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7.xml" ContentType="application/vnd.openxmlformats-officedocument.drawing+xml"/>
  <Override PartName="/xl/comments5.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8.xml" ContentType="application/vnd.openxmlformats-officedocument.drawing+xml"/>
  <Override PartName="/xl/comments6.xml" ContentType="application/vnd.openxmlformats-officedocument.spreadsheetml.comments+xml"/>
  <Override PartName="/xl/drawings/drawing19.xml" ContentType="application/vnd.openxmlformats-officedocument.drawing+xml"/>
  <Override PartName="/xl/comments7.xml" ContentType="application/vnd.openxmlformats-officedocument.spreadsheetml.comments+xml"/>
  <Override PartName="/xl/drawings/drawing20.xml" ContentType="application/vnd.openxmlformats-officedocument.drawing+xml"/>
  <Override PartName="/xl/comments8.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9.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6.xml" ContentType="application/vnd.openxmlformats-officedocument.drawing+xml"/>
  <Override PartName="/xl/comments10.xml" ContentType="application/vnd.openxmlformats-officedocument.spreadsheetml.comments+xml"/>
  <Override PartName="/xl/drawings/drawing2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9.xml" ContentType="application/vnd.openxmlformats-officedocument.drawing+xml"/>
  <Override PartName="/xl/comments11.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omments12.xml" ContentType="application/vnd.openxmlformats-officedocument.spreadsheetml.comments+xml"/>
  <Override PartName="/xl/drawings/drawing32.xml" ContentType="application/vnd.openxmlformats-officedocument.drawing+xml"/>
  <Override PartName="/xl/comments13.xml" ContentType="application/vnd.openxmlformats-officedocument.spreadsheetml.comments+xml"/>
  <Override PartName="/xl/drawings/drawing33.xml" ContentType="application/vnd.openxmlformats-officedocument.drawing+xml"/>
  <Override PartName="/xl/comments14.xml" ContentType="application/vnd.openxmlformats-officedocument.spreadsheetml.comments+xml"/>
  <Override PartName="/xl/drawings/drawing34.xml" ContentType="application/vnd.openxmlformats-officedocument.drawing+xml"/>
  <Override PartName="/xl/comments15.xml" ContentType="application/vnd.openxmlformats-officedocument.spreadsheetml.comments+xml"/>
  <Override PartName="/xl/drawings/drawing35.xml" ContentType="application/vnd.openxmlformats-officedocument.drawing+xml"/>
  <Override PartName="/xl/comments16.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omments17.xml" ContentType="application/vnd.openxmlformats-officedocument.spreadsheetml.comments+xml"/>
  <Override PartName="/xl/drawings/drawing43.xml" ContentType="application/vnd.openxmlformats-officedocument.drawing+xml"/>
  <Override PartName="/xl/comments18.xml" ContentType="application/vnd.openxmlformats-officedocument.spreadsheetml.comments+xml"/>
  <Override PartName="/xl/drawings/drawing44.xml" ContentType="application/vnd.openxmlformats-officedocument.drawing+xml"/>
  <Override PartName="/xl/comments19.xml" ContentType="application/vnd.openxmlformats-officedocument.spreadsheetml.comments+xml"/>
  <Override PartName="/xl/drawings/drawing45.xml" ContentType="application/vnd.openxmlformats-officedocument.drawing+xml"/>
  <Override PartName="/xl/drawings/drawing46.xml" ContentType="application/vnd.openxmlformats-officedocument.drawing+xml"/>
  <Override PartName="/xl/comments20.xml" ContentType="application/vnd.openxmlformats-officedocument.spreadsheetml.comments+xml"/>
  <Override PartName="/xl/drawings/drawing47.xml" ContentType="application/vnd.openxmlformats-officedocument.drawing+xml"/>
  <Override PartName="/xl/comments21.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8.xml" ContentType="application/vnd.openxmlformats-officedocument.drawing+xml"/>
  <Override PartName="/xl/comments22.xml" ContentType="application/vnd.openxmlformats-officedocument.spreadsheetml.comment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9.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0.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omments23.xml" ContentType="application/vnd.openxmlformats-officedocument.spreadsheetml.comment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3.xml" ContentType="application/vnd.openxmlformats-officedocument.drawing+xml"/>
  <Override PartName="/xl/comments24.xml" ContentType="application/vnd.openxmlformats-officedocument.spreadsheetml.comment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4.xml" ContentType="application/vnd.openxmlformats-officedocument.drawing+xml"/>
  <Override PartName="/xl/comments25.xml" ContentType="application/vnd.openxmlformats-officedocument.spreadsheetml.comment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5.xml" ContentType="application/vnd.openxmlformats-officedocument.drawing+xml"/>
  <Override PartName="/xl/comments26.xml" ContentType="application/vnd.openxmlformats-officedocument.spreadsheetml.comment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omments2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drichvaluestructure.xml" ContentType="application/vnd.ms-excel.rdrichvaluestructure+xml"/>
  <Override PartName="/xl/richData/rdRichValueTypes.xml" ContentType="application/vnd.ms-excel.rdrichvaluetypes+xml"/>
  <Override PartName="/xl/richData/rdrichvalue.xml" ContentType="application/vnd.ms-excel.rdrichvalu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OneDrive - uaermv\Escritorio\OAP 2025\Indicadores\Cuarto trimestre\"/>
    </mc:Choice>
  </mc:AlternateContent>
  <bookViews>
    <workbookView xWindow="0" yWindow="0" windowWidth="19200" windowHeight="6350" firstSheet="50" activeTab="53"/>
  </bookViews>
  <sheets>
    <sheet name="DES-IND-001" sheetId="104" r:id="rId1"/>
    <sheet name="COM-IND-001" sheetId="92" r:id="rId2"/>
    <sheet name="SRPI-IND-001" sheetId="74" r:id="rId3"/>
    <sheet name="SRPI-IND-002" sheetId="109" r:id="rId4"/>
    <sheet name="SRPI-IND-003" sheetId="110" r:id="rId5"/>
    <sheet name="SRPI-IND-004" sheetId="111" r:id="rId6"/>
    <sheet name="SRPI-IND-005" sheetId="96" r:id="rId7"/>
    <sheet name="SRPI-IND-006" sheetId="97" r:id="rId8"/>
    <sheet name="EGTI-IND-001" sheetId="112" r:id="rId9"/>
    <sheet name="EGTI-IND-003" sheetId="113" r:id="rId10"/>
    <sheet name="PCI-IND-001" sheetId="114" r:id="rId11"/>
    <sheet name="PCI-IND-004" sheetId="115" r:id="rId12"/>
    <sheet name="PCI-IND-005" sheetId="116" r:id="rId13"/>
    <sheet name="PCI-IND-007" sheetId="117" r:id="rId14"/>
    <sheet name="GLAB-IND-001" sheetId="7" r:id="rId15"/>
    <sheet name="GLAB-IND-002" sheetId="106" r:id="rId16"/>
    <sheet name="GLAB-IND-005" sheetId="107" r:id="rId17"/>
    <sheet name="PRO-IND-001" sheetId="52" r:id="rId18"/>
    <sheet name="PRO-IND-002" sheetId="8" r:id="rId19"/>
    <sheet name="LMME-IND-001" sheetId="119" r:id="rId20"/>
    <sheet name="LMME-IND-002" sheetId="120" r:id="rId21"/>
    <sheet name="INFRA-IND-001" sheetId="121" r:id="rId22"/>
    <sheet name="INFRA-IND-003" sheetId="122" r:id="rId23"/>
    <sheet name="INFRA-IND-004" sheetId="123" r:id="rId24"/>
    <sheet name="INFRA-IND-005" sheetId="124" r:id="rId25"/>
    <sheet name="DMIC-IND-001" sheetId="125" r:id="rId26"/>
    <sheet name="GJUR-IND-001" sheetId="12" r:id="rId27"/>
    <sheet name="GJUR-IND-002" sheetId="102" r:id="rId28"/>
    <sheet name="GEFI-IND-003" sheetId="65" r:id="rId29"/>
    <sheet name="GEFI-IND-007" sheetId="35" r:id="rId30"/>
    <sheet name="GREF-IND-001" sheetId="14" r:id="rId31"/>
    <sheet name="GAM-IND-001" sheetId="70" r:id="rId32"/>
    <sheet name="GAM-IND-002" sheetId="101" r:id="rId33"/>
    <sheet name="GAM-IND-003" sheetId="25" r:id="rId34"/>
    <sheet name="GAM-IND-004" sheetId="100" r:id="rId35"/>
    <sheet name="GAM-IND-005" sheetId="99" r:id="rId36"/>
    <sheet name="GAM-IND-006" sheetId="98" r:id="rId37"/>
    <sheet name="GCON-IND-001" sheetId="93" r:id="rId38"/>
    <sheet name="GCON-IND-002" sheetId="126" r:id="rId39"/>
    <sheet name="GDOC-IND-001" sheetId="128" r:id="rId40"/>
    <sheet name="GDOC-IND-002" sheetId="127" r:id="rId41"/>
    <sheet name="GDOC-IND-003" sheetId="129" r:id="rId42"/>
    <sheet name="GTHU-IND-003" sheetId="130" r:id="rId43"/>
    <sheet name="GTHU-IND-004" sheetId="105" r:id="rId44"/>
    <sheet name="GTHU-IND-010" sheetId="86" r:id="rId45"/>
    <sheet name="GTHU-IND-011" sheetId="87" r:id="rId46"/>
    <sheet name="GTHU-IND-012" sheetId="88" r:id="rId47"/>
    <sheet name="CODI-IND-001" sheetId="19" r:id="rId48"/>
    <sheet name="CEI-IND-001" sheetId="63" r:id="rId49"/>
    <sheet name="CEI-IND-002" sheetId="64" r:id="rId50"/>
    <sheet name="SMCT-IND-001" sheetId="94" r:id="rId51"/>
    <sheet name="SMCT-IND-002" sheetId="95" r:id="rId52"/>
    <sheet name="SMCT-IND-003" sheetId="27" r:id="rId53"/>
    <sheet name="tabla" sheetId="57" r:id="rId54"/>
    <sheet name="INDICADORES OCI" sheetId="131" state="hidden"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_xlnm._FilterDatabase" localSheetId="53" hidden="1">tabla!$A$1:$Y$56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67" i="125" l="1"/>
  <c r="B66" i="125"/>
  <c r="B65" i="125"/>
  <c r="B64" i="125"/>
  <c r="I49" i="125"/>
  <c r="H49" i="125"/>
  <c r="J49" i="125" s="1"/>
  <c r="B79" i="125" s="1"/>
  <c r="J48" i="125"/>
  <c r="J47" i="125"/>
  <c r="J46" i="125"/>
  <c r="J45" i="125"/>
  <c r="J44" i="125"/>
  <c r="J43" i="125"/>
  <c r="J42" i="125"/>
  <c r="J41" i="125"/>
  <c r="J40" i="125"/>
  <c r="J67" i="125" s="1"/>
  <c r="J39" i="125"/>
  <c r="J66" i="125" s="1"/>
  <c r="J38" i="125"/>
  <c r="J65" i="125" s="1"/>
  <c r="J37" i="125"/>
  <c r="J64" i="125" s="1"/>
  <c r="AE51" i="119" l="1"/>
  <c r="AD54" i="119" s="1"/>
  <c r="I41" i="119"/>
  <c r="AG40" i="119"/>
  <c r="AF40" i="119"/>
  <c r="AE40" i="119"/>
  <c r="AD40" i="119"/>
  <c r="H40" i="119" s="1"/>
  <c r="J40" i="119" s="1"/>
  <c r="AG39" i="119"/>
  <c r="AF39" i="119"/>
  <c r="AE39" i="119"/>
  <c r="AD39" i="119"/>
  <c r="H39" i="119"/>
  <c r="J39" i="119" s="1"/>
  <c r="J59" i="119" s="1"/>
  <c r="AG38" i="119"/>
  <c r="AF38" i="119"/>
  <c r="AE38" i="119"/>
  <c r="AD38" i="119"/>
  <c r="H38" i="119" s="1"/>
  <c r="J38" i="119" s="1"/>
  <c r="J58" i="119" s="1"/>
  <c r="AG37" i="119"/>
  <c r="AF37" i="119"/>
  <c r="AE37" i="119"/>
  <c r="AD37" i="119"/>
  <c r="H37" i="119"/>
  <c r="J37" i="119" s="1"/>
  <c r="J57" i="119" s="1"/>
  <c r="H41" i="119" l="1"/>
  <c r="J41" i="119" s="1"/>
  <c r="I49" i="97" l="1"/>
  <c r="H49" i="97"/>
  <c r="J49" i="97" s="1"/>
  <c r="B69" i="97" s="1"/>
  <c r="J48" i="97"/>
  <c r="J47" i="97"/>
  <c r="J46" i="97"/>
  <c r="J45" i="97"/>
  <c r="J44" i="97"/>
  <c r="J43" i="97"/>
  <c r="J42" i="97"/>
  <c r="J41" i="97"/>
  <c r="J40" i="97"/>
  <c r="J39" i="97"/>
  <c r="J38" i="97"/>
  <c r="J37" i="97"/>
  <c r="J43" i="96" l="1"/>
  <c r="J42" i="96"/>
  <c r="J41" i="96"/>
  <c r="J40" i="96"/>
  <c r="J39" i="96"/>
  <c r="H38" i="96"/>
  <c r="H44" i="96" s="1"/>
  <c r="J37" i="96"/>
  <c r="I37" i="96"/>
  <c r="I44" i="96" s="1"/>
  <c r="H37" i="96"/>
  <c r="J38" i="96" l="1"/>
  <c r="J44" i="96" s="1"/>
  <c r="I41" i="63" l="1"/>
  <c r="H41" i="63"/>
  <c r="J41" i="63" s="1"/>
  <c r="J37" i="63"/>
  <c r="AD49" i="64"/>
  <c r="J47" i="64"/>
  <c r="J37" i="64"/>
  <c r="J36" i="64" l="1"/>
  <c r="J36" i="63"/>
  <c r="AU50" i="27" l="1"/>
  <c r="AS50" i="27"/>
  <c r="AT46" i="27"/>
  <c r="AT47" i="27" s="1"/>
  <c r="AT48" i="27" s="1"/>
  <c r="AT49" i="27" s="1"/>
  <c r="AT50" i="27" s="1"/>
</calcChain>
</file>

<file path=xl/comments1.xml><?xml version="1.0" encoding="utf-8"?>
<comments xmlns="http://schemas.openxmlformats.org/spreadsheetml/2006/main">
  <authors>
    <author>Alexander Perea Mena</author>
  </authors>
  <commentLis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List>
</comments>
</file>

<file path=xl/comments1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7"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2.xml><?xml version="1.0" encoding="utf-8"?>
<comments xmlns="http://schemas.openxmlformats.org/spreadsheetml/2006/main">
  <authors>
    <author>Manuela Valencia J</author>
  </authors>
  <commentList>
    <comment ref="I29" authorId="0" shapeId="0">
      <text>
        <r>
          <rPr>
            <b/>
            <sz val="9"/>
            <color indexed="81"/>
            <rFont val="Tahoma"/>
            <family val="2"/>
          </rPr>
          <t>Manuela Valencia J:</t>
        </r>
        <r>
          <rPr>
            <sz val="9"/>
            <color indexed="81"/>
            <rFont val="Tahoma"/>
            <family val="2"/>
          </rPr>
          <t xml:space="preserve">
PROMEDIO ULTIMO CUATRIENIO</t>
        </r>
      </text>
    </comment>
  </commentList>
</comments>
</file>

<file path=xl/comments13.xml><?xml version="1.0" encoding="utf-8"?>
<comments xmlns="http://schemas.openxmlformats.org/spreadsheetml/2006/main">
  <authors>
    <author>Alexander Perea Mena</author>
  </authors>
  <commentLis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4.xml><?xml version="1.0" encoding="utf-8"?>
<comments xmlns="http://schemas.openxmlformats.org/spreadsheetml/2006/main">
  <authors>
    <author>Carolina Duque P.</author>
    <author>Alexander Perea Mena</author>
  </authors>
  <commentList>
    <comment ref="X30"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K35" authorId="1"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8" authorId="1"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5.xml><?xml version="1.0" encoding="utf-8"?>
<comments xmlns="http://schemas.openxmlformats.org/spreadsheetml/2006/main">
  <authors>
    <author>Manuela Valencia J</author>
  </authors>
  <commentList>
    <comment ref="I29" authorId="0" shapeId="0">
      <text>
        <r>
          <rPr>
            <b/>
            <sz val="9"/>
            <color indexed="81"/>
            <rFont val="Tahoma"/>
            <family val="2"/>
          </rPr>
          <t>Manuela Valencia J:</t>
        </r>
        <r>
          <rPr>
            <sz val="9"/>
            <color indexed="81"/>
            <rFont val="Tahoma"/>
            <family val="2"/>
          </rPr>
          <t xml:space="preserve">
PROMEDIO ULTIMO CUATRIENIO</t>
        </r>
      </text>
    </comment>
  </commentList>
</comments>
</file>

<file path=xl/comments16.xml><?xml version="1.0" encoding="utf-8"?>
<comments xmlns="http://schemas.openxmlformats.org/spreadsheetml/2006/main">
  <authors>
    <author>Alexander Perea Mena</author>
  </authors>
  <commentLis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7.xml><?xml version="1.0" encoding="utf-8"?>
<comments xmlns="http://schemas.openxmlformats.org/spreadsheetml/2006/main">
  <authors>
    <author>Carolina Duque P.</author>
  </authors>
  <commentList>
    <comment ref="X30"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List>
</comments>
</file>

<file path=xl/comments18.xml><?xml version="1.0" encoding="utf-8"?>
<comments xmlns="http://schemas.openxmlformats.org/spreadsheetml/2006/main">
  <authors>
    <author>Alexander Perea Mena</author>
  </authors>
  <commentLis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List>
</comments>
</file>

<file path=xl/comments19.xml><?xml version="1.0" encoding="utf-8"?>
<comments xmlns="http://schemas.openxmlformats.org/spreadsheetml/2006/main">
  <authors>
    <author>Alexander Perea Mena</author>
  </authors>
  <commentLis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List>
</comments>
</file>

<file path=xl/comments2.xml><?xml version="1.0" encoding="utf-8"?>
<comments xmlns="http://schemas.openxmlformats.org/spreadsheetml/2006/main">
  <authors>
    <author>Alexander Perea Mena</author>
    <author>Carolina Duque P.</author>
    <author>Erika Andrea Munoz Orjuela</author>
  </authors>
  <commentList>
    <comment ref="K21"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6" authorId="0" shapeId="0">
      <text>
        <r>
          <rPr>
            <b/>
            <sz val="9"/>
            <color indexed="81"/>
            <rFont val="Tahoma"/>
            <family val="2"/>
          </rPr>
          <t>Reultado: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H58" authorId="2" shapeId="0">
      <text>
        <r>
          <rPr>
            <b/>
            <sz val="9"/>
            <color indexed="81"/>
            <rFont val="Tahoma"/>
            <family val="2"/>
          </rPr>
          <t>Erika Andrea Munoz Orjuela:</t>
        </r>
        <r>
          <rPr>
            <sz val="9"/>
            <color indexed="81"/>
            <rFont val="Tahoma"/>
            <family val="2"/>
          </rPr>
          <t xml:space="preserve">
Resgistrar el valor correspondiente al resultado del periodo del año anterior (trimestre/semestre)</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H63" authorId="2" shapeId="0">
      <text>
        <r>
          <rPr>
            <b/>
            <sz val="9"/>
            <color indexed="81"/>
            <rFont val="Tahoma"/>
            <family val="2"/>
          </rPr>
          <t>Erika Andrea Munoz Orjuela:</t>
        </r>
        <r>
          <rPr>
            <sz val="9"/>
            <color indexed="81"/>
            <rFont val="Tahoma"/>
            <family val="2"/>
          </rPr>
          <t xml:space="preserve">
(Registre el análisis del resultado del indicador con corte a 31 de diciembre de cada vigencia.  El análisis deberá partir de la diferencia entre el resultado final y la meta formulada para el indicador o del cumplimiento total de la misma)</t>
        </r>
      </text>
    </comment>
  </commentList>
</comments>
</file>

<file path=xl/comments2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List>
</comments>
</file>

<file path=xl/comments2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4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4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3.xml><?xml version="1.0" encoding="utf-8"?>
<comments xmlns="http://schemas.openxmlformats.org/spreadsheetml/2006/main">
  <authors>
    <author>Alexander Perea Mena</author>
  </authors>
  <commentLis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List>
</comments>
</file>

<file path=xl/comments24.xml><?xml version="1.0" encoding="utf-8"?>
<comments xmlns="http://schemas.openxmlformats.org/spreadsheetml/2006/main">
  <authors>
    <author>Alexander Perea Mena</author>
  </authors>
  <commentLis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I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List>
</comments>
</file>

<file path=xl/comments25.xml><?xml version="1.0" encoding="utf-8"?>
<comments xmlns="http://schemas.openxmlformats.org/spreadsheetml/2006/main">
  <authors>
    <author>Alexander Perea Mena</author>
  </authors>
  <commentLis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6.xml><?xml version="1.0" encoding="utf-8"?>
<comments xmlns="http://schemas.openxmlformats.org/spreadsheetml/2006/main">
  <authors>
    <author>Carolina Duque P.</author>
  </authors>
  <commentList>
    <comment ref="I2"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K2"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M2"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List>
</comments>
</file>

<file path=xl/comments27.xml><?xml version="1.0" encoding="utf-8"?>
<comments xmlns="http://schemas.openxmlformats.org/spreadsheetml/2006/main">
  <authors>
    <author>Carolina Duque P.</author>
  </authors>
  <commentList>
    <comment ref="I2"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K2"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M2"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List>
</comments>
</file>

<file path=xl/comments3.xml><?xml version="1.0" encoding="utf-8"?>
<comments xmlns="http://schemas.openxmlformats.org/spreadsheetml/2006/main">
  <authors>
    <author>Alexander Perea Mena</author>
    <author>Carolina Duque P.</author>
    <author>Erika Andrea Munoz Orjuela</author>
  </authors>
  <commentList>
    <comment ref="K21"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6" authorId="0" shapeId="0">
      <text>
        <r>
          <rPr>
            <b/>
            <sz val="9"/>
            <color indexed="81"/>
            <rFont val="Tahoma"/>
            <family val="2"/>
          </rPr>
          <t>Reultado: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H63" authorId="2" shapeId="0">
      <text>
        <r>
          <rPr>
            <b/>
            <sz val="9"/>
            <color indexed="81"/>
            <rFont val="Tahoma"/>
            <family val="2"/>
          </rPr>
          <t>Erika Andrea Munoz Orjuela:</t>
        </r>
        <r>
          <rPr>
            <sz val="9"/>
            <color indexed="81"/>
            <rFont val="Tahoma"/>
            <family val="2"/>
          </rPr>
          <t xml:space="preserve">
Resgistrar el valor correspondiente al resultado del periodo del año anterior (trimestre/semestre)</t>
        </r>
      </text>
    </comment>
    <comment ref="V6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H67" authorId="2" shapeId="0">
      <text>
        <r>
          <rPr>
            <b/>
            <sz val="9"/>
            <color indexed="81"/>
            <rFont val="Tahoma"/>
            <family val="2"/>
          </rPr>
          <t>Erika Andrea Munoz Orjuela:</t>
        </r>
        <r>
          <rPr>
            <sz val="9"/>
            <color indexed="81"/>
            <rFont val="Tahoma"/>
            <family val="2"/>
          </rPr>
          <t xml:space="preserve">
(Registre el análisis del resultado del indicador con corte a 31 de diciembre de cada vigencia.  El análisis deberá partir de la diferencia entre el resultado final y la meta formulada para el indicador o del cumplimiento total de la misma)</t>
        </r>
      </text>
    </comment>
  </commentList>
</comments>
</file>

<file path=xl/comments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List>
</comments>
</file>

<file path=xl/comments5.xml><?xml version="1.0" encoding="utf-8"?>
<comments xmlns="http://schemas.openxmlformats.org/spreadsheetml/2006/main">
  <authors>
    <author>Alexander Perea Mena</author>
  </authors>
  <commentList>
    <comment ref="K37"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List>
</comments>
</file>

<file path=xl/comments6.xml><?xml version="1.0" encoding="utf-8"?>
<comments xmlns="http://schemas.openxmlformats.org/spreadsheetml/2006/main">
  <authors>
    <author/>
  </authors>
  <commentList>
    <comment ref="C10" authorId="0" shapeId="0">
      <text>
        <r>
          <rPr>
            <sz val="11"/>
            <color theme="1"/>
            <rFont val="Arial"/>
            <family val="2"/>
          </rPr>
          <t>======
ID#AAAAJjBBS74
Nombre del Indicador    (2020-05-14 21:59:44)
Debe coincidir con el indicador,  Es importante que el nombre del indicador sea claro, conciso y corto.</t>
        </r>
      </text>
    </comment>
    <comment ref="C13" authorId="0" shapeId="0">
      <text>
        <r>
          <rPr>
            <sz val="11"/>
            <color theme="1"/>
            <rFont val="Arial"/>
            <family val="2"/>
          </rPr>
          <t>======
ID#AAAAJjBBS7Y
Alexander Perea Mena    (2020-05-14 21:59:44)
Meta: Cantidad programada o valor objetivo que espera alcanzar un indicador en un periodo específico</t>
        </r>
      </text>
    </comment>
    <comment ref="T13" authorId="0" shapeId="0">
      <text>
        <r>
          <rPr>
            <sz val="11"/>
            <color theme="1"/>
            <rFont val="Arial"/>
            <family val="2"/>
          </rPr>
          <t>======
ID#AAAAJjBBTCQ
Alexander Perea Mena    (2020-05-14 21:59:45)
Tipo de indicador: De acuerdo a la tipología de los indicadores: Eficacia, Eficiencia, Efectividad.</t>
        </r>
      </text>
    </comment>
    <comment ref="C16" authorId="0" shapeId="0">
      <text>
        <r>
          <rPr>
            <sz val="11"/>
            <color theme="1"/>
            <rFont val="Arial"/>
            <family val="2"/>
          </rPr>
          <t>======
ID#AAAAJjBBTBQ
Alexander Perea Mena    (2020-05-14 21:59:45)
Objetivo: Señala el para qué se establece el indicador y qué mide.</t>
        </r>
      </text>
    </comment>
    <comment ref="C18" authorId="0" shapeId="0">
      <text>
        <r>
          <rPr>
            <sz val="11"/>
            <color theme="1"/>
            <rFont val="Arial"/>
            <family val="2"/>
          </rPr>
          <t>======
ID#AAAAJjBBS-w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ID#AAAAJjBBS9c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ID#AAAAJjBBS7k
Alexander Perea Mena    (2020-05-14 21:59:44)
Frecuencia: Frecuencia con la cual se recolecta la información de avances y a partir de la cual se realiza el reporte de avance</t>
        </r>
      </text>
    </comment>
    <comment ref="T20" authorId="0" shapeId="0">
      <text>
        <r>
          <rPr>
            <sz val="11"/>
            <color theme="1"/>
            <rFont val="Arial"/>
            <family val="2"/>
          </rPr>
          <t>======
ID#AAAAJjBBS7w
Alexander Perea Mena    (2020-05-14 21:59:44)
Unidad de Medida: Corresponde al parámetro o unidad de referencia para determinar la magnitud de medición del indicador</t>
        </r>
      </text>
    </comment>
    <comment ref="C23" authorId="0" shapeId="0">
      <text>
        <r>
          <rPr>
            <sz val="11"/>
            <color theme="1"/>
            <rFont val="Arial"/>
            <family val="2"/>
          </rPr>
          <t>======
ID#AAAAJjBBS6k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ID#AAAAJjBBTAE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ID#AAAAJjBBTCI
Alexander Perea Mena    (2020-05-14 21:59:45)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ID#AAAAJjBBTAs
Alexander Perea Mena    (2020-05-14 21:59:44)
Forma de Calculo: Identificación de la expresión o fórmula matemática para obtener el valor cuantitativo del indicador.</t>
        </r>
      </text>
    </comment>
    <comment ref="C28" authorId="0" shapeId="0">
      <text>
        <r>
          <rPr>
            <sz val="11"/>
            <color theme="1"/>
            <rFont val="Arial"/>
            <family val="2"/>
          </rPr>
          <t>======
ID#AAAAJjBBTCk
Alexander Perea Mena    (2020-05-14 21:59:45)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ID#AAAAJjBBTCA
Alexander Perea Mena    (2020-05-14 21:59:45)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ID#AAAAJjBBS7Q
Carolina Duque P.    (2020-05-14 21:59:44)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ID#AAAAJjBBS8c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ID#AAAAJjBBS9o
Carolina Duque P.    (2020-05-14 21:59:44)
Mejorable: Amarillo como mejorable cuando se presenta un leve rezago en el alcance de la meta</t>
        </r>
      </text>
    </comment>
    <comment ref="X30" authorId="0" shapeId="0">
      <text>
        <r>
          <rPr>
            <sz val="11"/>
            <color theme="1"/>
            <rFont val="Arial"/>
            <family val="2"/>
          </rPr>
          <t>======
ID#AAAAJjBBTCY
Carolina Duque P.    (2020-05-14 21:59:45)
Apropiado: Verde como apropiado cuando el resultado del indicador es igual o superior la meta establecida</t>
        </r>
      </text>
    </comment>
    <comment ref="C35" authorId="0" shapeId="0">
      <text>
        <r>
          <rPr>
            <sz val="11"/>
            <color theme="1"/>
            <rFont val="Arial"/>
            <family val="2"/>
          </rPr>
          <t>======
ID#AAAAJjBBTBA
Natalia Norato Mora    (2020-05-14 21:59:45)
Mensual
trimestral
semetral:</t>
        </r>
      </text>
    </comment>
    <comment ref="H35" authorId="0" shapeId="0">
      <text>
        <r>
          <rPr>
            <sz val="11"/>
            <color theme="1"/>
            <rFont val="Arial"/>
            <family val="2"/>
          </rPr>
          <t>======
ID#AAAAJjBBTAk
Alexander Perea Mena    (2020-05-14 21:59:44)
Variable 1: Numerador, regitrar el nombre del numerador de la formula del indicador.</t>
        </r>
      </text>
    </comment>
    <comment ref="I35" authorId="0" shapeId="0">
      <text>
        <r>
          <rPr>
            <sz val="11"/>
            <color theme="1"/>
            <rFont val="Arial"/>
            <family val="2"/>
          </rPr>
          <t>======
ID#AAAAJjBBS6s
Alexander Perea Mena    (2020-05-14 21:59:44)
Variable 2: Denominador
regitrar el nombre del denominador de la formula del indicador.</t>
        </r>
      </text>
    </comment>
    <comment ref="J35" authorId="0" shapeId="0">
      <text>
        <r>
          <rPr>
            <sz val="11"/>
            <color theme="1"/>
            <rFont val="Arial"/>
            <family val="2"/>
          </rPr>
          <t>======
ID#AAAAJjBBS6o
Reultado    (2020-05-14 21:59:44)
Producto de la operación</t>
        </r>
      </text>
    </comment>
    <comment ref="K35" authorId="0" shapeId="0">
      <text>
        <r>
          <rPr>
            <sz val="11"/>
            <color theme="1"/>
            <rFont val="Arial"/>
            <family val="2"/>
          </rPr>
          <t>======
ID#AAAAJjBBS8o
Alexander Perea Mena    (2020-05-14 21:59:44)
Evaluación Cualitativa: Comentarios que deban tenerse en cuenta sobre el resultado del indicador, que se consideran pertinentes y que no se pueden expresar a traves de la simple 
operación matemática</t>
        </r>
      </text>
    </comment>
    <comment ref="V61" authorId="0" shapeId="0">
      <text>
        <r>
          <rPr>
            <sz val="11"/>
            <color theme="1"/>
            <rFont val="Arial"/>
            <family val="2"/>
          </rPr>
          <t>======
ID#AAAAJjBBTCM
Acción de mejora    (2020-05-14 21:59:45)
Identificar las acciones de mejora a aplicar encaminadas a subsanar los eventos que impidan la consecución del objetivo del indicador o el cumplimiento de las metas establecidas</t>
        </r>
      </text>
    </comment>
  </commentList>
</comments>
</file>

<file path=xl/comments7.xml><?xml version="1.0" encoding="utf-8"?>
<comments xmlns="http://schemas.openxmlformats.org/spreadsheetml/2006/main">
  <authors>
    <author/>
  </authors>
  <commentList>
    <comment ref="B9" authorId="0" shapeId="0">
      <text>
        <r>
          <rPr>
            <sz val="11"/>
            <color theme="1"/>
            <rFont val="Arial"/>
            <family val="2"/>
          </rPr>
          <t>======
ID#AAAAJjBBTBM
Nombre del Indicador    (2020-05-14 21:59:45)
Debe coincidir con el indicador,  Es importante que el nombre del indicador sea claro, conciso y corto.</t>
        </r>
      </text>
    </comment>
    <comment ref="B12" authorId="0" shapeId="0">
      <text>
        <r>
          <rPr>
            <sz val="11"/>
            <color theme="1"/>
            <rFont val="Arial"/>
            <family val="2"/>
          </rPr>
          <t>======
ID#AAAAJjBBS8E
Alexander Perea Mena    (2020-05-14 21:59:44)
Meta: Cantidad programada o valor objetivo que espera alcanzar un indicador en un periodo específico</t>
        </r>
      </text>
    </comment>
    <comment ref="S12" authorId="0" shapeId="0">
      <text>
        <r>
          <rPr>
            <sz val="11"/>
            <color theme="1"/>
            <rFont val="Arial"/>
            <family val="2"/>
          </rPr>
          <t>======
ID#AAAAJjBBTCQ
Alexander Perea Mena    (2020-05-14 21:59:45)
Tipo de indicador: De acuerdo a la tipología de los indicadores: Eficacia, Eficiencia, Efectividad.</t>
        </r>
      </text>
    </comment>
    <comment ref="B15" authorId="0" shapeId="0">
      <text>
        <r>
          <rPr>
            <sz val="11"/>
            <color theme="1"/>
            <rFont val="Arial"/>
            <family val="2"/>
          </rPr>
          <t>======
ID#AAAAJjBBS6w
Alexander Perea Mena    (2020-05-14 21:59:44)
Objetivo: Señala el para qué se establece el indicador y qué mide.</t>
        </r>
      </text>
    </comment>
    <comment ref="B17" authorId="0" shapeId="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B19" authorId="0" shapeId="0">
      <text>
        <r>
          <rPr>
            <sz val="11"/>
            <color theme="1"/>
            <rFont val="Arial"/>
            <family val="2"/>
          </rPr>
          <t>======
ID#AAAAJjBBTBo
Alexander Perea Mena    (2020-05-14 21:59:45)
Fecha de actualización: Corresponde a la fecha en la cual se realizan modificaciones a la ficha técnica del indicador, las cuales son validadas y aprobadas por el gerente de meta. (solo Mes y Año)</t>
        </r>
      </text>
    </comment>
    <comment ref="L19" authorId="0" shapeId="0">
      <text>
        <r>
          <rPr>
            <sz val="11"/>
            <color theme="1"/>
            <rFont val="Arial"/>
            <family val="2"/>
          </rPr>
          <t>======
ID#AAAAJjBBTCU
Alexander Perea Mena    (2020-05-14 21:59:45)
Frecuencia: Frecuencia con la cual se recolecta la información de avances y a partir de la cual se realiza el reporte de avance</t>
        </r>
      </text>
    </comment>
    <comment ref="S19" authorId="0" shapeId="0">
      <text>
        <r>
          <rPr>
            <sz val="11"/>
            <color theme="1"/>
            <rFont val="Arial"/>
            <family val="2"/>
          </rPr>
          <t>======
ID#AAAAJjBBTCE
Alexander Perea Mena    (2020-05-14 21:59:45)
Unidad de Medida: Corresponde al parámetro o unidad de referencia para determinar la magnitud de medición del indicador</t>
        </r>
      </text>
    </comment>
    <comment ref="B22" authorId="0" shapeId="0">
      <text>
        <r>
          <rPr>
            <sz val="11"/>
            <color theme="1"/>
            <rFont val="Arial"/>
            <family val="2"/>
          </rPr>
          <t>======
ID#AAAAJjBBS84
Alexander Perea Mena    (2020-05-14 21:59:44)
Fuente de Información: es la deominación de los insumos de información que se requieren a fin de dar cumplimiento a los requerimientos del indicador</t>
        </r>
      </text>
    </comment>
    <comment ref="I22" authorId="0" shapeId="0">
      <text>
        <r>
          <rPr>
            <sz val="11"/>
            <color theme="1"/>
            <rFont val="Arial"/>
            <family val="2"/>
          </rPr>
          <t>======
ID#AAAAJjBBS_M
Alexander Perea Mena    (2020-05-14 21:59:44)
Proceso Generador de la Información:  Nombre del proceso (s) encargado (s) de la producción y/o suministro de la información que se utiliza para la construcción y reporte del indicador.</t>
        </r>
      </text>
    </comment>
    <comment ref="P22" authorId="0" shapeId="0">
      <text>
        <r>
          <rPr>
            <sz val="11"/>
            <color theme="1"/>
            <rFont val="Arial"/>
            <family val="2"/>
          </rPr>
          <t>======
ID#AAAAJjBBS9g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B25" authorId="0" shapeId="0">
      <text>
        <r>
          <rPr>
            <sz val="11"/>
            <color theme="1"/>
            <rFont val="Arial"/>
            <family val="2"/>
          </rPr>
          <t>======
ID#AAAAJjBBS8I
Alexander Perea Mena    (2020-05-14 21:59:44)
Forma de Calculo: Identificación de la expresión o fórmula matemática para obtener el valor cuantitativo del indicador.</t>
        </r>
      </text>
    </comment>
    <comment ref="B29" authorId="0" shapeId="0">
      <text>
        <r>
          <rPr>
            <sz val="11"/>
            <color theme="1"/>
            <rFont val="Arial"/>
            <family val="2"/>
          </rPr>
          <t>======
ID#AAAAJjBBS70
Carolina Duque P.    (2020-05-14 21:59:44)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J29" authorId="0" shapeId="0">
      <text>
        <r>
          <rPr>
            <sz val="11"/>
            <color theme="1"/>
            <rFont val="Arial"/>
            <family val="2"/>
          </rPr>
          <t>======
ID#AAAAJjBBS7c
Carolina Duque P.    (2020-05-14 21:59:44)
Deficiente: Rojo como deficiente cunado la diferencia entre el resultado registrado y lo programado o establecido como meta sugiere generar una alerta de incumplimiento.</t>
        </r>
      </text>
    </comment>
    <comment ref="R29" authorId="0" shapeId="0">
      <text>
        <r>
          <rPr>
            <sz val="11"/>
            <color theme="1"/>
            <rFont val="Arial"/>
            <family val="2"/>
          </rPr>
          <t>======
ID#AAAAJjBBS_4
Carolina Duque P.    (2020-05-14 21:59:44)
Mejorable: Amarillo como mejorable cuando se presenta un leve rezago en el alcance de la meta</t>
        </r>
      </text>
    </comment>
    <comment ref="W29" authorId="0" shapeId="0">
      <text>
        <r>
          <rPr>
            <sz val="11"/>
            <color theme="1"/>
            <rFont val="Arial"/>
            <family val="2"/>
          </rPr>
          <t>======
ID#AAAAJjBBS-E
Carolina Duque P.    (2020-05-14 21:59:44)
Apropiado: Verde como apropiado cuando el resultado del indicador es igual o superior la meta establecida</t>
        </r>
      </text>
    </comment>
    <comment ref="B34" authorId="0" shapeId="0">
      <text>
        <r>
          <rPr>
            <sz val="11"/>
            <color theme="1"/>
            <rFont val="Arial"/>
            <family val="2"/>
          </rPr>
          <t>======
ID#AAAAJjBBS94
Natalia Norato Mora    (2020-05-14 21:59:44)
Mensual
trimestral
semetral:</t>
        </r>
      </text>
    </comment>
  </commentList>
</comments>
</file>

<file path=xl/comments8.xml><?xml version="1.0" encoding="utf-8"?>
<comments xmlns="http://schemas.openxmlformats.org/spreadsheetml/2006/main">
  <authors>
    <author/>
  </authors>
  <commentList>
    <comment ref="C10" authorId="0" shapeId="0">
      <text>
        <r>
          <rPr>
            <sz val="11"/>
            <color theme="1"/>
            <rFont val="Arial"/>
            <family val="2"/>
          </rPr>
          <t>======
ID#AAAAJjBBS_Q
Nombre del Indicador    (2020-05-14 21:59:44)
Debe coincidir con el indicador,  Es importante que el nombre del indicador sea claro, conciso y corto.</t>
        </r>
      </text>
    </comment>
    <comment ref="C13" authorId="0" shapeId="0">
      <text>
        <r>
          <rPr>
            <sz val="11"/>
            <color theme="1"/>
            <rFont val="Arial"/>
            <family val="2"/>
          </rPr>
          <t>======
ID#AAAAJjBBTAI
Alexander Perea Mena    (2020-05-14 21:59:44)
Meta: Cantidad programada o valor objetivo que espera alcanzar un indicador en un periodo específico</t>
        </r>
      </text>
    </comment>
    <comment ref="T13" authorId="0" shapeId="0">
      <text>
        <r>
          <rPr>
            <sz val="11"/>
            <color theme="1"/>
            <rFont val="Arial"/>
            <family val="2"/>
          </rPr>
          <t>======
ID#AAAAJjBBS9A
Alexander Perea Mena    (2020-05-14 21:59:44)
Tipo de indicador: De acuerdo a la tipología de los indicadores: Eficacia, Eficiencia, Efectividad.</t>
        </r>
      </text>
    </comment>
    <comment ref="C16" authorId="0" shapeId="0">
      <text>
        <r>
          <rPr>
            <sz val="11"/>
            <color theme="1"/>
            <rFont val="Arial"/>
            <family val="2"/>
          </rPr>
          <t>======
ID#AAAAJjBBS6I
Alexander Perea Mena    (2020-05-14 21:59:44)
Objetivo: Señala el para qué se establece el indicador y qué mide.</t>
        </r>
      </text>
    </comment>
    <comment ref="C18" authorId="0" shapeId="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ID#AAAAJjBBS8U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ID#AAAAJjBBS6Q
Alexander Perea Mena    (2020-05-14 21:59:44)
Frecuencia: Frecuencia con la cual se recolecta la información de avances y a partir de la cual se realiza el reporte de avance</t>
        </r>
      </text>
    </comment>
    <comment ref="T20" authorId="0" shapeId="0">
      <text>
        <r>
          <rPr>
            <sz val="11"/>
            <color theme="1"/>
            <rFont val="Arial"/>
            <family val="2"/>
          </rPr>
          <t>======
ID#AAAAJjBBS78
Alexander Perea Mena    (2020-05-14 21:59:44)
Unidad de Medida: Corresponde al parámetro o unidad de referencia para determinar la magnitud de medición del indicador</t>
        </r>
      </text>
    </comment>
    <comment ref="C23" authorId="0" shapeId="0">
      <text>
        <r>
          <rPr>
            <sz val="11"/>
            <color theme="1"/>
            <rFont val="Arial"/>
            <family val="2"/>
          </rPr>
          <t>======
ID#AAAAJjBBS64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ID#AAAAJjBBS-s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ID#AAAAJjBBTAg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ID#AAAAJjBBTCs
Alexander Perea Mena    (2020-05-14 21:59:45)
Forma de Calculo: Identificación de la expresión o fórmula matemática para obtener el valor cuantitativo del indicador.</t>
        </r>
      </text>
    </comment>
    <comment ref="C28" authorId="0" shapeId="0">
      <text>
        <r>
          <rPr>
            <sz val="11"/>
            <color theme="1"/>
            <rFont val="Arial"/>
            <family val="2"/>
          </rPr>
          <t>======
ID#AAAAJjBBTAA
Alexander Perea Mena    (2020-05-14 21:59:44)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ID#AAAAJjBBS98
Alexander Perea Mena    (2020-05-14 21:59:44)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ID#AAAAJjBBTBY
Carolina Duque P.    (2020-05-14 21:59:45)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ID#AAAAJjBBS8Y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ID#AAAAJjBBS_c
Carolina Duque P.    (2020-05-14 21:59:44)
Mejorable: Amarillo como mejorable cuando se presenta un leve rezago en el alcance de la meta</t>
        </r>
      </text>
    </comment>
    <comment ref="X30" authorId="0" shapeId="0">
      <text>
        <r>
          <rPr>
            <sz val="11"/>
            <color theme="1"/>
            <rFont val="Arial"/>
            <family val="2"/>
          </rPr>
          <t>======
ID#AAAAJjBBTCc
Carolina Duque P.    (2020-05-14 21:59:45)
Apropiado: Verde como apropiado cuando el resultado del indicador es igual o superior la meta establecida</t>
        </r>
      </text>
    </comment>
    <comment ref="C35" authorId="0" shapeId="0">
      <text>
        <r>
          <rPr>
            <sz val="11"/>
            <color theme="1"/>
            <rFont val="Arial"/>
            <family val="2"/>
          </rPr>
          <t>======
ID#AAAAJjBBS9w
Natalia Norato Mora    (2020-05-14 21:59:44)
Mensual
trimestral
semetral:</t>
        </r>
      </text>
    </comment>
    <comment ref="H35" authorId="0" shapeId="0">
      <text>
        <r>
          <rPr>
            <sz val="11"/>
            <color theme="1"/>
            <rFont val="Arial"/>
            <family val="2"/>
          </rPr>
          <t>======
ID#AAAAJjBBS-A
Alexander Perea Mena    (2020-05-14 21:59:44)
Variable 1: Numerador, regitrar el nombre del numerador de la formula del indicador.</t>
        </r>
      </text>
    </comment>
    <comment ref="I35" authorId="0" shapeId="0">
      <text>
        <r>
          <rPr>
            <sz val="11"/>
            <color theme="1"/>
            <rFont val="Arial"/>
            <family val="2"/>
          </rPr>
          <t>======
ID#AAAAJjBBS7s
Alexander Perea Mena    (2020-05-14 21:59:44)
Variable 2: Denominador
regitrar el nombre del denominador de la formula del indicador.</t>
        </r>
      </text>
    </comment>
    <comment ref="J35" authorId="0" shapeId="0">
      <text>
        <r>
          <rPr>
            <sz val="11"/>
            <color theme="1"/>
            <rFont val="Arial"/>
            <family val="2"/>
          </rPr>
          <t>======
ID#AAAAJjBBS90
Reultado    (2020-05-14 21:59:44)
Producto de la operación</t>
        </r>
      </text>
    </comment>
    <comment ref="K35" authorId="0" shapeId="0">
      <text>
        <r>
          <rPr>
            <sz val="11"/>
            <color theme="1"/>
            <rFont val="Arial"/>
            <family val="2"/>
          </rPr>
          <t>======
ID#AAAAJjBBS_U
Alexander Perea Mena    (2020-05-14 21:59:44)
Evaluación Cualitativa: Comentarios que deban tenerse en cuenta sobre el resultado del indicador, que se consideran pertinentes y que no se pueden expresar a traves de la simple 
operación matemática</t>
        </r>
      </text>
    </comment>
    <comment ref="V54" authorId="0" shapeId="0">
      <text>
        <r>
          <rPr>
            <sz val="11"/>
            <color theme="1"/>
            <rFont val="Arial"/>
            <family val="2"/>
          </rPr>
          <t>======
ID#AAAAJjBBTAM
Acción de mejora    (2020-05-14 21:59:44)
Identificar las acciones de mejora a aplicar encaminadas a subsanar los eventos que impidan la consecución del objetivo del indicador o el cumplimiento de las metas establecidas</t>
        </r>
      </text>
    </comment>
  </commentList>
</comments>
</file>

<file path=xl/comments9.xml><?xml version="1.0" encoding="utf-8"?>
<comments xmlns="http://schemas.openxmlformats.org/spreadsheetml/2006/main">
  <authors>
    <author>Alexander Perea Mena</author>
    <author>Carolina Duque P.</author>
    <author>Erika Andrea Munoz Orjuela</author>
  </authors>
  <commentList>
    <comment ref="K21"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H63" authorId="2" shapeId="0">
      <text>
        <r>
          <rPr>
            <b/>
            <sz val="9"/>
            <color indexed="81"/>
            <rFont val="Tahoma"/>
            <family val="2"/>
          </rPr>
          <t>Erika Andrea Muñoz Orjuela:</t>
        </r>
        <r>
          <rPr>
            <sz val="9"/>
            <color indexed="81"/>
            <rFont val="Tahoma"/>
            <family val="2"/>
          </rPr>
          <t xml:space="preserve">
Registrar el valor correspondiente al resultado del periodo del año anterior (trimestre/semestre)</t>
        </r>
      </text>
    </comment>
    <comment ref="V6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H77" authorId="2" shapeId="0">
      <text>
        <r>
          <rPr>
            <b/>
            <sz val="9"/>
            <color indexed="81"/>
            <rFont val="Tahoma"/>
            <family val="2"/>
          </rPr>
          <t>Erika Andrea Muñoz Orjuela:</t>
        </r>
        <r>
          <rPr>
            <sz val="9"/>
            <color indexed="81"/>
            <rFont val="Tahoma"/>
            <family val="2"/>
          </rPr>
          <t xml:space="preserve">
(Registre el análisis del resultado del indicador con corte a 31 de diciembre de cada vigencia.  El análisis deberá partir de la diferencia entre el resultado final y la meta formulada para el indicador o del cumplimiento total de la misma)</t>
        </r>
      </text>
    </comment>
  </commentList>
</comments>
</file>

<file path=xl/sharedStrings.xml><?xml version="1.0" encoding="utf-8"?>
<sst xmlns="http://schemas.openxmlformats.org/spreadsheetml/2006/main" count="6036" uniqueCount="1758">
  <si>
    <t>FORMATO INDICADOR DE GESTIÓN</t>
  </si>
  <si>
    <t>CÓDIGO: DESI-FM-007</t>
  </si>
  <si>
    <t>VERSIÓN: 8</t>
  </si>
  <si>
    <t>FECHA DE APLICACIÓN: MAYO 2020</t>
  </si>
  <si>
    <t>PROCESO:</t>
  </si>
  <si>
    <t>NOMBRE DEL INDICADOR:</t>
  </si>
  <si>
    <t xml:space="preserve">PRODUCTOS DE DIRECCIONAMIENTO ESTRATÉGICO CUMPLIDOS </t>
  </si>
  <si>
    <t xml:space="preserve">CÓDIGO </t>
  </si>
  <si>
    <t xml:space="preserve"> VERSIÓN:</t>
  </si>
  <si>
    <t>DES-IND-001</t>
  </si>
  <si>
    <t>META:</t>
  </si>
  <si>
    <t xml:space="preserve">TIPO DE INDICADOR: </t>
  </si>
  <si>
    <t>EFICIENCIA</t>
  </si>
  <si>
    <t xml:space="preserve">OBJETIVO: </t>
  </si>
  <si>
    <t>Realizar seguimiento al nivel porcentual de cumplimiento en la elaboración de los productos de Direccionamiento Estratégico que sean competencia de la Oficina Asesora de Planeación durante el periodo y en los tiempos establecidos.</t>
  </si>
  <si>
    <t xml:space="preserve">DESCRICIÓN </t>
  </si>
  <si>
    <t xml:space="preserve">El indicador pretende medir el porcentaje de cumplimiento en la entrega de los productos de Direccionamiento Estratégico, teniendo en cuenta las principales temáticas identificadas por los responsables del proceso. Este seguimiento permite realizar control a la elaboración de los productos de los temas estratégicos de la OAP, evitando el incumplimiento de las fechas establecidas; comienza con la identificación de los productos para el periodo y las fechas de entrega establecida y termina en la elaboración de los productos, la generación de la evidencias y el reporte de la información. </t>
  </si>
  <si>
    <r>
      <rPr>
        <b/>
        <sz val="11"/>
        <rFont val="Arial"/>
        <family val="2"/>
      </rPr>
      <t>Fecha de Actualización:</t>
    </r>
    <r>
      <rPr>
        <sz val="11"/>
        <rFont val="Arial"/>
        <family val="2"/>
      </rPr>
      <t xml:space="preserve"> </t>
    </r>
  </si>
  <si>
    <t>Frecuencia:</t>
  </si>
  <si>
    <t>Unidad de Medida:</t>
  </si>
  <si>
    <t>Trimestral</t>
  </si>
  <si>
    <t>Porcentaje</t>
  </si>
  <si>
    <t>Fuente de Información:</t>
  </si>
  <si>
    <t>Proceso(s) generador(es)  de la información:</t>
  </si>
  <si>
    <t xml:space="preserve">Responsable del Indicador: </t>
  </si>
  <si>
    <t>Jefe Oficina Asesora de Planeación</t>
  </si>
  <si>
    <t xml:space="preserve">Forma de Cálculo: </t>
  </si>
  <si>
    <t>(Número de productos entregados en los términos de tiempos establecidos / Número de productos definidos para el periodo)*100</t>
  </si>
  <si>
    <t>LINEA BASE</t>
  </si>
  <si>
    <t>SENTIDO DEL INDICADOR</t>
  </si>
  <si>
    <t>Ascendente</t>
  </si>
  <si>
    <t>constante o Independiente</t>
  </si>
  <si>
    <t>X</t>
  </si>
  <si>
    <t xml:space="preserve"> Descendente</t>
  </si>
  <si>
    <t>Rangos de gestión</t>
  </si>
  <si>
    <t>Deficiente</t>
  </si>
  <si>
    <t>Mejorable</t>
  </si>
  <si>
    <t>Apropiado</t>
  </si>
  <si>
    <t>Min</t>
  </si>
  <si>
    <t>Max</t>
  </si>
  <si>
    <t>CUADRO DE SEGUIMIENTO</t>
  </si>
  <si>
    <t>PERIODO DE MEDICIÓN</t>
  </si>
  <si>
    <t>RESULTADO</t>
  </si>
  <si>
    <t xml:space="preserve">EVALUACIÓN CUALITATIVA </t>
  </si>
  <si>
    <t>Segundo trimestre 2025</t>
  </si>
  <si>
    <t>Tercer Trimestre 2025</t>
  </si>
  <si>
    <t>TOTAL</t>
  </si>
  <si>
    <t>REPRESENTACIÓN GRÁFICA</t>
  </si>
  <si>
    <t xml:space="preserve">RESULTADOS 
VIGENCIA ACTUAL </t>
  </si>
  <si>
    <t>ANÁLISIS DE LA DESVIACIÓN</t>
  </si>
  <si>
    <t>ACCIÓN DE MEJORA</t>
  </si>
  <si>
    <t>N/A</t>
  </si>
  <si>
    <t>PERCEPCIÓN  DE LOS CONTENIDOS PUBLICADOS EN CANALES DE COMUNICACIÓN DE LA ENTIDAD</t>
  </si>
  <si>
    <t>COM-IND-001</t>
  </si>
  <si>
    <t>LOGRAR EL 80% DE PERCEPCION POSITIVA DE LOS CONTENIDOS DIVULGADOS POR LOS CANALES DE COMUNICACIÓN DE LA ENTIDAD</t>
  </si>
  <si>
    <t xml:space="preserve">MEDIR LA PERCEPCIÓN DE LOS COLABORADORES DE LA ENTIDAD SOBRE LOS CONTENIDOS DIVULGADOS A TRAVÉS DE LOS CANALES DE COMUNICACIÓN DE LA ENTIDAD. </t>
  </si>
  <si>
    <t>EL INDICADOR BUSCA MEDIR EL PORCENTAJE DE COLABORADORES CON PERCEPCIÓN POSITIVA SOBRE LA INFORMACIÓN QUE SE PUBLICA A TRAVÉS DE LOS CANALES DE COMUNICACIÓN DE LA ENTIDAD</t>
  </si>
  <si>
    <t>PORCENTAJE</t>
  </si>
  <si>
    <t>(NÚMERO DE RESPUESTAS POSITIVAS (PREGUNTA 3-ENCUESTA)/NÚMERO DE ENCUESTADOS)*100</t>
  </si>
  <si>
    <t>Constante o Independiente</t>
  </si>
  <si>
    <t>RESULTADOS
VIGENCIA ANTERIOR</t>
  </si>
  <si>
    <t>PORCENTAJE DE DESATENCIÓN DE PQRSFD CIUDADANAS CON TÉRMINOS DE 10 DÍAS HÁBILES</t>
  </si>
  <si>
    <t>SRPI-IND-001</t>
  </si>
  <si>
    <t>VERSIÓN: 1</t>
  </si>
  <si>
    <t>MANTENER EN UN 0% LAS PQRSFD CIUDADANAS CON TÉRMINOS DE 10 DÍAS HÁBILES RESPONDIDAS FUERA DE TÉRMINOS LEGALES</t>
  </si>
  <si>
    <t>EFICACIA</t>
  </si>
  <si>
    <t>Garantizar la oportunidad en la atención de las PQRSFD con término de atención de 10 días hábiles.</t>
  </si>
  <si>
    <t xml:space="preserve">DESCRIPCIÓN </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</si>
  <si>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10 días hábiles.</t>
  </si>
  <si>
    <t>Servicio a la Ciudadanía y Relacionamiento con Partes Interesadas</t>
  </si>
  <si>
    <t>(N. de peticiones con término de respuesta de 10 días hábiles respondidas fuera de términos/ No. de PQRSFD con término de respuesta de 10 días hábiles en el periodo) * 100</t>
  </si>
  <si>
    <t xml:space="preserve">Incluir la gráfica de barra acorde con el indicador que contenga minimo las variables propias de la medicón y el resultado  </t>
  </si>
  <si>
    <t>TIEMPO  PROMEDIO DE ESPERA PARA  LA ATENCIÓN EN EL CHAT VIRTUAL</t>
  </si>
  <si>
    <t>SRPI-IND-002</t>
  </si>
  <si>
    <t>Minutos</t>
  </si>
  <si>
    <t>Reporte trimestral chat virtual</t>
  </si>
  <si>
    <t>0:4:01 min</t>
  </si>
  <si>
    <t>0:4:00 min</t>
  </si>
  <si>
    <t>0:00:00 min</t>
  </si>
  <si>
    <t>3:00 min</t>
  </si>
  <si>
    <t>SERVICIO A LA CIUDADANIA Y RELACIONAMIENTO CON PARTES INTERESADAS</t>
  </si>
  <si>
    <t>TIEMPO PROMEDIO DE ATENCIÓN CHAT VIRTUAL</t>
  </si>
  <si>
    <t>SRPI-IND-003</t>
  </si>
  <si>
    <t>Medir el tiempo promedio de atención en el chat virtual que permita definir acciones encaminadas a majorar los tiempos de respuesta</t>
  </si>
  <si>
    <t>Este indicador busca medir el tiempo promedio empleado por el operador(a) del chat virtual para la atención de la ciudadanía.  Con este indicador se analiza la capacidad operativa del proceso para la atención de los ciudadanos, que de acuerdo con el volumen, permita ser eficaces en la respuesta a la ciudadanía en tiempo real.</t>
  </si>
  <si>
    <t>Sumatoria de tiempo de atención del total de atenciones / total de atenciones realizadas en chat virtual</t>
  </si>
  <si>
    <t>x</t>
  </si>
  <si>
    <t>20:01 min</t>
  </si>
  <si>
    <t>30 min</t>
  </si>
  <si>
    <t>15:01 min</t>
  </si>
  <si>
    <t>20 min</t>
  </si>
  <si>
    <t>15 min</t>
  </si>
  <si>
    <t>Sumatoria de tiempo de atención del total de atenciones</t>
  </si>
  <si>
    <t>total de atenciones realizadas en chat virtual</t>
  </si>
  <si>
    <t>8 minutos con 09 segundos</t>
  </si>
  <si>
    <t>Se evidencia que con respecto al primer trimestre de la vigencia anterior, hay una disminución de 1 minuto 28 segundos en el tiempo promedio de atención en el chat virtual.</t>
  </si>
  <si>
    <t>PORCENTAJE DE DESATENCIÓN DE PQRSFD CIUDADANAS CON TÉRMINOS DE 15 DÍAS HÁBILES</t>
  </si>
  <si>
    <t>SRPI-IND-004</t>
  </si>
  <si>
    <t>MANTENER EN UN 0% LAS PQRSFD CIUDADANAS CON TÉRMINOS DE 15 DÍAS HÁBILES RESPONDIDAS FUERA DE TÉRMINOS LEGALES</t>
  </si>
  <si>
    <t>Garantizar la oportunidad en la atención de las PQRSFD con término de atención de 15 días hábiles.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</si>
  <si>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15 días hábiles.</t>
  </si>
  <si>
    <t>(N. de peticiones con término de respuesta de 15 días hábiles respondidas fuera de términos/ No. de PQRSFD con término de respuesta de 15 días hábiles en el periodo) * 100</t>
  </si>
  <si>
    <t>(N. de peticiones con término de respuesta de 15 días hábiles respondidas fuera de términos</t>
  </si>
  <si>
    <t>No. de PQRSFD con término de respuesta de 15 días hábiles en el periodo</t>
  </si>
  <si>
    <t>Satisfacción de actividades de responsabilidad social en la entidad.</t>
  </si>
  <si>
    <t>SRPI-IND-005</t>
  </si>
  <si>
    <t>Alcanzar el 4.2 de calificaciones de las personas que participan en las actividades de responsabilidad social en la entidad.</t>
  </si>
  <si>
    <t>Evaluar la satisfacción que tienen las personas en temas de Responsabilidad Social, de acuerdo al desarrollo de la actividades ejecutadas.</t>
  </si>
  <si>
    <t>El indicador prentende medir  la satisfacción que tienen las personas en los temas de Responsabilidad Social. Se entenederá como calificación positiva aquella que supere los tres (3) puntos en una escala de 1 a 5.</t>
  </si>
  <si>
    <t>PROMEDIO</t>
  </si>
  <si>
    <t>Formato de Satisfacción de Actividades de Responsabilidad Social SRPI-FM-013</t>
  </si>
  <si>
    <t xml:space="preserve">Sumatoria de las calificaciones obtenidas / Número de evaluaciones realizadas </t>
  </si>
  <si>
    <t>4.0%</t>
  </si>
  <si>
    <t>2.99</t>
  </si>
  <si>
    <t>3.0</t>
  </si>
  <si>
    <t>4.19</t>
  </si>
  <si>
    <t>4.2</t>
  </si>
  <si>
    <t>Semestre 1</t>
  </si>
  <si>
    <t>Satisfacción de espacios de participación ciudadana</t>
  </si>
  <si>
    <t>SRPI-IND-006</t>
  </si>
  <si>
    <t>Mantener en un 95% de satisfacción los espacios de participación ciudadana</t>
  </si>
  <si>
    <t>Calidad</t>
  </si>
  <si>
    <t>Este indicador permite identificar el porcentaje de los ciudadanos o grupos de valor que se encuentran satisfechos con los espacios de participación ciudadana que realiza la UAERMV; el indicador se establece a partir de la aplicación de las encuestas a través del Formato (encuesta de evaluación de espacios de participación SRPI-FM-012), en la cual se plantea la pregunta de si el ciudadano se encuentra SI o NO satisfecho con el espacio de participación ciudadana realizado</t>
  </si>
  <si>
    <t>Semestral</t>
  </si>
  <si>
    <t>Encuestas de evaluación de espacios de participación ciudadana</t>
  </si>
  <si>
    <t>Número de personas satisfechas con el espacio de participación realizado/Número total de personas encuestadas * 100</t>
  </si>
  <si>
    <t>Nivel de ejecución del Plan Estratégico de Tecnologías de la Información</t>
  </si>
  <si>
    <t>EGTI-IND-001</t>
  </si>
  <si>
    <t>Cumplir con el 80% de los proyectos y actividades propuestas en el Plan Estratégico de Tecnologías de la Información</t>
  </si>
  <si>
    <t>Eficiencia</t>
  </si>
  <si>
    <t>Realizar seguimiento al cumplimiento de los proyectos y actividades propuestas en el Plan Estratégico de Tecnologías de la Información.</t>
  </si>
  <si>
    <t>Mide el nivel de avance en la ejecución de los proyectos y actividades del Plan Estratégico de Tecnologías de la Información de la Unidad Administrativa Especial De Rehabilitación y Mantenimiento Vial.</t>
  </si>
  <si>
    <t xml:space="preserve">Porcentaje </t>
  </si>
  <si>
    <t>Seguimientos al Plan Estratégico de Tecnologías de la Información</t>
  </si>
  <si>
    <t>Estrategia y Gobierno de TI</t>
  </si>
  <si>
    <t>(Número de actividades ejecutadas / Número de actividades programadas ) *100</t>
  </si>
  <si>
    <t>Primer Trimestre</t>
  </si>
  <si>
    <t>Durante el primer trimestre, los proyectos tecnológicos PROY_SIS_02 (ORFEO), PROY_SIS_15 (SIGMA – Programación general de producción) y PROY_SIS_20 (SIGMA – Evolución maquinaria y equipo) presentan un avance del 14%, correspondiente al 0,82% del avance total del Plan Estratégico de Tecnologías de la Información (PETI), los cuales estaban planificados iniciar en este trimestre. Todos iniciaron con actividades estructurales clave como definición de alcance, acta de constitución, kickoff, cronograma, EDT, matrices de riesgo, RACI y plan de comunicaciones, así como el levantamiento de requerimientos del primer paquete y el inicio de desarrollos funcionales específicos. No se reportan retrasos ni alertas técnicas, pero un riesgo común a los tres proyectos es la terminación de contratos del equipo en febrero, lo cual podría comprometer la continuidad y el cumplimiento de metas en los siguientes trimestres.</t>
  </si>
  <si>
    <t>Segundo Trimestre</t>
  </si>
  <si>
    <t>Tercer Trimestre</t>
  </si>
  <si>
    <t>Cuarto Trimestre</t>
  </si>
  <si>
    <t xml:space="preserve">Incluir la gráfica de barra acorde con el indicador que contenga mínimo las variables propias de la medición y el resultado  </t>
  </si>
  <si>
    <t>OPORTUNIDAD EN LA ATENCIÓN DE LA MESA DE AYUDA PARA PROCESOS INTERNOS</t>
  </si>
  <si>
    <t>EGTI-IND-003</t>
  </si>
  <si>
    <t>ALCANZAR COMO MÍNIMO UN 60% DE CUMPLIMIENTO EN LA ATENCIÓN DE LOS REQUERIMIENTOS E INCIDENCIAS REPORTADOS A TRAVÉS DE MESA DE AYUDA, DE ACUERDO CON LOS NÍVELES DE SERVICIOS DEFINIDOS PARA LOS PROCESOS INTERNOS.</t>
  </si>
  <si>
    <t>Visualizar el nivel de cumplimiento a los acuerdos de niveles de servicio establecidos para la mesa de ayuda con el ánimo de mejorar los tiempos de atención e incrementar la satisfacción de los usuarios de TI.</t>
  </si>
  <si>
    <t>El presente indicador mide los tiempos de respuesta de las incidencias y requerimientos reportados mediante la mesa de ayuda con respecto a los acuerdos de niveles de servicio asociados. La importancia de dicha medición radica en la detección de puntos a mejorar y la satisfacción al usuario como base del servicio prestado.</t>
  </si>
  <si>
    <t>Reportes sistema Aranda Proporcionado por la mesa de ayuda</t>
  </si>
  <si>
    <t>Primer trimestre</t>
  </si>
  <si>
    <t>Segundo trimestre</t>
  </si>
  <si>
    <t>No aplica</t>
  </si>
  <si>
    <t xml:space="preserve">PRIORIZACIÓN DE MALLA VIAL LOCAL, INTERMEDIA Y RURAL DE BOGOTA </t>
  </si>
  <si>
    <t>PCI-IND-001</t>
  </si>
  <si>
    <t>Teniendo en cuenta las funciones asignadas a la Subdirección de Planificación y de Conservación (SPC) y con el fin de dar cumplimiento a la meta de intervención anual definida por la Entidad, se generó por parte de esta Subdirección un indicador para medir trimestralmente el avance de la priorización en Kilómetros Carril, lo cual garantiza que la SPAL y la SII cuenten con las vías suficientes para programar las intervenciones. Cabe mencionar que a los segmentos con tipo de intervención de Rehabilitación y Cambio de Carpeta se les realiza la evaluación y diseño estructural de pavimento la cual va adjunta en la priorización.</t>
  </si>
  <si>
    <t>TRIMESTRAL</t>
  </si>
  <si>
    <t>SIGMA</t>
  </si>
  <si>
    <t>Planificación de la Conservación de la Infraestructura (PCI).</t>
  </si>
  <si>
    <t>((Kilómetros Carril Priorizados / Kilómetros Carril de la Meta  Anual Programada) *100)</t>
  </si>
  <si>
    <t>km/carril priorizados</t>
  </si>
  <si>
    <t>% de Meta  programada anual para priorización</t>
  </si>
  <si>
    <t>TRIM 1</t>
  </si>
  <si>
    <t>TRIM 2</t>
  </si>
  <si>
    <t>TRIM 3</t>
  </si>
  <si>
    <t>TRIM 4</t>
  </si>
  <si>
    <t>TRIMESTRE</t>
  </si>
  <si>
    <t>AVANCE DEL TRIM (km-carril)</t>
  </si>
  <si>
    <t>ACUMULADO (km-carril)</t>
  </si>
  <si>
    <t>META (km-carril)</t>
  </si>
  <si>
    <t>TRIM1</t>
  </si>
  <si>
    <t>TRIM2</t>
  </si>
  <si>
    <t>TRIM3</t>
  </si>
  <si>
    <t>TRIM4</t>
  </si>
  <si>
    <t>TRIMESTRE 1</t>
  </si>
  <si>
    <t>Se avanza en la priorización, conforme a la planificación</t>
  </si>
  <si>
    <t>TRIMESTRE 2</t>
  </si>
  <si>
    <t>TRIMESTRE 3</t>
  </si>
  <si>
    <t>TRIMESTRE 4</t>
  </si>
  <si>
    <t>SEGUIMIENTO A INTERVENCIONES  EJECUTADAS</t>
  </si>
  <si>
    <t>REALIZAR SEGUIMIENTO A LOS SEGMENTOS VIALES EJECUTADOS POR LA UAERMV CON ACTIVIDADES DE CAMBIO DE CARPETA Y REHABILITACIÓN CON EL FIN DE VERIFICAR SU COMPORTAMIENTO EN EL TIEMPO.</t>
  </si>
  <si>
    <t>COMO PARTE DE LA IMPLEMENTACIÓN DE UN SISTEMA DE GESTIÓN DE PAVIMENTOS, SE DEBE REALIZAR EL SEGUIMIENTO A LAS INTERVENCIONES REALIZADAS POR LA UAERMV QUE FUERON EJECUTADAS CON INTERVENCIÓN DE REHABILITACIÓN Y/O CAMBIO DE CARPETA.</t>
  </si>
  <si>
    <t>Reporte de Km/Carril priorizados de la Subdirección de Planificación y de Conservación (SPC) ejecutados con cambio de carpeta y rehabilitación</t>
  </si>
  <si>
    <t xml:space="preserve">(# Elementos PK_ID con visita de  seguimiento (CC y RH)/# Elementos PK_ID programados para seguimiento) *100 </t>
  </si>
  <si>
    <t># de Elementos PK_ID con visita de  seguimiento</t>
  </si>
  <si>
    <t># de Elementos PK_ID programados para seguimiento</t>
  </si>
  <si>
    <t>Se realizaron visitas de seguimiento a 803 elementos viales que corresponden al 37% de la meta anual programada y al 100% de la meta trimestral programada. El indicador se considera apropiado de acuerdo a la cantidad prevista en la etapa de planeación y los rangos de gestión establecidos.</t>
  </si>
  <si>
    <t xml:space="preserve">AVANCE DEL TRIM </t>
  </si>
  <si>
    <t>ACUMULADO</t>
  </si>
  <si>
    <t>META</t>
  </si>
  <si>
    <t>Las visitas de seguimiento se programan y se ejecutan teniendo en cuenta la fecha de ejecución de los segmentos viales, por tanto no existe una relación entre vigencias para analizar una desviación.</t>
  </si>
  <si>
    <t xml:space="preserve">PRIORIZACIÓN DE LA CICLOINFRAESTRUCTURA DE BOGOTA  </t>
  </si>
  <si>
    <t>PCI-IND-004</t>
  </si>
  <si>
    <t>PRIORIZAR  100% DE LA META ANUAL PROGRAMADA EN LA CICLOINFRAESTRUCTURA</t>
  </si>
  <si>
    <t xml:space="preserve">Medir el avance de la priorización en la Cicloinfraestructura con el fin de garantizar que la UAERMV, a través de la Subdirección de Producción y Apoyo Logístico (SPAL) y la Subdirección de Intervención de la Infraestructura (SII), cuente con segmentos para ejecutar y dé cumplimiento a la meta de Intervención de la Entidad. </t>
  </si>
  <si>
    <t>Teniendo en cuenta las funciones asignadas a la Subdirección de Planificación y de Conservación (SPC) y con el fin de dar cumplimiento a la meta de intervención anual definida por la Entidad, se generó por parte de esta Subdirección un indicador para medir trimestralmente el avance de la priorización en Kilómetros Lineales de Cicloinfraestructura, lo cual garantiza que la SPAL y la SII cuenten con los segmentos suficientes para programar las intervenciones. Cabe mencionar que a los segmentos con tipo de intervención de Rehabilitación y Cambio de Carpeta se les realiza la evaluación y diseño estructural de pavimento la cual va adjunta en la priorización.</t>
  </si>
  <si>
    <t>((Kilómetros Lineales Priorizados / Kilómetros Lineales de la Meta  Anual Programada) *100)</t>
  </si>
  <si>
    <t>Km priorizados</t>
  </si>
  <si>
    <t>Meta  programada anual para priorización</t>
  </si>
  <si>
    <t>Trimestre 1</t>
  </si>
  <si>
    <t>Debido a la finalización de los contratos OPS de varios de los integrantes de la Subdirección de Conservación y de Mantenimiento (SPC), se vio una reducción en los segmentos priorizados en el mes de marzo.</t>
  </si>
  <si>
    <t>Con la nueva contratación de personal en el mes de abril, se espera aumentar la cifra de segmentos priorizados para el segundo trimestre.</t>
  </si>
  <si>
    <t>Trimestre 2</t>
  </si>
  <si>
    <t>Trimestre 3</t>
  </si>
  <si>
    <t>Trimestre 4</t>
  </si>
  <si>
    <t>ASISTENCIA TÉCNICA A LOCALIDADES</t>
  </si>
  <si>
    <t>PCI-IND-005</t>
  </si>
  <si>
    <t>REALIZAR 100% DE LAS MESAS PROPUESTAS DE ASISTENCIA TÉCNICA Y COORDINACIÓN INTERINSTITUCIONAL CON LAS ALCALDÍAS LOCALES EN LA VIGENCIA.</t>
  </si>
  <si>
    <t xml:space="preserve">Medir el avance en las reuniones de asistencia técnica a localidades y coordinación interinstitucional llevadas a cabo con las alcaldías locales, con el fin de garantizar que la UAERMV a través de la Subdirección de Planificación de la Conservación (SPC) dé cumplimiento a lo establecido en el numeral 4 del artículo 7 del acuerdo 011 de 2010  y en concordancia con el objetivo establecido en la caracterización del proceso. </t>
  </si>
  <si>
    <t>Teniendo en cuenta las funciones asignadas a la Subdirección de Planificación de la Conservación (SPC), se generó por parte de esta Subdirección un indicador que midiera el avance de lo anteriormente descrito. En ese orden de ideas se estableció medir trimestralmente el número de mesas de asistencia técnica a localidades y coordinación interinstitucional llevadas a cabo con representantes de las alcaldias locales.</t>
  </si>
  <si>
    <t>Actas de las reuniones de asistencia técnica a localidades y coordinación interinstitucional.</t>
  </si>
  <si>
    <t>((Mesas de trabajo ejecutadas / Mesas de trabajo programadas) *100)</t>
  </si>
  <si>
    <t>MESAS DE EJECUTADAS</t>
  </si>
  <si>
    <t>MESAS DE TRABAJO PROGRAMADAS</t>
  </si>
  <si>
    <t>Se realizaron (05) reuniones de Asistencia Tcnica a Localidades con Profesionales y Funcionarios de las Alcaldías Locales y FDL que representan el 100% de las reuniones programadas para el 1er Trimestre de 2025 y el 25% de lo programado para la vigencia 2025.</t>
  </si>
  <si>
    <t>No se presentó desviación</t>
  </si>
  <si>
    <t>DIAGNÓSTICOS REALIZADOS</t>
  </si>
  <si>
    <t>PCI-IND-007</t>
  </si>
  <si>
    <t xml:space="preserve">REALIZAR 100% DE LA META DE DIAGNÓSTICO PROPUESTA A TRAVÉS DEL APLICATIVO SIGMA A ELEMENTOS (PK_ID) EN LA VIGENCIA. </t>
  </si>
  <si>
    <t>Medir el avance en el desarrollo de la actividad de diagnóstico que realiza la Subdirección de Planificación de la Conservación (SPC) con el fin de asegurar el cumplimiento de la meta de diagnóstico propuesta para la vigencia.</t>
  </si>
  <si>
    <t>Teniendo en cuenta las actividades realizadas por la Subdirección de Planificación de la Conservación (SPC), se generó por parte de esta Subdirección un indicador que midiera el avance de lo anteriormente descrito. En ese orden de ideas se estableció medir trimestralmente el avance en la actividad de diagnóstico realizada por la UAERMV a través de la Subdirección de Planificación de la Conservación (SPC) en atención a su misionalidad, el apoyo interinstitucional y otros.</t>
  </si>
  <si>
    <t>((Elementos PK_ID diagnosticados /Elementos PK_ID programados en la Vigencia) *100)</t>
  </si>
  <si>
    <t>ELEMENTOS PK_ID DIAGNOSTICADOS</t>
  </si>
  <si>
    <t>ELEMENTOS PK_ID PROGRAMADOS</t>
  </si>
  <si>
    <t>Se avanza en el diagnóstico, conforme a la planificación.</t>
  </si>
  <si>
    <t>SEGUIMIENTO A LAS SOLICITUDES DE LOS ENSAYOS</t>
  </si>
  <si>
    <t>GLAB-IND-001</t>
  </si>
  <si>
    <t>CUMPLIR EN UN 95% LAS SOLICITUDES DE ENSAYOS</t>
  </si>
  <si>
    <t>Gestión de laboratorio</t>
  </si>
  <si>
    <t>N° TOTAL DE ENSAYOS REALIZADOS</t>
  </si>
  <si>
    <t>N° TOTAL DE ENSAYOS SOLICITADOS</t>
  </si>
  <si>
    <t>% DE ENSAYOS REALIZADOS DE ACUERDO A LAS SOLICITUDES DE LOS SERVICIOS</t>
  </si>
  <si>
    <t>MES 1</t>
  </si>
  <si>
    <t>En el mes de enero se ensayaron 386 muestras de las materias primas recibidas para la ejecución de las intervenciones, las mezclas producidas, las capas de la estructura de pavimento y de la exploración geotécnica (apiques), a las cuales se le realizaron 1602 ensayos de los 1602 solicitados, obteniendo un porcentaje de cumplimiento del 100% de los servicios solicitados.</t>
  </si>
  <si>
    <t>MES 2</t>
  </si>
  <si>
    <t>En el mes de febrero se ensayaron 359 muestras de las materias primas recibidas para la ejecución de las intervenciones, las mezclas producidas, las capas de la estructura de pavimento y de la exploración geotécnica (apiques), a las cuales se le realizaron 1489 ensayos de los 1489 solicitados, obteniendo un porcentaje de cumplimiento del 100% de los servicios solicitados.</t>
  </si>
  <si>
    <t>MES 3</t>
  </si>
  <si>
    <t>En el mes de marzo se ensayaron 555 muestras de las materias primas recibidas para la ejecución de las intervenciones, las mezclas producidas, las capas de la estructura de pavimento y de la exploración geotécnica (apiques), a las cuales se le realizaron 1917 ensayos de los 1917 solicitados, obteniendo un porcentaje de cumplimiento del 100% de los servicios solicitados.</t>
  </si>
  <si>
    <t>MES 4</t>
  </si>
  <si>
    <t>MES 5</t>
  </si>
  <si>
    <t>MES 6</t>
  </si>
  <si>
    <t>MES 7</t>
  </si>
  <si>
    <t>MES 8</t>
  </si>
  <si>
    <t>MES 9</t>
  </si>
  <si>
    <t>MES 10</t>
  </si>
  <si>
    <t>MES 11</t>
  </si>
  <si>
    <t>MES 12</t>
  </si>
  <si>
    <t>No se encuentra desviaciones en la obtención de resultados de este indicador</t>
  </si>
  <si>
    <t>No se proponen acciones de mejora, para este mes, debido a que la medición del indicador esta dentro del rango apropiado para este.</t>
  </si>
  <si>
    <t>VERIFICACIÓN DE LA CALIDAD DE LOS SERVICIOS DE ENSAYOS DEL LABORATORIO</t>
  </si>
  <si>
    <t>GLAB-IND-002</t>
  </si>
  <si>
    <t xml:space="preserve"> CUMPLIR CON EL 95% DE LA CALIDAD DE LOS SERVICIOS DE ENSAYOS DEL LABORATORIO</t>
  </si>
  <si>
    <t>Trazabilidad de los servicios del laboratorio</t>
  </si>
  <si>
    <t>Descendente</t>
  </si>
  <si>
    <t>NÚMERO TOTAL DE INFORMES EMITIDOS CON CORRECCIONES</t>
  </si>
  <si>
    <t>NÚMERO TOTAL DE INFORMES EMITIDOS</t>
  </si>
  <si>
    <t xml:space="preserve">% DE INFORMES DE ENSAYOS EMITIDOS SIN CORRECIONES </t>
  </si>
  <si>
    <t>En los meses de octubre, noviembre y diciembre del 2024 se entregaron un total de 1387 informes de ensayo de los cuales 1354 se entregaron sin necesidad de correcciones lo que da un porcentaje de cumplimiento del 97,6 %.</t>
  </si>
  <si>
    <t>Las desviaciones encontradas respecto al año 2024 no son significativas.</t>
  </si>
  <si>
    <t>No se proponen acciones de mejora, para este trimestre, debido a que la medición del indicador esta dentro del rango apropiado para este.</t>
  </si>
  <si>
    <t>SEGUIMIENTO A LA ENTREGA OPORTUNA DE INFORMES DE ENSAYO</t>
  </si>
  <si>
    <t>GLAB-IND-005</t>
  </si>
  <si>
    <t>CUMPLIR CON EL 90% DE LA ENTREGA OPORTUNA DE LOS INFORMES DE ENSAYO</t>
  </si>
  <si>
    <t>Hacer seguimiento a la entrega oportuna de los informes de ensayo con el fin de que los clientes (gerencia de producción, Subdirección de intervención de la infraestructura y la subdirección de planificación y de conservación), puedan realizar las acciones correctivas, preventivas y de mejora para garantizar el control de calidad de la intervenciones realizadas por la UAERMV.</t>
  </si>
  <si>
    <t>N° TOTAL  DE INFORMES ENTREGADOS</t>
  </si>
  <si>
    <t>En los meses de enero, febrero y marzo se entregaron un total de 1327 informes de ensayo de los cuales 1327 se entregaron oportunamente lo que da un porcentaje de cumplimiento del 100 %.</t>
  </si>
  <si>
    <t xml:space="preserve">PRODUCCIÓN DE MEZCLA </t>
  </si>
  <si>
    <t>PRO-IND-001</t>
  </si>
  <si>
    <t>Eficacia</t>
  </si>
  <si>
    <t>Enero 2025</t>
  </si>
  <si>
    <t>Proceso(s) generador(es) de la información:</t>
  </si>
  <si>
    <t>PRO</t>
  </si>
  <si>
    <t>Gerencia Producción</t>
  </si>
  <si>
    <t xml:space="preserve">Se presenta una menor  desviación en los resultados obtenidos en la mezcla en caliente y mezcla en concreto ya que los valores de lo programado y lo despachado presentan un porcentaje de cumplimiento alto; sin embargo la desviacion se alta se presenta en los resultados obtenidos para el cumplimiento de  despacho de fresado estabilizado alejandose lo programado de los despachado. </t>
  </si>
  <si>
    <t>Contar la disponibilidad de la maquinaria en frentes de obra y  de vehiculos para el despacho del fresado estabilizado.</t>
  </si>
  <si>
    <t>CUMPLIMIENTO DE PARAMETROS DE PRODUCCIÓN  DE MEZCLA ASFALTICA Y CONCRETOS.</t>
  </si>
  <si>
    <t>PRO-IND-002</t>
  </si>
  <si>
    <t>VERSIÓN: 1.0</t>
  </si>
  <si>
    <t>CUMPLIR CON EL 80% DE LOS PARAMETROS DE LA PRODUCCIÓN DE MEZCLA ASFALTICA Y CONCRETO  PARA LAS INTERVENCIONES DE LA UAERMV.</t>
  </si>
  <si>
    <t>Medir el cumplimiento de los parametros, obtenidos mediante resultados de los ensayos de laboratorio, realizados a la producción de la mezcla asfáltica y concreto para las intervenciones de la UAERMV.</t>
  </si>
  <si>
    <t>El indicador mide los porcentajes de cumplimiento de los parametros de los productos mezcla asfáltica y concreto para identificar la calidad de estos.especificamente procentaje de asfalto (comparativo con la formula de trabajo), el porcentaje de cumplimento de la granulometria y el porcentaje de cumplimiento del asentamiento del concreto hidráulico</t>
  </si>
  <si>
    <t>Formato de control de produccion.</t>
  </si>
  <si>
    <r>
      <rPr>
        <b/>
        <sz val="10"/>
        <color rgb="FF000000"/>
        <rFont val="Arial"/>
        <family val="2"/>
      </rPr>
      <t>Variable 1</t>
    </r>
    <r>
      <rPr>
        <sz val="10"/>
        <color rgb="FF000000"/>
        <rFont val="Arial"/>
        <family val="2"/>
      </rPr>
      <t xml:space="preserve">: (Porcentaje de cumplimiento porcentaje Asfalto+Porcentaje de cumplimiento Granulometria+ Porcentaje de cumplimiento asentamiento)/ 3                                                                                                                                        
</t>
    </r>
    <r>
      <rPr>
        <b/>
        <sz val="10"/>
        <color rgb="FF000000"/>
        <rFont val="Arial"/>
        <family val="2"/>
      </rPr>
      <t xml:space="preserve">Variable 2: </t>
    </r>
    <r>
      <rPr>
        <sz val="10"/>
        <color rgb="FF000000"/>
        <rFont val="Arial"/>
        <family val="2"/>
      </rPr>
      <t>Porcentaje esperado de cumplimiento
Para el indicador se tiene en cuenta tres (3) parámetros (Granulometria, contenido de asfalto y asentamiento concreto).</t>
    </r>
  </si>
  <si>
    <t>Sumatoria de porcentaje de cumplimiento de indicador 1 y 2</t>
  </si>
  <si>
    <t>Porcentaje esperado de cumplimiento</t>
  </si>
  <si>
    <t xml:space="preserve">Trimestre 1 </t>
  </si>
  <si>
    <t>El indicador de cumplimiento se ve afectado por la fracción fina en la granulometría, al evaluar los resultados individuales de la gradación se evidencia falta de finos en la mezcla, por ello, la Gerencia de producción inició pruebas con la inclusión del filler, el cual es un material fino que la misma planta en caliente retira del proceso. Sin embargo, en dado caso que la prueba arroje resultados positivos, se necesitará una adecuación en la planta para volverlos a incluir en el proceso. 
Por otro lado, también se evidenció un porcentaje de cumplimiento bajo en el cumplimiento de los asentamientos del concreto hidráulico, se identificó que esto fue debido a las pruebas industriales llevadas a cabo para la inclusión y cambio de los nuevos aditivos suministrados por el contrato 224 de 2024, por lo cual ya con las fórmulas de trabajo, este indicador se estabilizará.</t>
  </si>
  <si>
    <t>Se evidencia una falta de finosen los tamices No. 80 y No. 200, por otra parte, debido a las pruebas industriales llevadas a cabo para  la inclusión de los nuevos aditivos suministrados por el contrato 224 de 2025</t>
  </si>
  <si>
    <t>Se está evaluando la posibilidad de incluir filler al proceso con el fin de mitigar la falta de finos en la mezcla. Por otro lado, con las verificaciones de las fórmulas de trabajose espera estabilizar la manejabilidad de los concretos hidráulicos</t>
  </si>
  <si>
    <t>LOGISTICA Y MANEJO DE MAQUINARIA Y EQUIPO</t>
  </si>
  <si>
    <t>DISPONIBILIDAD DE LOS VEHÍCULOS , MAQUINARIA, EQUIPOS Y PLANTA DE PRODUCCIÓN DE LA UMV</t>
  </si>
  <si>
    <r>
      <t xml:space="preserve">TENER DISPONIBILIDAD MÍNIMA DE UN </t>
    </r>
    <r>
      <rPr>
        <b/>
        <sz val="10"/>
        <color rgb="FF000000"/>
        <rFont val="Arial"/>
        <family val="2"/>
      </rPr>
      <t>50%</t>
    </r>
    <r>
      <rPr>
        <sz val="10"/>
        <color rgb="FF000000"/>
        <rFont val="Arial"/>
        <family val="2"/>
      </rPr>
      <t xml:space="preserve"> DE VEHÍCULOS, MAQUINARIA, EQUIPOS Y PLANTA DE PRODUCCIÓN DE LA UMV</t>
    </r>
  </si>
  <si>
    <t>Identificar el estado real de los vehiculos, maquinaria, equipos y planta de producción de la UMV (Disponible - En mantenimiento).</t>
  </si>
  <si>
    <t>Se medirá el numero de vehículos, maquinaria, equipos y planta de producción con que se cuentan para el uso de las actividades a realizar en la misionalidad de la UAERMV, con el objetivo de obtener un control de cuales, cuantas y que porcentaje de disponibilidad cuenta la unidad.</t>
  </si>
  <si>
    <t xml:space="preserve">LMME-DI-004 Consolidado Maquinaria, vehiculos y equipos </t>
  </si>
  <si>
    <t>LMME</t>
  </si>
  <si>
    <t>Gerencia de maquinaria y equipos</t>
  </si>
  <si>
    <t>((Disponibilidad vehículos*0.2)+ (Disponibilidad maquinaria*0.2) + ((Disponibilidad equipos*0.2) + (Disponibilidad de plantas producción*0.4)) / Porcentaje Disponiblilidad esperada</t>
  </si>
  <si>
    <t>Sumatoria de disponibilidades</t>
  </si>
  <si>
    <t>porcentaje disponibilidad esperada</t>
  </si>
  <si>
    <t>LIVIANOS Y PESADOS</t>
  </si>
  <si>
    <t>MAQUINARIA</t>
  </si>
  <si>
    <t>EQUIPOS</t>
  </si>
  <si>
    <t>PLANTAS</t>
  </si>
  <si>
    <t>apropiado</t>
  </si>
  <si>
    <t>Se continua con el seguiento a los planes de mantenimiento en la mesa de trabajo de parque automotor.</t>
  </si>
  <si>
    <t>FECHA DE APLICACIÓN: MAYO  2020</t>
  </si>
  <si>
    <t>LOGISTICA Y MANEJO DE MAQUINARIA Y EQUIPOS</t>
  </si>
  <si>
    <t>PORCENTAJE DE CUMPLIMIENTO DE ENTREGAS DE VEHÍCULOS , MAQUINARIA Y EQUIPOS DE LA UMV</t>
  </si>
  <si>
    <t>LMME-IND-002</t>
  </si>
  <si>
    <t xml:space="preserve">CUMPLIR CON EL 90% DE LOS REQUERIMIENTOS DE VEHÍCULOS, MAQUINARIA, EQUIPOS  EN LA UMV </t>
  </si>
  <si>
    <t>Identificar el porcentaje de cumplimiento en las entregas de vehiculos, maquinaria, equipos de la UMV.</t>
  </si>
  <si>
    <t>Se medirá el numero de vehículos, maquinaria y equipos suministradas para el uso de las actividades a realizar en la misionalidad de la UAERMV, con el objetivo de obtener un control del porcentaje de solicitudes que son atendidas.</t>
  </si>
  <si>
    <t xml:space="preserve">bitacora de asignacion de equipos </t>
  </si>
  <si>
    <t>Gerencia de Maquinaria y Equipos</t>
  </si>
  <si>
    <t xml:space="preserve">Entregas vehículos+ maquinaria + equipos/ Total solicitudes recibidas </t>
  </si>
  <si>
    <t xml:space="preserve"> </t>
  </si>
  <si>
    <t>Sumatoria solicitudes con entregas</t>
  </si>
  <si>
    <t>total solicitudes recibidas</t>
  </si>
  <si>
    <t xml:space="preserve">En enero del año 2025, se recibieron 53 solicitudes que requerían un total de 53 vehículos. Con éxito, logramos cumplir con la entrega de 47 de estos vehículos, lo que se traduce en un índice de cumplimiento del 88.68% en las actividades relacionadas con las solicitudes realizadas. Las que no se pudieron cumplir fueron por falta de disponibilidad presentada durante el periodo revisado fueron 4 peticiones, adicionalmente de 2 solicitudes que fueron canceladas por el solicitante.                                                                                                                          En febrero del año 2025, se recibieron 53 solicitudes que requerían un total de 54 vehículos. Con éxito, logramos cumplir con la entrega de 47 de estos vehículos, lo que se traduce en un índice de cumplimiento del 88.04% en las actividades relacionadas con las solicitudes realizadas. Las que no se pudieron cumplir fueron por falta de disponibilidad presentada durante el periodo revisado fueron 4 peticiones, adicionalmente de 2 solicitudes que fueron canceladas por el solicitante.                                                                                                                   En marzo del año 2025, se recibieron 16 solicitudes que requerían un total de 16 vehículos. Con éxito, logramos cumplir con la entrega de 14 de estos vehículos, lo que se traduce en un índice de cumplimiento del 87.50% en las actividades relacionadas con las solicitudes realizadas. Las que no se pudieron cumplir fueron por falta de disponibilidad presentada durante el periodo revisado fueron 2 peticiones.                                                                                                                 </t>
  </si>
  <si>
    <t>La disponibilidad disminuyo en el periodo. Se cuenta  que con la compra de maquinaria mejore el porcentaje de cumplimiento.</t>
  </si>
  <si>
    <t>INTERVENCIÓN DE LA INFRAESTRUCTURA</t>
  </si>
  <si>
    <t>CUMPLIMIENTO DE METAS DE INTERVENCIÓN DE VIAS</t>
  </si>
  <si>
    <t>INFRA-IND-001</t>
  </si>
  <si>
    <t>CUMPLIR CON EL 100% DE INTERVENCIÓN DE KILOMETROS CARRIL PROGRAMADOS POR LA SUBDIRECCIÓN DE INTERVENCIÓN DE LA INFRAESTRUCTURA PARA EL CUMPLIMIENTO DE LA META DISTRITAL DE LA VIGENCIA</t>
  </si>
  <si>
    <t>Verificar el cumplimiento de la meta de intervenciones de la malla vial programada por la Subdirección de Intervención de la Infraestructura en el periodo de análisis.</t>
  </si>
  <si>
    <t xml:space="preserve"> El indicador permite revisar el avance periodico de las intervenciones que realiza la UAERMV,  con el fin de dar cumplimiento a las metas establecidas para la Misionalidad de la Entidad y establecer si se requieren ajustes</t>
  </si>
  <si>
    <t>Mensual</t>
  </si>
  <si>
    <t>Plataforma SIGMA</t>
  </si>
  <si>
    <t>Intervención de la Infraestructura</t>
  </si>
  <si>
    <t>Subdirección de Intervención de la Infraestructura</t>
  </si>
  <si>
    <t>(Km carril de impacto intervenido en rehabilitación+ Km carril de impacto intervenido en mantenimiento) / (km carril de impacto programadas) * 100</t>
  </si>
  <si>
    <t xml:space="preserve">98% Cumplimiento </t>
  </si>
  <si>
    <t># Km carril de impacto intervenido</t>
  </si>
  <si>
    <t># Km carril de impacto programados</t>
  </si>
  <si>
    <t>% de intervención mensual para el cumplimiento</t>
  </si>
  <si>
    <t>% de intervención acumulado para el cumplimiento</t>
  </si>
  <si>
    <t>Enero</t>
  </si>
  <si>
    <t>Febrero</t>
  </si>
  <si>
    <t>Marzo</t>
  </si>
  <si>
    <t>Abril</t>
  </si>
  <si>
    <t>Mayo</t>
  </si>
  <si>
    <t>Junio</t>
  </si>
  <si>
    <t>Julio</t>
  </si>
  <si>
    <t>Agosto</t>
  </si>
  <si>
    <t>Septiembre</t>
  </si>
  <si>
    <t>Octubre</t>
  </si>
  <si>
    <t>Noviembre</t>
  </si>
  <si>
    <t>Diciembre</t>
  </si>
  <si>
    <t>Meta Misional de la Entidad</t>
  </si>
  <si>
    <t xml:space="preserve">En el primer trimestre no se conto con la maquinaria requerida para dar cumplimiento con la programación que se tenia proyectada, generando restrasos en las actividades de parcheo, sello de fisuras fresados estabilizados y rehabilitaciones. </t>
  </si>
  <si>
    <t xml:space="preserve">Febrero </t>
  </si>
  <si>
    <t>I Trimestre</t>
  </si>
  <si>
    <t>II Trmiestre</t>
  </si>
  <si>
    <t>IIITrmiestre</t>
  </si>
  <si>
    <t>IVTrmiestre</t>
  </si>
  <si>
    <t>NIVEL PROMEDIO DE SATISFACCIÓN (BENEFICIARIOS DIRECTOS)</t>
  </si>
  <si>
    <t>INFRA-IND-003</t>
  </si>
  <si>
    <t xml:space="preserve">LOGRAR QUE EL NIVEL PROMEDIO DE SATISFACCION  DE LOS BENEFICIARIOS DIRECTOS DE LAS INTERVENCIONES SEA MAYOR O IGUAL A 4.25 </t>
  </si>
  <si>
    <t xml:space="preserve">Medir la calificación del nivel de satisfacción de los usuarios beneficarios directos, respecto a las intervenciones que realiza la UAERMV. </t>
  </si>
  <si>
    <t xml:space="preserve">Este indicador permite identificar la calificación del nivel de satisfacción que dan los usuarios beneficiarios directos, respecto a las intervenciones que realiza la Entidad; el indicador se establece a partir de la aplicación de las encuestas a través del  formato (INFRA-FM-018 Encuesta de satisfacción a grupos de valor) en la medicion del nivel de satisfaccion, donde la calificación se presenta en una escala de 1 a 5, siendo 5 la calificación máxima posible de excelencia y satisfacción.  </t>
  </si>
  <si>
    <t xml:space="preserve">PROMEDIO </t>
  </si>
  <si>
    <t>Registro: Gestión Social  - Formato Encuesta de satisfacción a grupos de valor</t>
  </si>
  <si>
    <t>1.00</t>
  </si>
  <si>
    <t>3.00</t>
  </si>
  <si>
    <t>4.24</t>
  </si>
  <si>
    <t>4.25</t>
  </si>
  <si>
    <t>5.00</t>
  </si>
  <si>
    <t>∑ Calificaciones de los encuestados</t>
  </si>
  <si>
    <t xml:space="preserve"># Total de encuestados </t>
  </si>
  <si>
    <t>Trimestre I</t>
  </si>
  <si>
    <t>Trimestre II</t>
  </si>
  <si>
    <t>Trimestre III</t>
  </si>
  <si>
    <t xml:space="preserve">El indicador continua cumpliendo el rango de gestion, para el presente periodo de medicion de la vigencia cumpliendo con la meta del mismo; sin embargo se deben serguir buscando oprotunidades de mejora para elevar la calificación. </t>
  </si>
  <si>
    <t>Trimestre VI</t>
  </si>
  <si>
    <t xml:space="preserve">INTERVENCIÓN DE LA INFRAESTRUCTURA </t>
  </si>
  <si>
    <t>CUMPLIMIENTO DE METAS DE CICLORUTAS</t>
  </si>
  <si>
    <t>INFRA-IND-004</t>
  </si>
  <si>
    <t>CUMPLIR CON EL 100% DE INTERVENCIÓN DE KILOMETROS CARRIL LINEAL PROGRAMADOS DE CICLORUTAS POR LA SUBDIRECCIÓN DE INTERVENCIÓN DE LA INFRAESTRUCTURA  PARA EL CUMPLIMIENTO DE LA META DISTRITAL DE LA VIGENCIA</t>
  </si>
  <si>
    <t>Verificar el cumplimiento de la meta de intervenciones de cicloinfraestructura programada por la Subdirección de intervención de la Infraestructura en el periodo de análisis.</t>
  </si>
  <si>
    <t xml:space="preserve"> El indicador permite revisar el avance periodico de las intervenciones de ciclorutas que realiza la UAERMV,  con el fin de dar cumplimiento a las metas establecidas para la Cicloinfraestructura de la Entidad y establecer si se requieren ajustes</t>
  </si>
  <si>
    <t xml:space="preserve">Plataforma SIGMA </t>
  </si>
  <si>
    <t>Subdirección de Intervención de la Infraestrutura</t>
  </si>
  <si>
    <t>(Km carril lineal intervenido en ciclorutas) / (km carril de lineal programado en ciclorutas) * 100</t>
  </si>
  <si>
    <t xml:space="preserve">95% Cumplimiento </t>
  </si>
  <si>
    <t># Km carril lineal intervenidos</t>
  </si>
  <si>
    <t># Km carril lineal programados</t>
  </si>
  <si>
    <t>II Trimestre</t>
  </si>
  <si>
    <t>CUMPLIMIENTO DE METAS DE ESPACIO PÚBLICO</t>
  </si>
  <si>
    <t>INFRA-IND-005</t>
  </si>
  <si>
    <t>CUMPLIR CON EL 100% DE INTERVENCIÓN DE METROS CUADRADOS PROGRAMADOS DE ESPACIO PÚBLICO POR LA SUBDIRECCIÓN DE INTERVENCIÓN DE LA INFRAESTRUCTURA PARA EL CUMPLIMIENTO DE LA META DISTRITAL DE LA VIGENCIA</t>
  </si>
  <si>
    <t>Verificar el cumplimiento de la meta de intervenciones de espacio público programado por la Subdirección de intervención de la Infraestructura en el periodo de análisis.</t>
  </si>
  <si>
    <t xml:space="preserve"> El indicador permite revisar el avance periodico de las intervenciones de espacio público que realiza la UAERMV,  con el fin de dar cumplimiento a las metas establecidas para la Entidad y establecer si se requieren ajustes</t>
  </si>
  <si>
    <t>(Metros cuadrados intervenidos en espacio público) / (Metros cuadrados programados en espacio público) * 100</t>
  </si>
  <si>
    <t># Metros cuadrados intervenidos</t>
  </si>
  <si>
    <t># Metros cuadrados programados</t>
  </si>
  <si>
    <t>-</t>
  </si>
  <si>
    <t>SEGUIMIENTO A LOS PROYECTOS DE INNOVACIÓN</t>
  </si>
  <si>
    <t>DMIC-IND-001</t>
  </si>
  <si>
    <t>LOGRAR EL AVANCE DE 220 PUNTOS EN PROYECTOS DE INNOVACIÓN MISIONALES EN EJECUCIÓN EN EL AÑO</t>
  </si>
  <si>
    <t>Realizar seguimiento a los proyectos de innovación para la misionalidad de la entidad.</t>
  </si>
  <si>
    <t>PORCENTAJE DE AVANCE DE ACUERDO A LOS PUNTOS PLANEADOS</t>
  </si>
  <si>
    <t>Acta de constitución de proyecto
Resultados experimentales de los proyectos                                                 Informe final por proyecto
Divulgación y socialización de los proyectos</t>
  </si>
  <si>
    <t>Desarrollo Misional y Comercialización</t>
  </si>
  <si>
    <t>SUMATORIA DE PUNTOS DE AVANCE EN LAS DIFERENTES ETAPAS DE LOS PROYECTOS EN EJECUCIÓN</t>
  </si>
  <si>
    <t>PUNTOS DE AVANCE PLANEADOS PARA EL TRIMESTRE</t>
  </si>
  <si>
    <t>GESTIÓN JURÍDICA</t>
  </si>
  <si>
    <t xml:space="preserve">SENTENCIAS  FALLADAS A FAVOR DE LA ENTIDAD </t>
  </si>
  <si>
    <t>GJUR-IND-001</t>
  </si>
  <si>
    <t>LOGRAR QUE EL 70% DEL TOTAL DE LAS SENTENCIAS EN LA VIGENCIA SEAN FAVORABLES PARA LA ENTIDAD</t>
  </si>
  <si>
    <t>Medir el porcentaje de favorabilidad de las sentencias proferidas en primera, segunda o única instancia de la UAERMV por los despachos judiciales en procesos Administrativos, Laborales, Civiles y acciones constitucionales.</t>
  </si>
  <si>
    <t>Conocer el porcentaje de éxito que tuvo la entidad en los procesos judiciales de los que hace parte.</t>
  </si>
  <si>
    <t>Registro: Sistema de Información de Procesos Judiciales del D.C. (SIPROJ)</t>
  </si>
  <si>
    <t>Gestón Jurídica</t>
  </si>
  <si>
    <t>Oficina Jurídica</t>
  </si>
  <si>
    <t>Número de sentencias decididas a favor de la entidad en el periodo /Número total de sentencias proferidas en el periodo.</t>
  </si>
  <si>
    <t>Número total de sentencias proferidas en el periodo</t>
  </si>
  <si>
    <t>1er trimestre</t>
  </si>
  <si>
    <t>2do trimestre</t>
  </si>
  <si>
    <t>3er trimestre</t>
  </si>
  <si>
    <t>4to trimestre</t>
  </si>
  <si>
    <t>01-01-2025 a 31-03-2025</t>
  </si>
  <si>
    <t>100% Favorables</t>
  </si>
  <si>
    <t>No es necesaria acción de mejora porque el porcentaje está dentro del rango de favorabilidad  apropiado</t>
  </si>
  <si>
    <t>01-04-2025 a 30-06-2025</t>
  </si>
  <si>
    <t>GESTIÓN FINANCIERA</t>
  </si>
  <si>
    <t>EJECUCIÓN DEL PROGRAMA ANUAL MENSUALIZADO DE CAJA - PAC VIGENCIA</t>
  </si>
  <si>
    <t>GEFI-IND-003</t>
  </si>
  <si>
    <t>REALIZAR EL PAGO DE POR LO MENOS EL 80% DE LAS OBLIGACIONES PROGRAMADAS EN EL PAC</t>
  </si>
  <si>
    <t xml:space="preserve">Este indicador mide el porcentaje de ejecución del PAC de la vigencia, es decir el porcentaje de cumplimiento en la programación a realizar en los pagos contra los realmente efectuados en el período establecido, incluyendo la información correspondiente a la constitución de las cuentas por pagar a 31 de diciembre de cada periodo. La fuente de información para el calculo del indicador es el sistema de información financiera utilizado por la Tesorería Distrital. </t>
  </si>
  <si>
    <t>Sistema de información financiera utilizado por la Tesorería Distrital</t>
  </si>
  <si>
    <t>(Ejecución de pagos en el periodo / Presupuesto programado para el periodo)*100</t>
  </si>
  <si>
    <t>PAC EJECUTADO</t>
  </si>
  <si>
    <t>PAC PROGRAMADO</t>
  </si>
  <si>
    <t>PRIMER TRIMESTRE</t>
  </si>
  <si>
    <t>Respecto al resultado de la vigencia actual contra la anterior, se presenta un incremento de 19.698 % en la ejecución de la programación de 2025 con relación a 2024, es decir que en la actual vigencia el cumplimiento fue más eficiente que la ejecución de la programación del PAC en la anterior vigencia, dado que la diferencia entre lo programado y lo ejecutado fue de 32,32%, en cambio para la anterior vigencia se presentó una diferencia de 52.00%, es decir que cerca del 48% de los pagos programados no se efectuaron.</t>
  </si>
  <si>
    <t>En esta vigencia se están estableciendo las alertas y compromisos en reuniones conjuntas de Tesorería con las dependencias que habiendo programado pagos, no los realizaron, informando las implicaciones que se originan al no haber efectuado estos pagos, resaltando la importancia del cumplimiento de los cronogramas para la radicación de cuentas y de la programación, en especial de los pagos que conformaban el 32,32% de la programación que no fue ejecutada, es decir, los equivalentes a los $ 5.993.169.526 pendientes por ejecutar del PAC.</t>
  </si>
  <si>
    <t>EJECUCIÓN DEL PROGRAMA ANUAL MENSUALIZADO DE CAJA - PAC RESERVA</t>
  </si>
  <si>
    <t>GEFI-IND-007</t>
  </si>
  <si>
    <t xml:space="preserve">Este indicador mide el porcentaje de ejecución del PAC de la reserva, es decir el porcentaje de cumplimiento en la programación de los pagos a realizar en el período contra los realmente efectuados en el período establecido, incluyendo la información correspondiente a la constitución de las cuentas por pagar a 31 de diciembre de cada periodo. La fuente de información para la medición del indicador es el sistema de información financiera utilizado por la Tesorería Distrital.   </t>
  </si>
  <si>
    <t>(Ejecución de pagos en el periodo reserva / Presupuesto programado para el periodo reserva)*100</t>
  </si>
  <si>
    <t xml:space="preserve">Para la vigencia actual se presentó un incremento en la ejecución del PAC de reserva de 1.18 % que la medición registrada en 2024, comparando podemos decir, que en el primer trimestre de la vigencia anterior no se ejecutaron el 19.16% de lo programado, para 2025 la desviación equivale al 17.98% con respecto a lo inicialmente programado, obteniendo así un mejor comportamiento en la medición de esta variable en los primeros tres meses de esta anualidad. </t>
  </si>
  <si>
    <t>En esta vigencia se están adelantando reuniones entre Tesorería y las dependencias para evidenciar las razones por las que no se ejecutaron los pagos con reservas e informar las afectaciones que se ocasionan por el incumplimiento de la programación e invitándolos a dar cumplimiento de los cronogramas para evitar inconvenientes o penalizaciones, en especial para las dependencias con cuentas programadas no pagadas en el trimestre, que conforman el 17.98%→ $ 8.005.915.090 pendientes por ejecutar del PAC programado en el primer trimestre de 2025.</t>
  </si>
  <si>
    <t>GESTIÓN DE RECURSOS FÍSICOS</t>
  </si>
  <si>
    <t xml:space="preserve">TIEMPO PROMEDIO DE SOLICITUDES ATENDIDAS DE BIENES DE CONSUMO </t>
  </si>
  <si>
    <t>GREF-IND-001</t>
  </si>
  <si>
    <t>Mantener el indicador igual o menor a 3 días hábiles del tiempo de entrega de bienes de consumo por parte del proceso de recursos físicos a las diferentes áreas de la Entidad siempre y cuando las existencias de los bienes o elementos solicitados estén confirmadas en el Almacén.</t>
  </si>
  <si>
    <t>Medir la oportunidad en la atención de solicitudes de entrega de recursos físicos a las diferentes áreas de la entidad.</t>
  </si>
  <si>
    <t>El presente indicador busca medir la oportunidad en la atención de las solicitudes de entrega de bienes de consumo por parte del proceso de recursos físicos realizadas por el Almacén General de la Entidad, siempre y cuando se cuente con existencias confirmadas de los elementos solicitados.</t>
  </si>
  <si>
    <t>DÍAS HABILES</t>
  </si>
  <si>
    <t>Gestión de Recursos Físicos</t>
  </si>
  <si>
    <t>Secretaria General</t>
  </si>
  <si>
    <t>Promedio tiempo de servicio = Suma días hábiles de cada solicitud atendida mendiante el formato GREF-FM-001 / número de egresos efectivos en el mes</t>
  </si>
  <si>
    <t>DÍAS HÁBILES</t>
  </si>
  <si>
    <t>SOLICITUDES</t>
  </si>
  <si>
    <t>TIEMPO DE RESPUESTA</t>
  </si>
  <si>
    <t>PRIMER TRIMESTRE 2025</t>
  </si>
  <si>
    <t>En el primer trimestre del año  2025, se recibió para tramite de egreso  993 solicitudes GREF-FM-001-V10, en los 61 días hábiles para los meses de Enero, Febrero y Marzo . Es importante aclarar  que en el primer trimestre fueron entregados  (Unidades) en cantidad de 2.020.757 unidades de elementos de consumo entregados . Adjunto base de datos de los meses antes indicados , donde se puede validar el número de solicitudes y elementos entregados en cada mensualidad.</t>
  </si>
  <si>
    <t>Se realizará mesa de trabajo en la cual se solicitará erl apoyo de la Oficina Aasesora de Planeación, con el fin de revisar  la metodología  que pemita un efectivo cálculo de las variables del indicador</t>
  </si>
  <si>
    <t xml:space="preserve">Aprovechamiento de residuos no peligrosos generados </t>
  </si>
  <si>
    <t>GAM-IND-001</t>
  </si>
  <si>
    <t xml:space="preserve">Aprovechar minimo el 60% del total de residuos no peligrosos generados por la Entidad </t>
  </si>
  <si>
    <t>TIPO DE INDICADOR</t>
  </si>
  <si>
    <t>Controlar el impacto ambiental negativo producto de la generación de residuos no peligrosos.</t>
  </si>
  <si>
    <t>Dentro de los residuos generados por la Entidad se encuentran los que por sus materiales de fabricacion pueden ser devueltos a la cadena de valor para aprovecharse o convertirse en nuevos productos; por este motivo es importante medir la eficacia de la gestión realizada por la entidad para controlar el impacto ambiental que se pudiera generar al no realizar una adecuada gestión de estos.</t>
  </si>
  <si>
    <t>UNIDAD DE MEDIDA</t>
  </si>
  <si>
    <t>Gestión ambiental -GAM</t>
  </si>
  <si>
    <t>(kg de residuos aprovechabales gestionados /kg de residuos no peligrosos generados) *100</t>
  </si>
  <si>
    <t>NA</t>
  </si>
  <si>
    <t>I TRIMESTRE</t>
  </si>
  <si>
    <t>Durante el primer trimestre de 2025, la gestión del indicador de aprovechamiento de residuos generados arrojó un rango de gestión apropiado.</t>
  </si>
  <si>
    <t>II TRIMESTRE</t>
  </si>
  <si>
    <t>III TRIMESTRE</t>
  </si>
  <si>
    <t>IV TRIMESTRE</t>
  </si>
  <si>
    <t>Durante el primer trimestre de 2025, el rango de gestión del indicador de aprovechamiento de residuos generados obtuvo un resultado apropiado.</t>
  </si>
  <si>
    <t>El grupo de gestión ambiental llevará a cabo un seguimiento periódico del indicador de aprovechamiento de residuos generados, con el objetivo de asegurar que se mantenga dentro del rango de gestión apropiado.</t>
  </si>
  <si>
    <t>Eficiencia en el consumo de energia - Otras Unidades de trabajo</t>
  </si>
  <si>
    <t>GAM-IND-003</t>
  </si>
  <si>
    <t>Disminuir el consumo en un 1% en comparación con el mismo periodo del año inmediatamente anterior</t>
  </si>
  <si>
    <t>Este indicador se establece con el fin de controlar el impacto ambiental negativo que se pudiera generar por el consumo de energía en las diferentes actividades realizadas en la UMV</t>
  </si>
  <si>
    <t>El consumo de energía eléctrica se considera un  aspecto ambiental significativo, el cual puede generar impacto negativo de alta importancia,  por lo cual, es necesario medir su consumo en las actividades de la Entidad, establecer metas para seguimiento y vigilar su comportamiento para tomar medidas de control.</t>
  </si>
  <si>
    <t>Kw/PK</t>
  </si>
  <si>
    <t>Consumo de energía Kw total / No. de PK total</t>
  </si>
  <si>
    <t>336 Kw/PK</t>
  </si>
  <si>
    <t>332.64</t>
  </si>
  <si>
    <t>332.65</t>
  </si>
  <si>
    <t>339.36</t>
  </si>
  <si>
    <t>339.37</t>
  </si>
  <si>
    <t>474.46</t>
  </si>
  <si>
    <t>Durante el I trimestre de 2025 el indicador Eficiencia en el consumo de energia presento un rango de gestion deficiente.</t>
  </si>
  <si>
    <t>Convocar una mesa de trabajo con las áreas involucradas para optimizar el uso eficiente del recurso energético en la sede de producción y la sede operativa, con el propósito de mejorar el desempeño del indicador, medido en función de los puntos kilométricos (PK) intervenidos durante el trimestre.</t>
  </si>
  <si>
    <t>Contratos suscritos mediante proceso de selección con cláusulas de sostenibilidad</t>
  </si>
  <si>
    <t>GAM-IND-004</t>
  </si>
  <si>
    <t xml:space="preserve">Incluir cláusulas de sostenibilidad mínimo al 60% de los contratos suscritos mediante procesos de selección para la Adquisición de bienes y servicios </t>
  </si>
  <si>
    <t>(No. total de Contratos suscritos mediante proceso de selección con cláusulas de sostenibilidad / No. total de contratos suscritos para adquisición de bienes y servicios)  *100</t>
  </si>
  <si>
    <t>I SEMESTRE</t>
  </si>
  <si>
    <t>II SEMESTRE</t>
  </si>
  <si>
    <t>Eficiencia en el consumo de agua - Sede Administrativa</t>
  </si>
  <si>
    <t>GAM-IND-005</t>
  </si>
  <si>
    <t>Disminuir en 1% el consumo de agua en comparación con el mismo semestre del año inmediatamente anterior.</t>
  </si>
  <si>
    <t>Este indicador se establece con el fin de controlar el impacto ambiental negativo que se pudiera generar  por el consumo de agua en las diferentes actividades realizadas en la UAERMV</t>
  </si>
  <si>
    <t>El consumo de agua se considera un  aspecto de  ambiental significativo, el cual puede generar impacto negativo de alta importancia,  por lo cual, es necesario medir su consumo en las actividades de la Entidad, establecer metas para realizar seguimientos y vigilar su comportamiento para tomar medidas de control.</t>
  </si>
  <si>
    <t>0,19 m3/No total personas</t>
  </si>
  <si>
    <t>Eficiencia en el consumo de energia - Sede Administrativa</t>
  </si>
  <si>
    <t>GAM-IND-006</t>
  </si>
  <si>
    <t>Consumo de energía Kw total / No.total de personal en la sede</t>
  </si>
  <si>
    <t>108,34 Kw/No. total de personas</t>
  </si>
  <si>
    <t>Durante el primer trimestre de 2025, el indicador de eficiencia en el consumo de energía se mantuvo dentro de un rango de gestión apropiado.</t>
  </si>
  <si>
    <t>El grupo de gestión ambiental continuará con el seguimiento periódico del indicador de eficiencia en el consumo de energía para verificar que se mantenga dentro del rango de gestión apropiado.</t>
  </si>
  <si>
    <t>CUMPLIMIENTO DEL PLAN ANUAL DE ADQUISICIONES</t>
  </si>
  <si>
    <t>GCON-IND-002</t>
  </si>
  <si>
    <t>VERIFICAR QUE EL PLAN ANUAL DE ADQUISICIONES (PAA) SE CUMPLA EN EL 95%</t>
  </si>
  <si>
    <t>Verificar el cumplimiento del Plan Anual de Adquisiciones (PAA) con el inicio de los procesos de contratación publicados en el SECOP y TVEC</t>
  </si>
  <si>
    <t>Consiste en el número de procesos contractuales iniciados que son publicados en el portal de contratación SECOP- Sistema Electrónica para la Contratación Pública o en la TVEC-Tienda Virtual del Estado "Colombia Compra Eficiente", en cada periodo programado del PAA (incluidas las modificaciones aprobadas).</t>
  </si>
  <si>
    <t>Gestión Contractual</t>
  </si>
  <si>
    <t>(Número de procesos de contratación iniciados publicados en el SECOP o TVEC en el trimestre / Número de procesos contractuales programados en el PAA para el trimestre) * 100</t>
  </si>
  <si>
    <r>
      <t xml:space="preserve"># procesos de contratación </t>
    </r>
    <r>
      <rPr>
        <b/>
        <u/>
        <sz val="10"/>
        <rFont val="Arial"/>
        <family val="2"/>
      </rPr>
      <t xml:space="preserve">iniciados </t>
    </r>
    <r>
      <rPr>
        <b/>
        <sz val="10"/>
        <rFont val="Arial"/>
        <family val="2"/>
      </rPr>
      <t>publicados en el SECOP o TVEC</t>
    </r>
  </si>
  <si>
    <t># procesos contractuales programados en el PAA</t>
  </si>
  <si>
    <t xml:space="preserve">Para el primer trimestre de 2025, se programaron 20 procesos, los cuales fueron publicados en su totalidad; por otra parte, se presentaron dos (2) procesos declarados desiertos, quedando siete (7) procesos en estado de publicación en cumplimiento a los respectivos cronogramas. Finalmente se suscribieron once (11) procesos incluyendo las 6 líneas correspondientes a las Bolsas de los contratos de prestación de servicios profesionales y de apoyo a la gestión previstos en los proyectos de inversión, regalías y funcionamiento. </t>
  </si>
  <si>
    <t>1er Trimestre</t>
  </si>
  <si>
    <t>La evolución del indicador para el primer trimestre de 2025, es apropiado, por lo cual se continuará con el seguimiento costante por parte de la Gerencia de Contración,mediante comunicación constante con las diferentes dependencias por medio de mesas interdiciplinarias, correos electrónicos y reuniones, permitiendo alcanzar el porcentaje de avance en este período.</t>
  </si>
  <si>
    <t>2o. Trimestre</t>
  </si>
  <si>
    <t>3o. Trimestre</t>
  </si>
  <si>
    <t>4o. Trimestre</t>
  </si>
  <si>
    <t>FINALIZACIÓN DE LOS TRÁMITES EN EL SGDEA - APLICATIVO ORFEO</t>
  </si>
  <si>
    <t>GDOC-IND-001</t>
  </si>
  <si>
    <t>Lograr el cumplimiento del 90% de la finalización de los trámites en el Sistema de Gestión de Documentos Electrónicos de Archivo (ORFEO) durante el periodo establecido</t>
  </si>
  <si>
    <t>Medir el cumplimiento de los trámites finalizados en el Sistema de Gestión de Documentos Electrónicos de Archivo (ORFEO), con el fin de identificar las posibles inconsistencias que se puedan presentar en el manejo de la herramienta por parte de los usuarios.</t>
  </si>
  <si>
    <t>Con este indicador se pretende medir el cumplimiento de los trámites que deben realizar todos los usuarios de la Entidad en el aplicativo ORFEO desde el desarrollo de sus funciones. Por ser un proceso transversal y que no depende del manejo solo del proceso de Gestión Documental se pretende realizar el seguimiento con el fin de buscar las acciones de mejora en beneficio del Sistema de Gestión de Documentos Electrónicos de Archivo SGDEA (ORFEO)</t>
  </si>
  <si>
    <t>Reporte Estadisticas realizadas en el Sistema de Gestión de Documentos Electrónicos de Archivo (ORFEO)</t>
  </si>
  <si>
    <t>(No de  radicados  finalizados en el periodo/ Total de radicados  en el periodo)*100</t>
  </si>
  <si>
    <t>El indicador se encuentra en un rango de gestión apropiado, cumpliendo con la meta establecida, es importante mencionar que el trámite de finalización de radicados en orfeo depende de cada usuario. Asi las cosas, desde el proceso de Gestión Documental, se realiza el seguimiento mensual por dependencias y/o procesos con el objetivo de emitir alertas a los usuarios que tienen mayor número de radicados sin finalizar, asi mismo, se presta el acompañamiento focal para lograr el cierre de los mismos, con el fin de mantener el indicador en niveles óptimos.</t>
  </si>
  <si>
    <t>SegundoTrimestre</t>
  </si>
  <si>
    <t>Tercer trimestre</t>
  </si>
  <si>
    <t>Cuarto trimestre</t>
  </si>
  <si>
    <t>De acuerdo a los resultados de la vigencia anterior, se denota que el indicador mejoro pasando de un rango de gestión mejorable a apropiado , cumpliendo con la meta establecida en relación a la finalización de trámites en Orfeo, como acciones de mejora se continua con el proceso de seguimiento a la finalización de trámites en orfeo por dependencias y los acompañamientos a todas las dependencias en el manejo funcional de Orfeo en especial en la finalización de los tramites en el aplicativo.</t>
  </si>
  <si>
    <t xml:space="preserve">Por parte del proceso de Gestión Documental se seguira brindando el acompañamiento y la capacitación necesaria para el buen funcionamiento de la herramienta, asi como los reportes mensuales de los radicados sin finalizar  que se envían a los usuarios y jefes de dependencias </t>
  </si>
  <si>
    <t>ATENCIÓN DE CONSULTAS DEL ARCHIVO CENTRAL Y DE GESTIÓN</t>
  </si>
  <si>
    <t>GDOC-IND-002</t>
  </si>
  <si>
    <t>Atender todas las consultas de los documentos del Archivo Central y el Archivo de Gestión  en un tiempo promedio no mayor a dos (2) días hábiles</t>
  </si>
  <si>
    <t>Realizar seguimiento a la atención de consultas documentales del archivo central y archivo de gestión a cargo del proceso de Gestión Documental.</t>
  </si>
  <si>
    <t>El indicador busca medir el tiempo promedio de atención de consultas documentales del proceso  frente al total de consultas realizadas en el periodo de medición.</t>
  </si>
  <si>
    <t>Dias</t>
  </si>
  <si>
    <t xml:space="preserve">Base de datos de consultas </t>
  </si>
  <si>
    <t>(Σ del tiempo empleado en la atención de consultas documentales del archivo central / Total de consultas documentales del archivo central realizadas)</t>
  </si>
  <si>
    <t>5 días</t>
  </si>
  <si>
    <t>6 días</t>
  </si>
  <si>
    <t>3 días</t>
  </si>
  <si>
    <t>4 días</t>
  </si>
  <si>
    <t>1 día</t>
  </si>
  <si>
    <t>2 días</t>
  </si>
  <si>
    <t>El indicador se mantiene en un rango de gestión apropiado atendiendo y gestionando  la solicitud de prestamos documentales en máximo 1 día.</t>
  </si>
  <si>
    <t>En comparación con los resultados de la vigencia anterior, el indicador permanece en un rango de gestión apropiado con un tiempo de respuesta a las solicitudes de máximo de 1 a 2 días hábiles para realizar el prestamo documental.</t>
  </si>
  <si>
    <t>Acorde a los resultados del indicador para este periodo, no se requiere adelantar acciones de mejora.</t>
  </si>
  <si>
    <t>CUMPLIMIENTO DE LOS TRÁMITES EN EL SGDEA - APLICATIVO ORFEO</t>
  </si>
  <si>
    <t>GDOC-IND-003</t>
  </si>
  <si>
    <t>Tener un porcentaje de desviación menor al 1% entre los Sistema de Gestión de Documentos Electrónicos de Archivo (ORFEO) durante el periodo.</t>
  </si>
  <si>
    <t xml:space="preserve">Disminuir el numero de radicados anulados  en el Sistema de Gestión de Documentos Electrónicos de Archivo (ORFEO), con el fin de optimizar el uso de la herramienta e identificar las posibles inconsistencias que se puedan presentar en el manejo por parte de los usuarios </t>
  </si>
  <si>
    <t>Con este indicador se pretende conocer el numero de radicados anulados durante el periodo establecido en relación con los radicados generados, con el fin de identificar las  causas mas  frecuentes por las cuales los usuarios solicitan la anulación de radicados y establecer las acciones de mejora necesarias para el buen uso del Sistema de Gestión de Documentos Electrónicos de Archivo (ORFEO).</t>
  </si>
  <si>
    <t>Reporte Estadisticas realizadas en el aplicativo ORFEO</t>
  </si>
  <si>
    <t>100%- (No de  radicados anulados en el periodo/ Total de radicados  en el periodo)</t>
  </si>
  <si>
    <t xml:space="preserve">El indicador se mantiene en un rango de gestión  apropiado, se destaca que desde el proceso de Gestión Documental se realizan periodicamente sensibilizaciones dirigidas a todos los colaboradores de la entidad sobre las buenas practicas de Orfeo con el fin de evitar la anulación de radicados y que estos se lleven a cabo unicamente cuando es estrictamente necesario, lo cual se refleja en los resultados del presente indicador para el periodo. </t>
  </si>
  <si>
    <t>0.5%</t>
  </si>
  <si>
    <t xml:space="preserve">El indicador se mantiene en un rango de gestión apropiado, por lo cual no es necesario establecer una acción de mejora durante este periodo </t>
  </si>
  <si>
    <t>CUMPLIMIENTO PLAN ESTRATÉGICO DE TALENTO HUMANO - PETH</t>
  </si>
  <si>
    <t>GTHU-IND-003</t>
  </si>
  <si>
    <t>EJECUTAR AL 100% EL PLAN ESTRATÉGICO DE TALENTO HUMANO - PETH</t>
  </si>
  <si>
    <t>Lograr el desarrollo de la totalidad las actividades programadas en el Plan Estratégico de Talento Humano - PETH</t>
  </si>
  <si>
    <t xml:space="preserve">El indicador tiene la finalidad de medir el porcentaje de implementación presentado en el periodo, de las actividades que conforman el Plan estratégico de talento humano de la UAERMV con relación al porcentaje de avance programado para el mismo periodo. </t>
  </si>
  <si>
    <t>GESTIÓN DEL TALENTO HUMANO - SST</t>
  </si>
  <si>
    <t>(Porcentaje de avance del PETH implementado en el periodo / Porcentaje de avance del PETH programado en el periodo) * 100</t>
  </si>
  <si>
    <t xml:space="preserve"> SEGUIMIENTO EVALUACIÓN DEL DESEMPEÑO Y EVALUACIÓN DE LA GESTIÓN DE EMPLEADOS PÚBLICOS - E.P. - UAERMV</t>
  </si>
  <si>
    <t>GTHU-IND-004</t>
  </si>
  <si>
    <t>Formato de seguimiento gestión del rendimiento Empleados Públicos E.P - UAERMV. - GTHU-FM-057.</t>
  </si>
  <si>
    <t>E.P. de carrera administrativa y E.P provisionales que presentaron oportunamente la evaluación del desempeño y evaluación de la gestión</t>
  </si>
  <si>
    <t>Semestre I</t>
  </si>
  <si>
    <t>Semestre II</t>
  </si>
  <si>
    <t>Nivel de Satisfacción Plan Formación y Capacitación – PIFC.</t>
  </si>
  <si>
    <t>GTHU-IND-010</t>
  </si>
  <si>
    <t>Mantener en una constante igual o superior a 4 puntos en la calificación del nivel de satisfacción de las actividades desarrolladas en el marco del Plan de Formación y Capacitación – PIFC.</t>
  </si>
  <si>
    <t>Este indicador tiene la finalidad de medir el nivel de satisfacción de los Servidores Públicos de la UAERMV frente a las actividades desarrolladas en el  Plan Formación y Capacitación – PIFC.</t>
  </si>
  <si>
    <t>El presente indicador mide la percepción de los Servidores Públicos de la UAERMV, sobre el nivel de satisfacción de las actividades desarrolladas en el marco del Plan Formación y Capacitación – PIFC. La importancia de esta medición corresponde a que servirá de insumo en la elaboración de los planes de vigencia futuras, fortaleciendo el proceso de mejora continua.</t>
  </si>
  <si>
    <t>PUNTOS</t>
  </si>
  <si>
    <t>Encuesta de satisfacción sobre la ejecución de las actividades desarrolladas en el marco del Plan de Formación y Capacitación – PIFC.</t>
  </si>
  <si>
    <t>Proceso de Gestion de Talento Humano - GTHU</t>
  </si>
  <si>
    <t>Σ</t>
  </si>
  <si>
    <t>Número de actividades N2</t>
  </si>
  <si>
    <t>n/a</t>
  </si>
  <si>
    <t>Realizar la medición oportunamente, después de el desarrollo de las actividades.</t>
  </si>
  <si>
    <t>Nivel de Satisfacción Plan Anual de Estímulos e Incentivos.</t>
  </si>
  <si>
    <t>GTHU-IND-011</t>
  </si>
  <si>
    <t>Mantener en una constante igual o superior a 4 puntos en la calificación del nivel de satisfacción de las actividades desarrolladas en el marco del Plan Anual de Estímulos e Incentivos.</t>
  </si>
  <si>
    <t>Este indicador tiene la finalidad de medir el nivel de satisfacción de los Servidores Públicos de la UAERMV frente a las actividades desarrolladas en el Plan Anual de Estímulos e Incentivos.</t>
  </si>
  <si>
    <t>El presente indicador mide la percepción de los Servidores Públicos de la UAERMV, sobre el nivel de satisfacción de las actividades desarrolladas en el marco del Plan Anual de Estímulos e Incentivos. La importancia de esta medición corresponde a que servirá de insumo en la elaboración de los planes de vigencia futuras, fortaleciendo el proceso de mejora continua.</t>
  </si>
  <si>
    <r>
      <t>Fecha de Actualización:</t>
    </r>
    <r>
      <rPr>
        <sz val="11"/>
        <rFont val="Arial"/>
        <family val="2"/>
      </rPr>
      <t xml:space="preserve"> </t>
    </r>
  </si>
  <si>
    <t>Encuesta de satisfacción sobre la ejecución de las actividades desarrolladas en el marco del Plan Anual de Estímulos e Incentivos.</t>
  </si>
  <si>
    <t>Número de actividades  N2</t>
  </si>
  <si>
    <t>RESULTADOS</t>
  </si>
  <si>
    <t xml:space="preserve">VIGENCIA ACTUAL </t>
  </si>
  <si>
    <t>Impacto actividades del Plan Institucional de Capacitación - PIC</t>
  </si>
  <si>
    <t>GTHU-IND-012</t>
  </si>
  <si>
    <t>Tener una diferencia positiva (de incremento) entre el Pre test  y Post test superior al 20%.</t>
  </si>
  <si>
    <t>Efectividad</t>
  </si>
  <si>
    <t>Este indicador tiene la finalidad de medir el impacto sobre las actividades que realizan los Servidores Públicos de la UAERMV en un determinado tema como efecto resultante de las capacitaciones realizadas en el marco del Plan de Capacitación – PIC.</t>
  </si>
  <si>
    <t>Plan Institucional de Formación y Capacitación – PIC.</t>
  </si>
  <si>
    <t>PC_PreTest</t>
  </si>
  <si>
    <t>PC_PostTest</t>
  </si>
  <si>
    <t>Continuar adelantando actividades de medición para determinar el impacto de las capacitaciones recibidas por parte de los servidores públicos, en el marco del Plan Institucional de Capacitación-  PIC de la UAERMV.</t>
  </si>
  <si>
    <t>CONTROL DISCIPLINARIO INTERNO</t>
  </si>
  <si>
    <t>CUMPLIMIENTO DE LOS TÉRMINOS PROCESALES</t>
  </si>
  <si>
    <t>CODI-IND-001</t>
  </si>
  <si>
    <t>SUSTANCIAR (LLEVAR A CABO) EL 80% DE LOS EXPEDIENTES DISCIPLINARIOS, CON FECHAS DE VENCIMIENTO PROYECTADAS SEGÚN PERIODO A REPORTAR, BUSCANDO EL CUMPLIMIENTO DE LOS TÉRMINOS PROCESALES ESTABLECIDOS POR LA LEY</t>
  </si>
  <si>
    <t>Realizar seguimiento al número de expedientes trámitados dentro de los términos establecidos por la Ley.</t>
  </si>
  <si>
    <t>El indicador tiene como fin gestionar los expedientes que se encuentran con fechas de vencimiento proyectadas según el periodo a reportar, dentro los términos establecidos por ley buscando que el total de los expediente activos se tramiten conforme a los término de ley.</t>
  </si>
  <si>
    <t xml:space="preserve">Trimestral </t>
  </si>
  <si>
    <t>Expedientes Disciplinarios</t>
  </si>
  <si>
    <t>OFICINA CONTROL DISCIPLINARIO INTERNO</t>
  </si>
  <si>
    <t>N° de expedientes tramitados con fecha de vencimiento en el trimestre a reportar</t>
  </si>
  <si>
    <t>N° total de expedientes con fecha de vencimiento en el trimestre a reportar</t>
  </si>
  <si>
    <t xml:space="preserve">1er Trimestre </t>
  </si>
  <si>
    <t xml:space="preserve">Se tramitaron los procesos disciplinarios conforme la planeación mensual y el vencimiento de la etapa procesal, asi como tambien se evaluarón  las quejas e informes que ingresaron en el periodo reportado y se adoptó dentro del término,  la decisión que en derecho correspondía.  </t>
  </si>
  <si>
    <t xml:space="preserve">2do Trimestre </t>
  </si>
  <si>
    <t xml:space="preserve">3er Trimestre </t>
  </si>
  <si>
    <t xml:space="preserve">4to Trimestre </t>
  </si>
  <si>
    <t xml:space="preserve">Se tramitaron los procesos que se programaron de forma mensual, los cuales tenian fecha de vencimiento en el trimestre reportado y se evaluaron las quejas e informes que ingresaron durante el trimestre dentro del tèrmino procesal, adoptando la decisiòn que en derecho correspondìa. </t>
  </si>
  <si>
    <t xml:space="preserve"> Continuar tramitando los expedientes dentro de los términos legales.</t>
  </si>
  <si>
    <t>FECHA DE APLICACIÓN: ABRIL 2024</t>
  </si>
  <si>
    <t>CONTROL, EVALUACIÓN Y MEJORA DE LA GESTIÓN</t>
  </si>
  <si>
    <t>CUMPLIMIENTO 
DEL PLAN ANUAL DE AUDITORÍAS</t>
  </si>
  <si>
    <t>CEI-IND-001</t>
  </si>
  <si>
    <t>90%  de cumplimiento del PAA-Plan Anual de Auditorías, al final de la vigencia</t>
  </si>
  <si>
    <t>Determinar el nivel de cumplimiento del Plan Anual de Auditorías en la vigencia, a la fecha de medición.</t>
  </si>
  <si>
    <t>El resultado del indicador permite conocer cada trimestre el avance acumulado del cumplimiento en la ejecución del plan anual de auditorías aprobado por el CICCI -Comité Institucional de Coordinación de Control Interno</t>
  </si>
  <si>
    <t>JUNIO  DE 2024</t>
  </si>
  <si>
    <t>(CEM-FM-001) Plan Anual de Auditoria, aprobado por el CICCI</t>
  </si>
  <si>
    <t>CEI -Control y Evaluación Instituacional</t>
  </si>
  <si>
    <t>Jefe Oficina de Control Interno 006-01</t>
  </si>
  <si>
    <t>(Sumatoria de actividades del PAA ejecutadas / Sumatoria de actividades del PAA programadas) x 100</t>
  </si>
  <si>
    <t>Sumatoria de actividades del PAA ejecutadas</t>
  </si>
  <si>
    <t>Sumatoria de actividades del PAA programadas</t>
  </si>
  <si>
    <t>% cumplimiento</t>
  </si>
  <si>
    <t xml:space="preserve">De un total de 98 actividades programadas  ajustadas para la vigencia, en el PAA-Plan Anual de Auditorías V-2 aprobada  su modificación en el CICCI del 29 de enero 2025 se han ejecutado 25 para una ejecución acumulada del 24%.
Para el primer trimestre se tenian programadas 28 actividades de las cuales se ejecutaron 25 para un total del 89%
Las actividades que se encuentran en ejecución son 3 
Arqueo Caja menor
Inspección Regalias Sumapaz 
Seguimiento rendición de cuentas ( actividad que se apllazo para el mes de abril) 
 Estas actividades finalzian en el mes de abril 
De igual manera estas actividades aun no ha finalizado debido a el proceso de contratación de los profesionales de la Oficina de Control Interno  
</t>
  </si>
  <si>
    <t xml:space="preserve">Trimestre 3 </t>
  </si>
  <si>
    <t>SUMATORIA</t>
  </si>
  <si>
    <t xml:space="preserve">FECHA DE APLICACIÓN: ABRIL 2024 </t>
  </si>
  <si>
    <t>CUMPLIMIENTO DE LAS ACCIONES CORRECTIVAS</t>
  </si>
  <si>
    <t>CEI-IND-002</t>
  </si>
  <si>
    <t>90%  de cumplimiento de las acciones correctivas en planes de mejoramiento que fueron ejecutadas por los procesos</t>
  </si>
  <si>
    <t>Determinar el nivel de cumplimiento ejecución de las acciones correctivas formuladas por los procesos en los planes de mejoramiento derivados de las auditorías internas efectuadas por la OCI, a la fecha de medición.</t>
  </si>
  <si>
    <t>El resultado del indicador permite conocer cada trimestre el avance de cumplimiento en la ejecución de las acciones correctivas en planes de mejoramiento, con fecha de cierre dentro del corte del seguimiento efectuado por la OCI.</t>
  </si>
  <si>
    <t xml:space="preserve">Abril 2025 </t>
  </si>
  <si>
    <t>Seguimiento a las acciones correctivas en los planes de mejoramiento de auditorías internas</t>
  </si>
  <si>
    <t>CEM-Control, Evaluación y Mejora de la Gestión</t>
  </si>
  <si>
    <t>(Sumatoria de acciones correctivas cerradas en el trimestre / sumatoria de acciones correctivas
con fecha de cierre dentro del corte trimestral) x 100</t>
  </si>
  <si>
    <t>sumatoria de acciones correctivas cerradas en el trimestre</t>
  </si>
  <si>
    <t>sumatoria de acciones correctivas con fecha de cierre dentro del corte trimestral</t>
  </si>
  <si>
    <r>
      <rPr>
        <b/>
        <i/>
        <u/>
        <sz val="9"/>
        <rFont val="Arial"/>
        <family val="2"/>
      </rPr>
      <t>1. ACCIONES PROGRAMADAS PARA CUMPLIR</t>
    </r>
    <r>
      <rPr>
        <b/>
        <u/>
        <sz val="9"/>
        <rFont val="Arial"/>
        <family val="2"/>
      </rPr>
      <t>:</t>
    </r>
    <r>
      <rPr>
        <u/>
        <sz val="9"/>
        <rFont val="Arial"/>
        <family val="2"/>
      </rPr>
      <t xml:space="preserve"> 34</t>
    </r>
    <r>
      <rPr>
        <sz val="9"/>
        <rFont val="Arial"/>
        <family val="2"/>
      </rPr>
      <t xml:space="preserve"> acciones en las siguientes dependencias 
Control Disciplinario Interno-Oficina de Control Disciplinario Interno:1
Subdirección de Producción y Apoyo Logistico:1
Oficina de Servicio a la Cudadania y Sostenibilidad: 8 
Oficina de Tecnologías de la Información:6
Gerencia de Producción; 4
Subdirección de la Intervención y de la Infraestructura:1
Gerencia de Maquinaria y Equipo: 3
Subdirección de la Planificación y Conservación:2
Oficina Juridica: 5
Secretaría General:2
</t>
    </r>
    <r>
      <rPr>
        <b/>
        <sz val="9"/>
        <rFont val="Arial"/>
        <family val="2"/>
      </rPr>
      <t>1.1 ACCIONES CUMPLIDAS</t>
    </r>
    <r>
      <rPr>
        <b/>
        <sz val="9"/>
        <color rgb="FF00B050"/>
        <rFont val="Arial"/>
        <family val="2"/>
      </rPr>
      <t>:</t>
    </r>
    <r>
      <rPr>
        <sz val="9"/>
        <rFont val="Arial"/>
        <family val="2"/>
      </rPr>
      <t xml:space="preserve"> se cumplieron 28 acciones (85%)
Control Disciplinario Interno-Oficina de Control Disciplinario Interno:1
Subdirección de Producción y Apoyo Logistico:1
Oficina de Servicio a la Cudadania y Sostenibilidad: 8 
Oficina de Tecnologías de la Información:1 
Gerencia de Producción; 4
Subdirección de la Intervención y de la Infraestructura:1
Gerencia de Maquinaria y Equipo: 3
Subdirección de la Planificación y Conservación:2
Oficina Juridica: 5
Secretaría General:2
1.2</t>
    </r>
    <r>
      <rPr>
        <b/>
        <sz val="9"/>
        <rFont val="Arial"/>
        <family val="2"/>
      </rPr>
      <t xml:space="preserve"> ACCIONES PROGRAMADAS QUE SE VENCIERON DURANTE EL PERIODO</t>
    </r>
    <r>
      <rPr>
        <sz val="9"/>
        <rFont val="Arial"/>
        <family val="2"/>
      </rPr>
      <t xml:space="preserve">: 1 acciones de la OTI
</t>
    </r>
    <r>
      <rPr>
        <b/>
        <i/>
        <u/>
        <sz val="9"/>
        <rFont val="Arial"/>
        <family val="2"/>
      </rPr>
      <t>2. ACCIONES VENCIDAS DE PERIODOS ANTERIORES AL 31 DE DICIEMBRE DE 2024 CON SEGUIMIENTO QUE NO APORTAN AL INDICADOR.</t>
    </r>
    <r>
      <rPr>
        <sz val="9"/>
        <rFont val="Arial"/>
        <family val="2"/>
      </rPr>
      <t xml:space="preserve">  5 acciones OTI 
</t>
    </r>
    <r>
      <rPr>
        <b/>
        <i/>
        <u/>
        <sz val="9"/>
        <rFont val="Arial"/>
        <family val="2"/>
      </rPr>
      <t>3. TOTAL DE ACCIONES VENCIDAS AL 31 DE MARZO DE 2025</t>
    </r>
    <r>
      <rPr>
        <sz val="9"/>
        <rFont val="Arial"/>
        <family val="2"/>
      </rPr>
      <t xml:space="preserve">: 6 vencidas correspondientes a Gestión de Tecnologías de la Información  </t>
    </r>
  </si>
  <si>
    <t>Para la actual vigencia se programaron 33 acciones y se cumplieron 28 situación que explica la diferencia</t>
  </si>
  <si>
    <t xml:space="preserve">1,Continuar con el avance oportuno por parte de las areas en las acciones propuestas 
2.Continuar retroalimentando a los enlaces de los procesosel seguimiento producto del análisis realizado por la OCI. </t>
  </si>
  <si>
    <t xml:space="preserve">MONITOREO A LOS INFORMES DE ENSAYOS </t>
  </si>
  <si>
    <t>SMCT-IND-001</t>
  </si>
  <si>
    <t>Hacer seguimiento a los informes de ensayo para realizar el monitoreo de la calidad técnica de las intervenciones misionales.</t>
  </si>
  <si>
    <t>Porcentaje (%)</t>
  </si>
  <si>
    <t>N° TOTAL DE INFORMES VERIFICADOS</t>
  </si>
  <si>
    <t>N° TOTAL DE INFORMES A VERIFICAR</t>
  </si>
  <si>
    <t>% DE INFORMES VERIFICADOS  DE ACUERDO A LOS REQUERIMIENTOS EN LAS ESPECIFICACIONES TECNICAS</t>
  </si>
  <si>
    <t>BIMESTRE 1</t>
  </si>
  <si>
    <t>BIMESTRE 2</t>
  </si>
  <si>
    <t>BIMESTRE 3</t>
  </si>
  <si>
    <t>BIMESTRE 4</t>
  </si>
  <si>
    <t>BIMESTRE 5</t>
  </si>
  <si>
    <t>BIMESTRE 6</t>
  </si>
  <si>
    <t>No se presentan desviasiones</t>
  </si>
  <si>
    <t>No se requiere acción de mejora debido a que el resultado cumple la meta del indicador.</t>
  </si>
  <si>
    <t>SEGUIMIENTO A LA CALIDAD TÉCNICA</t>
  </si>
  <si>
    <t>SMCT-IND-002</t>
  </si>
  <si>
    <t>Hacer seguimiento  a la calidad técnica de las intervenciones ejecutadas.</t>
  </si>
  <si>
    <t>Se evidencia una mejora de un 1% respecto a el año 2024</t>
  </si>
  <si>
    <t>EFICIENCIA EN EL CONSUMO DE ENERGIA- OTRAS UNIDADES DE TRABAJO</t>
  </si>
  <si>
    <t xml:space="preserve"> 0:5:00 min</t>
  </si>
  <si>
    <t>0:3:01 min</t>
  </si>
  <si>
    <t>CUMPLIMIENTO DEL PLAN ANUAL DE AUDITORÍAS</t>
  </si>
  <si>
    <t>EGTI-IND-001  </t>
  </si>
  <si>
    <t>NIVEL DE EJECUCIÓN DEL PLAN ESTRATÉGICO DE TECNOLOGÍAS DE LA INFORMACIÓN</t>
  </si>
  <si>
    <t>GLAB-IND-005 </t>
  </si>
  <si>
    <t>PORCENTAJE DE CUMPLIMIENTO DE ENTREGAS DE MEZCLAS AUTORIZADAS</t>
  </si>
  <si>
    <t>LMME-IND-001</t>
  </si>
  <si>
    <t>4.3</t>
  </si>
  <si>
    <t>5.01</t>
  </si>
  <si>
    <t>7.00</t>
  </si>
  <si>
    <t>0.01</t>
  </si>
  <si>
    <t>APROVECHAMIENTO DE RESIDUOS GENERADOS EN LA ENTIDAD</t>
  </si>
  <si>
    <t>0.00</t>
  </si>
  <si>
    <t>EFICIENCIA EN EL CONSUMO DE ENERGIA-SEDE ADMINISTRATIVA</t>
  </si>
  <si>
    <t>104.01</t>
  </si>
  <si>
    <t>104.02</t>
  </si>
  <si>
    <t>114.85</t>
  </si>
  <si>
    <t>114.86</t>
  </si>
  <si>
    <t>136.53</t>
  </si>
  <si>
    <t>segundo trimestre  2025</t>
  </si>
  <si>
    <t>En el mes de junio se ensayaron 562 muestras de las materias primas recibidas para la ejecución de las intervenciones, las mezclas producidas, las capas de la estructura de pavimento y de la exploración geotécnica (apiques), a las cuales se le realizaron 2532 ensayos de los 2532 solicitados, obteniendo un porcentaje de cumplimiento del 100% de los servicios solicitados.</t>
  </si>
  <si>
    <t>En el mes de abril se ensayaron 404 muestras de las materias primas recibidas para la ejecución de las intervenciones, las mezclas producidas, las capas de la estructura de pavimento y de la exploración geotécnica (apiques), a las cuales se le realizaron 1472 ensayos de los 1472 solicitados, obteniendo un porcentaje de cumplimiento del 100% de los servicios solicitados.</t>
  </si>
  <si>
    <t>En el mes de mayo se ensayaron 508 muestras de las materias primas recibidas para la ejecución de las intervenciones, las mezclas producidas, las capas de la estructura de pavimento y de la exploración geotécnica (apiques), a las cuales se le realizaron 1802ensayos de los 1802 solicitados, obteniendo un porcentaje de cumplimiento del 100% de los servicios solicitados.</t>
  </si>
  <si>
    <t>En los meses de enero, febrero y marzo del 2025 se entregaron un total de 1327 informes de ensayo de los cuales 1327 se entregaron sin necesidad de correcciones lo que da un porcentaje de cumplimiento del 99,6 %.</t>
  </si>
  <si>
    <t>En los meses de abril, mayo y junio se entregaron un total de 1535 informes de ensayo de los cuales 1535 se entregaron oportunamente lo que da un porcentaje de cumplimiento del 100 %.</t>
  </si>
  <si>
    <t>No plantean acciones de mejora debido a que el indicador cumple con la meta establecida para este trimestre.</t>
  </si>
  <si>
    <t>Durante este período se ejecutó el 67,68% de la programación de PAC, situándose en un rango de gestión mejorable, por lo que el comportamiento de la ejecución es baja debido a que en el primer trimestre se ejecuta en su gran mayoría el presupuesto de reserva, ya que en esta etapa se da inicio a la estructuración de los procesos contractuales para la contratación de los bienes, obras y servicios con cargo al presupuesto de vigencia.</t>
  </si>
  <si>
    <t xml:space="preserve">En el segundo trimestre se ejecutó el 94,49% de la programación de PAC, ubicándose en el rango de gestión Apropiado, dado por el alto nivel de pagos realizados frente a la programación inicial para desembolsos con el presupuesto de la vigencia, con una deviación menor al 6% de lo planeado. Se evidencia un incremento en la medición alcanzada contra la ejecución alcanzada en el primer trimestre, dado por la disminución en los pagos efectuados a cargo del presupuesto de reservas y el aumento en la utilización del presupuesto de la vigencia. </t>
  </si>
  <si>
    <t>SEGUNDO TRIMESTRE</t>
  </si>
  <si>
    <t>En el período en reuniones conjuntas realizadas entre Tesorería y las dependencias responsables de programar los pagos se definieron alertas y compromisos de los pagos que habiéndose programado no se realizaron, además de informar las implicaciones que se originan por no efectuar estos pagos, resaltando la importancia del cumplimiento de los cronogramas en la radicación de cuentas y de la programación, en especial de los pagos que conformaban el 5.514% de la programación que no fue ejecutada, es decir, los equivalentes a los $ 1.592.979.472 pendientes por ejecutar del PAC.</t>
  </si>
  <si>
    <t>Durante el primer trimestre de 2025 se ejecuto el 82,02%, la programación del PAC se ejecuto de manera uniforme, alcanzando un rango de gestión apropiado, ya que para el cierre del trimestre la ejecución total del presupuesto asciende al 50% con un comportamiento positivo, debido a que en esta etapa se alcanzó la ejecución de cerca de la mitad del presupuesto de la reserva para esta vigencia.</t>
  </si>
  <si>
    <t>En el segundo trimestre de 2025 con respecto a la reserva se ejecutó el 75,42%, logrando un rango de gestión Mejorable, presentando una disminución en el resultado aunque se debe decir que la utilización del presupuesto de reservas para pagos tiende a disminuir en número con el paso de la vigencia, relacionado con el inicio de la utilización del presupuesto de la vigencia.</t>
  </si>
  <si>
    <t xml:space="preserve">Para el segundo trimestre de 2025 se presentó una disminución en el cumplimiento de la ejecución del PAC de la reserva de 16,94% con relación a la medición de 2024, por lo que se puede decir que el cumplimiento en la presente vigencia fue inferior al presentado en el mismo de 2024, comparando podemos decir, que en 2025 no se ejecutaron el 24,58% de lo programado, en cambio para 2024 la desviación equivale al 7.64% con respecto a lo inicialmente programado, obteniendo un buen comportamiento aunque mejorable con relación a la medición alcanzada en la vigencia anterior. </t>
  </si>
  <si>
    <t>En reuniones entre Tesorería y las dependencias responsables de programar los pagos se presentan las afectaciones por la no ejecución de los pagos con reservas, informando sobre las consecuencias que se ocasionan por el incumplimiento de la programación e invitándolos al cumplimiento de los cronogramas para evitar inconvenientes o penalizaciones, en especial para las dependencias que habiendo programado cuentas para pago en el trimestre, no las presentaron, las cuales conforman el 247.58%→ $ 4.984.295.676 pendientes por ejecutar del PAC programado en el segundo trimestre de 2025.</t>
  </si>
  <si>
    <t>Se realizaron visitas de seguimiento a 459 elementos viales que corresponden al 21% de la meta anual programada y al 102% de la meta trimestral programada. El indicador se considera apropiado de acuerdo a la cantidad prevista en la etapa de planeación y los rangos de gestión establecidos.</t>
  </si>
  <si>
    <t>Se realiza una priorización más alta en el segundo trimestre para compensar el déficit que se presento en el primer trimestre, debido a la finalización de los contratos OPS.</t>
  </si>
  <si>
    <t>Con la nueva contratación de personal en el mes de abril, se aumento la cifra de segmentos priorizados en el segundo trimestre.</t>
  </si>
  <si>
    <t>Se realizaron (05) reuniones de Asistencia Tcnica a Localidades con Profesionales y Funcionarios de las Alcaldías Locales y FDL que representan el 100% de las reuniones programadas para el 2do Trimestre de 2025 y el 25% de lo programado para la vigencia 2025.</t>
  </si>
  <si>
    <t>En la vigencia se adelanto  la medicion de satisfación para 6 actividades de capacitación programadas dentro del PAEI, con un resultado apropiado manteniendo el indicador de manera adecuada</t>
  </si>
  <si>
    <t>Durante el primer  2025 se evaluó el impacto de la actividad de  formación: Gestión de Proyectos con enfoque PMI  cursos que se dictaron en el marco del contrato interadministrativo con la Universidad Militar, donde se evidencio un promedio pre test de las evaluaciones formativas realizadas de 84,68% y al finalizar la evaluación promedio 98,32% post test  tuvo un incremento porcentual de 13,64%, lo cual se encuentra en un rango de gestión mejorable</t>
  </si>
  <si>
    <t>El desempeño del indicador de calidad de las mezclas asfálticas en caliente se ve afectado principalmente por la deficiencia en la fracción fina. El análisis de los resultados evidencia un bajo porcentaje de cumplimiento en esta fracción, atribuible a la carencia de finos en la mezcla. Este déficit probablemente se origina en las condiciones de acopio del material: al mantenerse al aire libre, el agregado sufre segregación por efecto de la manipulación y almacenamiento, además de pérdida de partículas finas por drenaje superficial. Este drenaje ocurre cuando las lluvias o la humedad ambiente generan escurrimientos sobre los acopios, arrastrando las partículas más ligeras y de menor tamaño debido a su baja cohesión y mayor susceptibilidad a ser removidas por el agua.
Para mitigar esta situación, la Gerencia de Producción ha implementado un plan de pruebas orientado a incorporar filler al proceso productivo. Inicialmente se evaluó la adición directa de filler en el mezclador durante la producción, obteniendo mejoras en los resultados de la fracción fina, aunque con limitaciones operativas significativas que afectan la eficiencia del proceso. Posteriormente, se ensayó una metodología consistente en la premezcla de arena triturada de río con filler antes de alimentar las tolvas. Esta alternativa arrojó resultados favorables según lo reportado en el informe de ensayos MA-25-06-360-V1, mostrando mejoras en todos los parámetros de calidad evaluados.
No obstante, cabe señalar que el porcentaje de filler empleado en esta prueba piloto fue relativamente alto, lo que limita su viabilidad, dado que no se obtiene suficiente filler para reincorporarlo en todas las producciones . Por tal motivo, actualmente se están desarrollando nuevas pruebas con diferentes dosificaciones de filler, con el objetivo de determinar un rango óptimo que permita asegurar la calidad de la mezcla sin comprometer la eficiencia ni la sostenibilidad del proceso productivo.
En el indicador de calidad concerniente a los asentamientos de las mezclas hidráulicas, se evidenció una desviación asociada a la variabilidad en la manejabilidad de las mezclas, atribuible al cambio de proveedor de cemento implementado desde el 5 de junio de 2025.  Para mitigar esta situación y restablecer el cumplimiento del indicador, la Gerencia de Producción, en conjunto con el laboratorio de la entidad, puso en marcha un plan de acciones correctivas y de ajuste, en donde incluimos la ejecución de pruebas controladas en el laboratorio para identificar las dosificaciones óptimas de cemento, agregados y aditivos. Una vez se establecieron las dosificaciones óptiomas, se pasó a las pruebas en planta, donde  se encontraron las dosificaciones que nos permiten cumplir con las resistencias requeridas y los asentamientos solicitados, asegurando la estabilidad y calidad de la mezcla durante su colocación.
Cabe resaltar que, como medida complementaria, previamente se había solicitado a la Gerencia de Intervención la definición formal de los rangos de asentamiento con los que se debía operar. En respuesta a esta gestión, se establecieron dos niveles estandarizados de asentamiento: 5 pulgadas y 7 pulgadas, los cuales son los actualmente exigidos para las intervenciones en campo.
Las acciones implementadas han permitido mitigar los efectos del cambio de proveedor sobre la manejabilidad de las mezclas, mejorando el desempeño del indicador de calidad y fortaleciendo los controles de proceso en la producción de concreto hidráulico.</t>
  </si>
  <si>
    <t>Se evidencia una desviación considerable en la fracción fina de la mezcla asfáltica en caliente, atribuible a una deficiencia en los finos</t>
  </si>
  <si>
    <t>Se están ejecutando pruebas sistemáticas con diferentes porcentajes de filler, con el objetivo de optimizar su incorporación en la producción de mezcla. En las pruebas piloto realizadas hasta el momento, los resultados han sido favorables, evidenciando una mejora significativa en la distribución de la fracción fina, lo que contribuye a una granulometría más equilibrada.</t>
  </si>
  <si>
    <t>En el segundo trimestre de la presente no se conto con los insumos requeridos en material de fresado estabilizado y de mezcla en caliente, adicional no se conto con los dos (2) equipos operativos de sello de fisuras. Lo que generó que se realizarán programaciones durante el trimestre para hacer una distribución mensual por tipo de intervención para llegar al cumplimiento de la meta.</t>
  </si>
  <si>
    <t>Se cumplio con la meta del primer trimestre proyectada en las actividades de cicloinfraestructura. Se seguiran con las solicitudes de PMT ante la SDM, de los segmentos que se tienen priorizados para avanzar con la meta de la misionalidad por parte de la entidad.</t>
  </si>
  <si>
    <t xml:space="preserve">Se cumplio con la meta del segundo trimestre proyectada en las actividades de cicloinfraestructura. Se continuan realizando los tramites previos a la ejecución en los segmentos que han sido priorizados bajo esta estrategia de Cicloinfraestructura. </t>
  </si>
  <si>
    <t>Meta Misional</t>
  </si>
  <si>
    <t>La meta en el segundo trimestre se cumplio la misionalidad con actividades de espacio publico.Se continua la planeación de la intervención de los segmentos que se encuentran priorizados.</t>
  </si>
  <si>
    <t xml:space="preserve">De la vigencia 2024 a la vigencia 2025 para el periodo de medicion , el indicador  ascendio  1 decimal. </t>
  </si>
  <si>
    <t xml:space="preserve">El indicador continua estando en  el rango de gestion adecuado, para el presente periodo de medicion de la vigencia cumpliendo con la meta del mismo; teniendo en cuenta que la califificacion que se otorga a las intervenciones depende de factores especificos que se presentan en la cotidianidad de las obras. </t>
  </si>
  <si>
    <t>SEGUNDO TRIMESTRE 2025</t>
  </si>
  <si>
    <t>En el segundo trimestre del año  2025, se recibió para tramite de egreso  3799 solicitudes GREF-FM-001-V10, en los 59 días hábiles para los meses de Abril, Mayo y Junio . Adjunto base de datos de los meses antes indicados , donde se puede validar el número de solicitudes y elementos entregados en cada mensualidad.</t>
  </si>
  <si>
    <t>Como la disminucion es aceptable no requiere accion de mejora</t>
  </si>
  <si>
    <t>Semestre 2</t>
  </si>
  <si>
    <t>Durante el segundo trimestre de 2025, la gestión del indicador de aprovechamiento de residuos generados arrojó un rango de gestión apropiado.</t>
  </si>
  <si>
    <t>Durante el segundo trimestre de 2025, el rango de gestión del indicador de aprovechamiento de residuos generados obtuvo un resultado apropiado.</t>
  </si>
  <si>
    <t>Eficiencia en el consumo de agua - Otras Unidades de Trabajo</t>
  </si>
  <si>
    <t>GAM-IND-002</t>
  </si>
  <si>
    <t>m3/No. PK</t>
  </si>
  <si>
    <t>Consumo de agua m3 / No. de PK total</t>
  </si>
  <si>
    <t>3,44 m3/PK</t>
  </si>
  <si>
    <t>Durante el primer semestre de 2025, el indicador de eficiencia en el consumo de agua se mantuvo dentro de un rango de gestión apropiado.</t>
  </si>
  <si>
    <t>El grupo de gestión ambiental continuará con el seguimiento periódico del indicador de eficiencia en el consumo de agua, con el propósito de corroborar su permanencia dentro de los parámetros establecidos como apropiados.</t>
  </si>
  <si>
    <t>Durante el II trimestre de 2025, el indicador de eficiencia en el consumo de energía presentó un desempeño dentro del rango de gestión deficiente.</t>
  </si>
  <si>
    <t>Realizar seguimiento al uso eficiente del recurso energético en la sede de producción y en la sede operativa y a las intervenciones ejecutadas, con el objetivo de fortalecer el desempeño del indicador.</t>
  </si>
  <si>
    <t>Durante el primer semestre de 2025, el indicador de contratos suscritos mediante procesos de selección que incluyen cláusulas de sostenibilidad se mantuvo dentro de un rango de gestión adecuado.</t>
  </si>
  <si>
    <t>El indicador presentó una mejora del 12.36%, al pasar de 70.97% en el primer semestre de 2024 a 83.33% en 2025. Este aumento refleja un avance en la incorporación de cláusulas de sostenibilidad en los contratos, resultado del fortalecimiento en la gestión ambiental y la articulación con las áreas contratantes.</t>
  </si>
  <si>
    <t>El grupo de gestión ambiental continuará realizando el seguimiento periódico al indicador de contratos suscritos mediante procesos de selección que incorporen cláusulas de sostenibilidad, con el fin de verificar que se mantenga dentro del rango de gestión adecuado.</t>
  </si>
  <si>
    <t>Consumo total de agua m3 / No.total de personal en la sede</t>
  </si>
  <si>
    <t>El grupo de gestión ambiental mantendrá el seguimiento periódico del indicador de eficiencia en el consumo de agua, con el propósito de asegurar que se conserve dentro del rango de gestión establecido como apropiado.</t>
  </si>
  <si>
    <t>Durante el segundo trimestre de 2025, el indicador de eficiencia en el consumo de energía se ubicó dentro del rango de gestión considerado apropiado.</t>
  </si>
  <si>
    <t>El grupo de gestión ambiental mantendrá el seguimiento sistemático del indicador de eficiencia en el consumo de energía, con el propósito de asegurar su comportamiento dentro del rango de gestión y fortalecer la sostenibilidad de la entidad.</t>
  </si>
  <si>
    <t>CONTRATOS O CONVENIOS LIQUIDADOS POR MUTUO ACUERDO</t>
  </si>
  <si>
    <t>GCON-IND-001</t>
  </si>
  <si>
    <t>Liquidar por mutuo acuerdo como mínimo el 80% de los contratos o convenios en un plazo no mayor a 6 meses siguientes a la feha de radicación del proyecto de acta por parte del supervisor o interventor</t>
  </si>
  <si>
    <t>Hacer control y seguimiento al trámite de Liquidación de Contratos o Convenios buscando mejorar los tiempos empleados por la Entidad para ello.</t>
  </si>
  <si>
    <t>Una vez radicado el proyecto de acta e informe final para la liquidación por parte del supervisor o interventor se asigna un profesional que debera revisar el expediente contractual, el proyecto de acta y el informe, presentarlo a gestión financiera para su revisión contable y tramitar el proyectó para firma de las partes dentro del término establecido.</t>
  </si>
  <si>
    <t>Base de datos contratación</t>
  </si>
  <si>
    <t>N. de contratos liquidados en el periodo en un tiempo menor o igual a seis meses</t>
  </si>
  <si>
    <t>N. de contratos liquidados en el periodo</t>
  </si>
  <si>
    <t>Para este período el indicador presenta un cumplimiento del 80% el cual es apropiado, no obstante la conformación del equipo interdisciplinario busca afianzar el seguimiento a las liquidaciones con el fin de dar cumplimiento a lo establecido en el mismo, es decir, la liquidación de contratos dentro de un plazo no superior a 6 meses.</t>
  </si>
  <si>
    <t>Continuar el seguimiento a los contratos en proceso de liquidación buscando alternativas para que los contratistas completen el proceso liquidatario en el tiempo establecido en el indicador</t>
  </si>
  <si>
    <t>Para el segundo trimestre de la vigencia, se programaron 42 procesos de contratación, de los cuales se publicaron 39 adjudicando 27 y quedando 12 en curso de acuerdo a los cronogramas establecido en Secop II. Los 3 procesos restantes quedaron en estructuración por presentar novedades en la misma, lo que genero que no se pudieran publicar en el mes establecido.</t>
  </si>
  <si>
    <t xml:space="preserve">Fortalecer el seguimiento a las dependencias generadoras de la necesidad  frente al compromiso difinido en el PAA, con respecto a la publicación de los procesos contractuales. </t>
  </si>
  <si>
    <t>Se denota un decrecimiento en los resultados del presente indicador , pasando de un rango de gestión apropiado a deficiente.</t>
  </si>
  <si>
    <t>Por parte del proceso de Gestión Documental se seguira brindando el acompañamiento y la capacitación necesaria para el buen funcionamiento de la herramienta, asi como los reportes mensuales de los radicados sin finalizar  que se envían a los usuarios y jefes de dependencias . Se realizó socialización del ranking por dependencias de la finalización de los trámites con el fin de concientizar a los usuarios sobre el impacto que trae para toda  la entidad el no cierre oportuno de los radicados en Orfeo.</t>
  </si>
  <si>
    <t>Durante el segundo trimestre de 2025 se evidenció que algunos proyectos presentaron un avance adecuado respecto a lo planeado, mientras que otros se encuentran suspendidos por la ausencia de profesionales especializados, afectando el cumplimiento de los cronogramas y la entrega de resultados. En el caso del proyecto de continuidad de negocio, aunque se avanzó en la elaboración de documentos clave como el plan de trabajo, el gobierno del SGCN y la política institucional, persiste la falta de formalización del sistema. En el proyecto de arquitectura empresarial, el desarrollo avanza conforme al cronograma, pero se identificaron ajustes necesarios en el cronograma por actividades no previstas inicialmente. El proyecto de seguridad de la información presenta un buen ritmo de ejecución gracias a la incorporación del CISO. Varios proyectos de sistemas de información retomaron actividades tras superar demoras en la contratación del personal técnico, aunque algunos aún presentan rezagos o avances preliminares a la espera de la liberación de equipos de trabajo.</t>
  </si>
  <si>
    <t>El proyectos se encuentran suspendidos debido a la ausencia de los profesionales especializados responsables, lo que ha generado retrasos en el cumplimiento de cronogramas y en el desarrollo de los entregables previstos.</t>
  </si>
  <si>
    <t>Reactivar los proyectos suspendidos (Plan de Comunicaciones y Gobierno de Información) mediante la pronta vinculación de los profesionales especializados, y definir un plan de recuperación para minimizar el impacto en el cierre de la vigencia.</t>
  </si>
  <si>
    <t>Número de sentencias decididas a favor de la Entidad</t>
  </si>
  <si>
    <t>La gestión realizada durante el segundo trimestre correspondió al 100% de éxito procesal.</t>
  </si>
  <si>
    <t>01-07-2025 a 30-09-2025</t>
  </si>
  <si>
    <t xml:space="preserve">Se cumplieron todas las actividades programadas para el trimestre </t>
  </si>
  <si>
    <t xml:space="preserve">Seguir con la ejecución oportuna  de las actividades planeadas y reporte respectivo al CICCI de las modificaciones </t>
  </si>
  <si>
    <t>El indicador se mantiene en un rango de gestión apropiado atendiendo y gestionando  la solicitud de prestamos documentales en máximo 2 días.</t>
  </si>
  <si>
    <t>En comparación con los resultados de la vigencia anterior, el indicador permanece en un rango de gestión apropiado con un tiempo de respuesta a las solicitudes de máximo de  2 días hábiles para realizar el prestamo documental.</t>
  </si>
  <si>
    <t>En comparación  con la vigencia anterior el resultado del presente indicador se mantiene en un rango de gestión apropiado 0,5% , resaltando las sensibilizaciones y la divulgación de tips informativos para el buen manejo del SGDEA- Orfeo.</t>
  </si>
  <si>
    <t>ENE-JUN 2025</t>
  </si>
  <si>
    <t>Aumento de la percepción positiva de los contenidos publicados en los canales de comunicación por parte de los colaboradores de la UAERMV</t>
  </si>
  <si>
    <t>LOGRAR QUE EL TIEMPO DE ESPERA PROMEDIO SEA MENOR O IGUAL A 3 MINUTOS PARA LA ATENCIÓN EN EL CHAT VIRTUAL</t>
  </si>
  <si>
    <t>Medir el tiempo promedio de espera para la atención en el chat virtual que permita definir acciones encaminadas a mejorar los tiempos de respuesta.</t>
  </si>
  <si>
    <t>Este indicador mide el tiempo promedio de espera para la atención en el  chat virtual para cada ciudadano(a). Este tiempo se mide desde el momento que ingresa el usuario hasta que recibe la primera respuesta por parte del operador(a).</t>
  </si>
  <si>
    <t>Sumatoria del tiempo de espera del total de personas atendidas en el periodo / total de personas atendidas en el periodo.</t>
  </si>
  <si>
    <t>sup 0:5:00 min</t>
  </si>
  <si>
    <t>Sumatoria del tiempo de espera del total de personas atendidas en el periodo</t>
  </si>
  <si>
    <t>1 min, 21 segundos</t>
  </si>
  <si>
    <t>1 min,14 segundos</t>
  </si>
  <si>
    <t>1 min, 02 segundos</t>
  </si>
  <si>
    <t>1 min,11 segundos</t>
  </si>
  <si>
    <t xml:space="preserve">Se evidencia que con respecto al segundo trimestre de la vigencia anterior  el tiempo promedio de espera para la atención en el chat virtual  aumentó en 9 segundos </t>
  </si>
  <si>
    <t>8 minutos con 14 segundos</t>
  </si>
  <si>
    <t>junio 2025</t>
  </si>
  <si>
    <t>Durante el mes de enero el grupo con la disponibilidad mas baja presentada fue la de maquinaria con 54,4% .
Durante el mes de febrero el grupo con la disponibilidad mas baja presentada fue la de vehiculo pesado con 58,38% .
Durante el mes de marzo el grupo con la disponibilidad mas baja presentada fue la de maquinaria pesado con 53,13% .
para el primer trimestre de 2025 se obtiene una disponibilidad del 78,2% de la disponibilidad, logrando un rango de gestión apropiado.</t>
  </si>
  <si>
    <t>Durante el mes de abril el grupo con la disponibilidad mas baja presentada fue la de maquinaria con 57,4% .
Durante el mes de mayo el grupo con la disponibilidad mas baja presentada fue la de vehiculo pesado con 61,68% .
Durante el mes de junio el grupo con la disponibilidad mas baja presentada fue la de vehiculo liviano con 63,52% .
para el segundo trimestre de 2025 se obtiene una disponibilidad del 83,5% de la disponibilidad, logrando un rango de gestión apropiado y logrando un crecimiento con respecto al primer trimestre del año</t>
  </si>
  <si>
    <t xml:space="preserve">Se tramitaron los procesos disciplinarios conforme la planeación mensual y el vencimiento de la etapa procesal, asi como tambien se evaluarón  las quejas e informes que ingresaron en el periodo reportado y se adoptó dentro del término,  la decisión que en derecho correspondía. </t>
  </si>
  <si>
    <t>Continuar tramitando los expedientes dentro de los términos legales.</t>
  </si>
  <si>
    <r>
      <rPr>
        <b/>
        <i/>
        <u/>
        <sz val="9"/>
        <rFont val="Arial"/>
        <family val="2"/>
      </rPr>
      <t>1. ACCIONES PROGRAMADAS PARA CUMPLIR</t>
    </r>
    <r>
      <rPr>
        <b/>
        <u/>
        <sz val="9"/>
        <rFont val="Arial"/>
        <family val="2"/>
      </rPr>
      <t>:</t>
    </r>
    <r>
      <rPr>
        <u/>
        <sz val="9"/>
        <rFont val="Arial"/>
        <family val="2"/>
      </rPr>
      <t xml:space="preserve"> 71</t>
    </r>
    <r>
      <rPr>
        <sz val="9"/>
        <rFont val="Arial"/>
        <family val="2"/>
      </rPr>
      <t xml:space="preserve"> acciones en las siguientes dependencias 
Oficina de Servicio a la Cudadania y Sostenibilidad: 7
Oficina de Tecnologías de la Información:2
Gerencia de Producción; 6
Gerencia para el Desarrollo, la calidad y la innovación: 3
Subdirección de la Intervención y de la Infraestructura:31
Gerencia de Maquinaria y Equipo: 3
Subdirección de la Planificación y Conservación:1
Oficina Juridica: 4
Secretaría General:16
</t>
    </r>
    <r>
      <rPr>
        <b/>
        <sz val="9"/>
        <rFont val="Arial"/>
        <family val="2"/>
      </rPr>
      <t>1.1 ACCIONES CUMPLIDAS</t>
    </r>
    <r>
      <rPr>
        <b/>
        <sz val="9"/>
        <color rgb="FF00B050"/>
        <rFont val="Arial"/>
        <family val="2"/>
      </rPr>
      <t>:</t>
    </r>
    <r>
      <rPr>
        <sz val="9"/>
        <rFont val="Arial"/>
        <family val="2"/>
      </rPr>
      <t xml:space="preserve"> se cumplieron 61 acciones (86%)
Oficina de Servicio a la Cudadania y Sostenibilidad: 6
Oficina de Tecnologías de la Información:1
Gerencia de Producción; 6
Gerencia para el Desarrollo, la calidad y la innovación: 2
Subdirección de la Intervención y de la Infraestructura:29
Gerencia de Maquinaria y Equipo: 1
Subdirección de la Planificación y Conservación:1
Oficina Juridica: 4
Secretaría General:11
1.2</t>
    </r>
    <r>
      <rPr>
        <b/>
        <sz val="9"/>
        <rFont val="Arial"/>
        <family val="2"/>
      </rPr>
      <t xml:space="preserve"> ACCIONES PROGRAMADAS QUE SE VENCIERON DURANTE EL PERIODO</t>
    </r>
    <r>
      <rPr>
        <sz val="9"/>
        <rFont val="Arial"/>
        <family val="2"/>
      </rPr>
      <t xml:space="preserve">: 6 acciones
Oficina de Tecnologías de la Información:1 
Secretaría General -Gerancia Administrativa y Financiera:4
Subdirección de Intervención y de la Infraestructura: 1
 </t>
    </r>
  </si>
  <si>
    <t xml:space="preserve">Para la actual vigencia se programaron 71 acciones y se cumplieron 61 situación que explica la diferencia el trimestre II del 2024 fueron menos las acciones programadas( 45 acciones) </t>
  </si>
  <si>
    <t xml:space="preserve">De un total de 102  actividades programadas  ajustadas para la vigencia, en el PAA-Plan Anual de Auditorías V-4 aprobada se han ejecutado 44 para una ejecución acumulada del 43%.
Para el primer trimestre se tenian programadas 18 actividades de las cuales se ejecutaron 18 para un total del 100%
</t>
  </si>
  <si>
    <t>PERCEPCIÓN DE LOS CONTENIDOS PUBLICADOS EN CANALES DE COMUNICACIÓN DE LA ENTIDAD</t>
  </si>
  <si>
    <t>SATISFACCIÓN DE ACTIVIDADES DE RESPONSABILIDAD SOCIAL EN LA ENTIDAD.</t>
  </si>
  <si>
    <t>SATISFACCIÓN DE ESPACIOS DE PARTICIPACIÓN CIUDADANA</t>
  </si>
  <si>
    <t>GJUR-IND-002</t>
  </si>
  <si>
    <t>EFICIENCIA EN EL CONSUMO DE AGUA-OTRAS UNIDADES DE TRABAJO</t>
  </si>
  <si>
    <t>CONTRATOS SUSCRITOS MEDIANTE PROCESO DE SELECCIÓN CON CLÁUSULAS DE SOSTENIBILIDAD</t>
  </si>
  <si>
    <t>EFICIENCIA EN EL CONSUMO DE AGUA - SEDE ADMINISTRATIVA</t>
  </si>
  <si>
    <t>NIVEL DE SATISFACCIÓN PLAN FORMACIÓN Y CAPACITACIÓN – PIFC.</t>
  </si>
  <si>
    <t>NIVEL DE SATISFACCIÓN PLAN ANUAL DE ESTÍMULOS E INCENTIVOS.</t>
  </si>
  <si>
    <t>IMPACTO ACTIVIDADES DEL PLAN INSTITUCIONAL DE CAPACITACIÓN - PIC</t>
  </si>
  <si>
    <t>La disponibilidad disminuyo en el periodo. Se programa disinuir los tiempos de entrega de vehiculos en taller para aumentar el porcentaje de cumplimiento.</t>
  </si>
  <si>
    <t>PREJUDICIALES  ESTUDIADAS EN EL COMITÉ DE CONCILIACIÓN.</t>
  </si>
  <si>
    <t>QUE EL COMITÉ DE CONCILIACIÓN ESTUDIE EL 100% DE LAS SOLICITUDES PREJUDICIALES QUE SE SOMETAN A SU DECISIÓN.</t>
  </si>
  <si>
    <t xml:space="preserve">Dar cumpliento al  artículo 21 del  Decreto 1716 de 2009  cuyo objeto es que la Entidad estudie las demandas prejudiciales,  que son el requisito previo  a las demandas  administrativas  y pueda prevenir las consecuencias negativas para la UAERMV de un proceso con fallo adverso y determinar sus responsables. </t>
  </si>
  <si>
    <t>Número de conciliaciones prejudiciales estudiadas en el Comité de Conciliación / Número de solicitudes de conciliación prejudicial remitidas para estudio al Comité de Conciliación.</t>
  </si>
  <si>
    <t>Número de conciliaciones prejudiciales estudiadas en el Comité de Conciliación</t>
  </si>
  <si>
    <t>Número de solicitudes de conciliación prejudicial remitidas para estudio al Comité de Conciliación.</t>
  </si>
  <si>
    <t>1er Semestre</t>
  </si>
  <si>
    <t>De las 17 solicitudes remitidas a estudio al Comité de Conciliacion se estudiaron 17 tomando la decision de NO conciliar.</t>
  </si>
  <si>
    <t>VIGENCIA ANTERIOR</t>
  </si>
  <si>
    <t>No se requiere puesto que el resultado del indicador esta en el nivel apropiado con un 100%</t>
  </si>
  <si>
    <t>CÓDIGO: DES-FM-007</t>
  </si>
  <si>
    <t>FECHA DE APLICACIÓN: AGOSTO 2025</t>
  </si>
  <si>
    <r>
      <t>FECHA DE ACTUALIZACIÓN:</t>
    </r>
    <r>
      <rPr>
        <sz val="11"/>
        <rFont val="Arial"/>
        <family val="2"/>
      </rPr>
      <t xml:space="preserve"> </t>
    </r>
  </si>
  <si>
    <t>20. Seguimiento y Monitoreo a la Calidad Técnica-SMCT</t>
  </si>
  <si>
    <t>OBJETIVO PLAN ESTRATÉGICO INSTITUCIONAL:</t>
  </si>
  <si>
    <t>2. PDD Intervenir puntos críticos y ejecutar obras de conservación de la red vial, vial rural y cicloinfraestructura, para el logro de una movilidad sostenible.</t>
  </si>
  <si>
    <t>PERIODICIDAD DE LA META</t>
  </si>
  <si>
    <t>Bimestral</t>
  </si>
  <si>
    <t>DESCRICIÓN:</t>
  </si>
  <si>
    <t>El indicador mide el porcentaje de informes verificados con el  fin de evaluar el cumplimiento  de las  frecuencias de ensayos  establecidas en el plan de inspección de la calidad técnica a las materias primas y  productos generados para las intervenciones misionales como lo son:</t>
  </si>
  <si>
    <t>* Agregados pétreos</t>
  </si>
  <si>
    <t>* Materiales bituminosos</t>
  </si>
  <si>
    <t>* Materiales granulares</t>
  </si>
  <si>
    <t>* Mezclas asfálticas</t>
  </si>
  <si>
    <t>* Concreto Hidráulico</t>
  </si>
  <si>
    <t>* Densidades</t>
  </si>
  <si>
    <t>* Núcleos</t>
  </si>
  <si>
    <t>COMPORTAMIENTO ESPERADO DEL INDICADOR</t>
  </si>
  <si>
    <t>FÓRMULA DEL INDICADOR:</t>
  </si>
  <si>
    <t>SEGUIMIENTO Y MONITOREO A LA CALIDAD TECNICA</t>
  </si>
  <si>
    <t>Gerente para el Desarrollo, la Calidad y la Innovación</t>
  </si>
  <si>
    <t>LINEA BASE:</t>
  </si>
  <si>
    <t>Consolidado de informes realizados</t>
  </si>
  <si>
    <t xml:space="preserve">Informes de resultados </t>
  </si>
  <si>
    <t>RANGOS DE GESTIÓN:</t>
  </si>
  <si>
    <t>En los meses de diciembre 2024 y enero del 2025 se verificaron los informes emitidos en los meses de septiembre, octubre, noviembre y diciembre del 2024 como se presentan en la siguiente tabla:</t>
  </si>
  <si>
    <t>Se verificaron 261 de los 261 informes de ensayo emitidos dando un cumplimiento del 100% de informes verificados, los cuales obedecen a la frecuencia de ensayos establecidos en el plan de inspecion de ensayos para la materias primas y los productos generados.</t>
  </si>
  <si>
    <t>En los meses de febrero y marzo del 2025 se verificaron los informes emitidos en los meses de enero y febrero del 2025 como se presentan en la siguiente tabla:</t>
  </si>
  <si>
    <t>Se verificaron 176 de los 176 informes de ensayo emitidos dando un cumplimiento del 100% de informes verificados, los cuales obedecen a la frecuencia de ensayos establecidos en el plan de inspecion de ensayos para la materias primas y los productos generados.</t>
  </si>
  <si>
    <t>En los meses de abril y mayo del 2025 se verificaron los informes emitidos en los meses de marzo y abril del 2025 como se presentan en la siguiente tabla:</t>
  </si>
  <si>
    <t>Se verificaron 220 de los 220 informes de ensayo emitidos dando un cumplimiento del 100% de informes verificados, los cuales obedecen a la frecuencia de ensayos establecidos en el plan de inspecion de ensayos para la materias primas y los productos generados.</t>
  </si>
  <si>
    <t>En los meses de junio y julio del 2025 se verificaron los informes emitidos en los meses de mayo y junio del 2025 como se presentan en la siguiente tabla:</t>
  </si>
  <si>
    <t>Se verificaron 408 de los 408 informes de ensayo emitidos dando un cumplimiento del 100% de informes verificados, los cuales obedecen a la frecuencia de ensayos establecidos en el plan de inspecion de ensayos para la materias primas y los productos generados.</t>
  </si>
  <si>
    <t>En los meses de agosto y septiembre del 2025 se verificaron los informes emitidos en los meses de julio y agosto del 2025 como se presentan en la siguiente tabla:</t>
  </si>
  <si>
    <t>Se verificaron 517 de los 517 informes de ensayo emitidos dando un cumplimiento del 100% de informes verificados, los cuales obedecen a la frecuencia de ensayos establecidos en el plan de inspecion de ensayos para la materias primas y los productos generados.</t>
  </si>
  <si>
    <t>En los meses de octubre y noviembre del 2025 se verificaron los informes emitidos en los meses de septiembre y octubre del 2025 como se presentan en la siguiente tabla:</t>
  </si>
  <si>
    <t>Se verificaron 404 de los 404 informes de ensayo emitidos dando un cumplimiento del 100% de informes verificados, los cuales obedecen a la frecuencia de ensayos establecidos en el plan de inspecion de ensayos para la materias primas y los productos generados.</t>
  </si>
  <si>
    <t xml:space="preserve">REPRESENTACIÓN GRÁFICA DEL COMPORTAMIENTO DEL INDICADOR </t>
  </si>
  <si>
    <t>RESULTADO ANUAL DEL INDICADOR</t>
  </si>
  <si>
    <t>ANÁLISIS DE RESULTADO ANUAL DEL INDICADOR</t>
  </si>
  <si>
    <t>OBSERVACIONES AL RESULTADO ANUAL DEL INDICADOR</t>
  </si>
  <si>
    <t>No hay diferencias entre los resultados optenidos en el año 2024 con el 2025 igualmente cumpliendo al 100% con la meta propuesta.</t>
  </si>
  <si>
    <t>Se logra un cumplimiento del 100%, se cumple con la meta</t>
  </si>
  <si>
    <t>NOMBRES Y APELLIDOS DEL RESPONSABLE DEL REPORTE</t>
  </si>
  <si>
    <t>MERCY ALEJANDRA RIVERA</t>
  </si>
  <si>
    <t>CARGO Y/O TIPO DE VINCULACIÓN</t>
  </si>
  <si>
    <t>CONTRATISTA</t>
  </si>
  <si>
    <t>El indicador mide el porcentaje de visitas realizadas según el tipo de intervenciones,  con el  fin de evaluar el cumplimiento  de la calidad técnica en las actividades de acuerdo a las especificaciones técnicas aplicables y  protocolos de inspección de la  calidad técnica.</t>
  </si>
  <si>
    <t>Tipos de intervención:</t>
  </si>
  <si>
    <t>* Rehabilitación rígidos</t>
  </si>
  <si>
    <t>* Rehabilitación flexible</t>
  </si>
  <si>
    <t>* Cambio de carpeta</t>
  </si>
  <si>
    <t>* Cambio de losas</t>
  </si>
  <si>
    <t>* MBR estabilizado</t>
  </si>
  <si>
    <t>* Parcheo y bacheos</t>
  </si>
  <si>
    <t>Intervención de la infraestructura</t>
  </si>
  <si>
    <t xml:space="preserve">Monitoreo y seguimiento de la calidad técnica </t>
  </si>
  <si>
    <t>Programación de intervención</t>
  </si>
  <si>
    <t>Registro de inspección de la calidad  técnica en obra</t>
  </si>
  <si>
    <t>En el mes de enero se realizaron 98 visitas de las 100 programadas, dando un cumplimiento del 98% a los diferentes tipos de intervención ejecutados durante este mes, en las cuales se evaluó el cumplimiento a la calidad técnica de acuerdo a las especificaciones técnicas, como se muestra en la siguiente tabla:</t>
  </si>
  <si>
    <t>En el mes de febrero se realizaron 90 visitas de las 91 programadas, dando un cumplimiento del 99% a los diferentes tipos de intervención ejecutados durante este mes, en las cuales se evaluó el cumplimiento a la calidad técnica de acuerdo a las especificaciones técnicas, como se muestra en la siguiente tabla:</t>
  </si>
  <si>
    <t>En el mes de marzo se realizaron 53 visitas de las 53 programadas, dando un cumplimiento del 100% a los diferentes tipos de intervención ejecutados durante este mes, en las cuales se evaluó el cumplimiento a la calidad técnica de acuerdo a las especificaciones técnicas, como se muestra en la siguiente tabla:</t>
  </si>
  <si>
    <t>En el mes de abril se realizaron 48 visitas de las 48 programadas, dando un cumplimiento del 100% a los diferentes tipos de intervención ejecutados durante este mes, en las cuales se evaluó el cumplimiento a la calidad técnica de acuerdo a las especificaciones técnicas, como se muestra en la siguiente tabla:</t>
  </si>
  <si>
    <t>En el mes de mayo se realizaron 45 visitas de las 45 programadas, dando un cumplimiento del 100% a los diferentes tipos de intervención ejecutados durante este mes, en las cuales se evaluó el cumplimiento a la calidad técnica de acuerdo a las especificaciones técnicas, como se muestra en la siguiente tabla:</t>
  </si>
  <si>
    <t>En el mes de junio se realizaron 23 visitas de las 23 programadas, dando un cumplimiento del 100% a los diferentes tipos de intervención ejecutados durante este mes, en las cuales se evaluó el cumplimiento a la calidad técnica de acuerdo a las especificaciones técnicas, como se muestra en la siguiente tabla:</t>
  </si>
  <si>
    <t>En el mes de julio se realizaron 79 visitas de las 79 programadas, dando un cumplimiento del 100% a los diferentes tipos de intervención ejecutados durante este mes, en las cuales se evaluó el cumplimiento a la calidad técnica de acuerdo a las especificaciones técnicas, como se muestra en la siguiente tabla:</t>
  </si>
  <si>
    <t>En el mes de agosto se realizaron 88 visitas de las 88 programadas, dando un cumplimiento del 100% a los diferentes tipos de intervención ejecutados durante este mes, en las cuales se evaluó el cumplimiento a la calidad técnica de acuerdo a las especificaciones técnicas, como se muestra en la siguiente tabla:</t>
  </si>
  <si>
    <t>En el mes de septiembre se realizaron 54 visitas de las 55 programadas, dando un cumplimiento del 98% a los diferentes tipos de intervención ejecutados durante este mes, en las cuales se evaluó el cumplimiento a la calidad técnica de acuerdo a las especificaciones técnicas, como se muestra en la siguiente tabla:</t>
  </si>
  <si>
    <t>En el mes de octubre se realizaron 70 visitas de las 70 programadas, dando un cumplimiento del 100% a los diferentes tipos de intervención ejecutados durante este mes, en las cuales se evaluó el cumplimiento a la calidad técnica de acuerdo a las especificaciones técnicas, como se muestra en la siguiente tabla:</t>
  </si>
  <si>
    <t>En el mes de noviembre se realizaron 59 visitas de las 59 programadas, dando un cumplimiento del 100% a los diferentes tipos de intervención ejecutados durante este mes, en las cuales se evaluó el cumplimiento a la calidad técnica de acuerdo a las especificaciones técnicas, como se muestra en la siguiente tabla:</t>
  </si>
  <si>
    <t>En el mes de diciembre se realizaron 39 visitas de las 39 programadas, dando un cumplimiento del 100% a los diferentes tipos de intervención ejecutados durante este mes, en las cuales se evaluó el cumplimiento a la calidad técnica de acuerdo a las especificaciones técnicas, como se muestra en la siguiente tabla:</t>
  </si>
  <si>
    <t>No se presentan desviaciones</t>
  </si>
  <si>
    <t>Se presentan desviaciones del 2%, sin embargo se esta cumpliendo con la meta.</t>
  </si>
  <si>
    <t>En los meses enero y septiembre se optiene un porcentaje de cumplimiento del 98%, debido a que en enero no se realizaron visitas a los tipos de intervencion de rehabilitacion rigido y cambio de losa y para el mes de septiembre no se realizaron visatas al tipo de inversión cambio de carpeta y en los demas meses se logra el 100%.</t>
  </si>
  <si>
    <t>Se da un cumplimiento del 99,6% del indicador del año</t>
  </si>
  <si>
    <t xml:space="preserve">  2025-10-23</t>
  </si>
  <si>
    <t>SMCT-IND-003</t>
  </si>
  <si>
    <t>VERIFICAR EL 100% DE LAS INTERVENCIONES EJECUTADAS</t>
  </si>
  <si>
    <t>Proceso Seguimiento y Monitoreo a la Calidad Técnica</t>
  </si>
  <si>
    <t>TRIP1</t>
  </si>
  <si>
    <t>TRIP2</t>
  </si>
  <si>
    <t>TRIP3</t>
  </si>
  <si>
    <t>Se realizaron visitas de seguimiento a 460 elementos viales que corresponden al 21% de la meta anual programada y al 100% de la meta trimestral programada. El indicador se considera apropiado de acuerdo a la cantidad prevista en la etapa de planeación y los rangos de gestión establecidos.</t>
  </si>
  <si>
    <t>TRIP4</t>
  </si>
  <si>
    <t>Se realizaron visitas de seguimiento a 31 elementos viales que corresponden al  al 100% de la meta trimestral planeada. El indicador se considera apropiado de acuerdo a que obedece a la implementacion de un nuevo procedimiento en el proceso de seguimiento y monitoreo a la cantidad tecnica.</t>
  </si>
  <si>
    <t>Se realiza seguimiento a un total de 1753 segmentos viales durante el año 2025.</t>
  </si>
  <si>
    <t>se cumple con el 100% del seguimiento de los segmentos viales planeados para los cuatro trimestres del año.</t>
  </si>
  <si>
    <t xml:space="preserve">  2023-12-18</t>
  </si>
  <si>
    <t>6. Gestión del Laboratorio-GLAB</t>
  </si>
  <si>
    <t>2. PDD Intervenir puntos críticos y ejecutar obras de conservación de la red vial, vial rural y ciclo infraestructura, para el logro de una movilidad sostenible.</t>
  </si>
  <si>
    <t>Hacer seguimiento a la ejecución de los ensayos solicitados por los clientes (gerencia de producción, Subdirección de intervención de la infraestructura y la subdirección de planificación y de conservación), como lo son:</t>
  </si>
  <si>
    <t>1. La exploración geotécnica, cuyos resultados son utilizados como insumo para la realización de la evaluación y diseños de las estructuras de pavimento de los segmentos viales.</t>
  </si>
  <si>
    <t>2. Los ensayos para el control de calidad de las materias primas utilizadas en la producción de mezcla asfáltica y de concreto hidráulica y para la conformación de las capas de la estructura de pavimento durante el proceso constructivo.</t>
  </si>
  <si>
    <t>3. Para las mezclas producidas (en frio, caliente e hidráulica), y el producto terminado (densidades de campo y núcleos).</t>
  </si>
  <si>
    <t>Con el fin de medir el grado de cumplimiento de la solicitudes recibidas en el laboratorio.</t>
  </si>
  <si>
    <t>El indicador mide el grado de cumplimiento de las solicitudes recibidas en el laboratorio, cuyos resultados son utilizados como herramienta para:</t>
  </si>
  <si>
    <t>1. La realización de la evaluación y diseños de las estructuras de pavimento de los segmentos viales.</t>
  </si>
  <si>
    <t>2. El control de calidad de las intervenciones realizadas por la UAERMV.</t>
  </si>
  <si>
    <t>Consolidado de ensayos del mes</t>
  </si>
  <si>
    <t>En el mes de julio se ensayaron 778 muestras de las materias primas recibidas para la ejecución de las intervenciones, las mezclas producidas, las capas de la estructura de pavimento y de la exploración geotécnica (apiques), a las cuales se le realizaron 3277 ensayos de los 3277 solicitados, obteniendo un porcentaje de cumplimiento del 100% de los servicios solicitados.</t>
  </si>
  <si>
    <t>En el mes de agosto se ensayaron 772 muestras de las materias primas recibidas para la ejecución de las intervenciones, las mezclas producidas, las capas de la estructura de pavimento y de la exploración geotécnica (apiques), a las cuales se le realizaron 3568 ensayos de los 3568 solicitados, obteniendo un porcentaje de cumplimiento del 100% de los servicios solicitados.</t>
  </si>
  <si>
    <t>En el mes de septiembre se ensayaron 1001 muestras de las materias primas recibidas para la ejecución de las intervenciones, las mezclas producidas, las capas de la estructura de pavimento y de la exploración geotécnica (apiques), a las cuales se le realizaron 3433 ensayos de los 3433 solicitados, obteniendo un porcentaje de cumplimiento del 100% de los servicios solicitados.</t>
  </si>
  <si>
    <t>En el mes de octubre se ensayaron 782 muestras de las materias primas recibidas para la ejecución de las intervenciones, las mezclas producidas, las capas de la estructura de pavimento y de la exploración geotécnica (apiques), a las cuales se le realizaron 2427 ensayos de los 2427 solicitados, obteniendo un porcentaje de cumplimiento del 100% de los servicios solicitados.</t>
  </si>
  <si>
    <t>En el mes de noviembre se ensayaron 804 muestras de las materias primas recibidas para la ejecución de las intervenciones, las mezclas producidas, las capas de la estructura de pavimento y de la exploración geotécnica (apiques), a las cuales se le realizaron 2667 ensayos de los 2667 solicitados, obteniendo un porcentaje de cumplimiento del 100% de los servicios solicitados.</t>
  </si>
  <si>
    <t>En el mes de diciembre se ensayaron 921 muestras de las materias primas recibidas para la ejecución de las intervenciones, las mezclas producidas, las capas de la estructura de pavimento y de la exploración geotécnica (apiques), a las cuales se le realizaron 3555 ensayos de los 3355 solicitados, obteniendo un porcentaje de cumplimiento del 100% de los servicios solicitados.</t>
  </si>
  <si>
    <t>Se realizan un total de 29541 ensayos en el transcurso del año 2025, dando cumplimiento al 100% de las solicitudes realizadas por los diferentes clientes internos.</t>
  </si>
  <si>
    <t>Se logra un cumplimiento de un 100% del objetivo propuesto.</t>
  </si>
  <si>
    <t>MERCY ALEJANDRA RIVERA FONSECA</t>
  </si>
  <si>
    <r>
      <rPr>
        <b/>
        <sz val="11"/>
        <rFont val="Arial"/>
        <family val="2"/>
      </rPr>
      <t>FECHA DE ACTUALIZACIÓN:</t>
    </r>
    <r>
      <rPr>
        <sz val="11"/>
        <rFont val="Arial"/>
        <family val="2"/>
      </rPr>
      <t xml:space="preserve"> </t>
    </r>
  </si>
  <si>
    <t xml:space="preserve">  2024-07-05</t>
  </si>
  <si>
    <t>Los resultados de los ensayos son utilizados como insumo en los procesos misionales para la toma de decisiones, por ende es indispensable verificar la calidad de los informes emitidos por el laboratorio, con el fin de garantizar la confiabilidad en los resultados de los ensayos realizados.</t>
  </si>
  <si>
    <t xml:space="preserve">
Nota: La medición de este indicador será de la siguiente manera:
          * 1 Trimestre: octubre, noviembre y diciembre.
          * 2 Trimestre: enero, febrero y marzo.
          * 3 Trimestre: abril, mayo y junio.
          * 4 Trimestre: julio, agosto y septiembre.</t>
  </si>
  <si>
    <t>95%</t>
  </si>
  <si>
    <t>En los meses de abril, mayo y junio del 2025 se entregaron un total de 1535 informes de ensayo de los cuales 1530 se entregaron sin necesidad de correcciones lo que da un porcentaje de cumplimiento del 99,7 %.</t>
  </si>
  <si>
    <t>En los meses de julio, agosto y septiembre del 2025 se entregaron un total de 2586 informes de ensayo de los cuales 2584 se entregaron sin necesidad de correcciones lo que da un porcentaje de cumplimiento del 100 %.</t>
  </si>
  <si>
    <t>De los 6835 informes de ensayos emitidos durante el año 2025 se tubieron que corregir 45 informes de ensayo por diferentes moticos.</t>
  </si>
  <si>
    <t>Se logra un cumplimiento global del año 2025 del 99,3% de la totalidad de los informes de ensayo emitidos durante el año.</t>
  </si>
  <si>
    <t>N° TOTAL DE  INFORMES  ENTREGADOS OPORTUNAMENTE</t>
  </si>
  <si>
    <t xml:space="preserve">% DE CUMPLIMIENTO DE LA ENTREGA OPORTUNA DE LOS INFORMES DE ENSAYO </t>
  </si>
  <si>
    <t>En los meses de julio, agosto y septiembre se entregaron un total de 2551 informes de ensayo de los cuales 2551 se entregaron oportunamente lo que da un porcentaje de cumplimiento del 100 %.</t>
  </si>
  <si>
    <t>TRISMESTRE 4</t>
  </si>
  <si>
    <t>En los meses de octubre, noviembre y diciembre se entregaron un total de 2551 informes de ensayo de los cuales 2551 se entregaron oportunamente lo que da un porcentaje de cumplimiento del 100 %.</t>
  </si>
  <si>
    <t>Se encuentra una mejora del 0,2% de cumplimiento, respecto al 2024, la cual NO es una desviación significativa, lográndose un cumplimiento del 100% para este indicador.</t>
  </si>
  <si>
    <t>Se encuentra una mejora del 0,6% de cumplimiento, respecto al 2024, la cual NO es una desviación significativa, lográndose un cumplimiento del 100% para este indicador.</t>
  </si>
  <si>
    <t>No se encuentra desviación con el año 2024.</t>
  </si>
  <si>
    <t>Se encuentra una desviación de 3,4% con el año 2024, sin embargo se cumple con la meta propuesta.</t>
  </si>
  <si>
    <t>.Se entregaron 7920 informes de ensayo de los cuales se entregaron oportunamente 7834 en el transcurso del año 2025, dando cumplimiento al 98,9% de las entregas oportunamente.</t>
  </si>
  <si>
    <t>Se logra un cumplimiento de 98,9% para el año 2025 de los informes entregados oportunamente</t>
  </si>
  <si>
    <t>MARZO DE 2022</t>
  </si>
  <si>
    <t>12. Gestión Financiera-GEFI</t>
  </si>
  <si>
    <t xml:space="preserve">3. PDD Desarrollar estrategias de mejora y sostenibilidad del Modelo Integrado De Planeación y Gestión – MIPG y el Fortalecimiento de los Componentes tecnológicos para garantizar la demanda en la operación de la UMV </t>
  </si>
  <si>
    <t xml:space="preserve">Realizar el seguimiento en la Unidad al porcentaje de ejecución del PAC con cargo al presupuesto de vigencia, de conformidad con la programación establecida por las áreas responsables.  </t>
  </si>
  <si>
    <t>Gerente Administrativo y Financiero</t>
  </si>
  <si>
    <t>TERCER TRIMESTRE</t>
  </si>
  <si>
    <t xml:space="preserve">Al finalizar el tercer trimestre se alcanzó una ejecución del 99,67% de la programación del PAC de la vigencia, ocupando un rango de gestión Apropiado, lo que refleja un acertado comportamiento entorno a la planeación realizada en el trimestre, dado que la desviación entre la programación y la ejecución sólo fue del 0,33%. Esta situación se presenta en gran medida por el incremento en el pago de los compromisos efectuados con los recursos de la vigencia, dada la finalización de los contratos suscritos en la vigencia anterior, que antecede la contratación y el inicio de la ejecución de los nuevos contratos financiados con el presupuesto de la vigencia.   </t>
  </si>
  <si>
    <t>CUARTO TRIMESTRE</t>
  </si>
  <si>
    <t>En el cuarto trimestre de 2025 se ha ejecutado un 67,47% de la programación del PAC de la vigencia, encontrándose en un rango de gestión Mejorable, presentándose una desviación del 32,53%, que si bien en diciembre se presentó un alto cumplimiento entorno a la programación del PAC, alcanzando un 92%, por corresponder al último mes de la vigencia fiscal, se debe aclarar que en octubre y  noviembre la medición de cumplimiento disminuyó por los requerimientos en la atención de las dependencias por la aplicación de la Ley de garantías, que orientó los esfuerzos a la consecución de los bienes, obras y servicios requeridos para el desarrollo de la misionalidad y el funcionamiento de la Entidad en el primer semestre de 2026, lo que conllevó al incremento en la ejecución presupuestal en el último trimestre del año, en cerca de 40 puntos, pasando de un  51,65% en septiembre a un  91,26% en diciembre, por concepto de una alta suscripción de compromisos que brinden la seguridad a la Entidad de disponer de los elementos o servicios necesarios para operar en el primer semestre de la siguiente vigencia, por causa de la implementación de la referida restricción contractual. Al terminar la vigencia se presenta una medición total de ejecución de la vigencia del 78,16%, con una desviación del 21,84%, que aunque con relación a lo establecido en la línea base y en la meta se encuentra por debajo un 1,84% de lo planificado, se debe continuar con los seguimientos y la emisión de alertas a las dependencias para que se incentive que en el primer trimestre de 2026 se programen y se radiquen las solicitudes de pago correspondientes a los $ 44.245.563.628, que constituyen el remanente de la programación total que fue ejecutado, que se constituirá como reserva para la siguiente vigencia.</t>
  </si>
  <si>
    <t>Se presenta una disminución en el cumplimiento de la ejecución del PAC de 3,83% en el período actual con relación al resultado de la vigencia anterior, que aunque se puede decir, que fue más eficiente el cumplimiento en 2024, sin embargo, se debe precisar que en las dos períodos en comparación se alcanzaron mediciones en nivel de ejecución sobresaliente y en un rango de gestión apropiado.</t>
  </si>
  <si>
    <t>En la comparación de la medición de la ejecución de la actual vigencia contra la anterior, se evidencia un incremento de 13,21% en el cumplimiento de la programación de los pagos a realizar en el período con el presupuesto de la anualidad, por lo que se puede apreciar que fue más eficiente el cumplimiento del PAC en 2025, alcanzando una medición muy cercana al 100%, no obstante, se debe precisar que los resultados obtenidos en los dos períodos se encuentran en un nivel de ejecución sobresaliente y en un rango de gestión apropiado.</t>
  </si>
  <si>
    <t>En este trimestre se continúan realizando las reuniones entre Tesorería y las dependencias responsables de programar los pagos para verificar las alertas y los compromisos de los pagos que habiéndose programado no se efectuaron, informando las implicaciones que se originan por no efectuar estos pagos, a la vez, que se resalta la importancia del cumplimiento de los cronogramas en la radicación y la programación de las cuentas, especialmente el 0,33% de los pagos que habiéndose programado no se realizaron, correspondiendo a los $ 142,873,949 que quedaron pendientes por ejecutar del PAC.</t>
  </si>
  <si>
    <t>Realizando la comparación entre las dos vigencias, respecto a la medición obtenida en el cuarto trimestre de 2024 y para el mismo período de la presente vigencia de 2025, se puede establecer que se presenta una disminución del 31,59% respecto al cumplimiento de la programación de los pagos en el mismo período de tiempo para las dos vigencias, por lo que se podría decir que fue más eficiente el cumplimiento de la ejecución en la anterior vigencia (2024), pero se debe recordar la implicación por la aplicación de la Ley de Garantías que demanda la necesidad de dotar a la Entidad de los elementos requeridos para operar por el tiempo que dure su aplicación, lo que causó la disminución en el cumplimiento de la ejecución de los pagos programados en el último trimestre de 2025.</t>
  </si>
  <si>
    <t>Por ser el último período del año, en el cuarto trimestre se trabaja a la par entre la Tesorería y las dependencias responsables de programar los pagos para generar las alertas e identificar los compromisos de pago que habiéndose programado no se efectuaron en cada mes del trimestre, para informar las implicaciones que pueden originar el no haber efectuado estos pagos, e impulsando a que se optimice la programación para que se dé cumplimiento a los cronogramas respecto con la radicación y la programación de las cuentas, como que se adelanten los trámites para que se haga el pago programado no efectuado en el siguiente mes, especialmente para los pagos que hacen parte del 32,53% de desviación de lo programado, correspondiendo a $ 36.516.540.681 que quedaron pendientes por ejecutar del PAC.</t>
  </si>
  <si>
    <t xml:space="preserve">De acuerdo con la línea base y la meta del indicador se presenta una desviación negativa del 4,92%, respecto a la medición alcanzada a noviembre de 2025 versus la planeación inicial establecida en el indicador, que si bien no se presenta la información de la programación y la ejecución efectuada en el mes de diciembre, mes con gran concurrencia en la realización de los pagos, por la no disponibilidad a la fecha de reporte establecida por la OAP, lo que afecta el resultado de real de la medición, se podría determinar con este dato, que si bien se alcanza un rango de gestión mejorable, se haría necesario revisar tanto la programación como las acciones ejecutadas para formular los parámetros del indicador (meta y línea base) que se adapten al comportamiento real de la ejecución en la vigencia.     </t>
  </si>
  <si>
    <t xml:space="preserve">GAF presenta medición del indicador del cuarto trimestre a noviembre de 2025 para dar cumplimiento a los tiempos de reporte establecidos por la OAP </t>
  </si>
  <si>
    <t>CLAUDIA JINETH ÁLVAREZ BENÍTEZ</t>
  </si>
  <si>
    <t>Gerente Administrativa y Financiera</t>
  </si>
  <si>
    <t xml:space="preserve">Realizar el seguimiento al porcentaje de ejecución de PAC con cargo al presupuesto de reserva por la Unidad, de conformidad con la programación establecida por las áreas responsables. </t>
  </si>
  <si>
    <t>Al tercer trimestre de 2025 con relación a la ejecución de las reservas se alcanzó un comportamiento Apropiado de 90,15%, con un incremento en el resultado del cumplimiento en la programación de los pagos, presentándose la disminución en la cantidad del PAC a programar y ejecutar por del agotamiento de este presupuesto, enmarcado en el incremento de la utilización del presupuesto de la vigencia.</t>
  </si>
  <si>
    <t>En el cuarto trimestre de 2025 se ha ejecutado un 61,05% de la programación de la ejecución del PAC de reserva, encontrándose en una rango de gestión Mejorable, dado que se presenta una desviación del 38,95%, que si bien en diciembre se presentó un alto cumplimiento entorno a la programación del PAC de reserva, alcanzando un 98,33%, por corresponder al último mes de la vigencia fiscal, se debe aclarar que en octubre y noviembre la medición de cumplimiento disminuyó por los requerimientos en la atención de las dependencias por la aplicación de la Ley de garantías, que orientó los esfuerzos a la consecución de los bienes, obras y servicios requeridos para el desarrollo de la misionalidad y el funcionamiento de la Entidad en el primer semestre de 2026, lo que conllevó al incremento en la ejecución presupuestal en el último trimestre del año, en cerca de 40 puntos, pasando de un 51,65% en septiembre a un 91,26% en diciembre, por concepto de una alta suscripción de compromisos que brinden la seguridad a la Entidad de disponer de los elementos o servicios necesarios para operar en el primer semestre de la siguiente vigencia, por causa de la implementación de la referida restricción contractual. Al terminar la vigencia se presenta una medición total de ejecución de la reserva del 79,09%, con una desviación del 20,91%, que aunque con relación a lo establecido en la línea base y en la meta se encuentra por debajo un 0,91% de lo planificado, se debe continuar con los seguimientos y la emisión de alertas a las dependencias para que se incentive que en el primer trimestre de 2026 se programen y se radiquen las solicitudes de pago correspondientes a los $ 18.630.905.332, que constituyen el remanente de la programación total que fue ejecutado, para prevenir que estos compromisos puedan convertirse en pasivos presupuestales.</t>
  </si>
  <si>
    <t xml:space="preserve">En el tercer trimestre de 2025 en comparación con el mismo período de 2024 se presentó un disminución en el cumplimiento de la ejecución del PAC de la reserva del 5,71%; sin embargo, se debe resaltar que en este período para las dos vigencias se alcanzaron mediciones con un rango de gestión Apropiado, siendo esta un comportamiento alto, dejándose de ejecutar en 2024 un 4,14% y en 2025 un 9,85% de lo programado, lo cual es importante ya que permite minimizar el número de reservas no utilizadas y prevenir que puedan convertirse en pasivos que afecten la ejecución del presupuesto de la siguiente vigencia (2026). </t>
  </si>
  <si>
    <t>En este período se continua con la realización de reuniones entre Tesorería y las dependencias responsables de programar los pagos, en las cuales se presentan las consecuencias por no efectuar la totalidad de los pagos programados con el presupuesto de la reserva, comunicando que la no utilización de estos recursos va a conducir a que estos puedan convertirse en pasivos presupuestales, que al ejecutarse pueden incurrir en la disminución del presupuesto de la siguiente vigencia, en especial para aquellas dependencias que habiendo programado cuentas para pago en el trimestre, no fueron presentadas, es decir, las cuales hacen parte del 9,85%→ $ 1.293.599.139 pendiente por ejecutar del PAC de reserva que fue programado para su pago en el tercer trimestre de 2025.</t>
  </si>
  <si>
    <t>Realizando la comparación entre las dos vigencias, respecto a la medición obtenida en el cuarto trimestre de 2024 y para el mismo período de la presente vigencia de 2025, se puede establecer que se presenta una disminución del 30,01% respecto al cumplimiento de la programación de los pagos en el mismo período de tiempo para las dos vigencias, por lo que se podría decir que fue más eficiente el cumplimiento de la ejecución en la anterior vigencia (2024), pero se debe recordar la implicación por la aplicación de la Ley de Garantías que demanda la necesidad de dotar a la Entidad de los elementos requeridos para operar por el tiempo que dure su aplicación, lo que causó la disminución en el cumplimiento de la ejecución de los pagos programados en el último trimestre de 2025.</t>
  </si>
  <si>
    <t>Por ser el último período del año, en el cuarto trimestre se trabaja a la par entre la Tesorería y las dependencias responsables de programar los pagos para generar las alertas e identificar los compromisos de pago que habiéndose programado no se efectuaron en cada mes del trimestre, para informar las implicaciones que pueden originar el no haber efectuado estos pagos, e impulsando a que se optimice la programación para que se dé cumplimiento a los cronogramas respecto con la radicación y la programación de las cuentas, como que se adelanten los trámites para que se haga el pago programado no efectuado en el siguiente mes, especialmente para los pagos que hacen parte del 38,95% de desviación de lo programado, correspondiendo a $ 4.347.095.427 que quedaron pendientes por ejecutar del PAC.</t>
  </si>
  <si>
    <t xml:space="preserve">De acuerdo con la línea base y la meta del indicador se presenta una desviación negativa del 1,99%, respecto a la medición alcanzada a noviembre de 2025 versus la planeación inicial establecida en el indicador, que si bien no se presenta la información de la programación y la ejecución efectuada en el mes de diciembre, mes con gran concurrencia en la realización de los pagos, por la no disponibilidad a la fecha de reporte establecida por la OAP, lo que afecta el resultado de real de la medición, se podría determinar con este dato, que si bien se alcanza un rango de gestión mejorable, se haría necesario revisar tanto la programación como las acciones ejecutadas para formular los parámetros del indicador (meta y línea base) que se adapten al comportamiento real de la ejecución en la vigencia. </t>
  </si>
  <si>
    <t>1. Direccionamiento Estratégico-DES</t>
  </si>
  <si>
    <t>OGRAR UN NIVEL DE CUMPLIMIENTO DEL 90%  DE LOS  PRODUCTOS DE DIRECCIONAMIENTO ESTRATÉGICO ESTABLECIDOS PARA EL PERIODO</t>
  </si>
  <si>
    <t>Porcentual</t>
  </si>
  <si>
    <t>Direccionamiento Estratégico-DES</t>
  </si>
  <si>
    <t>Programación Oficina Asesora de Planeación productos del periodo</t>
  </si>
  <si>
    <t>VARIABLE 1</t>
  </si>
  <si>
    <t>VARIABLE 2</t>
  </si>
  <si>
    <t>Primer trimestre 2025</t>
  </si>
  <si>
    <t>Se realizaron 9 de los 9 productos programados para el primer trimestre de la vigencia 2025, Dentro de los productos cumplidos por el proceso DES se encuentran evidencias consolidadas en https://uaermv.sharepoint.com/:f:/s/ProcesoDESI/Eq_9QKZHRJpHi2opL2rm-mMBKbtY7T73mIVjTAKYUB55XA?e=Y8oejQ :</t>
  </si>
  <si>
    <t>1.Se elaboró y público el informe consolidado de la batería de indicadores UAERMV para el periodo del IV trimestre 2024.</t>
  </si>
  <si>
    <t>https://www.umv.gov.co/portal/wp-content/uploads/2025/01/Informe-Indicadores-de-Gestion-4to-Trimestre-2024-2.docx</t>
  </si>
  <si>
    <t>2. Informe plan de acción  IV trimestre 2024 publicado,Asi mismo, en el mes de enero se consolido el plan de acción institucional para la vigencia 2025, el cual fue aprobado en comité de gestión y desempeño y su consulta se puede realizar en la página web de la Entidad.</t>
  </si>
  <si>
    <t>https://www.umv.gov.co/portal/wp-content/uploads/2025/02/Seguimiento-Plan-Estategico-2024.docx</t>
  </si>
  <si>
    <t>3- Se consolidó la información sobre las políticas de gestión, generando el 4.º Informe de Avance de Políticas de Gestión MIPG 2024, el cual fue remitido al jefe de la OAP el 23 de febrero.</t>
  </si>
  <si>
    <t>https://uaermv.sharepoint.com/:w:/s/ProcesoDESI/EXXYhu3IxxdLqyiteLbuupEB93GqXl9Me6WCmwbv63wPIg?e=D2Ijcs</t>
  </si>
  <si>
    <t>4- Se realizó el seguimiento al Plan de Adecuación MIPG correspondiente al cuarto trimestre de 2024. Los resultados fueron remitidos a cada líder de política y, adicionalmente, presentados en el Comité Institucional de Gestión y Desempeño</t>
  </si>
  <si>
    <t>https://uaermv.sharepoint.com/:f:/s/ProcesoDESI/Evh0HB7QG2tJpEgvN3nuQdIBTQ-Og_H1nmYA5iENZcPZ4w?e=Tl5xtV</t>
  </si>
  <si>
    <t>5-Reporte oficial Plataforma Integrada de Inversión Pública - PIIP  , Se adelantó el proceso de actualización y seguimiento en la plataforma PIIP de los proyectos de inversión a cargo de la UMV</t>
  </si>
  <si>
    <t>https://uaermv.sharepoint.com/:f:/s/ProcesoDESI/Ev6aSb-RhINEsR7uyc5CMnwBnsBWzzcfXSSmn4Ihu4PZCg?e=LPyPJU</t>
  </si>
  <si>
    <t>6-Reportes oficial SEGPLAN  2 –Se realizo el seguimiento a los proyectos de inversión PDD UNCSAB y PDD BCS a corte 31 de diciembre de 2024 de acuerdo a los lineamientos de la SDP. Así mismo, se adelantó el proceso de reprogramación para la vigencia 2025 de los proyectos de inversión de la UMV en el aplicativo SEGPLAN 2.0</t>
  </si>
  <si>
    <t>https://uaermv.sharepoint.com/:f:/s/ProcesoDESI/Ei56aZTB-EFLi1S6I7WuQXEBfEY4V2lC7OHwJeQon0XNWg?e=WScSra</t>
  </si>
  <si>
    <t>7-Se elaboraron los informes de seguimiento a proyectos de inversión de los meses diciembre 2024, enero 2025 y febrero 2025. Estos informes incluyen el estado de ejecución presupuestal y de avance en el cumplimiento de metas</t>
  </si>
  <si>
    <t>https://uaermv.sharepoint.com/:f:/s/ProcesoDESI/Eq_9QKZHRJpHi2opL2rm-mMBKbtY7T73mIVjTAKYUB55XA?e=KjSYpM</t>
  </si>
  <si>
    <t>8. Se consolido y público Informes de gestión y resultados cierre   vigencia 2024   (avance, logros, resultados, beneficios)</t>
  </si>
  <si>
    <t>https://www.umv.gov.co/portal/wp-content/uploads/2025/02/CBN-1090-Informe-de-gestion-y-resultados-2024-UMV-1.docx</t>
  </si>
  <si>
    <t>9. Informe de Rendición de cuentas- RdC del Nodo Sector Movilidad 2024 , Se realizo la rención de cuentas 2024 en el marco de la Circular 004 de 2024 de la Veeduría Distrital Literal (g) "Las entidades distritales que realizan la rendición de cuentas bajo la figura de nodo sectorial están exentas de adelantar sus audiencias públicas anuales, siempre y cuando, en el marco de esta audiencia, presenten los resultados detallados de su gestión.” .” (Subrayado, cursiva y negrilla son nuestras) Tal y como lo realizo al UAERMV en la audiencia pública de RdC el pasado 28 de febrero bajo la figura de "Nodo Sector Movilidad"</t>
  </si>
  <si>
    <t>https://www.umv.gov.co/portal/wp-content/uploads/2025/02/Informe-de-Gestion-de-Rendicion-de-Cuentas-Enero-Dic-2024-DEFINITIVO-1.pdf</t>
  </si>
  <si>
    <t>Se realizaron 8 de los 8 productos programados para el segundo trimestre de la vigencia 2025, Dentro de los productos cumplidos por el proceso DES se encuentran evidencias consolidadas en :</t>
  </si>
  <si>
    <t>https://uaermv.sharepoint.com/:f:/s/ProcesoDESI/EqC9Gjf5vvhNombIYs77KHMB5Dx5CYeU8RsCLmkObUikPg?e=7FnEHg</t>
  </si>
  <si>
    <t>1.Se elaboró y público el informe consolidado de la batería de indicadores UAERMV para el periodo del primer trimestre 2025.</t>
  </si>
  <si>
    <t>https://www.umv.gov.co/portal/wp-content/uploads/2025/04/Informe-Indicadores-de-Gestion-1er-Trimestre-2025.docx</t>
  </si>
  <si>
    <t>2. Se elaboró Informe plan de acción Institucional -PAI  primer trimestre 2025  publicado para su consulta en la página web de la Entidad.</t>
  </si>
  <si>
    <t>https://www.umv.gov.co/portal/wp-content/uploads/2025/05/20250430_Informe_Seguimiento_PAI_Primer_Trimestre_V2.pdf</t>
  </si>
  <si>
    <t>3.Informe de monitoreo a Riesgos Cuatrimestral -Primer cuatrimestre 2025 Se realizó el Informe de Monitoreo de Mapas de Riesgo correspondiente al primer cuatrimestre del año 2025, con corte al 30 de abril de 2025.</t>
  </si>
  <si>
    <t>Este informe presenta los resultados del análisis realizado al avance en la gestión del riesgo en los diferentes procesos de la entidad, e identifica oportunidades de mejora que contribuirán a fortalecer la planeación, prevención y mitigación de riesgos, en concordancia con los lineamientos del Modelo Integrado de Planeación y Gestión – MIPG.</t>
  </si>
  <si>
    <t>https://www.umv.gov.co/portal/wp-content/uploads/2025/06/Informe-Monitoreo-Mapas-de-Riesgo-1er-Cuatrimestre-2025-05-30.docx</t>
  </si>
  <si>
    <t>4- Se elaboró el 1er Informe de Avance de políticas de gestión MIPG 2025 con la información provista por los líderes de política y con la información del equipo de la OAP de acuerdo con la política que lideran</t>
  </si>
  <si>
    <t>https://uaermv.sharepoint.com/:w:/s/ProcesoDESI/Ef2HPv1Zg45JtWwp4FEapBsBePctgfJwmLT76U5ceXP1CA?e=iSSZMV</t>
  </si>
  <si>
    <t>5- Se realizó el seguimiento al Plan de Adecuación MIPG correspondiente al primer trimestre de 2025. Los resultados posteriormente, se remitieron a los líderes de política las observaciones detalladas derivadas de dicha revisión y se presento los resultados al CIGD</t>
  </si>
  <si>
    <t>https://uaermv.sharepoint.com/:f:/s/ProcesoDESI/En_KwgtIK_5NlFJ0Js6e1i8BubNpUO9aAfa0KYEc1MEK5g?e=S3MuPa</t>
  </si>
  <si>
    <t>6-Reportes oficial SEGPLAN  Se adelanta el proceso de actualización y seguimiento en la plataforma SEGPLAN 2.0, cargando la información en los modulos de ubicación de la inversión, tareas e indicadores.</t>
  </si>
  <si>
    <t>https://uaermv.sharepoint.com/:f:/s/ProcesoDESI/EpUTQX1NhghIkkr1PvG9BIIBbNCHCCeNxNk7Kfblb3G64A?e=LxW30d</t>
  </si>
  <si>
    <t>7-Reporte oficial Plataforma Integrada de Inversión Pública - PIIP  ,Se realizó la programación de los productos de cada uno de los proyectos, de acuerdo a los lineamientos del DNP y SDP. Asi mismo, verificación del reporte PIIP vigencia 2024.</t>
  </si>
  <si>
    <t>https://uaermv.sharepoint.com/:f:/s/ProcesoDESI/EsBds1-NjENMgzLzGcBZSqsBdiennUYWwET4VNg_UNLj3Q?e=5463sp</t>
  </si>
  <si>
    <t>8- Se presenta informe de seguimiento a proyectos de inversión con corte a marzo, abril y mayo de 2025. Este reporte consolida resultados de meta fisica y presupuestal y genera recomendaciones o alertas a los responsables de la ejecución.</t>
  </si>
  <si>
    <t>https://uaermv.sharepoint.com/:f:/s/ProcesoDESI/EggsLuY5LgtCnPG8hAhgSLIBzJesB0eGkS_jIs984aDkhw?e=XecjjE</t>
  </si>
  <si>
    <t>Se realizaron 8 de los 8 productos programados para el tercer trimestre de la vigencia 2025, Dentro de los productos cumplidos por el proceso DES se encuentran evidencias:</t>
  </si>
  <si>
    <t>1.Se elaboró y público el informe consolidado de la batería de indicadores UAERMV para el periodo del segundo trimestre 2025.</t>
  </si>
  <si>
    <t>https://www.umv.gov.co/portal/wp-content/uploads/2025/07/Informe-Indicadores-de-Gestion-2do-Trimestre-2025.docx</t>
  </si>
  <si>
    <t>2. Se elaboró informe de evaluación al resultado del reporte y seguimiento de la gestión del segundo trimestre 2025 al plan de acción institucional; cuyo informe consolidado fue publicado en la página web de la Entidad</t>
  </si>
  <si>
    <t>https://www.umv.gov.co/portal/wp-content/uploads/2025/07/20250630_Informe_Seguimiento_PAI_Segundo_Trimestre.pdf</t>
  </si>
  <si>
    <t>3. Se realizó el Informe de Monitoreo de Mapas de Riesgo correspondiente al segundo cuatrimestre del año 2025, con corte al 30 de septiembre de 2025.</t>
  </si>
  <si>
    <t>Este informe presenta los resultados del análisis realizado al avance en la gestión del riesgo en los diferentes procesos de la entidad, e identifica oportunidades de mejora que contribuirán a fortalecer la planeación, prevención y mitigación de riesgos</t>
  </si>
  <si>
    <t xml:space="preserve">https://uaermv.sharepoint.com/:w:/s/ProcesoDESI/EXfAqoKRZjhOoymLmFe9VuEBYrxMQoY6qc5TOl8m0_fkog?e=TMBrcY </t>
  </si>
  <si>
    <t>4- Se elaboró el 2do Informe de Avance de políticas de gestión MIPG 2025 con la información provista por los líderes de política y con la información del equipo de la OAP de acuerdo con la política que lideran</t>
  </si>
  <si>
    <t xml:space="preserve">https://uaermv.sharepoint.com/:w:/s/ProcesoDESI/ESP_z06Nm81NsJXyJhP-7zcBztcM4Y5kWDlDzPJELjymEg?e=xqWZyh </t>
  </si>
  <si>
    <t>5- Se efectuó el seguimiento al avance del Plan de Adecuación y Sostenibilidad del segundo trimestre de 2025. Posteriormente, se remitieron a los líderes de política las observaciones detalladas derivadas de dicha revisión y se presento los resultados al CIGD</t>
  </si>
  <si>
    <t>https://uaermv.sharepoint.com/:f:/s/ProcesoDESI/EvEX-BE5ExJGjaF4yj81lIwBRp2Qk_tGNMS-d9gCI61mzg?e=7o37f2</t>
  </si>
  <si>
    <t>6-Reportes oficial SEGPLAN, Se realizó el seguimiento trimestral a corte 30 de junio 2025 , en los módulos de ubicación de inversión, tareas e indicadores.</t>
  </si>
  <si>
    <t>https://uaermv.sharepoint.com/:f:/s/ProcesoDESI/EtEOrO5Qb05PgqBKrkIhv-oBoE4-BCSp_6K0trWu0UWdIA?e=39odSX</t>
  </si>
  <si>
    <t>7-Se adelantó el proceso de cargue en la plataforma PIIP de los proyectos que realizaron la entrega en los tiempos establecidos.</t>
  </si>
  <si>
    <t>https://uaermv.sharepoint.com/sites/ProcesoDESI/Documentos%20compartidos/Forms/AllItems.aspx?id=%2Fsites%2FProcesoDESI%2FDocumentos%20compartidos%2F150%20340%20PROYECTOS%2F2025%2F1%20Proyectos%20de%20Inversi%C3%B3n%2F5%20PIIP%2FJul%5FSep&amp;p=true&amp;ga=1</t>
  </si>
  <si>
    <t>8- Se elaboró el informe mensual de seguimiento a metas y ejecución presupuestal con el reporte por proyecto de inversión para los meses junio, julio y agosto de 2025. Este informe contiene las actualizaciones al cierre oficial de metas y presupuesto para cada uno de los meses, así como las recomendaciones en términos de ejecución.</t>
  </si>
  <si>
    <t xml:space="preserve">https://uaermv.sharepoint.com/:f:/s/ProcesoDESI/EqsgPU9UgiVIrCe2sj6jc3wBjJ3r-k6hqyb54DhmRX7yQQ?e=5Wi7uX </t>
  </si>
  <si>
    <t>Cuarto Trimestre 2025</t>
  </si>
  <si>
    <t>Se realizaron 8 de los 9 productos programados para el cuarto trimestre de la vigencia 2025, Dentro de los productos cumplidos por el proceso DES se encuentran evidencias:</t>
  </si>
  <si>
    <t>1.La OAP elaboró un (1) Informe de indicadores seguimiento tercer trimestre 2025, con las evidencias remitidas por cada proceso, se realiza seguimiento a los indicadores de la Entidad y se proyecta informe con los resultados del seguimiento realizado por la OAP.</t>
  </si>
  <si>
    <t>2.Se elaboró informe de evaluación al resultado del reporte y seguimiento de la gestión del tercer trimestre 2025 al plan de acción institucional; cuyo informe consolidado fue publicado en la página web de la Entidad</t>
  </si>
  <si>
    <t>3. La Oficina Asesora de Planeación (OAP) realizó y remitió el monitoreo a los riesgos institucionales, donde se remitió a cada proceso sus observaciones detalladas y se remitió a través de memorando con numero 20251500291803 Remisión Informe Monitoreo Mapas de Riesgo 2do-Cuatrimestre.</t>
  </si>
  <si>
    <t>4- Se consolidó y remitió el Tercer Informe de Avance de las Políticas de Gestión MIPG 2025, el cual fue enviado al jefe del proceso para su revisión y posterior remisión a la SDM.</t>
  </si>
  <si>
    <t>5- Se realizó el seguimiento del reporte del tercer trimestre del Plan de Adecuación MIPG, el cual fue remitido por correo electrónico a cada líder de política, y cuyos resultados consolidados fueron presentados en el Comité Institucional de Gestión y Desempeño (CIGD) del 11 de noviembre 2025</t>
  </si>
  <si>
    <t>6-Reporte Segplan, se adelanta el proceso de actualización y seguimiento de los proyectos de inversión de la UMV, en los módulos de indicadores, ubicación de la inversión y tareas.</t>
  </si>
  <si>
    <t>7-Reporte seguimiento SPI ó Plataforma Integrada de Inversión Pública - PIIP - herramienta vigente Se adelanta el seguimiento de los proyectos de inversión en la plataforma PIIP. Asi mismo, se procede a realizar la actualización del presupuesto 2026 con el fin generar la interoperabilidad con la plataforma SECOP II.</t>
  </si>
  <si>
    <t>8- Se elaboran los informes de seguimiento mensual a proyectos de inversión (avance de metas y ejecución presupuestal) cortes Septiembre, Octubre y Noviembre 2025</t>
  </si>
  <si>
    <t>Link de evidencias:</t>
  </si>
  <si>
    <t>https://uaermv.sharepoint.com/:f:/s/ProcesoDESI/IgBT6p0EWnN0RIzANRQPsXeNAcE41f6TwoktzmlTLaDAZ_M?e=VSHeZU</t>
  </si>
  <si>
    <t>Con respecto al producto # 9:</t>
  </si>
  <si>
    <t>9. Formulación de plan de articulación de Política pública de Transparencia y Ética Pública-PPTEP aplicable a la UMV acuerdo con Decreto 1122 del 30 de agosto de 2024 -DAPRE. Capítulo 4, Sección 1, Art 2.1.4.4.1.2 sobre la metodología de programa de transparencia y ética pública.( Dos (2) Informes anuales)</t>
  </si>
  <si>
    <t>Teniendo en cuenta que la Secretaría de Transparencia estableció como plazo máximo el 30 de agosto de 2026 para la transición a la nueva metodología, la formulación del Plan de Articulación se reprogramará para el segundo trimestre de la vigencia 2026</t>
  </si>
  <si>
    <t>Primer trimestre  2025</t>
  </si>
  <si>
    <t>No se presenta desviación, sin embargo respecto a la vigencia anterior ( primer trimestre de la vigencia 2024),  se mantiene un cumplimiento del 100%  respecto al mismo perido, sin embargo  se recomienda continuar  con el  fortalecimiento del proceso en  busca de mejora continua.</t>
  </si>
  <si>
    <t>No se presenta desviación, sin embargo respecto a la vigencia anterior ( segundo trimestre de la vigencia 2024),  se mantiene un cumplimiento del 100%  respecto al mismo perido, sin embargo  se recomienda continuar  con el  fortalecimiento del proceso en  busca de mejora continua.</t>
  </si>
  <si>
    <t>Tercer trimestre  2025</t>
  </si>
  <si>
    <t>No se presenta desviación, sin embargo respecto a la vigencia anterior ( tercer  trimestre de la vigencia 2024),  se mantiene un cumplimiento del 100%  respecto al mismo perido, sin embargo  se recomienda continuar  con el  fortalecimiento del proceso en  busca de mejora continua.</t>
  </si>
  <si>
    <t>Cuarto  trimestre  2025</t>
  </si>
  <si>
    <t>Se presenta desviación de  12 % relacionado con el producto N° 9  el cual debe ser reprogramado según justificación ,  con un  cumplimiento del 89%  el cual es mejorable.</t>
  </si>
  <si>
    <t xml:space="preserve">Se recomienda reprogramar producto  en la vigencia 2026 </t>
  </si>
  <si>
    <t>.</t>
  </si>
  <si>
    <t>Julio Cesar Guapacha Osorio</t>
  </si>
  <si>
    <t>Contratista Oficina Asesora de Planeación-Enlace proceso DES</t>
  </si>
  <si>
    <t>2. Comunicaciones Estratégicas-COM</t>
  </si>
  <si>
    <t>Comunicaciones estratégicas</t>
  </si>
  <si>
    <t>Director(a) General</t>
  </si>
  <si>
    <t>Encuesta de Comunicaciones</t>
  </si>
  <si>
    <t xml:space="preserve">El 99% de los colaboradores que respondieron la encuesta semestral de comunicaciones tienen una percepción positiva de los contenidos publicados en los canales de comunicación de la entidad, que se nutren de los insumos que las mismas dependencias suministran al proceso de Comunicaciones Estratégicas, con esto puede concluirse que las áreas están viendo sus atendidas sus necesidades. </t>
  </si>
  <si>
    <t xml:space="preserve">El 100% de los colaboradores que respondieron la encuesta semestral de comunicaciones tienen una percepción positiva o neutral de los contenidos publicados en los canales de comunicación de la entidad, que se nutren de los insumos que las mismas dependencias suministran al proceso de Comunicaciones Estratégicas, con esto puede concluirse que las áreas están viendo  atendidas sus necesidades. </t>
  </si>
  <si>
    <t>JUL-DIC 2025</t>
  </si>
  <si>
    <t>El resultado permite concluir que la percepción positiva de los contenidos por parte de los colaboradores se mantiene en un alto nivel, demostrando el buen trabajo llevado a cabo por el equipo de comunicaciones</t>
  </si>
  <si>
    <t>Julio César Guevara Rodríguez</t>
  </si>
  <si>
    <t>Profesional Universitario</t>
  </si>
  <si>
    <t>3. Servicio a la Ciudadanía y Relacionamiento con Partes Interesadas-SRPI</t>
  </si>
  <si>
    <t>Anual</t>
  </si>
  <si>
    <t>Jefe Oficina de Servicio a la Ciudadanía y Sostenibilidad</t>
  </si>
  <si>
    <t>Sistema Bogotá Te Escucha - SDQS</t>
  </si>
  <si>
    <t>Sistema de Gestión Documental Orfeo</t>
  </si>
  <si>
    <t>Base de datos PQRSFD</t>
  </si>
  <si>
    <t>Durante este trimestre, se presenta un cumplimiento del 100% en los plazos de respuesta para las PQRSFD con términos de 10 días hábiles, lo que representa una mejora continua con respecto al trimestre anterior, permitiendo evidenciar que el indicador se encuentra en el rango de apropiado con un 0%.</t>
  </si>
  <si>
    <t>Respecto al total de las peticiones respondidas fuera de términos, se encuentra que para este trimestre se reportaron 5 peticiones, lo que permite evidenciar que el indicador se encuentra en el rango de mejorable con un 7% para las PQRSFD con términos de 10 días hábiles.  Cabe mencionar que se aumentó el porcentaje de peticiones respondidas fuera de términos de 10 hábiles con respecto al I trimestre de 2025 que registró un 0%.</t>
  </si>
  <si>
    <t>Por otra parte se realizó revisión con corte a 02/07/2025 encontrando que estas 5 peticiones ya se encuentran respondidas, pero cuatro de ellas presentan acuse de recibo extemporáneo bajo los siguientes radicados: 20251120046502, 20251120053282, 220251120074012, 20251120077882 y una se encuentra respondida fuera de términos bajo el radicado: 220251120071262. Es pertinente tener en cuenta que el componente de Servicio a la Ciudadanía durante el período realizó seguimiento a través de los correos de alerta preventiva para evitar el vencimiento de estas peticiones.</t>
  </si>
  <si>
    <t xml:space="preserve">Respecto al total de las peticiones respondidas fuera de términos, se encuentra que para este trimestre se reportaron 4 peticiones, lo que permite evidenciar que el indicador se encuentra en el rango de mejorable con un 7% para las PQRSFD con términos de 10 días hábiles. </t>
  </si>
  <si>
    <t>Por otra parte se realizó revisión con corte a 02/10/2025 encontrando que estas 4 peticiones ya se encuentran Respondidas, pero tres de ellas presentan acuse de recibo extemporáneo bajo los siguientes radicados: 20251120115702, 20251120128652, 20251120151022  y una se encuentra respondida fuera de términos bajo el radicado: 20251120139282. Es pertinente tener en cuenta que el componente de Servicio a la Ciudadanía durante el período realizó seguimiento a través de los correos de alerta preventiva para evitar el vencimiento de estas peticiones.</t>
  </si>
  <si>
    <t xml:space="preserve">Respecto al total de las peticiones respondidas fuera de términos, se encuentra que para este trimestre se reportaron 5 peticiones, lo que permite evidenciar que el indicador se encuentra en el rango de mejorable con un 9% para las PQRSFD con términos de 10 días hábiles. </t>
  </si>
  <si>
    <t>Por otra parte se realizó revisión con corte a 02/01/2026 encontrando que estas 3 peticiones ya se encuentran Respondidas, pero presentan acuse de recibo extemporáneo bajo los siguientes radicados: 20251120175842, 20251120176172, 20251120192522.   Es pertinente tener en cuenta que el componente de Servicio a la Ciudadanía durante el período realizó seguimiento a través de los correos de alerta preventiva para evitar el vencimiento de estas peticiones.</t>
  </si>
  <si>
    <t>Se evidencia que con respecto al primer trimestre de la vigencia anterior, se disminuyó en cuatro puntos porcentuales las respuestas emitidas fuera  de los términos de ley, logrando una mejora significativa en la gestión de las peticiones.</t>
  </si>
  <si>
    <t>Continuar realizando el monitoreo  permanente  de correos de alerta preventiva, para el cumplimiento de las respuestas a los requerimientos dentro de los términos de ley.</t>
  </si>
  <si>
    <t>El  20/02/2025 el componente de Servicio a la Ciudadanía realizó sensibilización sobre el tramite y gestión de los derechos de petición, dirigida al personal de las dependencias responsables de administrar y generar la respuesta a los requerimientos.</t>
  </si>
  <si>
    <t xml:space="preserve">Durante el primer trimestre de 2025 el componente de Servicio al Ciudadano en articulación con el área de comunicaciones de la Entidad, realizó campaña del ranking de respuestas oportunas a las PQRSFD II Semestre 2024, resultado que fue publicado  a través de la intranet, pantallas de tv de la entidad y correo laumvteinforma, destacando a las dependencias que respondieron las peticiones con oportunidad, e invitando a las demás dependencias a hacer parte del podium de respuestas oportunas. </t>
  </si>
  <si>
    <t>Se evidencia que con respecto al segundo trimestre de la vigencia anterior, se aumentó en seis puntos porcentuales las respuestas emitidas fuera  de los términos de ley, ya que para esta vigencia se reportaron 5 peticiones de las cuales cuatro presentan acuse de recibo extemporáneo y 1 se encuentra respondida fuera de términos. Se sugiere a las dependencias de: Subdirección de Planificación y Conservación, Gerencia de Infraestructura Urbana, Gerencia de Producción y Talento Humano, implementar las acciones de mejoramiento frente a los criterios que legalmente deben se característicos de las respuestas definitivas: Coherencia, claridad, calidez y oportunidad..</t>
  </si>
  <si>
    <t>El  18/06/2025 el componente de Servicio a la Ciudadanía realizó sensibilización sobre el tramite y gestión de los derechos de petición, dirigida al personal de las siguientes dependencias responsables de administrar y generar la respuesta a los requerimientos:</t>
  </si>
  <si>
    <t>Subdirección de Planificación y Conservación, Subdirección de Intervención de la Infraestructura, Gerencia de Infraestructura Urbana, Gerencia Administrativa y Financiera, Gerencia de Maquinaria y Equipos, Gerencia de Producción, Secretaría General, Talento Humano, Gestión Documental y Servicio a la Ciudadanía. Se contó con la asistencia de 60 personas.</t>
  </si>
  <si>
    <t>Por otra parte, durante el segundo trimestre de 2025 el componente de Servicio a la Ciudadanía, realizó entrega de mención de reconocimiento a las 5  primeras dependencias que respondieron las peticiones oportunamente en el II Semestre 2024.</t>
  </si>
  <si>
    <t>Se evidencia que con respecto al tercer trimestre de la vigencia anterior, se aumentó en siete puntos porcentuales las respuestas emitidas fuera  de los términos de ley, ya que para esta vigencia se reportaron 4 peticiones de las cuales cuatro presentan acuse de recibo extemporáneo y 1 se encuentra respondida fuera de términos. Se sugiere a las dependencias de: Subdirección de Planificación y Conservación y Gerencia de Contratación, que implementen las acciones de mejoramiento frente a los criterios que legalmente deben se característicos de las respuestas definitivas: Coherencia, claridad, calidez y  oportunidad..</t>
  </si>
  <si>
    <t>El  11/09/2025 el componente de Servicio a la Ciudadanía realizó sensibilización sobre el tramite y gestión de los derechos de petición, dirigida al personal de las siguientes dependencias responsables de administrar y generar la respuesta a los requerimientos:</t>
  </si>
  <si>
    <t>Subdirección de Intervención de la Infraestructura, Gerencia de Infraestructura Urbana, Gerencia Administrativa y Financiera, Gestión Documental OfIcina de Control Disciplinario Interno y Servicio a la Ciudadanía. Se contó con la asistencia de 35 personas.</t>
  </si>
  <si>
    <t xml:space="preserve">Durante el  tercer trimestre de 2025 el componente de Servicio a la  Ciudadanía en articulación con el área de comunicaciones de la Entidad, realizó campaña del ranking de respuestas oportunas a las PQRSFD I Semestre 2025, resultado que fue publicado  a través de la intranet, pantallas de tv de la entidad y correo laumvteinforma, destacando a las dependencias que respondieron las peticiones con oportunidad, e invitando a las demás dependencias a hacer parte del podium de respuestas oportunas. </t>
  </si>
  <si>
    <r>
      <t xml:space="preserve">Se evidencia que con respecto al cuarto trimestre de la vigencia anterior, se aumentó en seis puntos porcentuales las respuestas emitidas fuera  de los términos de ley, ya que para esta vigencia se reportaron 3 peticiones  las cuales presentan acuse de recibo extemporáneo.  Se solicita a la Subdirección de Planificación y Conservación,  implementar las acciones de mejoramiento frente a los criterios que legalmente deben se característicos de las respuestas definitivas: Coherencia, claridad, calidez y </t>
    </r>
    <r>
      <rPr>
        <b/>
        <i/>
        <sz val="11"/>
        <color rgb="FF000000"/>
        <rFont val="Arial"/>
      </rPr>
      <t>oportunidad</t>
    </r>
    <r>
      <rPr>
        <i/>
        <sz val="11"/>
        <color rgb="FF000000"/>
        <rFont val="Arial"/>
      </rPr>
      <t>.</t>
    </r>
    <r>
      <rPr>
        <i/>
        <sz val="9"/>
        <color rgb="FF000000"/>
        <rFont val="Arial"/>
      </rPr>
      <t>.</t>
    </r>
  </si>
  <si>
    <t>Se recomienda al  jefe de dependencia llevar un registro semanal de sus trámites pendientes, utilizando el semáforo de alertas (Verde: 1-5 días; Amarillo: 6-8 días; Rojo: 9-10 días).</t>
  </si>
  <si>
    <t>El  20/11/2025 el componente de Servicio a la Ciudadanía realizó sensibilización sobre el tramite y gestión de los derechos de petición, dirigida al personal de las siguientes dependencias responsables de administrar y generar la respuesta a los requerimientos:</t>
  </si>
  <si>
    <t xml:space="preserve"> Oficina Jurídica, Secretaría General, Gerencia de Contratación, Gerencia de Infraestructura Urbana, Oficina de Control Interno, Oficina de Control Disciplinario Interno y Oficina de Servicio a la Ciudadanía y Sostenibilidad. Se contó con la asistencia de 23 personas.</t>
  </si>
  <si>
    <t>Por otra parte, durante el cuarto trimestre de 2025 el componente de Servicio a la Ciudadanía, realizó entrega de mención de reconocimiento a las 5  primeras dependencias que respondieron las peticiones oportunamente en el I Semestre 2025.</t>
  </si>
  <si>
    <t>Al cierre de la vigencia, el indicador registró un promedio anual del 5% de PQRSFD respondidas fuera de los términos legales, lo que representa un incumplimiento de la meta establecida (0%). Existe una brecha de 5 puntos porcentuales entre el objetivo de oportunidad total y la ejecución real de la entidad.</t>
  </si>
  <si>
    <t>Cesar Oswaldo Cardenas</t>
  </si>
  <si>
    <t>Angela Liliana Malagon Morales</t>
  </si>
  <si>
    <t>Andrea del Pilar Zambrano</t>
  </si>
  <si>
    <t>Jefe de Oficina</t>
  </si>
  <si>
    <t>Profesional Especializado</t>
  </si>
  <si>
    <t>Contratista OSCS</t>
  </si>
  <si>
    <t>1 MINUTO - 16 SEGUNDOS</t>
  </si>
  <si>
    <t>total de personas atendidas en el periodo.</t>
  </si>
  <si>
    <t>De acuerdo con el resultado se puede evidenciar que el tiempo de espera promedio de primera respuesta en el chat virtual es de 1 minuto 14 segundos por chat, tiempo que se encuentra en el rango apropiado, de acuerdo con los parámetros establecidos en dicho indicador. Por otro lado, es importante mencionar que el número de personas atendidas en el periodo (enero a marzo) corresponde a 112, las cuales se atendieron en un total de 1 hora 07 minutos, equivalentes a 67 minutos. Cabe anotar, que el componente de Servicio a la Ciudadanía está trabajando para mantener el rango apropiado e intentar que dichos tiempos cada día mejoren y que la experiencia ciudadana en términos de espera sea menor.</t>
  </si>
  <si>
    <t>De acuerdo con el resultado se puede evidenciar que el tiempo de espera promedio de primera respuesta en el chat virtual es de 1 minuto y 11 segundos por chat, tiempo que se encuentra en el rango apropiado, de acuerdo con los parámetros establecidos en dicho indicador. Durante el segundo trimestre (abril a junio), atendimos a 167 personas a través del chat. Este volumen de atención implicó un total de 1 hora y 39 minutos de servicio, equivalentes a 99 minutos.</t>
  </si>
  <si>
    <t>El equipo de Servicio a la Ciudadanía trabaja continuamente para mantener este óptimo tiempo de respuesta y para mejorar cada día, buscando que la experiencia de los ciudadanos en términos de espera sea aún más ágil.</t>
  </si>
  <si>
    <t>De acuerdo con el resultado se puede evidenciar que el tiempo de espera promedio de primera respuesta en el chat virtual es de 1 minuto y 16 segundos por chat, tiempo que se encuentra en el rango apropiado, de acuerdo con los parámetros establecidos en dicho indicador. Durante el tercer trimestre (julio a septiembre), atendimos a 129 personas a través del chat. Este volumen de atención implicó un total de 1 hora y 22 minutos de servicio, equivalentes a 82 minutos.</t>
  </si>
  <si>
    <t>De acuerdo con el resultado se puede evidenciar que el tiempo de espera promedio de primera respuesta en el chat virtual es de 1 minuto y 14 segundos por chat, tiempo que se encuentra en el rango apropiado, de acuerdo con los parámetros establecidos en dicho indicador. Durante el cuarto trimestre (octubre a diciembre), atendimos a 75 personas a través del chat. Este volumen de atención implicó un total de 1 hora y 31 minutos de servicio, equivalentes a 91 minutos.</t>
  </si>
  <si>
    <t>El equipo de Servicio a la Ciudadanía trabaja continuamente para mantener este óptimo tiempo de respuesta y para mejorar cada día, buscando que la experiencia de los ciudadanos en términos de espera sea aún más ágil</t>
  </si>
  <si>
    <t>Se evidencia que con respecto al primer trimestre de la vigencia anterior  el tiempo promedio de espera para la atención en el chat virtual  disminuyó en 7 segundos</t>
  </si>
  <si>
    <t>Se recomienda continuar manteniendo este promedio de primera respuesta a través de este canal con el objetivo de mostrar la efectividad del mismo hacia la ciudadanía.</t>
  </si>
  <si>
    <t>1 min, 09 segundos</t>
  </si>
  <si>
    <t>1 min,16 segundos</t>
  </si>
  <si>
    <t xml:space="preserve">Se evidencia que con respecto al tercer trimestre de la vigencia anterior  el tiempo promedio de espera para la atención en el chat virtual  aumentó en 7 segundos </t>
  </si>
  <si>
    <t>1 min, 08 segundos</t>
  </si>
  <si>
    <t>1 min, 14 segundos</t>
  </si>
  <si>
    <t xml:space="preserve">Se evidencia que con respecto al cuarto trimestre de la vigencia anterior  el tiempo promedio de espera para la atención en el chat virtual  aumentó en 6 segundos </t>
  </si>
  <si>
    <t>Al cierre de la vigencia, el indicador registró un promedio anual de 1 minuto y 14 segundos, frente a una meta máxima establecida de 3 minutos. Esto representa un cumplimiento sobresaliente, logrando una reducción del 58.8% respecto al tiempo límite permitido.</t>
  </si>
  <si>
    <t>LOGRAR QUE EL TIEMPO PROMEDIO DE ATENCIÓN EN EL CHAT VIRTUAL SEA MÁXIMO 15 MINUTOS</t>
  </si>
  <si>
    <t>7 minutos 39 segundos</t>
  </si>
  <si>
    <t>30:00 min</t>
  </si>
  <si>
    <t>20:00 min</t>
  </si>
  <si>
    <t>15:00 min</t>
  </si>
  <si>
    <t>De acuerdo con el resultado, se puede evidenciar que el tiempo promedio de atención es de 8:09 ocho minutos, nueve segundos por chat, el cual se encuentra en el rango apropiado, de acuerdo con los parámetros establecidos en dicho indicador. Por otro lado, mencionar que el número de personas atendidas en el periodo (enero a marzo) corresponde a 112, que se atendieron en un total de 15 horas con 13 minutos, equivalentes a 913 minutos. Cabe anotar, que el componente de Servicio a la Ciudadanía está trabajando  para disminuir dichos tiempos y que la experiencia de la ciudadana  durante la espera para  la  atención sea menor.</t>
  </si>
  <si>
    <t>De acuerdo con el resultado, se puede evidenciar que el tiempo promedio de atención es de 8 minutos y 14 segundos por chat, el cual se encuentra en el rango apropiado, de acuerdo con los parámetros establecidos en dicho indicador.  Durante el periodo de abril a junio, se atendieron a 167 personas a través del chat, lo que equivale a un total de 11 horas y 31 minutos de atención (693 minutos).  Actualmente, el componente de Servicio a la Ciudadanía está trabajando  para disminuir estos tiempos de espera y mejorar la experiencia ciudadana.</t>
  </si>
  <si>
    <t>De acuerdo con el resultado, se puede evidenciar que el tiempo promedio de atención es de 7 minutos y 39 segundos por chat, el cual se encuentra en el rango apropiado, de acuerdo con los parámetros establecidos en dicho indicador.  Durante el periodo de julio a septiembre, se atendieron a 129 personas a través del chat, lo que equivale a un total de 4 horas y 7 minutos de atención (497 minutos).  Actualmente, el componente de Servicio a la Ciudadanía está trabajando  para disminuir estos tiempos de espera y mejorar la experiencia ciudadana.</t>
  </si>
  <si>
    <t>De acuerdo con el resultado, se puede evidenciar que el tiempo promedio de atención es de 8 minutos y 52 segundos por chat, el cual se encuentra en el rango apropiado, de acuerdo con los parámetros establecidos en dicho indicador.  Durante el periodo de octubre a diciembre, se atendieron a 75 personas a través del chat, lo que equivale a un total de 11 horas y 4 minutos de atención (664 minutos).  Actualmente, el componente de Servicio a la Ciudadanía está trabajando  para disminuir estos tiempos de espera y mejorar la experiencia ciudadana.</t>
  </si>
  <si>
    <t>9 minutos con</t>
  </si>
  <si>
    <t>37 segundos</t>
  </si>
  <si>
    <t>Se recomienda continuar manteniendo y/o disminuyendo el promedio de atención a través de este canal con el objetivo de mostrar la efectividad del mismo hacia la ciudadanía.</t>
  </si>
  <si>
    <t>8 minutos con</t>
  </si>
  <si>
    <t>30 segundos</t>
  </si>
  <si>
    <t xml:space="preserve">Se evidencia que con respecto al segundo trimestre de la vigencia anterior, hay una disminución de 16 segundos en el tiempo promedio de atención en el chat virtual. </t>
  </si>
  <si>
    <t>35 segundos</t>
  </si>
  <si>
    <t>7 minutos con 39 segundos</t>
  </si>
  <si>
    <t xml:space="preserve">Se evidencia que con respecto al tercer trimestre de la vigencia anterior, hay una disminución de 56 segundos en el tiempo promedio de atención en el chat virtual. </t>
  </si>
  <si>
    <t>8 minutos con 16 segundos</t>
  </si>
  <si>
    <t>8 minutos con 52 segundos</t>
  </si>
  <si>
    <t>Se evidencia que con respecto al cuarto trimestre de la vigencia anterior, hay un aumento de 36 segundos en el tiempo promedio de atención en el chat virtual.</t>
  </si>
  <si>
    <t>Al cierre de la vigencia, el indicador presenta un cumplimiento sobresaliente, logrando reducir el tiempo de respuesta en un 45% por debajo del límite máximo permitido (15 minutos). El promedio anual de 8 minutos y 13 segundos demuestra una capacidad operativa superior a la planificada inicialmente.</t>
  </si>
  <si>
    <t>PORCENTAJE DE DESATENCIÓN DE PQRSFD CIUDADANAS CON TÉRMINOS DE 15 DÍAS HÁBILESL</t>
  </si>
  <si>
    <t>Respecto al total de las peticiones respondidas fuera de términos se encuentra que para este trimestre se reportaron 4, lo que permite evidenciar que el indicador se encuentra en el rango apropiado con un 0% para las PQRSFD con términos de respuesta de 15 días  hábiles.</t>
  </si>
  <si>
    <t>Por otra parte se realizó revisión con corte a 01/04/2025 encontrando que estas 4 peticiones ya se encuentran respondidas, de las cuales dos presentan acuse de recibo extemporáneo bajo los siguientes radicados: 20251120006832, 20251120012152, 20251120031432, 20251120031942. Es pertinente tener en cuenta que el componente de Servicio al Ciudadano durante el período realizó seguimiento a través de los correos de alerta preventiva para evitar el vencimiento de las peticiones.</t>
  </si>
  <si>
    <t>Respecto al total de las peticiones respondidas fuera de términos se encuentra que para este trimestre se reportaron 12, lo que permite evidenciar que el indicador se encuentra en el rango mejorable con un 1% para las PQRSFD con términos de respuesta de 15 días  hábiles.</t>
  </si>
  <si>
    <t>Por otra parte se realizó revisión con corte a 02/07/2025 encontrando que estas 12 peticiones ya se encuentran respondidas, de las cuales nueve presentan acuse de recibo extemporáneo bajo los siguientes radicados: 20251120051462, 20251120060902, 20251120064412, 20251120070582,   20251120072902, 20251120083362, 20251120084922, 20251120085332, 20251120087392 y tres se encuentran respondidas fuera de términos bajo los siguientes radicados:  20251120047282, 20251120047972 20251120083262.  Es pertinente tener en cuenta que el componente de Servicio a la Ciudadanía durante el período realizó seguimiento a través de los correos de alerta preventiva para evitar el vencimiento de las peticiones.</t>
  </si>
  <si>
    <t>Respecto al total de las peticiones respondidas fuera de términos se encuentra que para este trimestre se reportaron 23, lo que permite evidenciar que el indicador se encuentra en el rango mejorable con un 2% para las PQRSFD con términos de respuesta de 15 días  hábiles.</t>
  </si>
  <si>
    <t>Por otra parte se realizó revisión con corte a 02/10/2025 encontrando que estas 23 peticiones ya se encuentran respondidas, de las cuales ventiuno presentan acuse de recibo extemporáneo bajo los siguientes radicados: 20251120105412, 20251120107842,  20251120108272, 20251120109242, 20251120112532, 20251120117872, 20251120118772,  20251120123082, 20251120123222, 20251120125192, 20251120125302,  20251120128772, 20251120130612, 20251120131072, 20251120140742, 20251120143702, 20251120145952, 20251120149972, 20251120151282,  20251120151592, 20251120156312  y dos se encuentran respondidas fuera de términos bajo los siguientes radicados:  20251120138092, 20251120138082 .  Es pertinente tener en cuenta que el componente de Servicio a la Ciudadanía durante el período realizó seguimiento a través de los correos de alerta preventiva para evitar el vencimiento de las peticiones.</t>
  </si>
  <si>
    <t>Respecto al total de las peticiones respondidas fuera de términos se encuentra que para este trimestre se reportaron 16, lo que permite evidenciar que el indicador se encuentra en el rango mejorable con un 1% para las PQRSFD con términos de respuesta de 15 días  hábiles.</t>
  </si>
  <si>
    <t>Por otra parte se realizó revisión con corte a 02/01/2026 encontrando que estas 16 peticiones ya se encuentran respondidas, de las cuales quince presentan acuse de recibo extemporáneo bajo los siguientes radicados: 20251120179662, 20251120180902, 20251120182452, 20251120183002, 20251120182452, 20251120189502, 20251120190252, 20251120197542, 20251120198512, 20251120199862, 20251120199872, 20251120206402, 20251120206522, 20251120208042, 20251120208122 y una se encuentra respondida fuera de términos bajo el radicado: 20251120181672.  Es pertinente tener en cuenta que el componente de Servicio a la Ciudadanía durante el período realizó seguimiento a través de los correos de alerta preventiva para evitar el vencimiento de las peticiones.</t>
  </si>
  <si>
    <t>Se evidencia que con respecto al trimestre de la vigencia anterior,se presenta una constante del 0%   frente a las respuestas emitidas fuera  de los términos de ley, ya que para esta vigencia se reportaron 4 peticiones vencidas. Se sugiere a las dependencias de:  Talento Humano y Subdirección de Planificación y Conservación que implementen las acciones de mejoramiento frente a los criterios que legalmente deben se característicos de las respuestas definitivas: Coherencia, claridad, calidez y oportunidad.</t>
  </si>
  <si>
    <t>Durante el primer trimestre de 2025 el componente de Servicio al Ciudadano en articulación con el área de comunicaciones de la Entidad, realizó campaña del ranking de respuestas oportunas a las PQRSFD II Semestre 2024, resultado que fue publicado  a través de la intranet, pantallas de tv de la entidad y correo laumvteinforma, destacando a las dependencias que respondieron las peticiones con oportunidad, e invitando a las demás dependencias a hacer parte del podium de respuestas oportunas.</t>
  </si>
  <si>
    <t>Adicionalmente, el 20/02/2025 el componente de Servicio al Ciudadano realizó sensibilización sobre el tramite y gestión de los derechos de petición, dirigida al personal de las dependencias responsables de administrar y generar la respuesta a los requerimientos.</t>
  </si>
  <si>
    <t>Se evidencia que con respecto al trimestre de la vigencia anterior, se presenta una constante del 1%  frente a las respuestas emitidas fuera  de los términos de ley, ya que para esta vigencia se reportaron 9  peticiones que presentan acuse de recibo extemporáneo y 3 respondidas fuera de términos.. Se sugiere a las dependencias de:  Subdirección de Planificación y Conservación, Subdirección de Producción y Apoyo Logístico, Gerencia de Contratación  y Talento Humano, que implementen las acciones de mejoramiento frente a los criterios que legalmente deben se característicos de las respuestas definitivas: Coherencia, claridad, calidez y oportunidad.</t>
  </si>
  <si>
    <t>Se evidencia que con respecto al trimestre de la vigencia anterior, hay un aumento de 1 punto porcentual  frente a las respuestas emitidas fuera  de los términos de ley, ya que para esta vigencia se reportaron 21  peticiones que presentan acuse de recibo extemporáneo y 2 respondidas fuera de términos.. Se sugiere a las dependencias de:  Subdirección de Planificación y Conservación, Subdirección de Producción y Apoyo Logístico, Gerencia de Contratación  y Talento Humano, que implementen las acciones de mejoramiento frente a los criterios que legalmente deben se característicos de las respuestas definitivas: Coherencia, claridad, calidez y oportunidad.</t>
  </si>
  <si>
    <t>Se evidencia que con respecto al trimestre de la vigencia anterior, se presenta una constante del 1%  frente a las respuestas emitidas fuera  de los términos de ley, ya que para esta vigencia se reportaron 15  peticiones que presentan acuse de recibo extemporáneo y 1 respondida fuera de términos.. Se sugiere a las dependencias de:  Subdirección de Planificación y Conservación, Subdirección de Producción y Apoyo Logístico, Gerencia para el Desarrollo la Calidad y la Innovación, Gerencia de Infraestructura Urbana y Gerencia de Contratación que implementen las acciones de mejoramiento frente a los criterios que legalmente deben se característicos de las respuestas definitivas: Coherencia, claridad, calidez y oportunidad.</t>
  </si>
  <si>
    <t>Se recomienda a las dependencias responsables de proyectar la respuesta, entregarla al área de correspondencia/archivo a más tardar el día 10 hábil, dejando un margen de 5 días para revisiones jurídicas y trámites de envío.</t>
  </si>
  <si>
    <t>El  20/11/2025 el componente de Servicio a la Ciudadanía realizó sensibilización sobre el tramite y gestión de los derechos de petición, dirigida al personal de las siguientes dependencias responsables de administrar y generar la respuesta a los requerimientos:  Oficina Jurídica, Secretaría General, Gerencia de Contratación, Gerencia de Infraestructura Urbana, Oficina de Control Interno, Oficina de Control Disciplinario Interno y Oficina de Servicio a la Ciudadanía y Sostenibilidad. Se contó con la asistencia de 23 personas.</t>
  </si>
  <si>
    <t>Al cierre de la vigencia, el indicador registró un promedio anual del 1% de PQRSFD respondidas fuera de los términos legales, lo que representa un incumplimiento de la meta establecida (0%). Existe una brecha de 1 puntos porcentual entre el objetivo de oportunidad total y la ejecución real de la entidad.</t>
  </si>
  <si>
    <r>
      <t xml:space="preserve">*En el mes de junio se llevó acabo en el Colegio Evangélico Luterano Celco San Lucas, actividad sobre el Protocolo de Prevención, Atención y Sanción de Violencias contra las Mujeres en el Espacio Público en el macro de la Estrategia para la transversalización del Enfoque de Género UMV 2025-2027. En esta actividad participaron 58 personas y una muestra de 14 estudiantes respondieron la encuesta. </t>
    </r>
    <r>
      <rPr>
        <b/>
        <sz val="11"/>
        <color rgb="FF000000"/>
        <rFont val="Arial"/>
      </rPr>
      <t>Para el indicador se tuvo en cuenta la pregunta N° 12</t>
    </r>
    <r>
      <rPr>
        <sz val="11"/>
        <color rgb="FF000000"/>
        <rFont val="Arial"/>
      </rPr>
      <t xml:space="preserve"> que es la que permite evaluar de manera cuantitativa el ejercicio, las demas preguntas corresponden a respuestas cualitativas.
</t>
    </r>
    <r>
      <rPr>
        <b/>
        <sz val="11"/>
        <color rgb="FF000000"/>
        <rFont val="Arial"/>
      </rPr>
      <t xml:space="preserve">De esta forma se evidenció una calificación de 4,50 / 5,00
</t>
    </r>
    <r>
      <rPr>
        <sz val="11"/>
        <color rgb="FF000000"/>
        <rFont val="Arial"/>
      </rPr>
      <t xml:space="preserve">
*En el mes de junio se llevó acabo en 10 frentes de Obra de la UMV,  actividad sobre acciones de prevención de violencias contra las mujeres en los frentes de obra, en el macro de la Estrategia para la transversalización del Enfoque de Género UMV 2025-2027. En esta actividad participaron 92  personas y una muestra de 47 colaboradores (as) respondieron la encuesta. </t>
    </r>
    <r>
      <rPr>
        <b/>
        <sz val="11"/>
        <color rgb="FF000000"/>
        <rFont val="Arial"/>
      </rPr>
      <t>Para el indicador se tuvo en cuenta la pregunta N° 12</t>
    </r>
    <r>
      <rPr>
        <sz val="11"/>
        <color rgb="FF000000"/>
        <rFont val="Arial"/>
      </rPr>
      <t xml:space="preserve"> que es la que permite evaluar de manera cuantitativa el ejercicio, las demas preguntas corresponden a respuestas cualitativas.
</t>
    </r>
    <r>
      <rPr>
        <b/>
        <sz val="11"/>
        <color rgb="FF000000"/>
        <rFont val="Arial"/>
      </rPr>
      <t xml:space="preserve">De esta forma se evidenció una calificación de 4,80 / 5,00
</t>
    </r>
    <r>
      <rPr>
        <sz val="11"/>
        <color rgb="FF000000"/>
        <rFont val="Arial"/>
      </rPr>
      <t xml:space="preserve">
De esta manera, la sumatoria de las dos actividades permite evidenciar un </t>
    </r>
    <r>
      <rPr>
        <b/>
        <sz val="11"/>
        <color rgb="FF000000"/>
        <rFont val="Arial"/>
      </rPr>
      <t>resultado de 4,7 del indicador para el primer semestre del 2025.</t>
    </r>
  </si>
  <si>
    <r>
      <t xml:space="preserve">*En el mes de agosto se llevó acabo la jornada de voluntariado UMV Solidaria en la Sede de Producción de la UMV,  actividad sobre acciones ambientales que generen corresponsabilidad social con el fin 
de fortalecer el sentido de pertenencia de los colaboradores con la misionalidad de la entidad y sus 
valores institucionales. En esta actividad participaron 33 personas y una muestra de 19 colaboradores (as) respondieron la encuesta. Para el indicador se tuvo en cuenta la </t>
    </r>
    <r>
      <rPr>
        <b/>
        <sz val="11"/>
        <color rgb="FF000000"/>
        <rFont val="Arial"/>
      </rPr>
      <t xml:space="preserve">pregunta N° 12 </t>
    </r>
    <r>
      <rPr>
        <sz val="11"/>
        <color rgb="FF000000"/>
        <rFont val="Arial"/>
      </rPr>
      <t xml:space="preserve">que es la que permite evaluar de manera cuantitativa el ejercicio, las demas preguntas corresponden a respuestas cualitativas.
</t>
    </r>
    <r>
      <rPr>
        <b/>
        <sz val="11"/>
        <color rgb="FF000000"/>
        <rFont val="Arial"/>
      </rPr>
      <t xml:space="preserve">De esta forma se evidenció una calificación de 4,80 / 5,00
</t>
    </r>
    <r>
      <rPr>
        <sz val="11"/>
        <color rgb="FF000000"/>
        <rFont val="Arial"/>
      </rPr>
      <t xml:space="preserve">
*Durante los meses de octubre y noviembre se llevó a cabo jornadas de capacitación en los frentes de obra sobre el derecho de las mujeres a una vida libre de violencias, en esta actividad participaron  colaboradores, y una muestra de 63 personas respondieron la encuesta. Para el indicador se tuvo en cuenta la </t>
    </r>
    <r>
      <rPr>
        <b/>
        <sz val="11"/>
        <color rgb="FF000000"/>
        <rFont val="Arial"/>
      </rPr>
      <t xml:space="preserve">pregunta N° 12 </t>
    </r>
    <r>
      <rPr>
        <sz val="11"/>
        <color rgb="FF000000"/>
        <rFont val="Arial"/>
      </rPr>
      <t xml:space="preserve">que es la que permite evaluar de manera cuantitativa el ejercicio, las demas preguntas corresponden a respuestas cualitativas.
</t>
    </r>
    <r>
      <rPr>
        <b/>
        <sz val="11"/>
        <color rgb="FF000000"/>
        <rFont val="Arial"/>
      </rPr>
      <t xml:space="preserve">De esta forma se evidenció una calificación de 4,80 / 5,00
</t>
    </r>
    <r>
      <rPr>
        <sz val="11"/>
        <color rgb="FF000000"/>
        <rFont val="Arial"/>
      </rPr>
      <t xml:space="preserve">
De esta manera, la sumatoria de las dos actividades permite </t>
    </r>
    <r>
      <rPr>
        <b/>
        <sz val="11"/>
        <color rgb="FF000000"/>
        <rFont val="Arial"/>
      </rPr>
      <t xml:space="preserve">evidenciar un resultado de 4,8 </t>
    </r>
    <r>
      <rPr>
        <sz val="11"/>
        <color rgb="FF000000"/>
        <rFont val="Arial"/>
      </rPr>
      <t>del indicador para el segundo semestre del 2025.</t>
    </r>
  </si>
  <si>
    <t>Se identifica un porcentaje igual con el primer semestre.</t>
  </si>
  <si>
    <t>N,A</t>
  </si>
  <si>
    <t>Se identifica un aumento de los resultados del segundo semestre, en comparación con el primer semestre.</t>
  </si>
  <si>
    <r>
      <t xml:space="preserve">.Durante la vigencia se llevó a cabo 4 actividades de Responsabilidad Social sobre las que se aplicó la encuesta de Satisfacción, para el primer semestre se obtuvo una calificación de 4,7 y para el segundo semestre se evidencia una mejora del resultado de 1 punto, quedando en 4,8. De esta manera para el 2025 se identifica que el rango de gestión es apropiado con un </t>
    </r>
    <r>
      <rPr>
        <b/>
        <sz val="11"/>
        <rFont val="Arial"/>
        <family val="2"/>
      </rPr>
      <t>promedio para la vigencia de 4,73</t>
    </r>
    <r>
      <rPr>
        <sz val="11"/>
        <rFont val="Arial"/>
        <family val="2"/>
      </rPr>
      <t>. Este resultado supera la meta registrada en 4,2</t>
    </r>
  </si>
  <si>
    <t>Kelly Johana Garay</t>
  </si>
  <si>
    <t xml:space="preserve">Contratista </t>
  </si>
  <si>
    <t>4. PDD Fortalecer los mecanismos de participación y diálogo con la ciudadanía, generando un ambiente de confianza institucional a través de la adopción de buenas prácticas de gobierno abierto.</t>
  </si>
  <si>
    <t>Evaluar la satisfacción que tienen las personas en temas deParticipación Ciudadana, de acuerdo al desarrollo de la actividades ejecutadas.</t>
  </si>
  <si>
    <t xml:space="preserve">Con el objetivo de comprender la experiencia y el nivel de satisfacción de los ciudadanos, la UAERMV evaluó sus espacios de participación durante el segundo trimestre de 2025 a través de dos enfoques. Por un lado, se capturaron las percepciones de los participantes mediante encuestas de satisfacción, adaptadas a cada contexto: en formato impreso para las interacciones presenciales y digital a través de Google Forms para el espacio virtual. 
Por otro lado, para las intervenciones en colegios, se implementó la metodología de cajas de preguntas, una herramienta más abierta que permitió a los estudiantes de manera ágil y creativa valorar el espacio de participación. Sin embargo, la metodología de cajas no permitió ver un consolidado de respuestas a las preguntas de la evaluación de satisfacción puesto que se obtuvieron unas cajas con más respuestas que otras. 
Realizando un análisis de los espacios y como acción de mejora se propone un ajuste a la metodología de cajas de preguntas por el diligenciamiento del formato en físico de evaluación de espacios de satisfacción. 
</t>
  </si>
  <si>
    <t xml:space="preserve">La información consolidada evidencia el desarrollo de diversos espacios de participación ciudadana propios de la UMV, en los que se cuenta con UMV al Barrio (Empoderamiento Ciudadano e Intervención en Colegios), y UMV de Puertas Abiertas, contando con un total de 194 asistentes. se observa que la participación en las encuestas es alta y consistente en la mayoría de los espacios, lo que permite contar con insumos suficientes y representativos para el análisis de percepción ciudadana.
El nivel de satisfacción reportado evidencia una valoración altamente positiva de los espacios desarrollados. Si bien se identifican variaciones entre los distintos tipos de sesiones, estas permiten reconocer como fortaleza las metodologías implementadas y los componentes pedagógicos utilizados, los cuales contribuyen a garantizar experiencias favorables y de alta calidad para la ciudadanía
Adicionalmente, se identifican oportunidades de mejora relacionadas con la pertinencia de los horarios y la anticipación en los procesos de convocatoria. En lo correspondiente a las acciones desarrolladas en instituciones educativas, se evidencia la necesidad de fortalecer las capacidades de las profesionales en aspectos como el manejo de grupo y la implementación de actividades metodológicas que generen mayor interés y expectativa en las y los jóvenes frente a los temas relacionados con su ciudad. Estos hallazgos constituyen un insumo clave para la toma de decisiones orientadas al ajuste y fortalecimiento de la Estrategia de Participación Ciudadana.
</t>
  </si>
  <si>
    <t>Enero - Junio 2025</t>
  </si>
  <si>
    <t xml:space="preserve">se propone un ajuste a la metodología de cajas de preguntas por el diligenciamiento del formato en físico de evaluación de espacios de satisfacción. </t>
  </si>
  <si>
    <t>Julio- Diciembre 2025</t>
  </si>
  <si>
    <t xml:space="preserve">Se identifican las siguientes acciones de mejora:
•	Pertinencia de los horarios.
•	Anticipación en los procesos de convocatoria.
•	Fortalecer las capacidades de las profesionales en aspectos como el manejo de grupo.
•	implementación de actividades metodológicas en temas relacionados con espacio público para la movilidad.
</t>
  </si>
  <si>
    <t xml:space="preserve">.Para la vigencia evaluada, el indicador de satisfacción de los espacios de participación alcanzó un resultado anual del 91%, ubicándose por debajo de la meta establecida del 95%. Si bien el resultado no cumple completamente la meta proyectada, evidencia una valoración mayoritariamente positiva por parte de la ciudadanía frente a los espacios de participación desarrollados por la UMV.
En conclusión, los resultados obtenidos constituyen un insumo relevante para la mejora continua de la Estrategia de Participación Ciudadana, orientando ajustes metodológicos y logísticos que permitan incrementar el nivel de satisfacción y avanzar progresivamente hacia el cumplimiento de la línea base establecida.
</t>
  </si>
  <si>
    <t>Sandra Lorena Riascos</t>
  </si>
  <si>
    <t>07 de Enero 2026</t>
  </si>
  <si>
    <t>4. Estrategia y Gobierno de TI-EGTI</t>
  </si>
  <si>
    <t>Jefe Oficina de Tecnologías de la Información</t>
  </si>
  <si>
    <t>Los proyectos estratégicos en materia de gobierno, seguridad y servicios tecnológicos presentan un desempeño positivo, destacándose el fortalecimiento del Sistema de Gestión de Continuidad de Negocio (SGCN), el avance en la formalización del modelo de Arquitectura Empresarial y la consolidación del Sistema de Gestión de Seguridad de la Información (SGSI). Sin embargo, algunos proyectos permanecen suspendidos, especialmente aquellos asociados al plan de comunicaciones, gobierno de la información y analítica de datos.</t>
  </si>
  <si>
    <t>En el componente de sistemas de información, los proyectos ORFEO, SIGMA y CALÍOPE continúan con avances progresivos pese a los ajustes en cronogramas derivados de retrasos en contratación y nuevas solicitudes institucionales. En infraestructura tecnológica, los proyectos de migración de servicios Oracle, escritorios virtuales y recuperación ante desastres (DRP) mantienen una ejecución controlada, aunque con observaciones relacionadas con sobrecostos y traslado de equipos críticos.</t>
  </si>
  <si>
    <t>De acuerdo con la información registrada en el Formato EGTI-FM-008 – Seguimiento al Plan Estratégico de Tecnologías de la Información, y con corte al periodo de seguimiento correspondiente a la vigencia 2025, se evidencia que los 12 proyectos programados en la hoja de ruta del PETI avanzaron y fueron gestionados conforme a lo establecido en la planeación definida, manteniendo coherencia con los cronogramas, responsables y compromisos previstos.</t>
  </si>
  <si>
    <t>El seguimiento consolidado del portafolio refleja un avance global del 55,0 %, el cual corresponde al progreso acumulado de los proyectos que conforman la hoja de ruta propuesta para un horizonte de cuatro (4) años. Este resultado evidencia un nivel de ejecución acorde con la fase de madurez del plan y con el estado de desarrollo esperado para la vigencia evaluada, permitiendo demostrar una gestión activa y controlada del portafolio de proyectos de TI.</t>
  </si>
  <si>
    <t>No obstante, es importante señalar que, como resultado del ejercicio de seguimiento, análisis de brechas y evaluación de riesgos del proceso de Tecnologías de la Información, la entidad inició la actualización de la estrategia de TI, lo que derivó en la formulación de un nuevo Plan Estratégico de Tecnologías de la Información (PETI). Este nuevo PETI incorpora nuevos proyectos estratégicos, orientados al cierre de brechas identificadas en el área de TI y a la identificación de iniciativas de transformación digital que permitan fortalecer el apoyo tecnológico a los procesos misionales y estratégicos de la entidad.</t>
  </si>
  <si>
    <t>En este sentido, el avance reportado del 55,0 % corresponde al seguimiento del plan vigente y a la hoja de ruta inicialmente aprobada, mientras que la actualización del PETI responde a una acción de mejora y control, orientada a asegurar la alineación con los nuevos lineamientos institucionales, la estrategia de transformación digital y las necesidades actuales de la entidad, mitigando riesgos asociados a la obsolescencia de la planeación y a la desalineación estratégica del portafolio de proyectos de TI.</t>
  </si>
  <si>
    <t>La ejecución de algunos proyectos se encuentra suspendida temporalmente debido a la redefinición de prioridades dentro del portafolio de proyectos del PETI, realizada en el marco de la planeación estratégica institucional.</t>
  </si>
  <si>
    <t>Incluir la justificación y el nuevo horizonte de ejecución en la próxima actualización del PETI y en los informes de seguimiento trimestrales.</t>
  </si>
  <si>
    <t>Saydee Katherine Mendivelso Montañez</t>
  </si>
  <si>
    <t>Jefe  OTI</t>
  </si>
  <si>
    <t>CIRI: Cantidad de incidentes y/o requerimientos atendidos por la UMV que dieron cumplimiento a los Acuerdos de Niveles de Servicio (ANS) para procesos internos.</t>
  </si>
  <si>
    <t>TIRI: Total de incidentes y/o requerimientos reportados mediante la mesa de ayuda y asignados al personal de la UMV.</t>
  </si>
  <si>
    <t>Fórmula: (CIRI/TIRI)*100</t>
  </si>
  <si>
    <t>Durante el primer trimestre de 2025, se resolvieron un total de 4450 casos. De estos, el 93,24% (4149 casos) se atendieron dentro de los tiempos establecidos en los Acuerdos de Niveles de Servicio (ANS).</t>
  </si>
  <si>
    <t xml:space="preserve">De los 301 casos que fueron atendidos fuera de los tiempos de ANS, el 1,49% (4 casos) fueron incidentes que requerían atención inmediata, mientras que el 98,51% correspondieron a requerimientos como solicitudes de desarrollo en diferentes sistemas o ajustes que no afectaron la operación de la Entidad. </t>
  </si>
  <si>
    <t>Durante el segundo trimestre de 2025, se resolvieron un total de 3703 casos. De estos, el 89,33% (3308 casos) se atendieron dentro de los tiempos establecidos en los Acuerdos de Niveles de Servicio (ANS).</t>
  </si>
  <si>
    <t xml:space="preserve">De los 395 casos que fueron atendidos fuera de los tiempos de ANS, el 1,27% (5 casos) fueron incidentes que requerían atención inmediata, mientras que el 98,73% correspondieron a requerimientos como solicitudes de desarrollo en diferentes sistemas o ajustes que no afectaron la operación de la Entidad. </t>
  </si>
  <si>
    <t>Durante el tercer trimestre de 2025, se resolvieron un total de 4249 casos. De estos, el 90.82% (3959 casos) se atendieron dentro de los tiempos establecidos en los Acuerdos de Niveles de Servicio (ANS).</t>
  </si>
  <si>
    <t xml:space="preserve">De los 390 casos que fueron atendidos fuera de los tiempos de ANS, el 2,56% (10 casos) fueron incidentes que requerían atención inmediata, mientras que el 97,44% correspondieron a requerimientos como solicitudes de desarrollo en diferentes sistemas o ajustes que no afectaron la operación de la Entidad. </t>
  </si>
  <si>
    <t>Durante el cuarto trimestre de 2025, se resolvieron un total de 3936 casos. De estos, el 88.28% (3475 casos) se atendieron dentro de los tiempos establecidos en los Acuerdos de Niveles de Servicio (ANS).</t>
  </si>
  <si>
    <t>De los 461 casos que fueron atendidos fuera de los tiempos de ANS, no se presentaron incidentes que requerían atención inmediata, mientras que el 100% correspondieron a requerimientos como solicitudes de desarrollo en diferentes sistemas o ajustes que no afectaron la operación de la Entidad.</t>
  </si>
  <si>
    <t>5. Planificación de la Consevación de la Infraestructura-PCI</t>
  </si>
  <si>
    <t>7. Generar una propuesta de política pública en el Distrito para la conservación de la infraestructura para la movilidad.</t>
  </si>
  <si>
    <t xml:space="preserve">PRIORIZACIÓN DE MALLA VIAL LOCAL, INTERMEDIA, ARTERIAL Y RURAL DE BOGOTA </t>
  </si>
  <si>
    <t>PRIORIZAR 100% DE LA META ANUAL PROGRAMADA EN LA MALLA VIAL LOCAL, INTERMEDIA, ARTERIAL Y RURAL</t>
  </si>
  <si>
    <t>Medir el avance de la priorización de las vías de la Malla Vial Local, Intermedia,Arterial y Rural, con el fin de garantizar que la UAERMV, a través de la Subdirección de Producción y Apoyo Logístico (SPAL) y la Subdirección de Intervención de la Infraestructura (SII), cuente con segmentos para ejecutar y dé cumplimiento a la meta de Intervención de la Entidad.</t>
  </si>
  <si>
    <t>Subdirector de Planificación y de Conservación</t>
  </si>
  <si>
    <t>Se priorizaron en el trimestre en malla Local (LO), Intermedia (IN) y Rural (RU) 585 PK en 571 CIV correspondientes a 84,18 Kilómetros-Carril definidos, adicionalmente se excluyeron 26 PK correspondientes a 2,58 Kilómetros carril definidos, así como la suspensión por parte de la Gerencia de Infraestructura Urbana (GIU) de 1 PK equivalente a 0,11 Kilómetros carril definidos, por otra parte la GIU incluyó por el Procedimiento IMVI-PR-012, 1,74 Kilómetros-Carril de intervención con 1 PK, por  lo cual se presenta una priorización efectiva correspondiente a 83,53 Kilómetros Carril definidos, con el 27,3% de la meta anual programada y el 108,7% de la meta trimestral programada. Adicionalmente, se informa que de los segmentos priorizados en vigencias anteriores hay un rezago de segmentos que no fueron intervenidos en el 2024, en malla LO, IN y RU de 102,05 kilómetros-Carril definidos, lo cual garantiza que la UAERMV cuente con los segmentos requeridos para ejecutar y dar cumplimiento a la meta de intervención de la Entidad. Se informa, que conforme a lo definido por la SPC en reunión del 21/01/2025, se reportará para las actividades de PABA y CL el 50% del valor del Km carril de Impacto y para las actividades de RH, CC, FEM, SF, el 100% del valor del Km carril de impacto, dichas cifras se notifican como Km carril definido. Por lo anterior se indica, que la meta acumulada del primer trimestre ha tenido modificaciones tanto en número de PK como en Kilómetros carril, debido a la exclusión de PK y por la variación entre la áreas ejecutadas por la GIU y las reportadas por el IDU, así como la reeinclusión en la priorización de 7 PK que habían sido excluidos y se priorizaron de nuevo los cuales suman al segundo trimestre.</t>
  </si>
  <si>
    <t>Se priorizaron en el trimestre en malla Local (LO), Intermedia (IN) y Rural (RU) 531 PK en 512 CIV correspondientes a 84,46 Kilómetros-Carril definidos, adicionalmente se excluyo 1 PK correspondiente a 0,30 Kilómetros carril definidos, por  lo cual se presenta una priorización efectiva correspondiente a 84,16 Kilómetros Carril definidos, con el 27,5% de la meta anual programada y el 110,4% de la meta trimestral programada. Adicionalmente, se informa que de los segmentos priorizados en vigencias anteriores hay un rezago de segmentos que no fueron intervenidos en el 2024, en malla LO, IN y RU de 102,05 kilómetros-Carril definidos, lo cual garantiza que la UAERMV cuente con los segmentos requeridos para ejecutar y dar cumplimiento a la meta de intervención de la Entidad. Se informa, que conforme a lo definido por la SPC en reunión del 21/01/2025, se reportará para las actividades de PABA y CL el 50% del valor del Km carril de Impacto y para las actividades de RH, CC, FEM, SF, el 100% del valor del Km carril de impacto, dichas cifras se notifican como Km carril definido.</t>
  </si>
  <si>
    <t>Se priorizaron en el trimestre en malla Local (LO), Intermedia (IN) y Rural (RU) 1.978 PK en 1.954 CIV correspondientes a 227,33 Kilómetros-Carril definidos,  por otra parte la GIU incluyó por el Procedimiento IMVI-PR-012, 0,02 Kilómetros-Carril de intervención con 1 PK, por  lo cual se presenta una priorización efectiva correspondiente a a 227,35 Kilómetros Carril definidos, con el 71,8% de la meta anual programada y el 271,5% de la meta trimestral programada,  dado que en este trimestre se priorizaron la totalidad de PK con tipo de intervención de Limpieza de Sumideros (LS) y Sello de fisuras (SF) por instrucción de la Dirección General, puesto que será la intervención que realizará la entidad en los meses de agosto a noviembre. Adicionalmente, se informa que de los segmentos priorizados en vigencias anteriores hay un rezago de segmentos que no fueron intervenidos en el 2024, en malla LO, IN y RU de 91,53 kilómetros-Carril definidos, lo cual garantiza que la UAERMV cuente con los segmentos requeridos para ejecutar y dar cumplimiento a la meta de intervención de la Entidad. Se informa, que conforme a lo definido por la SPC en reunión del 21/01/2025, se reportará para las actividades de PABA, AD y CL el 50% del valor del Km carril de Impacto y para las actividades de RH, CC, FEM, SF, el 100% del valor del Km carril de impacto, dichas cifras se notifican como Km carril definido. Adicionalmente se realiza ajuste de la meta conforme al memorando 20251200182793 de 27 de junio de 2025. Finalmente, se informa que en la priorización se están incluyendo los PK de los convenios IDU-1396-2025 y los FDL, así como el convenio 3530-SDM, lo cual hace que se incremente el indicador y para los cuales las 3 subdirecciones y la OAP, están realizando el ajuste a las metas para el cuarto trimestre de 2025.  Se informa, que conforme a lo definido en reunión del 23/09/2025 entre la SII, SPAL, SPC y OAP y reunión del 30/09/2025 de la SPC, se reportará para las actividades de PABA, CL y AD para el convenio del IDU-1369-2025 y el convenio FDL el 25% del valor del Km carril de Impacto y para las actividades de RH, CC, FEM, SF, el 50% del valor del Km carril de impacto, dichas cifras se notifican como Km carril definido, dado a que son metas compartidas con estas entidades y la UAERMV reportará la mitad de las mismas.</t>
  </si>
  <si>
    <t>Se priorizaron de forma efectiva en el cuarto trimestre 255 PK equivalentes a 28,28 Kilómetros Carril definidos en malla local (LO), intermedia (IN) y Rural (RU) y 58 PK en malla Arterial (AR)  equivalentes a 8,28 Kilómetros Carril definidos, por lo cual se presenta una priorización efectiva del 34% de la meta trimestral programada. Finalmente, se informa que en la priorización se están incluyendo los PK de los convenios IDU-1396-2025 y los FDL, así como el convenio 3530-SDM, lo cual hace que se incremente el indicador y para los cuales las 3 subdirecciones y la OAP, están realizando el ajuste a las metas para el cuarto trimestre de 2025.  Se informa, que conforme a lo definido en reunión del 23/09/2025 entre la SII, SPAL, SPC y OAP y reunión del 30/09/2025 de la SPC, se reportará para las actividades de PABA, CL y AD para el convenio del IDU-1369-2025 y el convenio FDL el 25% del valor del Km carril de Impacto y para las actividades de RH, CC, FEM, SF, el 50% del valor del Km carril de impacto, dichas cifras se notifican como Km carril definido, dado a que son metas compartidas con estas entidades y la UAERMV reportará la mitad de las mismas.</t>
  </si>
  <si>
    <t>El indicador se sobre ejecutó, dado que en este trimestre se priorizaron la totalidad de PK con tipo de intervención de Limpieza de Sumideros (LS) y Sello de fisuras (SF) por instrucción de la Dirección General, puesto que será la intervención que realizará la Entidad en los meses de agosto a noviembre, así como la inclusión de los PK de los convenios IDU-1396-2025, los FDL y el convenio 3530-SDM, lo cual hace que se ncremente el indicador. Las 3 subdirecciones y la OAP, realizan el ajuste a las metas para el cuarto trimestre de 2025. </t>
  </si>
  <si>
    <t>PABLO EMILIO MUÑOZ PUENTES</t>
  </si>
  <si>
    <t>Subdirector Planificación y de Conservación</t>
  </si>
  <si>
    <t>Libre Nombramiento</t>
  </si>
  <si>
    <t>Se priorizaron 31 PK con 29 CIV equivalentes a 2,41 Kilómetros-Lineal, equivalentes al 17,2% de la meta anual programada y el 68,9% de la meta trimestral programada. Debido a la finalización de los contratos OPS de varios de los integrantes de la Subdirección de Conservación y de Mantenimiento (SPC), se vio una reducción en los segmentos priorizados en el mes de marzo.</t>
  </si>
  <si>
    <t>Se priorizaron 52 PK con 49 CIV equivalentes a 5,04 Kilómetros-Lineal, equivalentes al 36% de la meta anual programada y el 144% de la meta trimestral programada. Se realiza una priorización más alta en el segundo trimestre para compensar el déficit que se presento en el primer trimestre, debido a la finalización de los contratos OPS.</t>
  </si>
  <si>
    <t>Se priorizaron 9 PK con 9 CIV equivalentes a 8,21 Kilómetros-Lineal, equivalentes al 54,6% de la meta anual programada y el 234,6% de la meta trimestral programada. Se presenta un incremento significativo en la priorización de segmentos, dado que en este mes se priorizaron la totalidad de PK con tipo de intervención de Limpieza de Sumideros (LS) y Sello de fisuras (SF) por instrucción de la Dirección General, puesto que será la intervención que realizará la entidad en los meses de agosto a noviembre. Adicionalmente, se están incluyendo los PK de los convenios IDU-1396-2025 y los FDL, lo cual hace que se incremente el indicador y para los cuales las 3 subdirecciones y la OAP, están realizando el ajuste a las metas para el cuarto trimestre de 2025.Se informa, que conforme a lo definido en reunión del 23/09/2025 entre la SII, SPAL, SPC y OAP y reunión del 30/09/2025 de la SPC, se reportará para todas las actividades de intervención del convenio del IDU-1369-2025 y el convenio FDL el 50% del valor del Km lineal, dichas cifras se notifican como Km lineal definido, dado a que son metas compartidas con estas entidades y la UAERMV reportará la mitad de las mismas.</t>
  </si>
  <si>
    <t>Durante el cuarto trimestre no se realizó priorización elementos viales de cicloinsfraestructura toda vez que, por instrucción de la Dirección General y con base en la planeación logística de la intervención, la totalidad de la meta se priorizó en el tercer trimestre 2025, alcanzando el 111,9% de la meta para la vigencia 2025 en ese periodo de tiempo.</t>
  </si>
  <si>
    <t>AVANCE DEL TRIM (km-lineal)</t>
  </si>
  <si>
    <t>ACUMULADO (km-lineal)</t>
  </si>
  <si>
    <t>META (km-Lineal)</t>
  </si>
  <si>
    <t>Se aumenta la priorización por solicitud de la Dirección General y la inclusión de los convenios IDU-1396 y FDL</t>
  </si>
  <si>
    <t>Ajuste de la meta entre las SII, SPAL, OAP y SPC para el cuarto trimestre</t>
  </si>
  <si>
    <t>Se presenta un incremento significativo en la priorización de segmentos, dado que en este trimestre se priorizaron la totalidad de PK con tipo de intervención de Limpieza de Sumideros (LS) y Sello de fisuras (SF) por instrucción de la Dirección General. Dicha intervención la realizará la Entidad en los meses de agosto a noviembre 2025.</t>
  </si>
  <si>
    <t>Se realizaron (05) reuniones de Asistencia Tcnica a Localidades con Profesionales y Funcionarios de las Alcaldías Locales y FDL que representan el 100% de las reuniones programadas para el 3er Trimestre de 2025 y el 25% de lo programado para la vigencia 2025.</t>
  </si>
  <si>
    <t>Se realizaron (05) reuniones de Asistencia Tcnica a Localidades con Profesionales y Funcionarios de las Alcaldías Locales y FDL que representan el 100% de las reuniones programadas para el 4to Trimestre de 2025 y el 25% de lo programado para la vigencia 2025.</t>
  </si>
  <si>
    <t>AVANCE DEL TRIM</t>
  </si>
  <si>
    <t>.Se ha ejecutado el 75% de la meta programada para el Indicador de Asistencia Técnica, por lo que se considera apropiado de acuerdo a la cantidad prevista en la etapa de planeación y los rangos de gestión establecidos.</t>
  </si>
  <si>
    <t>Subdirector Planificación de la Conservación</t>
  </si>
  <si>
    <t>Se realizó visitas de diagnóstico a 8.042 PK en 7.627 CIV equivalentes a 1.222,13 Kilómetros-Carril, correspondiente al 23,7% de la meta anual programada y el 103,1% de la meta trimestral programada. Por otra parte es importante indicar que se están reportando todos los tipos elemento (calzada, bahía, andén, ciclorruta, etc.). Por otra parte, se agregaron al reporte 20 segmentos diagnosticados por el IMVI-PR-012, dado que son diagnosticos que sta validando la SPC. Finalmente, se realiza un ajuste en la meta de diagnostico pasando de 28.000 a 34.000 inspecciones, notificado mediante memorando 20251200158043  del 3 de junio de 2025, el cual fue aprobado por la OAP, por lo que se generó una variación en los porcentajes de los 4 trimestres de 2025.</t>
  </si>
  <si>
    <t>Se realizó visitas de diagnóstico a 10.746 PK en 10.128 CIV equivalentes a 1.505,85 Kilómetros-Carril, correspondiente al 31,6% de la meta anual programada y el 101,4% de la meta trimestral programada. Por otra parte es importante indicar que se están reportando todos los tipos elemento (calzada, bahía, andén, ciclorruta, etc.).</t>
  </si>
  <si>
    <t>Se realizó visitas de diagnóstico a 13.156 PK en 12.628 CIV equivalentes a 1.268,88 Kilómetros-Carril, correspondiente al 30,1% de la meta anual programada y el 103,2% de la meta trimestral programada. Por otra parte es importante indicar que se están reportando todos los tipos elemento (calzada, bahía, andén, ciclorruta, etc.). Finalmente, se realiza un ajuste en la meta de diagnostico pasando de 34.000 a 43.750 inspecciones, notificado mediante memorando 20251200246283 de 01 de septiembre de 2025, el cual fue aprobado por la OAP, por lo que se generó una variación en los porcentajes de los 4 trimestres de 2025.</t>
  </si>
  <si>
    <t>Se realizó visitas de diagnóstico a 12,666 PK en 12.666 CIV equivalentes a 1.220,38 Kilómetros-Carril, correspondiente al 28,9% de la meta anual programada y el 101% de la meta trimestral programada. Por otra parte es importante indicar que se están reportando todos los tipos elemento (calzada, bahía, andén, ciclorruta, etc.). Finalmente, se realiza un ajuste en la meta de diagnostico pasando de 34.000 a 43.750 inspecciones, notificado mediante memorando 20251200246283 de 01 de septiembre de 2025, el cual fue aprobado por la OAP, por lo que se generó una variación en los porcentajes de los 4 trimestres de 2025.</t>
  </si>
  <si>
    <t>La Ejecución del Indicador se considera apropuiado, aclarando que se realiza un ajuste en la meta de diagnostico pasando de 34.000 a 43.750 inspecciones, la cual fue notificado mediante memorando 20251200246283 de 01-09-2025 y aprobado por la OAP, por lo que se generó una variación en los porcentajes de los 4 trimestres de 2025.</t>
  </si>
  <si>
    <t>El indicador mide el grado de cumplimiento con que se entregan los informes de ensayo, ya que estos son utilizados como insumos para los diseños de la estructura de pavimento, diseños de mezcla asfáltica e hidráulica, control de calidad de las materias primas utilizadas para la producción de la mezcla asfáltica e hidráulica y los materiales que componen las diferentes capas de la estructura de pavimento, con el fin de aportar al aseguramiento de la calidad de las intervenciones de la UAERMV antes, y durante el proceso de constructivo y para el producto terminado.
Nota: Los tiempos de entrega de los informes de ensayo se encuentran establecidos en los acuerdos de servicio firmados entre el laboratorio y la gerencia de producción, Subdirección de intervención de la infraestructura y la subdirección de planificación y de conservación y cuando se trata de servicios adicionales en la solicitud o en la aprobación de dicha solicitud (correo, actas o en la orden de trabajo).</t>
  </si>
  <si>
    <t xml:space="preserve">
</t>
  </si>
  <si>
    <t>90%</t>
  </si>
  <si>
    <r>
      <t>Variable 1</t>
    </r>
    <r>
      <rPr>
        <sz val="10"/>
        <color rgb="FF000000"/>
        <rFont val="Arial"/>
      </rPr>
      <t xml:space="preserve">: (Porcentaje de cumplimiento porcentaje Asfalto+Porcentaje de cumplimiento Granulometria+ Porcentaje de cumplimiento asentamiento)/ 3                                                                                                                                        </t>
    </r>
  </si>
  <si>
    <r>
      <t xml:space="preserve">Variable 2: </t>
    </r>
    <r>
      <rPr>
        <sz val="10"/>
        <color rgb="FF000000"/>
        <rFont val="Arial"/>
      </rPr>
      <t>Porcentaje esperado de cumplimiento</t>
    </r>
  </si>
  <si>
    <t>Para el indicador se tiene en cuenta tres (3) parámetros (Granulometria, contenido de asfalto y asentamiento concreto).</t>
  </si>
  <si>
    <t>El indicador de cumplimiento se ve afectado por la fracción fina en la granulometría, al evaluar los resultados individuales de la gradación se evidencia falta de finos en la mezcla, por ello, la Gerencia de producción inició pruebas con la inclusión del filler, el cual es un material fino que la misma planta en caliente retira del proceso. Sin embargo, en dado caso que la prueba arroje resultados positivos, se necesitará una adecuación en la planta para volverlos a incluir en el proceso.</t>
  </si>
  <si>
    <t>Por otro lado, también se evidenció un porcentaje de cumplimiento bajo en el cumplimiento de los asentamientos del concreto hidráulico, se identificó que esto fue debido a las pruebas industriales llevadas a cabo para la inclusión y cambio de los nuevos aditivos suministrados por el contrato 224 de 2024, por lo cual ya con las fórmulas de trabajo, este indicador se estabilizará.</t>
  </si>
  <si>
    <t>El desempeño del indicador de calidad de las mezclas asfálticas en caliente se ve afectado principalmente por la deficiencia en la fracción fina. El análisis de los resultados evidencia un bajo porcentaje de cumplimiento en esta fracción, atribuible a la carencia de finos en la mezcla. Este déficit probablemente se origina en las condiciones de acopio del material: al mantenerse al aire libre, el agregado sufre segregación por efecto de la manipulación y almacenamiento, además de pérdida de partículas finas por drenaje superficial. Este drenaje ocurre cuando las lluvias o la humedad ambiente generan escurrimientos sobre los acopios, arrastrando las partículas más ligeras y de menor tamaño debido a su baja cohesión y mayor susceptibilidad a ser removidas por el agua.</t>
  </si>
  <si>
    <t>Para mitigar esta situación, la Gerencia de Producción ha implementado un plan de pruebas orientado a incorporar filler al proceso productivo. Inicialmente se evaluó la adición directa de filler en el mezclador durante la producción, obteniendo mejoras en los resultados de la fracción fina, aunque con limitaciones operativas significativas que afectan la eficiencia del proceso. Posteriormente, se ensayó una metodología consistente en la premezcla de arena triturada de río con filler antes de alimentar las tolvas. Esta alternativa arrojó resultados favorables según lo reportado en el informe de ensayos MA-25-06-360-V1, mostrando mejoras en todos los parámetros de calidad evaluados.</t>
  </si>
  <si>
    <t>No obstante, cabe señalar que el porcentaje de filler empleado en esta prueba piloto fue relativamente alto, lo que limita su viabilidad, dado que no se obtiene suficiente filler para reincorporarlo en todas las producciones . Por tal motivo, actualmente se están desarrollando nuevas pruebas con diferentes dosificaciones de filler, con el objetivo de determinar un rango óptimo que permita asegurar la calidad de la mezcla sin comprometer la eficiencia ni la sostenibilidad del proceso productivo.</t>
  </si>
  <si>
    <t>En el indicador de calidad concerniente a los asentamientos de las mezclas hidráulicas, se evidenció una desviación asociada a la variabilidad en la manejabilidad de las mezclas, atribuible al cambio de proveedor de cemento implementado desde el 5 de junio de 2025.  Para mitigar esta situación y restablecer el cumplimiento del indicador, la Gerencia de Producción, en conjunto con el laboratorio de la entidad, puso en marcha un plan de acciones correctivas y de ajuste, en donde incluimos la ejecución de pruebas controladas en el laboratorio para identificar las dosificaciones óptimas de cemento, agregados y aditivos. Una vez se establecieron las dosificaciones óptiomas, se pasó a las pruebas en planta, donde  se encontraron las dosificaciones que nos permiten cumplir con las resistencias requeridas y los asentamientos solicitados, asegurando la estabilidad y calidad de la mezcla durante su colocación.</t>
  </si>
  <si>
    <t>Cabe resaltar que, como medida complementaria, previamente se había solicitado a la Gerencia de Intervención la definición formal de los rangos de asentamiento con los que se debía operar. En respuesta a esta gestión, se establecieron dos niveles estandarizados de asentamiento: 5 pulgadas y 7 pulgadas, los cuales son los actualmente exigidos para las intervenciones en campo.</t>
  </si>
  <si>
    <t>Las acciones implementadas han permitido mitigar los efectos del cambio de proveedor sobre la manejabilidad de las mezclas, mejorando el desempeño del indicador de calidad y fortaleciendo los controles de proceso en la producción de concreto hidráulico.</t>
  </si>
  <si>
    <t>El indicador trimestral consolidado fue del 81,0 %, evidenciando una tendencia positiva en el control de calidad durante el periodo evaluado. Se pasó de un desempeño inicial bajo en el periodo junio–julio, marcado por desviaciones significativas en la fracción fina, a resultados más estables y cercanos a los valores objetivo en agosto–septiembre, gracias a la implementación progresiva de ajustes operativos y técnicos en planta y laboratorio.</t>
  </si>
  <si>
    <t>Entre las principales fortalezas se destaca el comportamiento consistente del contenido de asfalto y de la fracción gruesa, con porcentajes de cumplimiento cercanos al 100 % durante la mayor parte del trimestre. Además, la mejora sostenida de los indicadores mensuales confirma la eficacia de las medidas de control aplicadas, evidenciando un proceso productivo más estable.</t>
  </si>
  <si>
    <t>En cuanto a la fracción fina, si bien se observan avances importantes al cierre del trimestre, persisten desviaciones en los tamices #80, #200 y #8, cuyos valores de cumplimiento se mantienen por debajo de los rangos esperados. Para atender esta situación, se está evaluando la incorporación controlada de filler al proceso productivo, con el objetivo de mejorar la fracción fina de la mezcla, estabilizar la curva granulométrica y reducir la variabilidad en estos tamices.</t>
  </si>
  <si>
    <t>Por otra parte, respecto a los asentamientos de concreto, es importante considerar que durante el trimestre se presentó un cambio de marca de cemento, lo cual alteró las manejabilidades del concreto. Este cambio generó algunas desviaciones puntuales en los valores de asentamiento, que fueron abordadas mediante un trabajo coordinado entre la la gerencia de producción, el contratista y el laboratorio, adoptando medidas correctivas y de ajuste para mitigar los efectos y restablecer los rangos de control establecidos para este parámetro.</t>
  </si>
  <si>
    <t>Para agosto-septiembre 2025, se inicio con un producto el cuál es el concreto hidraulico MR-50, en este tiempo se estaban realizando pruebas a escalas laboratorio y se pasó a pruebas industriales, sin embargo, en el inicio de producción se presentaron ciertos impases en la manejabilidad de concreto esto debido a las dosificaciones del aditivo y la relación agua/cemento, sin embargo, ya se pudo establecer las manejabilidades y fórmula de trabajo con el fin de tener asentamientos homegeneos.</t>
  </si>
  <si>
    <t>En conclusión, el comportamiento del control de calidad durante el trimestre muestra una evolución positiva sostenida, con resultados que evidencian mejoras tanto en la parte granulométrica como en la gestión operativa y de materiales. Las acciones en curso —entre ellas, la inclusión estratégica de filler, el ajuste de la dosificación de finos, el mantenimiento de los buenos niveles en contenido de asfalto y fracción gruesa, y la atención técnica a las variaciones de asentamiento derivadas del cambio de cemento— nos permiten consolidar los avances alcanzados y fortalecer el desempeño técnico de las mezclas y concretos en los próximos periodos.</t>
  </si>
  <si>
    <t>El indicador trimestral consolidado fue del 90,7 %, evidenciando una tendencia positiva en el control de calidad durante el periodo evaluado. Sin embargo, se precisa que para el corte del 16 de noviembre al 15 de diciembre no se tuvieron en cuenta los asentamientos resultantes del mes de diciembre, toda vez que dicha información la entregan en los primeros días del mes siguiente al estudiado (en este caso, en el mes de enero). Se pasó de un desempeño inicial bajo en el periodo septiembre-octubre, marcado por desviaciones significativas en la fracción fina, a resultados más estables y cercanos a los valores objetivo en noviembre-diciembre, gracias a la implementación progresiva de ajustes operativos y técnicos en planta y laboratorio.</t>
  </si>
  <si>
    <t>Entre las principales fortalezas se destaca el comportamiento consistente del contenido de asfalto y de la fracción gruesa, los cuales durante el trimestre evaluado se poscicionaron por encima del 90&amp; en el cumplimiento. Además, la mejora sostenida de los indicadores mensuales confirma la eficacia de las medidas de control aplicadas, evidenciando un proceso productivo más estable.</t>
  </si>
  <si>
    <t>En cuanto a la fracción fina, si bien se observan avances importantes al cierre del trimestre, persisten desviaciones en los tamices #80, y#200 cuyos valores de cumplimiento se mantienen por debajo de los rangos esperados. Para atender esta situación, se está evaluando la incorporación controlada de filler al proceso productivo, con el objetivo de mejorar la fracción fina de la mezcla, estabilizar la curva granulométrica y reducir la variabilidad en estos tamices, si bien se han realizado pruebas piloto, al tener que añadir de forma manual el filler reduce la eficiencia del proceso, y al realizar una premezcla se evidencia que en las cribas queda material que tapona la criba (sobretodo cuando se encuentra humedo), por lo cual seguimos explorando opciones para incluir dicho filler, además de solicitar a la supervisión del contrato de pétreos que la ATR venga más fina en estos tamices.</t>
  </si>
  <si>
    <t>Por otra parte, respecto a los asentamientos de concreto, es importante considerar que los asentamientos dependen de la necesidad de intervención por ello fluctuan los resultados.</t>
  </si>
  <si>
    <t>En conclusión, el comportamiento del control de calidad durante el trimestre muestra una evolución positiva sostenida evidenciandose a lo largo del periodo evaluado, con resultados que evidencian mejoras en la parte granulométrica. Las acciones en curso —entre ellas, la inclusión estratégica de filler, el ajuste de la dosificación de finos, el mantenimiento de los buenos niveles en contenido de asfalto y fracción gruesa, y la atención técnica a las variaciones de asentamiento derivadas del cambio de cemento y/o aditivos— nos permiten consolidar los avances alcanzados y fortalecer el desempeño de las mezclas que producimos y entregamos</t>
  </si>
  <si>
    <t>Se presentan desviaciones en las manejabilidades del concreto hidráulico, asimismo, se presenta desfase granulométrico nuevamente en la fracción fina de la mezcla</t>
  </si>
  <si>
    <t>Para el concreto se realizó prueba de sensibilidad con el fin de obtener la dosificación adecuada de plastificante que se debería agregar en obra en razón al asentamiento solicitado. Asimismo, se realizaron pruebas en conjunto con el laboratorio para optimizar las fórmulas de trabajo y evaluar las manejabilidades debido a las compatibilidades de los aditivos y el cemento.</t>
  </si>
  <si>
    <t>Por otro lado, para minimizar los desfases granulométricos en la fracción fin, se realizaron pruebas con el filler, sin embargo, hasta el momento no se ha encontrado la forma de incluir el material en la mezcla de forma eficiente, por lo cual se sigue en pruebas, cabe precisar que como parte de acción de mejora se le solicitó al supervisor del contrato de pétreos, con el fin que requiriera al contratista el ajuste granulométrico en la fracción fina de la arenatriturada de rio.</t>
  </si>
  <si>
    <t>Si bien se mejoró la fracción fina de las mezclas asfálticas en caliente, se sigue presentando desfase sistemático en esta fracción, lo cual afecta directamente nuestros resultados.</t>
  </si>
  <si>
    <t>Por otro lado, para minimizar los desfases granulométricos en la fracción fina, se realizaron pruebas con el filler, sin embargo, hasta el momento no se ha encontrado la forma de incluir el material en la mezcla de forma eficiente, por lo cual se sigue en pruebas, cabe precisar que como parte de acción de mejora se le solicitó al supervisor del contrato de pétreos, con el fin que requiriera al contratista el ajuste granulométrico en la fracción fina de la arena triturada de rio, en lo cual se vio una mejora significativa.</t>
  </si>
  <si>
    <t>Asímismo, es importante precisar que muchas veces las desviaciones presentadas corresponden a un 1-2%, que si bien no son significativos, afectan directamente los resultados, y en busca de la mejora continua se están reduciendo esos porcentajes no conformes.</t>
  </si>
  <si>
    <t xml:space="preserve">Este ultimo trimestre se presenta avance a corte del 15 de diciembre. el comportamiento del indicador ha sido un cumplimiento satisfactorio con la entrega de mezcla en caliente y concreto hidraulico , sin embargo la entrega de fresado estabilizado  sigue siendo un factor determinante ya que la baja disponibilidad de vehículos,  afectó directamente el resultado obtenido en el  indicador de despacho  de mezclas.Finalmente para este ultimo trimestre ,  dentro del proceso de producción como acciones de mejora en la producción de fresado estabilizado ,   es contar con la disponibilidad de premezclado entre otros insumos para la producción (abastecer los tanques de alamcenaniemto de planta enfrio con agua) </t>
  </si>
  <si>
    <t xml:space="preserve"> Si bien es cierto se tuvo un cumplimiento satisfactorio con la entrega de mezcla en caliente y concreto hidraulico , en el tercer trimestre del año se presentó una baja disponibilidad en la entrega de fresado estabilizado lo que afectó directamente el  indicador de despacho  de mezclas.                </t>
  </si>
  <si>
    <t>FECHA DE APLICACIÓN: agosto 2020</t>
  </si>
  <si>
    <t>LMME-IND-01</t>
  </si>
  <si>
    <t>Durante el mes de julio el grupo con la disponibilidad más baja presentada fue el de vehículos livianos con un 61,09%.
Durante el mes de agosto el grupo con la disponibilidad más baja presentada fue el de vehículos livianos con un 56,54%.
Durante el mes de septiembre el grupo con la disponibilidad más baja presentada fue el de maquinaria con un 58,54%.
Para el tercer trimestre de 2025 se obtiene una disponibilidad del 81,7% de la disponibilidad, logrando un rango de gestión apropiado y manteniendo un nivel de cumplimiento superior al esperado, con una ligera disminución respecto al segundo trimestre del año</t>
  </si>
  <si>
    <t xml:space="preserve">"Durante el mes de octubre el grupo con la disponibilidad más baja presentada fue el de maquinaria con un 59,65%.
Durante el mes de noviembre el grupo con la disponibilidad más baja presentada fue el de vehículos livianos con un 58,15%.
Durante el mes de diciembre el grupo con la disponibilidad más baja presentada fue el de vehiculo pesado con un 56,41%.
Para el cuarto trimestre de 2025 se obtiene una disponibilidad del 82,4% de la disponibilidad, logrando un rango de gestión apropiado y manteniendo un nivel de cumplimiento superior al esperado, con un ligero repunte respecto al tercer trimestre del año"																</t>
  </si>
  <si>
    <t xml:space="preserve">Se continua con el seguiento a los planes de mantenimiento por parte del Gerente de Maquinaria para la toma de decisiones oportuna frente a novedades.				</t>
  </si>
  <si>
    <t>En abril del año 2025, se recibieron 22 solicitudes que requerían un total de 23 vehículos. Con éxito, logramos cumplir con la entrega de 18 de estos vehículos, lo que se traduce en un índice de cumplimiento del 78.26% en las actividades relacionadas con las solicitudes realizadas. Las que no se pudieron cumplir fueron por falta de disponibilidad presentada durante el periodo revisado fueron 3 peticiones y una petición cancelada.                                                                                                           En mayo de 2025 se recibieron 34 solicitudes que requerían un total de 34 vehículos. Se logró atender satisfactoriamente 27 de estas solicitudes, lo que representa un índice de cumplimiento del 79.41 % en relación con las actividades programadas.</t>
  </si>
  <si>
    <t>Las 7 solicitudes restantes no fueron atendidas por las siguientes razones:</t>
  </si>
  <si>
    <t>4 por falta de disponibilidad de vehículos,</t>
  </si>
  <si>
    <t>2 fueron canceladas por el usuario,</t>
  </si>
  <si>
    <t>y 1 no se gestionó dentro de los tiempos establecidos en el proceso correspondiente al periodo.                      En junio de 2025 se recibieron 29 solicitudes que requerían un total de 34 vehículos. Se logró atender satisfactoriamente 31 entregas, lo que representa un índice de cumplimiento del 91,18 % en relación con los equipos solicitados.</t>
  </si>
  <si>
    <t>Las entregas no realizadas se debieron a la falta de disponibilidad de vehículos.</t>
  </si>
  <si>
    <t>En todas las solicitudes atendidas se entregó por lo menos un equipo, garantizando así una atención mínima a cada requerimiento recibido.</t>
  </si>
  <si>
    <t>En julio de 2025 se recibieron 45 solicitudes que requerían un total de 53 vehículos. Se logró atender satisfactoriamente 44 entregas, lo que representa un índice de cumplimiento del 83,02 % en relación con los equipos solicitados. No se realizaron 6 entregas por falta de disponibilidad de vehículos y 2 solicitudes fueron canceladas.</t>
  </si>
  <si>
    <t xml:space="preserve">En todas las solicitudes atendidas se entregó por lo menos un equipo, garantizando así una atención mínima a cada requerimiento recibido.                                                                                                  </t>
  </si>
  <si>
    <t>En agosto de 2025 se recibieron 19 solicitudes que requerían vehículos. Se logró atender satisfactoriamente 15 entregas, lo que representa un índice de cumplimiento del 78,96 % en relación con los equipos solicitados. No se realizaron 3 entregas por falta de disponibilidad de vehículos.</t>
  </si>
  <si>
    <t>En septiembre de 2025 se recibieron 27 solicitudes que requerían vehículos. Se logró atender satisfactoriamente 19 de estas solicitudes, lo que representa un índice de cumplimiento del 70,37 % en relación con las actividades programadas.</t>
  </si>
  <si>
    <t>En octubre de 2025 se recibieron 25 solicitudes que requerían un total de 40 vehículos. Se logró atender satisfactoriamente 37 entregas, lo que representa un índice de cumplimiento del 92,5 % en relación con los equipos solicitados.</t>
  </si>
  <si>
    <t>Adicionalmente, se realizaron 2 apoyos interinstitucionales, en los cuales se dispusieron 6 vehículos durante dos fines de semana para el desarrollo de los procesos de la Registraduría Nacional.                                                                                                                                                                                                                                                                                          En noviembre de 2025 se recibieron 22 solicitudes que requerían un total de 51 vehículos  y maquinaria. De estos, se lograron atender satisfactoriamente 47 entregas, lo que corresponde a un índice de cumplimiento del 92,16 % en relación con los equipos solicitados durante el periodo.                                                                                                                                   En diciembre de 2025 se recibieron 21 solicitudes que requerían un total de 61 vehículos  y maquinaria. De estos, se lograron atender satisfactoriamente 59 entregas, lo que corresponde a un índice de cumplimiento del 96,72 % en relación con los equipos solicitados durante el periodo.</t>
  </si>
  <si>
    <t>disminución del comportamiento</t>
  </si>
  <si>
    <t>Continuamos realizando el seguimiento a las solicitudes y entregas de vehiculos y maquinaria por parte del Gerente para una toma de decisiones oportuna en caso de reportarse novedades.</t>
  </si>
  <si>
    <r>
      <t xml:space="preserve">El avance de ejecución en el </t>
    </r>
    <r>
      <rPr>
        <b/>
        <sz val="10"/>
        <color rgb="FF000000"/>
        <rFont val="Arial"/>
        <family val="2"/>
      </rPr>
      <t>primer trimestre</t>
    </r>
    <r>
      <rPr>
        <sz val="10"/>
        <color rgb="FF000000"/>
        <rFont val="Arial"/>
        <family val="2"/>
      </rPr>
      <t xml:space="preserve"> con corte al 31 de marzo del 2025, fue de 43,47 Km/Carril de los 49,78 Km/Carril programados; lo que representa un avance del 87,32% en el primer trimestre de lo proyectado, para un acumulado del 43,47 Km/carril  de los 300,62 Km/carril de la meta misional de la Entidad para el año 2025 representado en un avance del 14,46%.</t>
    </r>
  </si>
  <si>
    <t>Con respecto a la ejecución de meta por tipo de intervención, se tiene el siguiente avance en el trimestre:</t>
  </si>
  <si>
    <t>• Km/carril ejecutado PA:  9,72 de 12,00                 81% de lo proyectado</t>
  </si>
  <si>
    <t>• Km/carril ejecutado CC: 2,13 de 2,50                   85% de lo proyectado</t>
  </si>
  <si>
    <t>• Km/carril ejecutado RHF: 0,00 de 0,00                   0% de lo proyectado</t>
  </si>
  <si>
    <t>• Km/carril ejecutado RHR: 0,24 de 0,20               120% de lo proyectado</t>
  </si>
  <si>
    <t>• Km/carril ejecutado CL: 0,06 de 0,10                   60% de lo proyectado</t>
  </si>
  <si>
    <t xml:space="preserve">• Km/carril ejecutado FE: 3,38 de 4,48                   75% de lo proyectado   </t>
  </si>
  <si>
    <t>• Km/carril ejecutado SF: 26,20 de 30,50               86% de lo proyectado</t>
  </si>
  <si>
    <t>• Km/carril ejecutado MR: 0,00 de 0,00                     0% de lo proyectado</t>
  </si>
  <si>
    <t>• Km/carril ejecutado AD: 1,74 de 0,00                      0% de lo proyectado</t>
  </si>
  <si>
    <t xml:space="preserve">                                                                                                                                                                                                                                                                                                                                                                                                                                                                                                                                                                                        </t>
  </si>
  <si>
    <t>El avance de ejecución en el segundo trimestre con corte al 30 de junio del 2025, fue de 65,12 Km/Carril de los 67,67 Km/Carril programados; lo que representa un avance del 96,23% en el segundo trimestre de lo proyectado, para un acumulado del 261,41 Km/carril  de los 300,62 Km/carril de la meta misional de la Entidad para el año 2025 representado en un avance del 36,12%.</t>
  </si>
  <si>
    <t>• Km/carril ejecutado PA:  18,25 de 18,30                 81% de lo proyectado</t>
  </si>
  <si>
    <t>• Km/carril ejecutado CC: 1,02 de 1,20                   85% de lo proyectado</t>
  </si>
  <si>
    <t>• Km/carril ejecutado RHF: 0,39 de 0,52                   0% de lo proyectado</t>
  </si>
  <si>
    <t>• Km/carril ejecutado RHR: 0,76 de 1,20               120% de lo proyectado</t>
  </si>
  <si>
    <t>• Km/carril ejecutado CL: 0,19 de 0,20                   60% de lo proyectado</t>
  </si>
  <si>
    <t xml:space="preserve">• Km/carril ejecutado FE: 0,98 de 1,25                   75% de lo proyectado  </t>
  </si>
  <si>
    <t>• Km/carril ejecutado SF: 33,25 de 45,00               86% de lo proyectado</t>
  </si>
  <si>
    <t>El avance de ejecución en el tercer trimestre con corte al 30 de septiembre del 2025, fue de 152,82 Km/Carril de los 132,08 Km/Carril programados; lo que representa un avance del 97,27% en el cuarto trimestre de lo proyectado, para un acumulado del 108,59 Km/carril  de los 300,62 Km/carril de la meta misional de la Entidad para el año 2025 representado en un avance del 86,96%.</t>
  </si>
  <si>
    <t>• Km/carril ejecutado PA:  36,66 de 38,50                 105% de lo proyectado</t>
  </si>
  <si>
    <t>• Km/carril ejecutado CC: 2,03 de 4,80                   42% de lo proyectado</t>
  </si>
  <si>
    <t>• Km/carril ejecutado RHF: 0,85 de 3,40                   25% de lo proyectado</t>
  </si>
  <si>
    <t>• Km/carril ejecutado RHR: 0,62 de 1,41               44% de lo proyectado</t>
  </si>
  <si>
    <t>• Km/carril ejecutado CL: 0,56 de 20,27                   3% de lo proyectado</t>
  </si>
  <si>
    <t xml:space="preserve">• Km/carril ejecutado FE: 3,94 de 3,70                   106% de lo proyectado  </t>
  </si>
  <si>
    <t>• Km/carril ejecutado SF: 45,49 de 60,00              86% de lo proyectado</t>
  </si>
  <si>
    <t>• Km/carril ejecutado LS: 31,52 de 0,00                     0% de lo proyectado</t>
  </si>
  <si>
    <t>• Km/carril ejecutado AD: 0,33 de 0,00                     0% de lo proyectado</t>
  </si>
  <si>
    <t>• Km/carril ejecutado SC: 30,82 de 0,00                     0% de lo proyectado</t>
  </si>
  <si>
    <t>El avance de ejecución en el cuarto trimestre con corte al 31 de diciembre del 2025, fue de 98,65 Km/Carril de los 101,42 Km/Carril programados; lo que representa un avance del 86,43% en el tercer trimestre de lo proyectado, para un acumulado del 108,59 Km/carril  de los 360,06 Km/carril de la meta misional de la Entidad para el año 2025 representado en un avance del 102,60%.</t>
  </si>
  <si>
    <t>• Km/carril ejecutado PA:  28,24 de 34,25          82% de lo proyectado</t>
  </si>
  <si>
    <t>• Km/carril ejecutado CC: 1,86 de 1,80                   103% de lo proyectado</t>
  </si>
  <si>
    <t>• Km/carril ejecutado RHF: 0,78 de 1,20                   65% de lo proyectado</t>
  </si>
  <si>
    <t>• Km/carril ejecutado RHR: 0,24 de 0,30               80% de lo proyectado</t>
  </si>
  <si>
    <t>• Km/carril ejecutado CL: 0,00 de 0,00                   0% de lo proyectado</t>
  </si>
  <si>
    <t xml:space="preserve">• Km/carril ejecutado FE: 5,04 de 4,50                  112% de lo proyectado  </t>
  </si>
  <si>
    <t>• Km/carril ejecutado SF: 17,77 de 54,29              32% de lo proyectado</t>
  </si>
  <si>
    <t>• Km/carril ejecutado LS: 44,69 de 50,00              89,38% de lo proyectado</t>
  </si>
  <si>
    <t>• Km/carril ejecutado AD: 0,03 de 0,03                    100% de lo proyectado</t>
  </si>
  <si>
    <t>En el tercer trimestre no se conto con la maquinaria requerida para dar cumplimiento con la programación que se tenia proyectada, generando restrasos en las actividades de parcheo,cambio de carpeta, rehabilitaciones, cambio de losas, sello de fisuras y fresados estabilizados.</t>
  </si>
  <si>
    <t>En la meta en el cuarto trimestre no se conto con la maquinaria requerida para dar cumplimiento con la programación que se tenia proyectada, generando restrasos en las actividades de parcheo, adicionalmente se tuvieron cambios en la distribución de las metas por tipo de intervención en las actividades lo que genero retrasos.</t>
  </si>
  <si>
    <t>Se informa que la unidad de medida durante la vigencia se realizó con km carril de obra.</t>
  </si>
  <si>
    <t>9. Intervención de la Infraestructura-INFRA</t>
  </si>
  <si>
    <t>En el primer trimestre  de la vigencia  2025; se encuestaron en campo 295 ciudadanos usuarios/beneficiarios directos de las obras a través del formato INFRA-FM-018  "Formato de Encuesta de Satisfaccion a grupos de valor"en donde:</t>
  </si>
  <si>
    <t>*La calificación máxima  es 5.</t>
  </si>
  <si>
    <t>*Se obtuvo un promedio de calificación de 4,39  por lo cual se evidencia que se logro la meta propuesta para el indicador, respecto a la buena y excelente calificacion que le otorgan los ciudadanos a las intervenciones que ejecuta la Entidad.</t>
  </si>
  <si>
    <t>En el segundo trimestre  de la vigencia  2025; se encuestaron en campo 678 ciudadanos usuarios/beneficiarios directos de las obras a través del formato INFRA-FM-018  "Formato de Encuesta de Satisfaccion a grupos de valor"en donde:</t>
  </si>
  <si>
    <t>*Se obtuvo un promedio de calificación de 4,33  por lo cual se evidencia que se logro la meta propuesta para el indicador, respecto a la buena y excelente calificacion que le otorgan los ciudadanos a las intervenciones que ejecuta la Entidad.</t>
  </si>
  <si>
    <t>En el tercer trimestre  de la vigencia  2025; se encuestaron en campo 605 ciudadanos usuarios/beneficiarios directos de las obras a través del formato INFRA-FM-018  "Formato de Encuesta de Satisfaccion a grupos de valor"en donde:</t>
  </si>
  <si>
    <t>*Se obtuvo un promedio de calificación de 4,4  por lo cual se evidencia que se logro la meta propuesta para el indicador, respecto a la buena y excelente calificacion que le otorgan los ciudadanos a las intervenciones que ejecuta la Entidad.</t>
  </si>
  <si>
    <t>En el cuarto trimestre  de la vigencia  2025; se encuestaron en campo 406 ciudadanos usuarios/beneficiarios directos de las obras a través del formato INFRA-FM-018  "Formato de Encuesta de Satisfaccion a grupos de valor"en donde:</t>
  </si>
  <si>
    <t>*Se obtuvo un promedio de calificación de 4,5  por lo cual se evidencia que se logro la meta propuesta para el indicador, respecto a la buena y excelente calificacion que le otorgan los ciudadanos a las intervenciones que ejecuta la Entidad.</t>
  </si>
  <si>
    <t>Primer Trimestre 2024</t>
  </si>
  <si>
    <t>4.4</t>
  </si>
  <si>
    <t>Primer Trimestre 2025</t>
  </si>
  <si>
    <t>De la vigencia 2024 a la vigencia 2025 para el periodo de medicion , el indicador  descendio 1 decimal.</t>
  </si>
  <si>
    <t>Segundo Trimestre 2025</t>
  </si>
  <si>
    <t>De la vigencia 2024 a la vigencia 2025 para el periodo de medicion , el indicador  ascendio  1 decimal.</t>
  </si>
  <si>
    <t>Tercer Trimestre 2024</t>
  </si>
  <si>
    <t>El indicador continua estando en  el rango de gestion apropiado, para el presente periodo de medicion de la vigencia cumpliendo con la meta del mismo;y sin presentar variacion considerable.</t>
  </si>
  <si>
    <t>Cuarto Trimestre 2024</t>
  </si>
  <si>
    <t>Cuarto  Trimestre 2025</t>
  </si>
  <si>
    <t>4.5</t>
  </si>
  <si>
    <t xml:space="preserve">De la vigencia 2024 a la vigencia 2025 para el periodo de medicion , el indicador  ascendio  3 decimales. </t>
  </si>
  <si>
    <t xml:space="preserve">El indicador continua estando en  el rango de gestion apropiado, para el presente periodo de medicion de la vigencia cumpliendo con la meta del mismo; y terminado la vigencia con un promedio de 4,4. </t>
  </si>
  <si>
    <t>Se evidencia un alto nivel de satisfaccion por parte de los usuarios beneficiarios de las obras; con oportunidades de mejora.</t>
  </si>
  <si>
    <t>El resultado refleja el cumplimiento de aspectos como tiempo de ejecucion, calidad de las interveciones, relacion directa con la comunidad entre otros; sin embargo en la evaluacion la ciudadania evalua situaciones particulares que se presentan en la cotidianidad de las obras que se rereflejan en las calificaciones otorgadas. El indicador cumple con la meta establecida durante la vigencia.</t>
  </si>
  <si>
    <t>Astrid Lorena Morera</t>
  </si>
  <si>
    <t>Profesional especializado OSCS</t>
  </si>
  <si>
    <r>
      <t>El avance de ejecución en el primer trimestre para el cumplimiento de metas de Ciclorutas, con corte al 31 de marzo del 2025, fue de 1,24 Km/Carril Lineal de los</t>
    </r>
    <r>
      <rPr>
        <sz val="10"/>
        <color rgb="FF000000"/>
        <rFont val="Arial"/>
        <family val="2"/>
      </rPr>
      <t xml:space="preserve"> 0,80 </t>
    </r>
    <r>
      <rPr>
        <sz val="10"/>
        <rFont val="Arial"/>
        <family val="2"/>
      </rPr>
      <t>Km/Carril Lineal programados; lo que representa un avance del 155</t>
    </r>
    <r>
      <rPr>
        <sz val="10"/>
        <color rgb="FF000000"/>
        <rFont val="Arial"/>
        <family val="2"/>
      </rPr>
      <t>%</t>
    </r>
    <r>
      <rPr>
        <sz val="10"/>
        <rFont val="Arial"/>
        <family val="2"/>
      </rPr>
      <t xml:space="preserve"> en el primer trimestre de lo proyectado de la meta de 14,00 Km/Carril Lineal de Ciclorutas de la Entidad para el año 2025, representando un avance del 8,86%.</t>
    </r>
  </si>
  <si>
    <t>Con respecto a la ejecución de meta por mes, se tiene el siguiente avance en el primer trimestre:</t>
  </si>
  <si>
    <t>ENERO         • Km/carri Lineal ejecutado: 0,12     • Segmentos ejecutados: 1</t>
  </si>
  <si>
    <t>FEBRERO    • Km/carri Lineal ejecutado: 0,00     • Segmentos ejecutados:0</t>
  </si>
  <si>
    <t>MARZO         • Km/carri Lineal ejecutado: 1,12     • Segmentos ejecutados: 20</t>
  </si>
  <si>
    <t xml:space="preserve">                                            </t>
  </si>
  <si>
    <t xml:space="preserve">                                                                                                                                                                                                                                                                                                                                                                                                                                                                                                                    </t>
  </si>
  <si>
    <r>
      <t>El avance de ejecución en el segundo trimestre para el cumplimiento de metas de Ciclorutas, con corte al 30 de junio del 2025, fue de 2,92 Km/Carril Lineal de los</t>
    </r>
    <r>
      <rPr>
        <sz val="10"/>
        <color rgb="FF000000"/>
        <rFont val="Arial"/>
        <family val="2"/>
      </rPr>
      <t xml:space="preserve"> 2,80 </t>
    </r>
    <r>
      <rPr>
        <sz val="10"/>
        <rFont val="Arial"/>
        <family val="2"/>
      </rPr>
      <t>Km/Carril Lineal programados; lo que representa un avance del 104</t>
    </r>
    <r>
      <rPr>
        <sz val="10"/>
        <color rgb="FF000000"/>
        <rFont val="Arial"/>
        <family val="2"/>
      </rPr>
      <t>%</t>
    </r>
    <r>
      <rPr>
        <sz val="10"/>
        <rFont val="Arial"/>
        <family val="2"/>
      </rPr>
      <t xml:space="preserve"> en el segundo trimestre de lo proyectado de la meta de 14,00 Km/Carril Lineal de Ciclorutas de la Entidad para el año 2025, representando un avance del 29,71% .</t>
    </r>
  </si>
  <si>
    <t>Con respecto a la ejecución de meta por mes, se tiene el siguiente avance en el segundo trimestre:</t>
  </si>
  <si>
    <t>ABRIL         • Km/carri Lineal ejecutado: 0,90     • Segmentos ejecutados: 8</t>
  </si>
  <si>
    <t>MAYO         • Km/carri Lineal ejecutado: 1,16     • Segmentos ejecutados:12</t>
  </si>
  <si>
    <t>JUNIO         • Km/carri Lineal ejecutado: 0,86     • Segmentos ejecutados: 7</t>
  </si>
  <si>
    <r>
      <t>El avance de ejecución en el tercer trimestre para el cumplimiento de metas de Ciclorutas, con corte al 30 de septiembre del 2025, fue de 8,16 Km/Carril Lineal de los</t>
    </r>
    <r>
      <rPr>
        <sz val="10"/>
        <color rgb="FF000000"/>
        <rFont val="Arial"/>
        <family val="2"/>
      </rPr>
      <t xml:space="preserve"> 5,40 </t>
    </r>
    <r>
      <rPr>
        <sz val="10"/>
        <rFont val="Arial"/>
        <family val="2"/>
      </rPr>
      <t>Km/Carril Lineal programados; lo que representa un avance del 151</t>
    </r>
    <r>
      <rPr>
        <sz val="10"/>
        <color rgb="FF000000"/>
        <rFont val="Arial"/>
        <family val="2"/>
      </rPr>
      <t>%</t>
    </r>
    <r>
      <rPr>
        <sz val="10"/>
        <rFont val="Arial"/>
        <family val="2"/>
      </rPr>
      <t xml:space="preserve"> en el tercer trimestre de lo proyectado de la meta de 14,00 Km/Carril Lineal de Ciclorutas de la Entidad para el año 2025, representando un avance del 88,00% .</t>
    </r>
  </si>
  <si>
    <t>Con respecto a la ejecución de meta por mes, se tiene el siguiente avance en el tercer trimestre:</t>
  </si>
  <si>
    <t>JULIO               • Km/carri Lineal ejecutado: 1,91     • Segmentos ejecutados: 27</t>
  </si>
  <si>
    <t>AGOSTO          • Km/carri Lineal ejecutado: 0,89     • Segmentos ejecutados:8</t>
  </si>
  <si>
    <t>SEPTIEMBRE   • Km/carri Lineal ejecutado: 5,36     • Segmentos ejecutados: 113</t>
  </si>
  <si>
    <r>
      <t>El avance de ejecución en el cuarto trimestre para el cumplimiento de metas de Ciclorutas, con corte al 31 de diciembre del 2025, fue de 1,94 Km/Carril Lineal de los</t>
    </r>
    <r>
      <rPr>
        <sz val="10"/>
        <color rgb="FF000000"/>
        <rFont val="Arial"/>
        <family val="2"/>
      </rPr>
      <t xml:space="preserve"> 5,00 </t>
    </r>
    <r>
      <rPr>
        <sz val="10"/>
        <rFont val="Arial"/>
        <family val="2"/>
      </rPr>
      <t>Km/Carril Lineal programados; lo que representa un avance del 39</t>
    </r>
    <r>
      <rPr>
        <sz val="10"/>
        <color rgb="FF000000"/>
        <rFont val="Arial"/>
        <family val="2"/>
      </rPr>
      <t>%</t>
    </r>
    <r>
      <rPr>
        <sz val="10"/>
        <rFont val="Arial"/>
        <family val="2"/>
      </rPr>
      <t xml:space="preserve"> en el cuarto trimestre de lo proyectado de la meta de 14,00 Km/Carril Lineal de Ciclorutas de la Entidad para el año 2025, representando un avance del 101,86% .</t>
    </r>
  </si>
  <si>
    <t>Con respecto a la ejecución de meta por mes, se tiene el siguiente avance en el cuarto trimestre:</t>
  </si>
  <si>
    <t>OCTUBRE           • Km/carri Lineal ejecutado: 1,04     • Segmentos ejecutados: 21</t>
  </si>
  <si>
    <t>NOVIEMBRE       • Km/carri Lineal ejecutado: 0,90     • Segmentos ejecutados:19</t>
  </si>
  <si>
    <t>DICIEMBRE         • Km/carri Lineal ejecutado: 0,00     • Segmentos ejecutados: 0</t>
  </si>
  <si>
    <t>La meta en los meses de julio, agosto y septiembre se cumplio la meta de la misionalidad atendiendo con actividades de parcheo y sello de fisura, de acuerdo a la priorización recibida.</t>
  </si>
  <si>
    <t>En la meta en el cuarto trimestre en el mes de noviembre se dio cumplimiento en las actividades de cicloinfraestructura.</t>
  </si>
  <si>
    <t>Se informa que la unidad de medida durante la vigencia se realizó con km carril lineal.</t>
  </si>
  <si>
    <t xml:space="preserve">                                                                                 </t>
  </si>
  <si>
    <t>El avance de ejecución en el primer trimestre para el cumplimiento de metas de Espacio Público con corte al 31 de marzo del 2025, fue de 2.598,04 M2 de los 2.700 M2 programados; lo que representa un avance del 96,22% en el primer trimestre de lo proyectado de la meta de Espacio Publico de la Entidad para el año 2025.</t>
  </si>
  <si>
    <t>ENERO         • M2 representado: 804,58        • Segmentos ejecutados: 4</t>
  </si>
  <si>
    <t>FEBRERO    • M2 representado: 609,74        • Segmentos ejecutados: 2</t>
  </si>
  <si>
    <t>MARZO        • M2 representado: 1.183,72      • Segmentos ejecutados: 4</t>
  </si>
  <si>
    <t xml:space="preserve">   </t>
  </si>
  <si>
    <t>El avance de ejecución en el segundo trimestre para el cumplimiento de metas de Espacio Público con corte al 30 de junio del 2025, fue de 7.531,34 M2 de los 7.600,00 M2 programados; lo que representa un avance del 99,09% en el segundo trimestre de lo proyectado de la meta de Espacio Publico de la Entidad para el año 2025.</t>
  </si>
  <si>
    <t>ABRIL        • M2 representado:202,61        • Segmentos ejecutados: 1</t>
  </si>
  <si>
    <t>MAYO       • M2 representado: 5.940,97     • Segmentos ejecutados: 7</t>
  </si>
  <si>
    <t>JUNIO        • M2 representado: 1.387,76     • Segmentos ejecutados: 6</t>
  </si>
  <si>
    <t>El avance de ejecución en el tercer trimestre para el cumplimiento de metas de Espacio Público con corte al 30 de septiembre del 2025, fue de 5.872,53 M2 de los 7.500,00 M2 programados; lo que representa un avance del 64,01% en el tercer trimestre de lo proyectado de la meta de Espacio Publico de la Entidad para el año 2025.</t>
  </si>
  <si>
    <t>JULIO               •M2 representado:202,61         • Segmentos ejecutados: 4</t>
  </si>
  <si>
    <t>AGOSTO         •M2 representado: 5.940,97     • Segmentos ejecutados: 3</t>
  </si>
  <si>
    <t>SEPTIEMBRE  •M2 representado: 1.387,76      • Segmentos ejecutados: 22</t>
  </si>
  <si>
    <t>El avance de ejecución en el cuarto trimestre para el cumplimiento de metas de Espacio Público con corte al 31 de octubre del 2025, fue de 11.844,79 M2 de los 96.000,00 M2 programados; lo que representa un avance del 12,34% en el cuarto trimestre de lo proyectado de la meta de Espacio Publico de la Entidad para el año 2025.</t>
  </si>
  <si>
    <t>OCTUBRE          •M2 representado:3.890,92         • Segmentos ejecutados: 30</t>
  </si>
  <si>
    <t>NOVIEMBRE      •M2 representado: 2.831,61         • Segmentos ejecutados: 16</t>
  </si>
  <si>
    <t>DICIEMBRE        •M2 representado: 5.122,26         • Segmentos ejecutados: 19</t>
  </si>
  <si>
    <t>Aunque se avanzo en la programación del primer trimestre, no se llego al cumplimiento del 100% por falta de maquinaria solicitada y por la atención de emergencias con las unidades ejecutoras asignadas en Espacio Público.</t>
  </si>
  <si>
    <t>Se continuan con las ejecuciones y solicitudes del PMT, de acuerdo a priorizaciones.</t>
  </si>
  <si>
    <t>Se avanzo en lo que se tenia proyectado para los meses de julio, agosto y septiembre, pero se cuenta con retrazos en la proyección de la meta por la falta de maquinaria requerida en la ejecución.</t>
  </si>
  <si>
    <t>Se avanzo en lo que se tenia proyectado en e ultimo trimestre lo que permitio el cumplimiento de la meta para la vigencia.</t>
  </si>
  <si>
    <t>La meta en la vigencia se reporto en m2.</t>
  </si>
  <si>
    <t xml:space="preserve">  2025-03-28</t>
  </si>
  <si>
    <t>10. Desarrollo Misional y Comercialización-DMIC</t>
  </si>
  <si>
    <r>
      <t xml:space="preserve">Hacer seguimiento a los avances de los proyectos de innovación misional, atreves de los soportes de la ejecución de las diferentes etapas en desarrollo, las cuales se describen a continuación:
</t>
    </r>
    <r>
      <rPr>
        <b/>
        <sz val="8"/>
        <rFont val="Arial"/>
        <family val="2"/>
      </rPr>
      <t xml:space="preserve">Fase 1. Planeación (10 puntos): </t>
    </r>
    <r>
      <rPr>
        <sz val="8"/>
        <rFont val="Arial"/>
        <family val="2"/>
      </rPr>
      <t xml:space="preserve">Se define el titulo, el objetivo y el equipo de trabajo del proyecto (Acta de constitución con el titulo, objetivo e integrantes firmada).
</t>
    </r>
    <r>
      <rPr>
        <b/>
        <sz val="8"/>
        <rFont val="Arial"/>
        <family val="2"/>
      </rPr>
      <t>Fase 2. Investigación y Estructuración (20 puntos):</t>
    </r>
    <r>
      <rPr>
        <sz val="8"/>
        <rFont val="Arial"/>
        <family val="2"/>
      </rPr>
      <t xml:space="preserve"> Se elabora el plan de inspección de ensayos para cumplir con el resultado esperado, incluyendo los recursos, el cronograma (plan de inspección de ensayos o pruebas a realizar para el proyecto).
</t>
    </r>
    <r>
      <rPr>
        <b/>
        <sz val="8"/>
        <rFont val="Arial"/>
        <family val="2"/>
      </rPr>
      <t>Fase 3. Experimental e Informe final (15 puntos):</t>
    </r>
    <r>
      <rPr>
        <sz val="8"/>
        <rFont val="Arial"/>
        <family val="2"/>
      </rPr>
      <t xml:space="preserve"> Se llevan a cabo las actividades planificadas pruebas y/o ensayos de laboratorio  y se elabora el informe final, se evalúa el cumplimiento de los objetivos (Resultados de las pruebas y/o resultados del laboratorio e Informe final del proyecto).
</t>
    </r>
    <r>
      <rPr>
        <b/>
        <sz val="8"/>
        <rFont val="Arial"/>
        <family val="2"/>
      </rPr>
      <t>Fase 4. Divulgación y socialización (10 puntos):</t>
    </r>
    <r>
      <rPr>
        <sz val="8"/>
        <rFont val="Arial"/>
        <family val="2"/>
      </rPr>
      <t xml:space="preserve"> Se realiza la publicación en la pagina web de la entidad y el acta de socialización (publicación en la pagina web y acta de socialización).
</t>
    </r>
    <r>
      <rPr>
        <b/>
        <sz val="8"/>
        <rFont val="Arial"/>
        <family val="2"/>
      </rPr>
      <t>Puntos planeados por trimestre:</t>
    </r>
    <r>
      <rPr>
        <sz val="8"/>
        <rFont val="Arial"/>
        <family val="2"/>
      </rPr>
      <t xml:space="preserve">
1er Trimestre: 75puntos
2do Trimestre: 45puntos
3er Trimestre: 60puntos
4to Trimestre: 40puntos</t>
    </r>
  </si>
  <si>
    <t>100</t>
  </si>
  <si>
    <t>Se realizo el informe final, la divulgación y la socialización del proyecto de prefabricados de concreto + fresado, la socialización y divulgación del proyecto de bases no erodables, y las actas de constitución de los proyectos de mapeo móvil, mejoradores de adherencia para MDC, mezclas tibias y optimización de MF + fresado, obteniendo 75 puntos en total que indican un cumplimiento de un 100% de acuerdo a lo planeado para este trimestre.</t>
  </si>
  <si>
    <t>Se realizo el informe final del proyecto, Evaluación del desempeño de mezclas densas en caliente producidas por la UMV, con incorporación de fresado proveniente del retiro de material existente en la malla vial de Bogotá MDC, la divulgación y la socialización del proyecto Diseño de mezcla de concreto asfaltico, con metodología SUPERPAVE, el plan experimental del proyecto Evaluación de emulsiones asfálticas modificadas que mejoren la calidad y eficiencia en las actividades de parcheo-bacheo y el acta de constitución del proyecto de Generación de un tablero de control acerca del uso de la maquinaria en la entidad mediante procesos de extracción, transformación y carga (ETL), obteniendo 55 puntos en total que indican un cumplimiento de un 122% de acuerdo a lo planeado para este trimestre.</t>
  </si>
  <si>
    <t>Se realizo el informe final del proyecto y la divulgación y socialización del proyecto del densímetro, el plan experimental de los proyectos Acompañamiento técnico a la incorporación de asfaltos modificados con mejoradores de adherencia en la fabricación de las mezclas asfálticas en caliente producidas por la UAERMV.y Generación de un tablero de control acerca del uso de la maquinaria en la entidad mediante procesos de extracción, transformación y carga (ETL), obteniendo 65 puntos en total que indican un cumplimiento de un 108% de acuerdo a lo planeado para este trimestre.</t>
  </si>
  <si>
    <t>Se realizo el informe final del proyecto de sistema de mapeo móvil para entornos viales fase II, el acta de constitución y el plan experimental del proyecto evaluación de la estabilización química de suelos con el producto ASP-200 SoilBinder y cemento, obteniendo 45 puntos en total que indican un cumplimiento de un 113% de acuerdo a lo planeado para este trimestre.</t>
  </si>
  <si>
    <r>
      <t xml:space="preserve">No se plantean acciones de mejora debido a que el indicador cumple con la meta establecida para este trimestre.
</t>
    </r>
    <r>
      <rPr>
        <b/>
        <i/>
        <sz val="11"/>
        <rFont val="Arial"/>
        <family val="2"/>
      </rPr>
      <t xml:space="preserve">Nota: </t>
    </r>
    <r>
      <rPr>
        <i/>
        <sz val="11"/>
        <rFont val="Arial"/>
        <family val="2"/>
      </rPr>
      <t>Se supera el 100% d el o programado debido a que se genero un acta de constitución que no se había contemplado.</t>
    </r>
  </si>
  <si>
    <t>.De los 220 puntos planeados para este año se lograron 240, obteniendo un cumplimiento de 109% de la meta estipulada.</t>
  </si>
  <si>
    <t>Se logro cumplir con la meta propuesta.</t>
  </si>
  <si>
    <t>Diciembre de 2025</t>
  </si>
  <si>
    <t>La unica sentencia judicial que no es favorable para la entidad, fue la proferida por el Tribunal Administrativo de Cundinamrca, dentro del proceso judicial con radicado 2021-00212. La providencia en mención se produce como consecuencia de un recurso de apelación en el marco de una acción popular. Mediante este provervio se ordenó a la UAERMV realizar la intervención de los segmentos viales demandados. No obsatente, la sentencia se profirió sin que la UAERMV fuera vinculadad formalmente al proceso judicial, por lo cual, a traves del apoderado respectivo, se presentó el incidente de nulidad del caso.</t>
  </si>
  <si>
    <t>La gestión realizada durante el tercer trimestre correspondió al 100% de éxito procesal.</t>
  </si>
  <si>
    <t>Las sentencias de los procesos 2025-00311 y 2025-10324 fueron falladas en contra de la entidad. Corresponden a acciones de tutela. El fallo ya fue cumplido por la entidad en lo pertinente.</t>
  </si>
  <si>
    <t>1-10-2025 a 31-21-2025</t>
  </si>
  <si>
    <t>Establecer el  porcentaje de las solicitudes de conciliación prejudicial estudiadas por el comité de conciliación frente a las que le fueron remitidas para su estudio por parte de los abogados a cargo de la defensa judicial de acuerdo a su reparto.</t>
  </si>
  <si>
    <t>diciembre de 2025</t>
  </si>
  <si>
    <t>2do Semestre</t>
  </si>
  <si>
    <t>De las 15 solicitudes remitidas a estudio al Comité de Conciliacion,  se estudiaron 15 tomando la decision de NO conciliar.</t>
  </si>
  <si>
    <t>30/06/2025 a 31/12/2025</t>
  </si>
  <si>
    <t>* GREF-FM-001 Formato de Movimientos de Almacén</t>
  </si>
  <si>
    <t>* Formato Comprobante de Egreso de Elementos de Consumo del Aplicativo de Invenarios de Almacén</t>
  </si>
  <si>
    <t>TERCER TRIMESTRE 2026</t>
  </si>
  <si>
    <t>En el tercer trimestre del año  2025, se recibió para tramite de egreso  4983 solicitudes GREF-FM-001-V10, en los 63 días hábiles para los meses de Julio,Agosto y Septiembre . Adjunto base de datos de los meses antes indicados , donde se puede validar el número de solicitudes y elementos entregados en cada mensualidad. Es importate aclarar que para el mes de Agosto aunque aparece como hábil el día seis (6) no se tomo puesto que no se laboró en la entidad. Este indicador permitío evaluar la eficiencia del proceso de recursos físicos e identificar cuellos de botella y áreas de mejora , para garantizar que las áreas reciban los recursos necesarios de manera oportuna.</t>
  </si>
  <si>
    <t xml:space="preserve">                                                                     </t>
  </si>
  <si>
    <t>En el cuarto trimestre del año  2025, se recibió para tramite de egresos un total de   4538 solicitudes GREF-FM-001-V10, en los 61 días hábiles para los meses de Octubre,Noviembre  y Diciembre . Adjunto base de datos de los meses antes indicados , donde se puede validar el número de solicitudes y elementos entregados en cada mensualidad. Es importate aclarar que para el mes de diciembre se anularon 22 solicitudes por error en el sistema (duplicidad), el cual fue subsanado dentro de los tiempos establecidos, sin afectar la oportunidad en la entrega. Este indicador permitío evaluar la eficiencia del proceso de recursos físicos e identificar cuellos de botella y áreas de mejora , para garantizar que las áreas reciban los recursos necesarios de manera oportuna.</t>
  </si>
  <si>
    <t>El tiempo promedio de respuesta del proceso GREF para el 2025 fue de  0.093 APROPIADO</t>
  </si>
  <si>
    <t>"El resultado del indicador para el trimestre de esta vigencia es apriopiado dado que se presenta una disminución aceptable en los tiempos de respuesta.</t>
  </si>
  <si>
    <t>"El resultado del indicador para el segundo trimestre de esta vigencia es apriopiado dado que se presenta una disminución aceptable en los tiempos de respuesta.</t>
  </si>
  <si>
    <t>Se realizará mesa de trabajo en la cual se solicitará erl apoyo de la Oficina Aasesora de Planeación, con el fin de revisar  la metodología  que pemita un efectivo cálculo de las variables del indicador. Como la disminucion es aceptable no requiere accion de mejora.</t>
  </si>
  <si>
    <t>"El resultado del indicador para el cuarto trimestre de esta vigencia es apriopiado dado que se mantiene la frecuencia en los tiempos de respuesta.</t>
  </si>
  <si>
    <t>No se realiza mesa de trabajo , mas sin embargo la oficina asesora de planeación sugiere revisar y/o reformular el indicador, a lo que el proceso responde de msnera negativa puesto que en esta medición no se tienen  en cuenta días no hábiles y tampoco solicitudes anuladas.</t>
  </si>
  <si>
    <t>14. Gestión Ambiental-GAM</t>
  </si>
  <si>
    <t>1.Formato de generación diaria de residuos no peligrosos</t>
  </si>
  <si>
    <t>2.Certificaciones de aprovechamiento por parte del gestor externo</t>
  </si>
  <si>
    <t>Durante el tercer trimestre de 2025, el 72,07 % de los residuos con potencial aprovechable recolectados correspondió a cartón, plástico, papel, vidrio y metal. Estos materiales fueron gestionados a través del contrato N.° 654 de 2023, suscrito con la Asociación de Recicladores Arcrecifront. En consecuencia, el comportamiento del indicador de aprovechamiento de residuos se mantuvo dentro del rango considerado apropiado.</t>
  </si>
  <si>
    <t>Durante el cuarto trimestre de 2025, el indicador de aprovechamiento de residuos generados presentó un resultado del 88%, reflejando un correcto  desempeño en el marco de la gestión ambiental institucional. Este resultado se encuentra asociado a la implementación del contrato de condiciones uniformes No. 632 de 2025, mediante el cual se garantizó la entrega y aprovechamiento de los residuos sólidos aprovechables a los recicladores de oficio, en cumplimiento de los lineamientos del PIGA y la normativa ambiental vigente. En consecuencia, el indicador se mantuvo dentro del rango de gestión considerado apropiado.</t>
  </si>
  <si>
    <t>Durante el tercer trimestre de 2025, el rango de gestión del indicador de aprovechamiento de residuos generados obtuvo un resultado apropiado.</t>
  </si>
  <si>
    <t>El Grupo de Gestión Ambiental realizará un seguimiento periódico al indicador de aprovechamiento de los residuos generados, con el fin de garantizar su permanencia dentro del rango de gestión apropiado. Para ello, se continuará con el diligenciamiento del formato de generación diaria de residuos no peligrosos (GAM-FM-017) y con las actividades de sensibilización dirigidas al personal de la Entidad.</t>
  </si>
  <si>
    <t>Durante el cuarto trimestre de 2025, el rango de gestión del indicador de aprovechamiento de residuos generados obtuvo un resultado apropiado.</t>
  </si>
  <si>
    <t>Durante la vigencia 2025, el indicador de aprovechamiento de residuos generados alcanzó un resultado anual del 76%, evidenciando un desempeño apropiado en la gestión integral de los residuos sólidos de la entidad. El comportamiento del indicador mostró una mejora progresiva a lo largo del año, destacándose el fortalecimiento de las actividades de segregación en la fuente, almacenamiento temporal y entrega de materiales aprovechables a gestores autorizados y recicladores de oficio, en concordancia con los lineamientos establecidos en el Plan Institucional de Gestión Ambiental – PIGA.</t>
  </si>
  <si>
    <t>Si bien el resultado anual se ubicó dentro del rango apropiado, se identifican oportunidades de mejora orientadas a optimizar la segregación en la fuente, uso del procedimiento GAM-PR-004 por las demás dependencias y consolidar la articulación con los gestores y recicladores de oficio, con el fin de incrementar el porcentaje de aprovechamiento de residuos en la siguiente vigencia y contribuir al cumplimiento de las metas ambientales institucionales.</t>
  </si>
  <si>
    <t>Jeniffer Tatiana Fonseca</t>
  </si>
  <si>
    <t>Producción de Mezcla</t>
  </si>
  <si>
    <t>1-Facturación por la prestación del servicio</t>
  </si>
  <si>
    <t>2- No. de PK</t>
  </si>
  <si>
    <t>3.79</t>
  </si>
  <si>
    <t>4.12</t>
  </si>
  <si>
    <t>3.42</t>
  </si>
  <si>
    <t>3.78</t>
  </si>
  <si>
    <t>3.41</t>
  </si>
  <si>
    <t>Durante el segundo semestre de 2025, el indicador de consumo de agua se ubicó dentro de un rango de gestión deficiente.</t>
  </si>
  <si>
    <t>Durante el segundo semestre de 2025, el indicador de eficiencia en el consumo de agua se ubicó en un rango de gestión deficiente debido al aumento de actividades misionales y mayor consumo de agua desde la sede operativa enviada a la sede de producción.</t>
  </si>
  <si>
    <t xml:space="preserve">Se realizará mesa de trabajo interna donde se revisarán los factores de consumo que influyen en el aumento. </t>
  </si>
  <si>
    <t>Durante la vigencia 2025, en el segundo semestre del año se evidenció un incremento en el indicador de eficiencia en el consumo de agua, alcanzando un valor anual de 3,70 m3/PK, el cual se ubicó dentro del rango de gestión mejorable.Este comportamiento estuvo asociado al aumento en el desarrollo de actividades misionales y al mayor consumo de agua trasladada desde sede operativa hacia la sede de producción, lo que generó una mayor demanda del recurso hídrico durante el periodo evaluado.</t>
  </si>
  <si>
    <t>Para la vigencia futura se fortalecerá el seguimiento a los consumos de agua realizados en la sede operativa.</t>
  </si>
  <si>
    <t>Jeniffer Fonseca</t>
  </si>
  <si>
    <t>Contratista</t>
  </si>
  <si>
    <t>1.Facturación por la prestación del servicio</t>
  </si>
  <si>
    <t>2.No. de PK</t>
  </si>
  <si>
    <t>Durante el tercer trimestre de 2025, el comportamiento del indicador de eficiencia en el consumo de energía evidenció un nivel de gestión catalogado como apropiado. En este periodo se ejecutaron 1.200 PK, los cuales se emplean como códigos de identificación únicos dentro del Código de Identificación Vial (CIV), permitiendo registrar, localizar y gestionar de manera precisa las actividades y condiciones de los distintos componentes de la red vial.</t>
  </si>
  <si>
    <t>Durante el cuarto trimestre de 2025, el indicador de eficiencia en el consumo de energía presentó un resultado de 297,23 kW/PK, ubicándose dentro del rango de gestión apropiado. Este comportamiento se asocia a la optimización en el uso del servicio de alumbrado y a la gestión eficiente del consumo energético derivada de las actividades operativas ejecutadas durante el periodo, lo que contribuyó a la mejora del desempeño del indicador. En consecuencia, se evidencia un fortalecimiento en la eficiencia energética de la entidad, en concordancia con los lineamientos establecidos en el Plan Institucional de Gestión Ambiental – PIGA.</t>
  </si>
  <si>
    <t>Durante el III trimestre de 2025, el indicador de eficiencia en el consumo de energía presentó un desempeño dentro del rango de gestión apropiado.</t>
  </si>
  <si>
    <t>Desde la Oficina de Servicio a la Ciudadanía y Sostenibilidad se está revisando el indicador en coordinación con la Gerencia de Producción, con el propósito de ajustar su metodología para el próximo trimestre. Dicho ajuste se realizará tomando como referencia la mezcla producida en las plantas, considerada la principal fuente de las actividades misionales de la Entidad.</t>
  </si>
  <si>
    <t>Durante el IV trimestre de 2025 el indicador de eficiencia en el consumo de energía presentó un desempeño dentro del rango de gestión apropiado.</t>
  </si>
  <si>
    <t>Desde el grupo de Gestión Ambiental de sedes se realizará el seguimiento de este indicador en la próxima vigencia para seguir evaluando el comportamiento.</t>
  </si>
  <si>
    <t>Para la vigencia 2025, el indicador de eficiencia en el consumo de energía alcanzó un resultado anual de 315,35 kW/PK, ubicándose dentro del rango de gestión apropiado. Este resultado refleja la implementación de acciones orientadas al uso eficiente de la energía, asociadas a la optimización de los consumos en las sedes y frentes de obra, así como al seguimiento periódico del indicador, en concordancia con los lineamientos establecidos en el Plan Institucional de Gestión Ambiental – PIGA.</t>
  </si>
  <si>
    <t>Se recomienda continuar fortaleciendo las medidas de eficiencia energética, así como las actividades de control operativo del consumo, con el fin de mantener y mejorar el desempeño del indicador en la siguiente vigencia, contribuyendo al cumplimiento de las metas ambientales institucionales y a la mejora continua del PIGA.</t>
  </si>
  <si>
    <t>De conformidad al objetivo No.12 de los Objetivos de Desarrollo Sostenible "Producción y Consumo Responsable" el consumo y la producción sostenible consisten en fomentar el uso eficiente de los recursos y la energía, la construcción de infraestructuras que no dañen el medio ambiente, la mejora del acceso a los servicios básicos y la creación de empleos ecológicos, justamente remunerados y con buenas condiciones laborales.  Es por ello que se requiere medir el grado de compromiso con las normas y requisitos ambientales de nuestras partes interesadas (proveedores de bienes y servicios) que redunden en beneficios no solo para la Entidad si no para la Ciudad-Región.</t>
  </si>
  <si>
    <t>Gestión Ambiental -GAM</t>
  </si>
  <si>
    <t>Gerencia de Contratación</t>
  </si>
  <si>
    <t>N.A</t>
  </si>
  <si>
    <t>1.Matriz de contratación</t>
  </si>
  <si>
    <t>2.SECOP</t>
  </si>
  <si>
    <t>Durante el segundo semestre de 2025, el indicador alcanzó un resultado del 91%, ubicándose dentro del rango de gestión apropiado. Este desempeño evidencia la efectividad de las acciones de seguimiento, control y mejora implementadas durante el periodo, así como el compromiso institucional con el cumplimiento de los lineamientos del Plan Institucional de Gestión Ambiental – PIGA, contribuyendo al fortalecimiento del desempeño ambiental de la entidad.</t>
  </si>
  <si>
    <t>Para el segundo semestre de la vigencia 2025, se evidenció una mejora del 3,12% en relación con el mismo periodo de la vigencia 2024, lo que refleja un avance significativo en el fortalecimiento de los procesos contractuales que incorporan cláusulas ambientales, contribuyendo al cumplimiento de los lineamientos del Plan Institucional de Gestión Ambiental – PIGA.</t>
  </si>
  <si>
    <t>Desde el Grupo de Gestión Ambiental se continuará fortaleciendo las actividades de seguimiento y sensibilización en el uso e implementación de las fichas verdes, dirigidas al personal involucrado en la formulación, ejecución y supervisión de los contratos, con el fin de garantizar la incorporación efectiva de criterios ambientales y el cumplimiento de los lineamientos del Plan Institucional de Gestión Ambiental – PIGA.</t>
  </si>
  <si>
    <t>Durante la vigencia 2025, el indicador presentó un comportamiento favorable, con un resultado del 83,33% en el primer semestre y del 91,07% en el segundo semestre, alcanzando un resultado anual de 88,04%. Este desempeño evidencia una mejora progresiva a lo largo del año y el fortalecimiento de las acciones implementadas, particularmente en el seguimiento y la incorporación de criterios ambientales en los procesos contractuales. En consecuencia, el indicador se ubicó dentro del rango de gestión apropiado.</t>
  </si>
  <si>
    <t>Los resultados obtenidos permiten contar con información relevante para la toma de decisiones, el fortalecimiento de las fichas verdes y la mejora continua de la gestión ambiental en la formulación, ejecución y supervisión de los contratos.</t>
  </si>
  <si>
    <t>m3/No. Personas</t>
  </si>
  <si>
    <t>Gestión de Recursos Fisicos - GREF</t>
  </si>
  <si>
    <t>2.20</t>
  </si>
  <si>
    <t>2.23</t>
  </si>
  <si>
    <t>1.90</t>
  </si>
  <si>
    <t>2.10</t>
  </si>
  <si>
    <t>1.80</t>
  </si>
  <si>
    <t>Durante el segundo semestre de 2025, el indicador de eficiencia en el consumo de agua presentó un resultado de 0,012 m3/persona, ubicándose dentro del rango de gestión apropiado. Este comportamiento evidencia un uso eficiente del recurso hídrico en la sede, asociado al control del consumo, a las buenas prácticas implementadas por el personal y al seguimiento periódico del indicador, en concordancia con los lineamientos establecidos en el Plan Institucional de Gestión Ambiental – PIGA.</t>
  </si>
  <si>
    <t>Durante el segundo semestre de 2025, el indicador de eficiencia en el consumo de agua se mantuvo dentro de un rango de gestión apropiado.</t>
  </si>
  <si>
    <t>Durante la vigencia futura se realizará el seguimiento de los sistemas de ahorro y uso eficiente del agua y se continuará con las sensibilizaciones a los colaboradores.</t>
  </si>
  <si>
    <t>Para la vigencia 2025, el indicador de eficiencia en el consumo de agua registró resultados de 0,013 m³/persona en el primer semestre y 0,012 m³/persona en el segundo semestre, ubicándose durante todo el año dentro del rango de gestión apropiado. En consecuencia, la meta establecida para el indicador fue cumplida, evidenciando un uso eficiente y controlado del recurso hídrico en las sedes de la entidad. No se presentaron desviaciones significativas frente a los rangos definidos; por el contrario, se observó una leve mejora en el segundo semestre, lo que refleja la efectividad de las acciones de seguimiento y control implementadas. Los resultados obtenidos permiten contar con información confiable para la toma de decisiones, el fortalecimiento de las buenas prácticas de uso eficiente del agua y la planificación de acciones preventivas dentro del marco del Plan Institucional de Gestión Ambiental – PIGA.</t>
  </si>
  <si>
    <t>Se buscó mantener y fortalecer las acciones de control y seguimiento al consumo de agua, así como seguir con las actividades de sensibilización al personal orientadas al uso eficiente y ahorro del recurso hídrico. Adicionalmente, se realizó el seguimiento a la implementación de medidas complementarias de ahorro y tecnologías eficientes que permitan consolidar el desempeño alcanzado y prevenir incrementos en el consumo en futuras vigencias, en el marco de la mejora continua del Plan Institucional de Gestión Ambiental – PIGA.</t>
  </si>
  <si>
    <t>Kw/No. Personas</t>
  </si>
  <si>
    <t>Durante el tercer trimestre de 2025, el indicador de eficiencia en el consumo de energía alcanzó un nivel de gestión clasificado como apropiado. Este indicador se determina a partir de la información registrada en el sistema biométrico institucional para el control de ingreso del personal y de los datos consignados en la factura del servicio de energía eléctrica.</t>
  </si>
  <si>
    <t>Durante el cuarto trimestre de 2025, el indicador de eficiencia en el consumo de energía se ubicó dentro del rango de gestión apropiado. Su cálculo se realizó a partir de la información registrada en el sistema biométrico de la sede administrativa para el control de ingreso del personal y de los datos reportados en la facturación del servicio de energía eléctrica, lo que permitió un seguimiento confiable del comportamiento del consumo energético durante el periodo evaluado.</t>
  </si>
  <si>
    <t>Durante el primer trimestre de 2025, el indicador de eficiencia en el consumo de energía se mantuvo dentro de un rango de gestión apropiado..</t>
  </si>
  <si>
    <t>Durante el tercer trimestre de 2025, el indicador de eficiencia en el consumo de energía se ubicó dentro del rango de gestión considerado apropiado.</t>
  </si>
  <si>
    <t>El Grupo de Gestión Ambiental continuará realizando el seguimiento sistemático al indicador de eficiencia en el consumo de energía, con el propósito de asegurar su comportamiento dentro del rango de gestión establecido y fortalecer la sostenibilidad de la Entidad. Para ello, se desarrollarán actividades de sensibilización y se mantendrá actualizado el formato de inventario y chequeo de fuentes de consumo eléctrico (GAM-FM-004).</t>
  </si>
  <si>
    <t>Durante el cuarto trimestre de 2025, el indicador de eficiencia de consumo de energía se ubicó dentro del rango de gestión apropiado.</t>
  </si>
  <si>
    <t>El Grupo de Gestión Ambiental continuará realizando el seguimiento a las fuentes de consumo eléctrico y a los sistemas asociados, promoviendo la implementación y el uso de sensores, equipos eficientes y tecnologías de ahorro energético que contribuyan a la optimización del consumo, la prevención de incrementos innecesarios y la mejora continua del desempeño energético de la entidad.</t>
  </si>
  <si>
    <t>Durante la vigencia 2025 se evidenció una disminución progresiva en el resultado del indicador, alcanzando un valor de 19,54 kW/persona, el cual se ubicó dentro del rango de gestión apropiado. En consecuencia, se dio cumplimiento a las metas establecidas en el Plan Institucional de Gestión Ambiental – PIGA, reflejando un uso más eficiente del recurso energético por parte de la entidad.</t>
  </si>
  <si>
    <t>Se recomienda mantener las acciones de seguimiento y control al consumo energético que permitieron la disminución progresiva del indicador durante la vigencia 2025. Asimismo, se sugiere continuar fortaleciendo las estrategias de uso eficiente de la energía, incluyendo la implementación de tecnologías de ahorro, la sensibilización permanente al personal y la verificación periódica de las fuentes de consumo, con el fin de consolidar el desempeño alcanzado y prevenir posibles incrementos en futuras vigencias, en el marco del Plan Institucional de Gestión Ambiental – PIGA</t>
  </si>
  <si>
    <t>JULIO DE 2024</t>
  </si>
  <si>
    <t>15. Gestión Contractual-GCON</t>
  </si>
  <si>
    <t>(N. de contratos liquidados en el periodo en un tiempo menor o igual a seis meses / N. de contratos liquidados en el periodo) *100</t>
  </si>
  <si>
    <t>Gerente de Contratación</t>
  </si>
  <si>
    <t>SEMESTRE 1</t>
  </si>
  <si>
    <t>Durante el primer semestre, la Gerencia de Contratación recibió por parte de los supervisores la radicación de 25 proyectos de acta de liquidación, de los cuales 20 fueron tramitados y liquidados de común acuerdo esto dentro del plazo establecido de seis (6) meses contados a partir de la fecha de radicación por parte de la supervisión, dando cumplimiento al indicador de oportunidad en la liquidación de contratos.</t>
  </si>
  <si>
    <t>Las cinco (5) liquidaciones de mutuo acuerdo restantes se realizaron fuera del tiempo. No obstante, estos casos fueron evaluados internamente, identificando causas específicas que justifican el retraso. Cabe destacar que la integración de un equipo multidisciplinario fortaleció el seguimiento y gestión de los procesos de liquidación, lo que se tradujo en una mejora significativa en el cumplimiento del indicador.</t>
  </si>
  <si>
    <t xml:space="preserve">En este sentido, se alcanzó un nivel de cumplimiento del 80%, lo cual ubica el desempeño institucional dentro del rango de cumplimiento apropiado. </t>
  </si>
  <si>
    <t>SEMESTRE 2</t>
  </si>
  <si>
    <t>Durante el segundo semestre, la Gerencia de Contratación adelantó la liquidación de diecinueve (19) contratos y/o convenios por mutuo acuerdo. De este total, dieciséis (16) liquidaciones se efectuaron dentro del plazo máximo de seis (6) meses contados a partir de la fecha de radicación del proyecto de acta por parte del supervisor o interventor, alcanzando un nivel de cumplimiento del ochenta y cuatro por ciento (84%), superior a la meta establecida para el indicador.</t>
  </si>
  <si>
    <t>Las tres (3) liquidaciones restantes se realizaron por fuera del término definido, principalmente debido a que, durante la etapa de supervisión, se requirió un mayor tiempo para la gestión y revisión de los insumos técnicos y administrativos asociados al proceso de liquidación. Esta situación pone de manifiesto la necesidad de continuar fortaleciendo metodologías de trabajo orientadas a la gestión eficiente de tiempos por parte de las áreas técnicas, que permitan optimizar los plazos de revisión sin afectar la calidad y consistencia de los documentos.</t>
  </si>
  <si>
    <t>En términos generales, los resultados evidencian un desempeño favorable en la gestión de la liquidación contractual, reflejando el fortalecimiento de los mecanismos de seguimiento, control y articulación entre las dependencias involucradas, lo cual contribuyó al mantenimiento del cumplimiento del indicador dentro del rango esperado.</t>
  </si>
  <si>
    <t>Para el segundo semestre, el indicador presenta un incremento en su nivel de cumplimiento, pasando del ochenta por ciento (80%) en la vigencia anterior al ochenta y cuatro por ciento (84%) en la vigencia actual. Este comportamiento refleja una mejora en la oportunidad del proceso de liquidación de contratos por mutuo acuerdo, asociada al fortalecimiento del seguimiento y la articulación entre las áreas involucradas. No obstante, se identifican oportunidades de mejora relacionadas con la gestión de tiempos durante la etapa de revisión por parte de las áreas técnicas, las cuales inciden en algunos casos en la extensión de los plazos establecidos.</t>
  </si>
  <si>
    <t>Implementar y consolidar una metodología de trabajo orientada a la gestión y control de tiempos en las etapas de revisión técnica del proceso de liquidación contractual, fortaleciendo la planificación, priorización y seguimiento de los casos, con el fin de reducir los retrasos identificados y continuar mejorando el nivel de cumplimiento del indicador en los periodos siguientes.</t>
  </si>
  <si>
    <t>JENY PAOLA VIZCAINO GUTIERREZ</t>
  </si>
  <si>
    <t>INFORME TRIMESTRAL SEGUIMIENTO A PAA 2025</t>
  </si>
  <si>
    <t>En relación al tercer trimestre de 2025, se programó en el PAA 32 procesos de contratación, los cuales fueron publicados en su totalidad. De estos, 17 procesos fueron adjudicados, 13 se encuentran en curso, conforme a los cronogramas establecidos en SECOP II para cada modalidad de contratación, y 2 fueron declarados desiertos</t>
  </si>
  <si>
    <t>Para el cuarto trimestre de 2025 se tenían programados en el PAA 9 procesos de contratación, los cuales fueron publicados y adjudicados en su totalidad. Es importante resaltar que el seguimiento realizado por la Gerencia de Contratación y el seguimiento mediante correos institucionales por parte de la Secretaría General contribuyó al alcance de dichos compromisos</t>
  </si>
  <si>
    <t>Para el período de evaluación, no se logro el 100% teniendo en cuenta que tres de los procesos programados para el período quedaron en estructuración, por presentar novedades en la misma, lo que genero que no se pudieran publicar en el mes establecido. Sin embargo es importante precisar que el rango de gestión es 93% siendo este apropiado.</t>
  </si>
  <si>
    <t xml:space="preserve">La ejecución del indicador para el tercer trimestre es eficiente, evidenciando que el seguimiento a los procesos programados llevó a los ajustes correspondientes logrando el cumplimiento del 100% del compromiso establecido. </t>
  </si>
  <si>
    <t xml:space="preserve">Dando continuidad a la ejecución del indicador en el cuarto trimestre continua siendo apropiado, evidenciando que el seguimiento a los procesos programados es relevante para detectar y realizar los ajustes correspondientes logrando el cumplimiento del 100% del compromiso establecido. </t>
  </si>
  <si>
    <t>El comportamiento del indicador “Cumplimiento del Plan Anual de Adquisiciones” durante la vigencia 2025 fue apropiado, alcanzando un cumplimiento anual del 97.09%, superando la meta institucional del 95%. Este resultado refleja una gestión eficaz en la programación y ejecución de los procesos contractuales, con tres trimestres logrando el 100% y solo una leve desviación en el segundo trimestre (92.86%) por procesos en estructuración. La tendencia general fue estable y ascendente, evidenciando que las estrategias de seguimiento y control implementadas por la Gerencia de Contratación y la Secretaría General fueron efectivas para garantizar el cumplimiento del PAA.</t>
  </si>
  <si>
    <t>Enero 5 2026</t>
  </si>
  <si>
    <t>16. Gestión Documental-GDOC</t>
  </si>
  <si>
    <t>Seleccione…</t>
  </si>
  <si>
    <t>Proceso Gestión Documental</t>
  </si>
  <si>
    <t>El indicador se encuentra en un rango de gestión deficiente con un 76% de cumplimiento, es importante mencionar que el trámite de finalización de radicados en orfeo está sujeto a la gestión de finalización adecuada de cada usuario. Asi las cosas, desde el proceso de Gestión Documental, se precisa que desde el proceso de Gestión Documental, se realiza el seguimiento mensual por dependencias y/o procesos con el objetivo de emitir alertas a los usuarios que tienen mayor número de radicados sin finalizar, asi mismo, se presta el acompañamiento focal para lograr el cierre de los mismos, con el fin de mantener el indicador en niveles ópti</t>
  </si>
  <si>
    <t>El indicador se encuentra en un rango de gestión mejorable, es importante mencionar que el trámite de finalización de radicados en orfeo depende de cada usuario. Asi las cosas, desde el proceso de Gestión Documental, se realiza el seguimiento mensual por dependencias y/o procesos con el objetivo de emitir alertas a los usuarios que tienen mayor número de radicados sin finalizar, asi mismo, se presta el acompañamiento focal para lograr el cierre de los mismos, con el fin de mantener el indicador en niveles óptimos.</t>
  </si>
  <si>
    <t>segundo trimestre</t>
  </si>
  <si>
    <t>tercer trimestre</t>
  </si>
  <si>
    <t>El indicador se encuentra en un rango de gestión mejorable, se continua con el seguimiento mensual al No radicados sin finalizar por dependencias</t>
  </si>
  <si>
    <t>cuarto trimestre</t>
  </si>
  <si>
    <t>DIANA PAOLA REAY GOMEZ</t>
  </si>
  <si>
    <t>Contratista enlace proceso GDOC</t>
  </si>
  <si>
    <t>enero 5 de 2026</t>
  </si>
  <si>
    <t>1.37</t>
  </si>
  <si>
    <t>5 dias</t>
  </si>
  <si>
    <t>6 dias</t>
  </si>
  <si>
    <t>3 dias</t>
  </si>
  <si>
    <t>4 dias</t>
  </si>
  <si>
    <t>1 dia</t>
  </si>
  <si>
    <t>2 dias</t>
  </si>
  <si>
    <t>primer trimestre</t>
  </si>
  <si>
    <t>El indicador se mantiene en un rango de gestión mejorable atendiendo y gestionando  la solicitud de prestamos documentales en máximo 3 días., teniendo en cuenta que durante el periodo se realizó el traslado del archivo central a su nueva sede en Montevideo, desde donde se gestionan los prestamos documentales.</t>
  </si>
  <si>
    <t>En comparación con los resultados de la vigencia anterior, el indicador permanece en un rango de gestión apropiado con un tiempo de respuesta a las solicitudes de máximo de  1 día hábil para realizar el prestamo documental.</t>
  </si>
  <si>
    <t>El indicador se mantiene en un rango de gestión mejorable con máximo 3 días para dar respuesta, en este periodo se realizó traslado del archivo central.</t>
  </si>
  <si>
    <t>Se revisarán los tiempos de respuesta acorde a los lineamientos establecidos en el GDOC PR 004 prestamos documentales.</t>
  </si>
  <si>
    <t xml:space="preserve">contratista proceso GDOC </t>
  </si>
  <si>
    <t>2.1%</t>
  </si>
  <si>
    <t>1.1%</t>
  </si>
  <si>
    <t>0.1%</t>
  </si>
  <si>
    <t>En comparación  con la vigencia anterior el resultado del presente indicador se mantiene en un rango de gestión apropiad , resaltando las sensibilizaciones y la divulgación de tips informativos para el buen manejo del SGDEA- Orfeo</t>
  </si>
  <si>
    <t>En comparación  con la vigencia anterior el resultado del presente indicador se mantiene en un rango de gestión apropiado , resaltando las sensibilizaciones y la divulgación de tips informativos para el buen manejo del SGDEA- Orfeo</t>
  </si>
  <si>
    <t>17. Gestión del Talento Humano-GTHU</t>
  </si>
  <si>
    <t>%</t>
  </si>
  <si>
    <t>Secretario(a) General</t>
  </si>
  <si>
    <t>El plan Estratégico de talento humano para el primer trimestre de la vigencia 2025 presento la siguiente programación y avance de acuerdo a los siguientes planes o temas (obteniendo en el periodo un 100% de cumplimiento en el trimestre):</t>
  </si>
  <si>
    <t>- Plan Acción actividades en el año programado 1T (0,33), Ejecutado (0,33);</t>
  </si>
  <si>
    <t>- Plan Anual de Seguridad y Salud en el Trabajo - PASST actividades en el año programado 1T  (0,18), Ejecutado  0,18;</t>
  </si>
  <si>
    <t>- Matriz Gestión Estratégica de Talento Humano - MGETH actividades en el año Programado 1T (0,14), Ejecutado 0,14;</t>
  </si>
  <si>
    <t>- Plan Anual de Estímulos e Incentivos - PAEI actividades en el año Programado 1T (0,00), Ejecutado 0,01</t>
  </si>
  <si>
    <t>- Plan Institucional de Capacitación – PIC actividades en el año Programado 1T (0,00), Ejecutado 0,00.</t>
  </si>
  <si>
    <t>El plan Estratégico de talento humano para el segundo trimestre de la vigencia 2025 presento la siguiente programación y avance de acuerdo a los siguientes planes o temas (obteniendo en el periodo un 91 % de cumplimiento en el trimestre en estado mejorable):</t>
  </si>
  <si>
    <t>- Plan Acción actividades en el año programado 2T (0,14), Ejecutado (0,14)</t>
  </si>
  <si>
    <t>- Plan Anual de Seguridad y Salud en el Trabajo 2T (0,34), Ejecutado (0,34);</t>
  </si>
  <si>
    <t>- MGETH actividades en el año Programado 2T (0,27), Ejecutado (0,27);</t>
  </si>
  <si>
    <t>- Plan Anual de Estímulos e Incentivos - PAEI actividades en el año Programado 1T (0,19), Ejecutado (0,09)</t>
  </si>
  <si>
    <t>- Plan Institucional de Capacitación – PIC actividades en el año Programado 1T (0,22), Ejecutado (0,20).</t>
  </si>
  <si>
    <t>El plan Estratégico de talento humano para el tercer trimestre de la vigencia 2025 presento la siguiente programación y avance de acuerdo a los siguientes planes o temas (obteniendo en el periodo un 91 % de cumplimiento en el trimestre en estado mejorable):</t>
  </si>
  <si>
    <t>- Plan Acción actividades en el año programado 3T (0,14), Ejecutado (0,14)</t>
  </si>
  <si>
    <t>- Plan Anual de Seguridad y Salud en el Trabajo 3T (0,21), Ejecutado (0,21);</t>
  </si>
  <si>
    <t>- MGETH actividades en el año Programado 3T (0,17), Ejecutado (0,17);</t>
  </si>
  <si>
    <t>- Plan Anual de Estímulos e Incentivos - PAEI actividades en el año Programado 3T (0,44, Ejecutado (0,40)</t>
  </si>
  <si>
    <t>- Plan Institucional de Capacitación – PIC actividades en el año Programado 3T (0,66), Ejecutado (0,51).</t>
  </si>
  <si>
    <t>Trimestre IV</t>
  </si>
  <si>
    <t>El plan Estratégico de talento humano para el cuarto trimestre de la vigencia 2025 presento la siguiente programación y avance de acuerdo a los siguientes planes o temas (obteniendo en el periodo un 97 % de cumplimiento en el trimestre en estado mejorable):</t>
  </si>
  <si>
    <t>- Plan Acción actividades en el año programado 3T (0,57), Ejecutado (0,57)</t>
  </si>
  <si>
    <t>- Plan Anual de Seguridad y Salud en el Trabajo 3T (0,25), Ejecutado (0,25);</t>
  </si>
  <si>
    <t>- MGETH actividades en el año Programado 3T (0,34), Ejecutado (0,34);</t>
  </si>
  <si>
    <t>- Plan Anual de Estímulos e Incentivos - PAEI actividades en el año Programado 3T (0,27, Ejecutado (0,26)</t>
  </si>
  <si>
    <t>- Plan Institucional de Capacitación – PIC actividades en el año Programado 3T (0,12), Ejecutado (0,10).</t>
  </si>
  <si>
    <t>Presenta un incremento porcentual significativo 14% comparados con el mismo periodo en la vigencia anterior, toda vez que el mayor % se asigno a partir del segundo smestre de la vigencia, teniendo en cuenta la puesta en marcha del PETHU  en cada uno de sus componentes la cual se realizo en el primer trimestre</t>
  </si>
  <si>
    <t xml:space="preserve">Adelantar actividades de seguimiento para lograr emitir alertas que permitan identificar oportunamente necesidades que faliciten el cumplimiento de las </t>
  </si>
  <si>
    <t>Presenta un incremento porcentual significativo 8% comparados con el mismo periodo en la vigencia anterior, toda vez que el mayor % se asigno a partir del segundo smestre de la vigencia, teniendo en cuenta la puesta en marcha del PETHU  en cada uno de sus componentes la cual se realizo en el primer y segundo trimestre</t>
  </si>
  <si>
    <t>Presenta un incremento porcentual significativo del 6%  comparados con el mismo periodo en la vigencia anterior, toda vez que el mayor % se asigno a partir del segundo smestre de la vigencia, teniendo en cuenta la puesta en marcha del PETHU  en cada uno de sus componentes la cual se realizo en el primer y segundo trimestre</t>
  </si>
  <si>
    <t>Presenta una disminución  porcentual significativa del 10%  comparados con el mismo periodo en la vigencia anterior, sin embargo se precisa que durante el periodo IV de la vigencia 2024 se ejecutaron actividades adicionales a las programadas por lo que arrojo un % de mayor cumplimiento al programado para este periodo</t>
  </si>
  <si>
    <t>Adelantar actividades de seguimiento para lograr emitir alertas que permitan identificar oportunamente necesidades que faliciten el cumplimiento de las  actividades programadas al 100% especialmente para el componete de PIC y PAEI donde se evidencia el % menor de ejecuciòn</t>
  </si>
  <si>
    <t>Se evidencia un nivel de ejecución global  del 94% - Rango de Gestión mejorable, sin embargo en los componentes de PAEI y PIC durante todo el año se identifica un % menor de ejecución de acuerdo a la programación, esto a raíz de los proceso precontractuales y contractuales que son necesarios para la ejecución de las actividades inmersas en dichos planes, lo que ha dificultado la ejecución de las mismas al 100%, en cada periodo. Se requieren crear activiades se seguimiento que permitan llevar a cabo la contrataciòn de los prestadores de servicios para ejecutar los Planes que componen el PETH</t>
  </si>
  <si>
    <t>JENIFFER GARCIA AVILA</t>
  </si>
  <si>
    <t>SEGUIMIENTO EVALUACIÓN DEL DESEMPEÑO Y EVALUACIÓN DE LA GESTIÓN DE EMPLEADOS PÚBLICOS - EP  UAERM</t>
  </si>
  <si>
    <t>Realizar el seguimiento al reporte de la evaluación del desempeño y evaluación de la gestión del 100% de los Epleados Públicos - EP de la UAERMV</t>
  </si>
  <si>
    <t>El objetivo de este indicador es conocer el cumplimiento por parte de los Empleados Públicos - EP. escalafonados en carrera administrativa y vinculados en provisionalidad, acorde a los tiempos establecidos, de la concertación y evaluación de compromisos, para los Empleados Públicos de carrera administrativa mediante el aplicativo EDL-APP y para los Empleados Públicos  vinculados en provisionalidad mediante el procedimiento interno adoptado en la UAERMV.</t>
  </si>
  <si>
    <t>Con el indicador se realizará el seguimiento de las fechas de la concertación y calificación de los Empleados Públicos -EP, relacionados con la Gestión del rendimiento en la UAERMV, el seguimiento se efectuará, durante el mes siguiente del vencimiento de los términos de la Ley vigentes.</t>
  </si>
  <si>
    <r>
      <t>(E.P. de carrera administrativa y E.P provisionales que presentaron oportunamente la evaluación del desempeño y evaluación de la gestión) *</t>
    </r>
    <r>
      <rPr>
        <sz val="11"/>
        <rFont val="Arial"/>
        <family val="2"/>
      </rPr>
      <t xml:space="preserve"> 100</t>
    </r>
  </si>
  <si>
    <t xml:space="preserve">                              Número total cargos de carrera administrativa</t>
  </si>
  <si>
    <t xml:space="preserve">GESTION DEL TALENTO HUMANO </t>
  </si>
  <si>
    <t xml:space="preserve">Número de total de cargos de carrera administrativa </t>
  </si>
  <si>
    <t>A corte del primer semestre de 2025 la entidad cuenta con 112 empleados públicos, distribuidos de la siguiente manera (38 en provisionalidad + 15 de libre nombramiento y remoción y 59 empleados de carrera administrativa),  los cuales realizaron la concertación de compromisos para el periodo anual de la siguiente forma: 38 Evaluación por Provisionalidad + 15 evaluación por acuerdo de gestión  y 59 evaluación por EDL.</t>
  </si>
  <si>
    <t xml:space="preserve">El proceso de evaluación del primer semestre se realizara  el mes siguiente del vencimiento de los términos de Ley vigentes según el tipo de evaluación. </t>
  </si>
  <si>
    <t>A corte del segundo semestre de 2025, se realizó la evaluación correspondiente al primer semestre de 2025, considerando que la medición del segundo semestre será aplicada a finales de enero de 2026. En este sentido, el análisis del indicador se consolida con la información suministrada por la profesional responsable del proceso, presentando los resultados de la siguiente manera:</t>
  </si>
  <si>
    <t xml:space="preserve">la entidad a corte del primer semestre contaba con 105  servidores públicos, distribuidos de la siguiente manera:35 en provisionalidad, 51 en carrera administrativa y 19 en libre nombramiento y remoción. Todos realizaron la concertación de compromisos para el periodo anual, conforme a los lineamientos aplicables, así: </t>
  </si>
  <si>
    <t xml:space="preserve">-  35 evaluaciones por provisionalidad </t>
  </si>
  <si>
    <t>-  51 evaluaciones bajo el instrumento EDL</t>
  </si>
  <si>
    <t>- 19 De Libre Nombramiento y Remoción (6 por EDL-13 Acuerdos de      Gestión)</t>
  </si>
  <si>
    <t xml:space="preserve">En este periodo se reporta el número de servidores públicos a corte de primer semestre que realizaron evaluaciones de acuerdo al tipo de vinculación </t>
  </si>
  <si>
    <t>Se realizarán acciones y seguimiento oportuno a las evaluaciones para mantener el nivel de cumplimiento</t>
  </si>
  <si>
    <t>Durante el segundo semestre se reporta el número de servidores públicos, que realizaron las evaluaciones correspondientes, de acuerdo con su tipo de vinculación.</t>
  </si>
  <si>
    <t>Se adelantá el seguimiento correspondiente y se implementarán las acciones necesarias para garantizar la continuidad del cumplimiento en el desarrollo de las evaluaciones.</t>
  </si>
  <si>
    <t>El resultado demuestra un alto nivel de cumplimiento y articulación institucional, consolidando información confiable para la medición del indicador.</t>
  </si>
  <si>
    <t>Se aclara que la evaluación del segundo semestre de 2025, será reportada en el primer semestre de 2026, conforme a los términos de Ley.</t>
  </si>
  <si>
    <t>CRISTINA ELIZABETH SIERRA CASALLAS</t>
  </si>
  <si>
    <t>PROFESIONAL UNIVERSITARIO</t>
  </si>
  <si>
    <t>Para cada Actividad:</t>
  </si>
  <si>
    <t xml:space="preserve">X: Nivel de satisfacción de cada actividad </t>
  </si>
  <si>
    <t>SR: Sumatoria de respuestas en escala Likert (1=Muy insatisfecho, 2 = Insatisfecho, 3=Neutral, 4= Satisfecho y 5=Muy Satisfecho.)</t>
  </si>
  <si>
    <t>N: Número de Servidores Públicos que respondieron la encuesta.</t>
  </si>
  <si>
    <t>Formula: (X = SR/N)</t>
  </si>
  <si>
    <t>* Formula para el indicador general :_(Sumatoria nivel satisfacción de todas las actividades ΣX  )</t>
  </si>
  <si>
    <t xml:space="preserve">                                           ( Número de actividades N2)</t>
  </si>
  <si>
    <t>Sumatoria nivel satisfacción de todas las actividades ΣX</t>
  </si>
  <si>
    <t>Para el primer semestre de 2025, se cuenta con la medición de satisfacción de las siguientes actividades:</t>
  </si>
  <si>
    <t>ACTIVIDAD PROMEDIO</t>
  </si>
  <si>
    <r>
      <t xml:space="preserve">2025-01-16 - ORFEO Capacitación Funcional  </t>
    </r>
    <r>
      <rPr>
        <b/>
        <sz val="11"/>
        <rFont val="Arial"/>
        <family val="2"/>
      </rPr>
      <t>(4,23)</t>
    </r>
  </si>
  <si>
    <r>
      <t>Sensibilización Manual Código de Integridad- 11-06-2025/</t>
    </r>
    <r>
      <rPr>
        <b/>
        <sz val="11"/>
        <rFont val="Arial"/>
        <family val="2"/>
      </rPr>
      <t>(4,48</t>
    </r>
    <r>
      <rPr>
        <sz val="11"/>
        <rFont val="Arial"/>
        <family val="2"/>
      </rPr>
      <t>)</t>
    </r>
  </si>
  <si>
    <r>
      <t xml:space="preserve">Socialización: Manual de funciones y procedimientos y sus actualizaciones y el cumplimiento de la Política de Seguridad de la Información- Junio/18/2025 </t>
    </r>
    <r>
      <rPr>
        <b/>
        <sz val="11"/>
        <rFont val="Arial"/>
        <family val="2"/>
      </rPr>
      <t>(4,20)</t>
    </r>
  </si>
  <si>
    <r>
      <t xml:space="preserve">Socialización: Procedimiento Expedición Actos Administrativos - Oficina Jurídica- Junio/19/2025 </t>
    </r>
    <r>
      <rPr>
        <b/>
        <sz val="11"/>
        <rFont val="Arial"/>
        <family val="2"/>
      </rPr>
      <t>(4,35)</t>
    </r>
  </si>
  <si>
    <r>
      <t xml:space="preserve">2025-01-16 Capacitación ORFEO Nuevos Desarrollos SGDEA;2025-02-25 Auditoría basada en Riesgos bajo el modelo MIPP;2025-03-05 Capacitación/Inducción Gestores de Integridad;2025-05-27 Orfeo - Capacitación Funcional Avanzada;2025-06-11 Socialización del Manual Código De Integridad Institucional;2025-06-27 Socialización de la Política de Prevención del Daño Antijuridico 2025; </t>
    </r>
    <r>
      <rPr>
        <b/>
        <sz val="11"/>
        <rFont val="Arial"/>
        <family val="2"/>
      </rPr>
      <t>(4,33)</t>
    </r>
  </si>
  <si>
    <t>Curso de Auditoría - Normas Internacionales - Auditoría basada en Riesgos- bajo el modelo MIPP- Virtual sincrónico-20 horas- Martes y Jueves de 7:30 a 10.30 am Febrero 25 y 27, Marzo 4, 6 y 11 de 2025 (4,54)</t>
  </si>
  <si>
    <t>Para el segundo semestre de 2025, se cuenta con la medición de satisfacción de las siguientes actividades:</t>
  </si>
  <si>
    <r>
      <t>ACTIVIDAD PROMEDIO</t>
    </r>
    <r>
      <rPr>
        <sz val="11"/>
        <rFont val="Arial"/>
        <family val="2"/>
      </rPr>
      <t xml:space="preserve">  </t>
    </r>
  </si>
  <si>
    <r>
      <t>-Conversatorio ACOSO LABORAL CON PERPECTIVA DE GENERO</t>
    </r>
    <r>
      <rPr>
        <b/>
        <sz val="11"/>
        <rFont val="Arial"/>
        <family val="2"/>
      </rPr>
      <t xml:space="preserve"> </t>
    </r>
    <r>
      <rPr>
        <sz val="11"/>
        <rFont val="Arial"/>
        <family val="2"/>
      </rPr>
      <t>(Noviembre 2025)</t>
    </r>
    <r>
      <rPr>
        <b/>
        <sz val="11"/>
        <rFont val="Arial"/>
        <family val="2"/>
      </rPr>
      <t xml:space="preserve"> (4,55)  </t>
    </r>
  </si>
  <si>
    <r>
      <t>-</t>
    </r>
    <r>
      <rPr>
        <b/>
        <sz val="11"/>
        <rFont val="Arial"/>
        <family val="2"/>
      </rPr>
      <t xml:space="preserve"> </t>
    </r>
    <r>
      <rPr>
        <sz val="11"/>
        <rFont val="Arial"/>
        <family val="2"/>
      </rPr>
      <t>Diplomado Costos y Presupuestos (Agosto a Octubre)</t>
    </r>
    <r>
      <rPr>
        <b/>
        <sz val="11"/>
        <rFont val="Arial"/>
        <family val="2"/>
      </rPr>
      <t xml:space="preserve"> (4,60)</t>
    </r>
  </si>
  <si>
    <r>
      <t xml:space="preserve">- Gestión en Contratación Estatal(Octubre 2025) </t>
    </r>
    <r>
      <rPr>
        <b/>
        <sz val="11"/>
        <rFont val="Arial"/>
        <family val="2"/>
      </rPr>
      <t>(4,62)</t>
    </r>
  </si>
  <si>
    <r>
      <t xml:space="preserve">-Redacción textos jurídicos y documentos (Septiembre a Octubre de 2025) </t>
    </r>
    <r>
      <rPr>
        <b/>
        <sz val="11"/>
        <rFont val="Arial"/>
        <family val="2"/>
      </rPr>
      <t>(4,50</t>
    </r>
    <r>
      <rPr>
        <sz val="11"/>
        <rFont val="Arial"/>
        <family val="2"/>
      </rPr>
      <t>)</t>
    </r>
  </si>
  <si>
    <t>Durante el primer y segundo semestre de 2025, el PIFC obtuvo un nivel de satisfacción apropiado, cumpliendo la meta inicial. Todas las actividades programadas alcanzaron una calificación superior a 4.0, lo que evidencia alta aceptación, pertinencia y efectividad en su ejecución.  Este resultado confirma el cumplimiento exitoso del propósito del indicador.</t>
  </si>
  <si>
    <r>
      <t>X</t>
    </r>
    <r>
      <rPr>
        <sz val="11"/>
        <rFont val="Arial"/>
        <family val="2"/>
      </rPr>
      <t xml:space="preserve">: Nivel de satisfacción de cada actividad  </t>
    </r>
  </si>
  <si>
    <r>
      <t>SR</t>
    </r>
    <r>
      <rPr>
        <sz val="11"/>
        <rFont val="Arial"/>
        <family val="2"/>
      </rPr>
      <t>: Sumatoria de respuestas en escala Likert (1=Muy insatisfecho, 2 = Insatisfecho, 3=Neutral, 4= Satisfecho y 5=Muy Satisfecho.)</t>
    </r>
  </si>
  <si>
    <r>
      <t>N</t>
    </r>
    <r>
      <rPr>
        <sz val="11"/>
        <rFont val="Arial"/>
        <family val="2"/>
      </rPr>
      <t>: Número de Servidores Públicos que respondieron la encuesta.</t>
    </r>
  </si>
  <si>
    <r>
      <t xml:space="preserve">Formula: </t>
    </r>
    <r>
      <rPr>
        <b/>
        <sz val="11"/>
        <rFont val="Arial"/>
        <family val="2"/>
      </rPr>
      <t>(X = SR/N)</t>
    </r>
  </si>
  <si>
    <r>
      <t>* Formula para el indicador general</t>
    </r>
    <r>
      <rPr>
        <sz val="11"/>
        <rFont val="Arial"/>
        <family val="2"/>
      </rPr>
      <t xml:space="preserve"> :_(Sumatoria nivel satisfacción de todas las actividades  ΣX )</t>
    </r>
  </si>
  <si>
    <r>
      <t xml:space="preserve">                                           ( Número de actividades</t>
    </r>
    <r>
      <rPr>
        <b/>
        <sz val="11"/>
        <rFont val="Arial"/>
        <family val="2"/>
      </rPr>
      <t xml:space="preserve"> N2</t>
    </r>
    <r>
      <rPr>
        <sz val="11"/>
        <rFont val="Arial"/>
        <family val="2"/>
      </rPr>
      <t>)</t>
    </r>
  </si>
  <si>
    <r>
      <t xml:space="preserve">• Actividad Cultural PASE TEATRO NACIONAL (Abril 2025) </t>
    </r>
    <r>
      <rPr>
        <b/>
        <sz val="11"/>
        <rFont val="Arial"/>
        <family val="2"/>
      </rPr>
      <t>(4,58)</t>
    </r>
  </si>
  <si>
    <r>
      <t xml:space="preserve">• Encuentro Prepensionados UMV - Abril 2025 </t>
    </r>
    <r>
      <rPr>
        <b/>
        <sz val="11"/>
        <rFont val="Arial"/>
        <family val="2"/>
      </rPr>
      <t>(4,58)</t>
    </r>
  </si>
  <si>
    <r>
      <t xml:space="preserve">• Dia de la Secretaria - Evento DASCD </t>
    </r>
    <r>
      <rPr>
        <b/>
        <sz val="11"/>
        <rFont val="Arial"/>
        <family val="2"/>
      </rPr>
      <t>(5,00)</t>
    </r>
  </si>
  <si>
    <t>• Mes Mujer : Si participaste en alguna de las siguientes actividades: (Partido Futbol - Mujeres con Ritmo y Sororidad - Charlas de Autoestima y Derechos Mujeres)</t>
  </si>
  <si>
    <r>
      <t xml:space="preserve">• Torneo Bolos - Abril 10 de 2025 </t>
    </r>
    <r>
      <rPr>
        <b/>
        <sz val="11"/>
        <rFont val="Arial"/>
        <family val="2"/>
      </rPr>
      <t>(4,33)</t>
    </r>
  </si>
  <si>
    <r>
      <t xml:space="preserve">•  - Pase Circuito Hídrico - Sauna - Turco - Masaje  </t>
    </r>
    <r>
      <rPr>
        <b/>
        <sz val="11"/>
        <rFont val="Arial"/>
        <family val="2"/>
      </rPr>
      <t>(4,72)</t>
    </r>
  </si>
  <si>
    <r>
      <t xml:space="preserve">- Boletas Cine mas Combo Crispetas (Septiembre 2025) </t>
    </r>
    <r>
      <rPr>
        <b/>
        <sz val="11"/>
        <rFont val="Arial"/>
        <family val="2"/>
      </rPr>
      <t>(4,69)</t>
    </r>
  </si>
  <si>
    <r>
      <t>-Liderazgo Equipo Directivo (Agosto 2025)</t>
    </r>
    <r>
      <rPr>
        <b/>
        <sz val="11"/>
        <rFont val="Arial"/>
        <family val="2"/>
      </rPr>
      <t xml:space="preserve"> (4.83)</t>
    </r>
  </si>
  <si>
    <r>
      <t>-Dia de la Familia (Octubre 2025)</t>
    </r>
    <r>
      <rPr>
        <b/>
        <sz val="11"/>
        <rFont val="Arial"/>
        <family val="2"/>
      </rPr>
      <t xml:space="preserve"> (4,80)</t>
    </r>
  </si>
  <si>
    <r>
      <t>-</t>
    </r>
    <r>
      <rPr>
        <sz val="11"/>
        <rFont val="Arial"/>
        <family val="2"/>
      </rPr>
      <t xml:space="preserve">Vacaciones Recreativas (Octubre 2025) </t>
    </r>
    <r>
      <rPr>
        <b/>
        <sz val="11"/>
        <rFont val="Arial"/>
        <family val="2"/>
      </rPr>
      <t>(4,26)</t>
    </r>
    <r>
      <rPr>
        <sz val="11"/>
        <rFont val="Arial"/>
        <family val="2"/>
      </rPr>
      <t xml:space="preserve">  </t>
    </r>
  </si>
  <si>
    <r>
      <t>-Caminata del Valor y la Amistad Octubre 2025)</t>
    </r>
    <r>
      <rPr>
        <b/>
        <sz val="11"/>
        <rFont val="Arial"/>
        <family val="2"/>
      </rPr>
      <t xml:space="preserve"> (4,69)</t>
    </r>
  </si>
  <si>
    <r>
      <t xml:space="preserve">-Dia del Servidor Público (Diciembre 2025) </t>
    </r>
    <r>
      <rPr>
        <b/>
        <sz val="11"/>
        <rFont val="Arial"/>
        <family val="2"/>
      </rPr>
      <t>(4,73)</t>
    </r>
  </si>
  <si>
    <r>
      <t>-</t>
    </r>
    <r>
      <rPr>
        <sz val="11"/>
        <rFont val="Arial"/>
        <family val="2"/>
      </rPr>
      <t xml:space="preserve">Dia Dulce (Octubre 2025) </t>
    </r>
    <r>
      <rPr>
        <b/>
        <sz val="11"/>
        <rFont val="Arial"/>
        <family val="2"/>
      </rPr>
      <t>(4.76) -</t>
    </r>
    <r>
      <rPr>
        <sz val="11"/>
        <rFont val="Arial"/>
        <family val="2"/>
      </rPr>
      <t>Actividades Navideñas (Diciembre 2025) (4,07)</t>
    </r>
  </si>
  <si>
    <t>Realizar la medición oportunamente, después de el desarrollo de las actividades</t>
  </si>
  <si>
    <t>Durante lel segundo semestre se realizó la medición de satisfacción a 6 actividades de capacitación programadas en el marco del PAEI, obteniendo un resultado favorable que permitió mantener el indicador dentro de los rangos establecidos, evidenciando un desempeño adecuado en su cumplimiento.</t>
  </si>
  <si>
    <t>Realizar la medición de manera oportuna, posterior a la ejecución de las actividades, garantizando que se aplique una vez finalizado su desarrollo.</t>
  </si>
  <si>
    <t>El resultado anual confirma un desempeño favorable y estable del indicador, evidenciando que la oficina de GTHU, logró mantener niveles altos de satisfacción durante ambos semestres de la vigencia 2025, lo que valida la efectividad del plan y el cumplimiento adecuado de la meta establecida..</t>
  </si>
  <si>
    <t>V1</t>
  </si>
  <si>
    <t>El presente indicador mide el conocimiento adquirido de los Servidores Públicos de la UAERMV, sobre un determinado tema, desarrollado en el marco del Plan de Capacitación – PIC. La importancia de esta medición radica en que permitirá al Proceso de Gestión de Talento humano conocer el nivel de conocimiento en diferentes temas vitales para la entidad y así priorizar la capacitación en las siguientes vigencias</t>
  </si>
  <si>
    <t>X: Porcentaje de impacto de capacitación</t>
  </si>
  <si>
    <t>PC_PreTest = PromedioΣ Promedio (Porcentaje Pre_Test) de cada actividad formativa desarrollada)</t>
  </si>
  <si>
    <t>PC_PostTest = PromedioΣ Promedio (Porcentaje Post_Test) de cada actividad formativa desarrollada)</t>
  </si>
  <si>
    <t xml:space="preserve"> Formula para el indicador general:</t>
  </si>
  <si>
    <t>X:= (PC_PostTest)  - ( PC_PreTest )</t>
  </si>
  <si>
    <t>Durante el segundo semestre de 2025 se evaluó el impacto de los cursos Política de Gobierno Digital, Redacción de Textos Jurídicos y Gestión en Contratación Estatal, ejecutados en el marco del contrato interadministrativo con la Universidad Militar.</t>
  </si>
  <si>
    <t>El promedio del pre-test fue 79% y el post-test 91%, lo que representa un incremento del 12%, resultado que se ubica en un rango de gestión adecuado, evidenciando un impacto positivo en el aprendizaje y fortalecimiento de competencias.</t>
  </si>
  <si>
    <t xml:space="preserve">"Se evidencio un promedio pre test de las evaluaciones formativas realizadas de 84,68% y al finalizar la evaluación promedio 89% post test  tuvo un incremento porcentual de 26%, lo cual se encuentra en un rango de gestión apropiado.      " </t>
  </si>
  <si>
    <t xml:space="preserve">Los resultados de las evaluaciones formativas muestran un promedio de 79% en el pre test y 91% en el post test, evidenciando un incremento de 12 puntos porcentuales, lo que confirma un desempeño dentro de un rango de gestión apropiado.   </t>
  </si>
  <si>
    <t>Continuar desarrollando actividades de medición que permitan determinar el impacto de las capacitaciones recibidas por los servidores públicos, en el marco del Plan Institucional de Capacitación (PIC) de la UAERMV.</t>
  </si>
  <si>
    <t>En 2025, el indicador evidenció en el primer semestre un pre test de 84,68% y post test de 98,32%, reflejando una efectividad sobresaliente en la apropiación del conocimiento. En el segundo semestre, el pre test fue de 79% y el post test 91%, con un incremento de 12 puntos, manteniéndose en un rango de gestión apropiado. En general, ambos periodos confirman un impacto positivo y sostenido de las capacitaciones en el fortalecimiento de competencias de los servidores públicos..</t>
  </si>
  <si>
    <t>(N° de expedientes tramitados con fecha de vencimiento en el trimestre a reportar) / (N° total de expedientes con fecha de vencimiento en el trimestre a reportar)*100   (activos)</t>
  </si>
  <si>
    <t>Se tramitaron los procesos disciplinarios conforme la planeación mensual y el vencimiento de la etapa procesal, asi como tambien se evaluarón  las quejas e informes que ingresaron en el periodo reportado y se adoptó dentro del término,  la decisión que en derecho correspondía</t>
  </si>
  <si>
    <r>
      <t>CÓD.</t>
    </r>
    <r>
      <rPr>
        <sz val="7"/>
        <rFont val="Arial"/>
        <family val="2"/>
      </rPr>
      <t> </t>
    </r>
  </si>
  <si>
    <r>
      <t>NOMBRE DEL INDICADOR </t>
    </r>
    <r>
      <rPr>
        <sz val="7"/>
        <rFont val="Arial"/>
        <family val="2"/>
      </rPr>
      <t> </t>
    </r>
  </si>
  <si>
    <t>FÓRMULA DEL INDICADOR</t>
  </si>
  <si>
    <r>
      <t>Variable 1</t>
    </r>
    <r>
      <rPr>
        <sz val="8"/>
        <color theme="1"/>
        <rFont val="Arial"/>
        <family val="2"/>
      </rPr>
      <t> (ejecutado)</t>
    </r>
  </si>
  <si>
    <r>
      <t>Variable 2</t>
    </r>
    <r>
      <rPr>
        <sz val="8"/>
        <color theme="1"/>
        <rFont val="Arial"/>
        <family val="2"/>
      </rPr>
      <t>  (programado)</t>
    </r>
  </si>
  <si>
    <t>Resultado IV trimestre</t>
  </si>
  <si>
    <r>
      <t>Resultado  2025</t>
    </r>
    <r>
      <rPr>
        <sz val="8"/>
        <color theme="1"/>
        <rFont val="Arial"/>
        <family val="2"/>
      </rPr>
      <t> </t>
    </r>
  </si>
  <si>
    <t>FUENTE DE INFORMACIÓN</t>
  </si>
  <si>
    <t>(Número de productos entregados en los términos de tiempos establecidos / Número de productos definidos para el periodo)</t>
  </si>
  <si>
    <t>LOGRAR UN NIVEL DE CUMPLIMIENTO DEL 90%  DE LOS  PRODUCTOS DE DIRECCIONAMIENTO ESTRATÉGICO ESTABLECIDOS PARA EL PERIODO</t>
  </si>
  <si>
    <t xml:space="preserve">Lista de productos establecidos para el periodo con tiempos de entrega </t>
  </si>
  <si>
    <t>(Numero de respuestas positivas (pregunta 3-encuesta)/numero de encuestados)*100</t>
  </si>
  <si>
    <t>ENCUESTA SEMESTRAL DE COMUNICACIONES</t>
  </si>
  <si>
    <t>Sistema Bogotá Te Escucha - SDQS
Sistema de Gestión Documental Orfeo
Base de datos PQRSFD</t>
  </si>
  <si>
    <t xml:space="preserve">
LOGRAR QUE EL TIEMPO PROMEDIO DE ATENCIÓN EN EL CHAT VIRTUAL SEA MÁXIMO 15 MINUTOS</t>
  </si>
  <si>
    <t>ALCANZAR EL 4.2 DE CALIFICACIONES DE LAS PERSONAS QUE PARTICIPAN EN LAS ACTIVIDADES DE RESPONSABILIDAD SOCIAL EN LA ENTIDAD.</t>
  </si>
  <si>
    <t>MANTENER EN UN 95% DE SATISFACCIÓN LOS ESPACIOS DE PARTICIPACIÓN CIUDADANA</t>
  </si>
  <si>
    <t>(N. de actividades ejecutadas / N. de actividades programadas ) *100</t>
  </si>
  <si>
    <t>CUMPLIR CON EL 80% DE LOS PROYECTOS Y ACTIVIDADES PROPUESTAS EN EL PLAN ESTRATÉGICO DE TECNOLOGÍAS DE LA INFORMACIÓN</t>
  </si>
  <si>
    <t>CIRI: Cantidad de incidentes y/o requerimientos atendidos por la UMV que dieron cumplimiento a los Acuerdos de Niveles de Servicio (ANS) para procesos internos. TIRI: Total de incidentes y/o requerimientos reportados mediante la mesa de ayuda y asignados al personal de la UMV. Fórmula: (CIRI/TIRI)*100</t>
  </si>
  <si>
    <t>PRIORIZAR 100% DE LA META ANUAL PROGRAMADA EN LA MALLA VIAL LOCAL, INTERMEDIA Y RURAL</t>
  </si>
  <si>
    <t>((Mesas de trabajo programadas/Mesas de trabajo ejecutadas) *100)</t>
  </si>
  <si>
    <t>Base de datos del SIGMA</t>
  </si>
  <si>
    <t>(Numero total de ensayos realizados / Numero total de ensayos solicitados) *100</t>
  </si>
  <si>
    <t>Consolidado de ensayos del mes
Trazabilidad de los servicios del laboratorio</t>
  </si>
  <si>
    <t>número de trabajos no conformes realizados sobre los informes emitidos/número de informes emitidos por el laboratorio*100%
Nota: La medición de este indicador será de la siguiente manera:
          * 1 Trimestre: octubre, noviembre y diciembre.
          * 2 Trimestre: enero, febrero y marzo.
          * 3 Trimestre: abril, mayo y junio.
          * 4 Trimestre: julio, agosto y septiembre.</t>
  </si>
  <si>
    <t>(Número total de informes entregados oportunamente / Número total de ensayos entregados)*100</t>
  </si>
  <si>
    <t>((% cumplimiento mezcla fria+% cumplimiento mezcla caliente+% cumplimiento concreto hidraulico) /3) /porcentaje de cumplimiento esperado</t>
  </si>
  <si>
    <t>CUMPLIR CON EL 80% DE LOS REQUERIMIENTOS ENTREGAS DE MEZCLAS AUTORIZADAS</t>
  </si>
  <si>
    <t>Bitacora produccion</t>
  </si>
  <si>
    <t>Variable 1: (Porcentaje de cumplimiento porcentaje Asfalto+Porcentaje de cumplimiento Granulometria+ Porcentaje de cumplimiento asentamiento)/ 3 Variable 2:Porcentaje esperado de cumplimiento.  Para el indicador se tiene en cuenta tres (3) parámetros (Granulometria, contenido de asfalto y asentamiento concreto).</t>
  </si>
  <si>
    <t>Formato de control de produccion</t>
  </si>
  <si>
    <t>TENER DISPONIBILIDAD MÍNIMA DE UN 50% DE VEHÍCULOS, MAQUINARIA, EQUIPOS Y PLANTA DE PRODUCCIÓN DE LA UMV</t>
  </si>
  <si>
    <t xml:space="preserve">∑ Calificaciones de los encuestados # Total de encuestados </t>
  </si>
  <si>
    <t>(∑ fase 1*(cantidad)+ fase 2*(cantidad)+ fase 3*(cantidad)+ fase 4*(cantidad)/puntos de avance planeados)*100%</t>
  </si>
  <si>
    <t xml:space="preserve">Acta de constitución de proyecto
Resultados experimentales de los proyectos                                                 
Divulgación y socialización de los proyectos
Informe final por proyecto
</t>
  </si>
  <si>
    <t>MANTENER EL INDICADOR IGUAL O MENOR A 3 DÍAS HÁBILES DEL TIEMPO DE ENTREGA DE BIENES DE CONSUMO POR PARTE DEL PROCESO DE RECURSOS FÍSICOS A LAS DIFERENTES ÁREAS DE LA ENTIDAD SIEMPRE Y CUANDO LAS EXISTENCIAS DE LOS BIENES O ELEMENTOS SOLICITADOS ESTÉN CONFIRMADAS EN EL ALMACÉN.</t>
  </si>
  <si>
    <t>* GREF-FM-001 Formato de Movimientos de Almacén
* Formato Comprobante de Egreso de Elementos de Consumo del Aplicativo de Invenarios de Almacén</t>
  </si>
  <si>
    <t>kg de residuos aprovechabales gestionados /kg de residuos generados *100</t>
  </si>
  <si>
    <t xml:space="preserve">APROVECHAR MINIMO EL 60% DEL TOTAL DE RESIDUOS NO PELIGROSOS GENERADOS POR LA ENTIDAD </t>
  </si>
  <si>
    <t>1.Formato de generación diaria de residuos no peligrosos
2.Certificaciones de aprovechamiento por parte del gestor externo</t>
  </si>
  <si>
    <t>DISMINUIR EN 1% EL CONSUMO DE AGUA EN COMPARACIÓN CON EL MISMO SEMESTRE DEL AÑO INMEDIATAMENTE ANTERIOR.</t>
  </si>
  <si>
    <t>1-Facturación por la prestación del servicio
2- No. de PK</t>
  </si>
  <si>
    <t>DISMINUIR EL CONSUMO EN UN 1% EN COMPARACIÓN CON EL MISMO PERIODO DEL AÑO INMEDIATAMENTE ANTERIOR</t>
  </si>
  <si>
    <t>1.Facturación por la prestación del servicio
2.No. de PK</t>
  </si>
  <si>
    <t xml:space="preserve">INCLUIR CLÁUSULAS DE SOSTENIBILIDAD MÍNIMO AL 60% DE LOS CONTRATOS SUSCRITOS MEDIANTE PROCESOS DE SELECCIÓN PARA LA ADQUISICIÓN DE BIENES Y SERVICIOS </t>
  </si>
  <si>
    <t>1.Matriz de contratación 
2.SECOP</t>
  </si>
  <si>
    <t>LIQUIDAR POR MUTUO ACUERDO COMO MÍNIMO EL 80% DE LOS CONTRATOS O CONVENIOS EN UN PLAZO NO MAYOR A 6 MESES SIGUIENTES A LA FEHA DE RADICACIÓN DEL PROYECTO DE ACTA POR PARTE DEL SUPERVISOR O INTERVENTOR</t>
  </si>
  <si>
    <t>Plan Anual de Adquisiciones
Base de datos contratación, propia del proceso GCON (que contiene los procesos contratuales en el SECOP y TVEC)</t>
  </si>
  <si>
    <t>LOGRAR EL CUMPLIMIENTO DEL 90% DE LA FINALIZACIÓN DE LOS TRÁMITES EN EL SISTEMA DE GESTIÓN DE DOCUMENTOS ELECTRÓNICOS DE ARCHIVO (ORFEO) DURANTE EL PERIODO ESTABLECIDO</t>
  </si>
  <si>
    <t>ATENDER TODAS LAS CONSULTAS DE LOS DOCUMENTOS DEL ARCHIVO CENTRAL Y EL ARCHIVO DE GESTIÓN  EN UN TIEMPO PROMEDIO NO MAYOR A DOS (2) DÍAS HÁBILES</t>
  </si>
  <si>
    <t>TENER UN PORCENTAJE DE DESVIACIÓN MENOR AL 1% ENTRE LOS SISTEMA DE GESTIÓN DE DOCUMENTOS ELECTRÓNICOS DE ARCHIVO (ORFEO) DURANTE EL PERIODO.</t>
  </si>
  <si>
    <t>Plan Estratégico de Talento Humano - PETH</t>
  </si>
  <si>
    <t>(E.P. de carrera administrativa y E.P provisionales que presentaron oportunamente la evaluación del desempeño y evaluación de la gestión) * 100/                             Número total cargos de carrera administrativa</t>
  </si>
  <si>
    <t>REALIZAR EL SEGUIMIENTO AL REPORTE DE LA EVALUACIÓN DEL DESEMPEÑO Y EVALUACIÓN DE LA GESTIÓN DEL 100% DE LOS EMPLEADOS PÚBLICOS  - E.P. DE LA UAERMV.</t>
  </si>
  <si>
    <t>Para cada Actividad: X: Nivel de satisfacción de cada actividad   SR: Sumatoria de respuestas en escala Likert (1=Muy insatisfecho, 2 = Insatisfecho, 3=Neutral, 4= Satisfecho y 5=Muy Satisfecho.) N: Número de Servidores Públicos que respondieron la encuesta. * Formula para el indicador general :_(Sumatoria nivel satisfacción de todas las actividades ΣX  ) Formula: (X = SR/N) /    ( Número de actividades N2)</t>
  </si>
  <si>
    <t>MANTENER EN UNA CONSTANTE IGUAL O SUPERIOR A 4 PUNTOS EN LA CALIFICACIÓN DEL NIVEL DE SATISFACCIÓN DE LAS ACTIVIDADES DESARROLLADAS EN EL MARCO DEL PLAN DE FORMACIÓN Y CAPACITACIÓN – PIFC.</t>
  </si>
  <si>
    <t>Para cada Actividad: X: Nivel de satisfacción de cada actividad   SR: Sumatoria de respuestas en escala Likert (1=Muy insatisfecho, 2 = Insatisfecho, 3=Neutral, 4= Satisfecho y 5=Muy Satisfecho.) N: Número de Servidores Públicos que respondieron la encuesta.  Formula: (X = SR/N) * Formula para el indicador general :_(Sumatoria nivel satisfacción de todas las actividades  ΣX ) /    ( Número de actividades N2)</t>
  </si>
  <si>
    <t>MANTENER EN UNA CONSTANTE IGUAL O SUPERIOR A 4 PUNTOS EN LA CALIFICACIÓN DEL NIVEL DE SATISFACCIÓN DE LAS ACTIVIDADES DESARROLLADAS EN EL MARCO DEL PLAN ANUAL DE ESTÍMULOS E INCENTIVOS.</t>
  </si>
  <si>
    <t xml:space="preserve">Para cada Actividad: X: Nivel de satisfacción de cada actividad  PC_PreTest = PromedioΣ Promedio (Porcentaje Pre_Test) de cada actividad formativa desarrollada) PC_PostTest = PromedioΣ Promedio (Porcentaje Post_Test) de cada actividad formativa desarrollada) X:= (PC_PostTest)  - ( PC_PreTest ) </t>
  </si>
  <si>
    <t>TENER UNA DIFERENCIA POSITIVA (DE INCREMENTO) ENTRE EL PRE TEST  Y POST TEST SUPERIOR AL 20%.</t>
  </si>
  <si>
    <t>90%  DE CUMPLIMIENTO DEL PAA-PLAN ANUAL DE AUDITORÍAS, AL FINAL DE LA VIGENCIA</t>
  </si>
  <si>
    <t>(#total de informes verificados / #total de informes a verificar)*100%</t>
  </si>
  <si>
    <t>VERIFICAR EL 95% DE LOS INFORMES</t>
  </si>
  <si>
    <t xml:space="preserve">Consolidado de informes realizados 
Informes de resultados </t>
  </si>
  <si>
    <t>(#total de visitas realizadas / #total visitas programadas de acuerdo al tipo de intervenciones ejecutadas)*100%</t>
  </si>
  <si>
    <t>VERIFICAR EL 98% DE LAS INTERVENCIONES PROGRAMADAS</t>
  </si>
  <si>
    <t xml:space="preserve">Programación de intervención 
Registro de inspección de la calidad  técnica en obra </t>
  </si>
  <si>
    <t>(# Elementos PK_ID con visita de  seguimiento (CC y RH)/# Elementos PK_ID programados para seguimiento)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</si>
</sst>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6" formatCode="&quot;$&quot;\ #,##0;[Red]\-&quot;$&quot;\ #,##0"/>
    <numFmt numFmtId="41" formatCode="_-* #,##0_-;\-* #,##0_-;_-* &quot;-&quot;_-;_-@_-"/>
    <numFmt numFmtId="44" formatCode="_-&quot;$&quot;\ * #,##0.00_-;\-&quot;$&quot;\ * #,##0.00_-;_-&quot;$&quot;\ * &quot;-&quot;??_-;_-@_-"/>
    <numFmt numFmtId="43" formatCode="_-* #,##0.00_-;\-* #,##0.00_-;_-* &quot;-&quot;??_-;_-@_-"/>
    <numFmt numFmtId="164" formatCode="[$-C0A]mmm\-yy;@"/>
    <numFmt numFmtId="165" formatCode="_(&quot;$&quot;\ * #,##0.00_);_(&quot;$&quot;\ * \(#,##0.00\);_(&quot;$&quot;\ * &quot;-&quot;??_);_(@_)"/>
    <numFmt numFmtId="166" formatCode="_(* #,##0_);_(* \(#,##0\);_(* &quot;-&quot;??_);_(@_)"/>
    <numFmt numFmtId="167" formatCode="_(* #,##0.00_);_(* \(#,##0.00\);_(* &quot;-&quot;??_);_(@_)"/>
    <numFmt numFmtId="168" formatCode="0.0%"/>
    <numFmt numFmtId="169" formatCode="_-&quot;$&quot;* #,##0_-;\-&quot;$&quot;* #,##0_-;_-&quot;$&quot;* &quot;-&quot;??_-;_-@_-"/>
    <numFmt numFmtId="170" formatCode="[$-C0A]mmm\-yy"/>
    <numFmt numFmtId="171" formatCode="0.0"/>
    <numFmt numFmtId="172" formatCode="0.00000"/>
    <numFmt numFmtId="173" formatCode="_([$€]* #,##0.00_);_([$€]* \(#,##0.00\);_([$€]* &quot;-&quot;??_);_(@_)"/>
    <numFmt numFmtId="174" formatCode="_(* #,##0.0_);_(* \(#,##0.0\);_(* &quot;-&quot;??_);_(@_)"/>
    <numFmt numFmtId="175" formatCode="_-&quot;$&quot;\ * #,##0_-;\-&quot;$&quot;\ * #,##0_-;_-&quot;$&quot;\ * &quot;-&quot;??_-;_-@_-"/>
    <numFmt numFmtId="176" formatCode="0.000"/>
  </numFmts>
  <fonts count="102" x14ac:knownFonts="1">
    <font>
      <sz val="11"/>
      <color theme="1"/>
      <name val="Calibri"/>
      <family val="2"/>
      <scheme val="minor"/>
    </font>
    <font>
      <sz val="11"/>
      <color theme="1"/>
      <name val="Calibri"/>
      <family val="2"/>
      <scheme val="minor"/>
    </font>
    <font>
      <i/>
      <sz val="11"/>
      <name val="Arial"/>
      <family val="2"/>
    </font>
    <font>
      <b/>
      <sz val="12"/>
      <name val="Arial"/>
      <family val="2"/>
    </font>
    <font>
      <b/>
      <sz val="11"/>
      <name val="Arial"/>
      <family val="2"/>
    </font>
    <font>
      <sz val="10"/>
      <name val="Arial"/>
      <family val="2"/>
    </font>
    <font>
      <sz val="11"/>
      <name val="Arial"/>
      <family val="2"/>
    </font>
    <font>
      <b/>
      <sz val="10"/>
      <name val="Arial"/>
      <family val="2"/>
    </font>
    <font>
      <sz val="8"/>
      <name val="Arial"/>
      <family val="2"/>
    </font>
    <font>
      <b/>
      <sz val="8"/>
      <name val="Arial"/>
      <family val="2"/>
    </font>
    <font>
      <b/>
      <sz val="12"/>
      <name val="Calibri"/>
      <family val="2"/>
      <scheme val="minor"/>
    </font>
    <font>
      <b/>
      <sz val="9"/>
      <color indexed="81"/>
      <name val="Tahoma"/>
      <family val="2"/>
    </font>
    <font>
      <sz val="9"/>
      <color indexed="81"/>
      <name val="Tahoma"/>
      <family val="2"/>
    </font>
    <font>
      <i/>
      <sz val="10"/>
      <name val="Arial"/>
      <family val="2"/>
    </font>
    <font>
      <sz val="9"/>
      <name val="Arial"/>
      <family val="2"/>
    </font>
    <font>
      <b/>
      <sz val="9"/>
      <name val="Arial"/>
      <family val="2"/>
    </font>
    <font>
      <i/>
      <sz val="9"/>
      <name val="Arial"/>
      <family val="2"/>
    </font>
    <font>
      <b/>
      <sz val="9"/>
      <name val="Calibri"/>
      <family val="2"/>
      <scheme val="minor"/>
    </font>
    <font>
      <sz val="11"/>
      <color rgb="FF000000"/>
      <name val="Arial"/>
      <family val="2"/>
    </font>
    <font>
      <i/>
      <sz val="11"/>
      <color rgb="FF000000"/>
      <name val="Arial"/>
      <family val="2"/>
    </font>
    <font>
      <b/>
      <sz val="11"/>
      <color rgb="FF000000"/>
      <name val="Arial"/>
      <family val="2"/>
    </font>
    <font>
      <b/>
      <u/>
      <sz val="10"/>
      <name val="Arial"/>
      <family val="2"/>
    </font>
    <font>
      <sz val="8"/>
      <color rgb="FF000000"/>
      <name val="Arial"/>
      <family val="2"/>
    </font>
    <font>
      <sz val="9"/>
      <color rgb="FF000000"/>
      <name val="Arial"/>
      <family val="2"/>
    </font>
    <font>
      <b/>
      <sz val="9"/>
      <color rgb="FF000000"/>
      <name val="Arial"/>
      <family val="2"/>
    </font>
    <font>
      <sz val="10"/>
      <color rgb="FF000000"/>
      <name val="Arial"/>
      <family val="2"/>
    </font>
    <font>
      <b/>
      <sz val="10"/>
      <color rgb="FF000000"/>
      <name val="Arial"/>
      <family val="2"/>
    </font>
    <font>
      <sz val="10"/>
      <color rgb="FFFF0000"/>
      <name val="Arial"/>
      <family val="2"/>
    </font>
    <font>
      <b/>
      <sz val="14"/>
      <name val="Arial"/>
      <family val="2"/>
    </font>
    <font>
      <b/>
      <i/>
      <u/>
      <sz val="9"/>
      <name val="Arial"/>
      <family val="2"/>
    </font>
    <font>
      <b/>
      <u/>
      <sz val="9"/>
      <name val="Arial"/>
      <family val="2"/>
    </font>
    <font>
      <u/>
      <sz val="9"/>
      <name val="Arial"/>
      <family val="2"/>
    </font>
    <font>
      <b/>
      <sz val="9"/>
      <color rgb="FF00B050"/>
      <name val="Arial"/>
      <family val="2"/>
    </font>
    <font>
      <i/>
      <sz val="9"/>
      <color rgb="FF000000"/>
      <name val="Arial"/>
      <family val="2"/>
    </font>
    <font>
      <i/>
      <sz val="10"/>
      <color rgb="FF000000"/>
      <name val="Arial"/>
      <family val="2"/>
    </font>
    <font>
      <sz val="8"/>
      <color theme="1"/>
      <name val="Arial"/>
      <family val="2"/>
    </font>
    <font>
      <b/>
      <sz val="11"/>
      <color theme="1"/>
      <name val="Arial"/>
      <family val="2"/>
    </font>
    <font>
      <b/>
      <sz val="9"/>
      <color theme="1"/>
      <name val="Arial"/>
      <family val="2"/>
    </font>
    <font>
      <i/>
      <sz val="9"/>
      <color theme="1"/>
      <name val="Arial"/>
      <family val="2"/>
    </font>
    <font>
      <sz val="9"/>
      <color theme="1"/>
      <name val="Arial"/>
      <family val="2"/>
    </font>
    <font>
      <i/>
      <sz val="11"/>
      <color theme="1"/>
      <name val="Arial"/>
      <family val="2"/>
    </font>
    <font>
      <b/>
      <sz val="12"/>
      <color theme="1"/>
      <name val="Arial"/>
      <family val="2"/>
    </font>
    <font>
      <sz val="11"/>
      <color theme="1"/>
      <name val="Arial"/>
      <family val="2"/>
    </font>
    <font>
      <b/>
      <sz val="10"/>
      <color theme="1"/>
      <name val="Arial"/>
      <family val="2"/>
    </font>
    <font>
      <sz val="10"/>
      <color theme="1"/>
      <name val="Arial"/>
      <family val="2"/>
    </font>
    <font>
      <b/>
      <sz val="9"/>
      <color theme="1"/>
      <name val="Calibri"/>
      <family val="2"/>
    </font>
    <font>
      <b/>
      <sz val="12"/>
      <color theme="1"/>
      <name val="Calibri"/>
      <family val="2"/>
    </font>
    <font>
      <u/>
      <sz val="11"/>
      <color theme="10"/>
      <name val="Calibri"/>
      <family val="2"/>
      <scheme val="minor"/>
    </font>
    <font>
      <sz val="10"/>
      <color theme="1"/>
      <name val="Segoe UI"/>
      <family val="2"/>
    </font>
    <font>
      <i/>
      <sz val="11"/>
      <color rgb="FFFF0000"/>
      <name val="Arial"/>
      <family val="2"/>
    </font>
    <font>
      <sz val="11"/>
      <color rgb="FF0070C0"/>
      <name val="Arial"/>
      <family val="2"/>
    </font>
    <font>
      <sz val="11"/>
      <color theme="1"/>
      <name val="Arial"/>
      <family val="2"/>
    </font>
    <font>
      <sz val="12"/>
      <name val="Arial"/>
      <family val="2"/>
    </font>
    <font>
      <u/>
      <sz val="8.5"/>
      <color indexed="12"/>
      <name val="Times New Roman"/>
      <family val="1"/>
    </font>
    <font>
      <u/>
      <sz val="11"/>
      <color theme="10"/>
      <name val="Calibri"/>
      <family val="2"/>
    </font>
    <font>
      <u/>
      <sz val="11"/>
      <color theme="10"/>
      <name val="Arial"/>
      <family val="2"/>
    </font>
    <font>
      <u/>
      <sz val="10"/>
      <color indexed="12"/>
      <name val="Arial"/>
      <family val="2"/>
    </font>
    <font>
      <sz val="12"/>
      <name val="Times New Roman"/>
      <family val="1"/>
    </font>
    <font>
      <sz val="10"/>
      <name val="Arial Rounded MT Bold"/>
      <family val="2"/>
    </font>
    <font>
      <sz val="10"/>
      <color rgb="FF000000"/>
      <name val="Times New Roman"/>
      <family val="1"/>
    </font>
    <font>
      <i/>
      <sz val="9"/>
      <color rgb="FFFF0000"/>
      <name val="Arial"/>
      <family val="2"/>
    </font>
    <font>
      <b/>
      <i/>
      <sz val="10"/>
      <color rgb="FFFF0000"/>
      <name val="Arial"/>
      <family val="2"/>
    </font>
    <font>
      <b/>
      <i/>
      <sz val="8"/>
      <color rgb="FFFF0000"/>
      <name val="Arial"/>
      <family val="2"/>
    </font>
    <font>
      <b/>
      <i/>
      <u/>
      <sz val="8"/>
      <color rgb="FFFF0000"/>
      <name val="Arial"/>
      <family val="2"/>
    </font>
    <font>
      <u/>
      <sz val="11"/>
      <name val="Arial"/>
      <family val="2"/>
    </font>
    <font>
      <i/>
      <sz val="7"/>
      <name val="Arial"/>
      <family val="2"/>
    </font>
    <font>
      <b/>
      <sz val="11"/>
      <color theme="1"/>
      <name val="Calibri"/>
      <family val="2"/>
      <scheme val="minor"/>
    </font>
    <font>
      <b/>
      <sz val="8"/>
      <color theme="1"/>
      <name val="Arial"/>
      <family val="2"/>
    </font>
    <font>
      <b/>
      <sz val="11"/>
      <color theme="0"/>
      <name val="Calibri"/>
      <family val="2"/>
      <scheme val="minor"/>
    </font>
    <font>
      <b/>
      <sz val="11"/>
      <name val="Calibri"/>
      <family val="2"/>
      <scheme val="minor"/>
    </font>
    <font>
      <b/>
      <sz val="11"/>
      <color rgb="FFFFFFFF"/>
      <name val="Calibri"/>
      <family val="2"/>
      <scheme val="minor"/>
    </font>
    <font>
      <sz val="11"/>
      <color rgb="FF808080"/>
      <name val="Arial"/>
      <family val="2"/>
    </font>
    <font>
      <b/>
      <sz val="11"/>
      <color rgb="FF000000"/>
      <name val="Calibri"/>
      <family val="2"/>
      <scheme val="minor"/>
    </font>
    <font>
      <b/>
      <sz val="11"/>
      <color indexed="8"/>
      <name val="Arial"/>
      <family val="2"/>
    </font>
    <font>
      <sz val="11"/>
      <color theme="0" tint="-0.499984740745262"/>
      <name val="Arial"/>
      <family val="2"/>
    </font>
    <font>
      <b/>
      <sz val="11"/>
      <color theme="0"/>
      <name val="Calibri"/>
      <family val="2"/>
    </font>
    <font>
      <sz val="10"/>
      <color rgb="FF808080"/>
      <name val="Arial"/>
      <family val="2"/>
    </font>
    <font>
      <sz val="8"/>
      <color rgb="FF808080"/>
      <name val="Arial"/>
      <family val="2"/>
    </font>
    <font>
      <sz val="9"/>
      <color rgb="FF00B0F0"/>
      <name val="Arial"/>
      <family val="2"/>
    </font>
    <font>
      <i/>
      <sz val="11"/>
      <color rgb="FF000000"/>
      <name val="Arial"/>
    </font>
    <font>
      <b/>
      <i/>
      <sz val="11"/>
      <color rgb="FF000000"/>
      <name val="Arial"/>
    </font>
    <font>
      <i/>
      <sz val="9"/>
      <color rgb="FF000000"/>
      <name val="Arial"/>
    </font>
    <font>
      <sz val="11"/>
      <name val="Arial"/>
    </font>
    <font>
      <sz val="11"/>
      <color rgb="FF000000"/>
      <name val="Calibri"/>
      <family val="2"/>
      <scheme val="minor"/>
    </font>
    <font>
      <sz val="11"/>
      <color rgb="FF000000"/>
      <name val="Arial"/>
    </font>
    <font>
      <b/>
      <sz val="11"/>
      <color rgb="FF000000"/>
      <name val="Arial"/>
    </font>
    <font>
      <b/>
      <sz val="11"/>
      <color rgb="FF808080"/>
      <name val="Arial"/>
      <family val="2"/>
    </font>
    <font>
      <b/>
      <sz val="12"/>
      <color rgb="FF000000"/>
      <name val="Arial"/>
      <family val="2"/>
    </font>
    <font>
      <sz val="10"/>
      <color rgb="FF000000"/>
      <name val="Arial"/>
    </font>
    <font>
      <b/>
      <sz val="10"/>
      <color rgb="FF000000"/>
      <name val="Arial"/>
    </font>
    <font>
      <b/>
      <sz val="9"/>
      <color rgb="FF000000"/>
      <name val="Calibri"/>
      <family val="2"/>
      <scheme val="minor"/>
    </font>
    <font>
      <b/>
      <sz val="12"/>
      <color rgb="FF000000"/>
      <name val="Calibri"/>
      <family val="2"/>
      <scheme val="minor"/>
    </font>
    <font>
      <i/>
      <sz val="8"/>
      <color rgb="FF000000"/>
      <name val="Arial"/>
      <family val="2"/>
    </font>
    <font>
      <sz val="11"/>
      <color rgb="FF000000"/>
      <name val="Calibri"/>
      <family val="2"/>
      <charset val="1"/>
      <scheme val="minor"/>
    </font>
    <font>
      <i/>
      <sz val="11"/>
      <color rgb="FFA6A6A6"/>
      <name val="Arial"/>
      <family val="2"/>
    </font>
    <font>
      <sz val="11"/>
      <color rgb="FFA6A6A6"/>
      <name val="Arial"/>
      <family val="2"/>
    </font>
    <font>
      <b/>
      <i/>
      <sz val="11"/>
      <name val="Arial"/>
      <family val="2"/>
    </font>
    <font>
      <i/>
      <sz val="8"/>
      <name val="Arial"/>
      <family val="2"/>
    </font>
    <font>
      <i/>
      <u/>
      <sz val="9"/>
      <name val="Arial"/>
      <family val="2"/>
    </font>
    <font>
      <b/>
      <sz val="7"/>
      <name val="Arial"/>
      <family val="2"/>
    </font>
    <font>
      <sz val="7"/>
      <name val="Arial"/>
      <family val="2"/>
    </font>
    <font>
      <sz val="7"/>
      <color theme="1"/>
      <name val="Arial"/>
      <family val="2"/>
    </font>
  </fonts>
  <fills count="29">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E7E6E6"/>
        <bgColor rgb="FF000000"/>
      </patternFill>
    </fill>
    <fill>
      <patternFill patternType="solid">
        <fgColor rgb="FFFFFFFF"/>
        <bgColor rgb="FF000000"/>
      </patternFill>
    </fill>
    <fill>
      <patternFill patternType="solid">
        <fgColor rgb="FFD9D9D9"/>
        <bgColor rgb="FF000000"/>
      </patternFill>
    </fill>
    <fill>
      <patternFill patternType="solid">
        <fgColor rgb="FFFF0000"/>
        <bgColor rgb="FF000000"/>
      </patternFill>
    </fill>
    <fill>
      <patternFill patternType="solid">
        <fgColor rgb="FFFFFF00"/>
        <bgColor rgb="FF000000"/>
      </patternFill>
    </fill>
    <fill>
      <patternFill patternType="solid">
        <fgColor rgb="FF92D050"/>
        <bgColor rgb="FF000000"/>
      </patternFill>
    </fill>
    <fill>
      <patternFill patternType="solid">
        <fgColor rgb="FFE7E6E6"/>
        <bgColor rgb="FFE7E6E6"/>
      </patternFill>
    </fill>
    <fill>
      <patternFill patternType="solid">
        <fgColor rgb="FFD8D8D8"/>
        <bgColor rgb="FFD8D8D8"/>
      </patternFill>
    </fill>
    <fill>
      <patternFill patternType="solid">
        <fgColor rgb="FFFF0000"/>
        <bgColor rgb="FFFF0000"/>
      </patternFill>
    </fill>
    <fill>
      <patternFill patternType="solid">
        <fgColor rgb="FFFFFF00"/>
        <bgColor rgb="FFFFFF00"/>
      </patternFill>
    </fill>
    <fill>
      <patternFill patternType="solid">
        <fgColor rgb="FF92D050"/>
        <bgColor rgb="FF92D050"/>
      </patternFill>
    </fill>
    <fill>
      <patternFill patternType="solid">
        <fgColor rgb="FFD9D9D9"/>
        <bgColor indexed="64"/>
      </patternFill>
    </fill>
    <fill>
      <patternFill patternType="solid">
        <fgColor indexed="9"/>
        <bgColor indexed="64"/>
      </patternFill>
    </fill>
    <fill>
      <patternFill patternType="solid">
        <fgColor theme="0"/>
        <bgColor rgb="FF000000"/>
      </patternFill>
    </fill>
    <fill>
      <patternFill patternType="solid">
        <fgColor theme="0"/>
        <bgColor theme="0"/>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305496"/>
        <bgColor rgb="FF000000"/>
      </patternFill>
    </fill>
    <fill>
      <patternFill patternType="solid">
        <fgColor theme="4" tint="-0.249977111117893"/>
        <bgColor indexed="64"/>
      </patternFill>
    </fill>
    <fill>
      <patternFill patternType="solid">
        <fgColor rgb="FFFFFFFF"/>
        <bgColor rgb="FFFFFFFF"/>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thin">
        <color auto="1"/>
      </left>
      <right/>
      <top style="medium">
        <color auto="1"/>
      </top>
      <bottom style="medium">
        <color auto="1"/>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bottom style="medium">
        <color indexed="64"/>
      </bottom>
      <diagonal/>
    </border>
    <border>
      <left style="medium">
        <color rgb="FF000000"/>
      </left>
      <right/>
      <top style="medium">
        <color rgb="FF000000"/>
      </top>
      <bottom/>
      <diagonal/>
    </border>
    <border>
      <left/>
      <right/>
      <top style="medium">
        <color rgb="FF000000"/>
      </top>
      <bottom/>
      <diagonal/>
    </border>
    <border>
      <left style="medium">
        <color indexed="64"/>
      </left>
      <right/>
      <top style="medium">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medium">
        <color indexed="64"/>
      </top>
      <bottom/>
      <diagonal/>
    </border>
    <border>
      <left style="medium">
        <color rgb="FF000000"/>
      </left>
      <right/>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medium">
        <color rgb="FF000000"/>
      </top>
      <bottom/>
      <diagonal/>
    </border>
    <border>
      <left/>
      <right style="medium">
        <color rgb="FF000000"/>
      </right>
      <top style="medium">
        <color rgb="FF000000"/>
      </top>
      <bottom/>
      <diagonal/>
    </border>
    <border>
      <left/>
      <right style="medium">
        <color rgb="FF000000"/>
      </right>
      <top/>
      <bottom/>
      <diagonal/>
    </border>
    <border>
      <left/>
      <right style="medium">
        <color rgb="FF000000"/>
      </right>
      <top style="thin">
        <color rgb="FF000000"/>
      </top>
      <bottom/>
      <diagonal/>
    </border>
    <border>
      <left/>
      <right style="medium">
        <color rgb="FF000000"/>
      </right>
      <top style="medium">
        <color rgb="FF000000"/>
      </top>
      <bottom style="medium">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style="medium">
        <color indexed="64"/>
      </bottom>
      <diagonal/>
    </border>
    <border>
      <left/>
      <right style="medium">
        <color rgb="FF000000"/>
      </right>
      <top/>
      <bottom style="medium">
        <color indexed="64"/>
      </bottom>
      <diagonal/>
    </border>
    <border>
      <left/>
      <right style="medium">
        <color indexed="64"/>
      </right>
      <top style="thin">
        <color rgb="FF000000"/>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style="medium">
        <color indexed="64"/>
      </left>
      <right/>
      <top style="thin">
        <color rgb="FF000000"/>
      </top>
      <bottom style="thin">
        <color rgb="FF000000"/>
      </bottom>
      <diagonal/>
    </border>
    <border>
      <left/>
      <right style="thin">
        <color rgb="FF000000"/>
      </right>
      <top style="medium">
        <color rgb="FF000000"/>
      </top>
      <bottom style="medium">
        <color rgb="FF000000"/>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style="medium">
        <color rgb="FF000000"/>
      </right>
      <top/>
      <bottom style="medium">
        <color indexed="64"/>
      </bottom>
      <diagonal/>
    </border>
    <border>
      <left/>
      <right style="thin">
        <color rgb="FF000000"/>
      </right>
      <top/>
      <bottom style="medium">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medium">
        <color indexed="64"/>
      </right>
      <top style="medium">
        <color indexed="64"/>
      </top>
      <bottom style="thin">
        <color rgb="FF000000"/>
      </bottom>
      <diagonal/>
    </border>
    <border>
      <left/>
      <right style="medium">
        <color indexed="64"/>
      </right>
      <top style="thin">
        <color rgb="FF000000"/>
      </top>
      <bottom style="medium">
        <color indexed="64"/>
      </bottom>
      <diagonal/>
    </border>
    <border>
      <left style="medium">
        <color rgb="FF000000"/>
      </left>
      <right style="medium">
        <color rgb="FF000000"/>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rgb="FF000000"/>
      </left>
      <right/>
      <top style="thin">
        <color indexed="64"/>
      </top>
      <bottom style="medium">
        <color indexed="64"/>
      </bottom>
      <diagonal/>
    </border>
    <border>
      <left style="medium">
        <color indexed="64"/>
      </left>
      <right/>
      <top style="thin">
        <color rgb="FF000000"/>
      </top>
      <bottom/>
      <diagonal/>
    </border>
    <border>
      <left style="medium">
        <color indexed="64"/>
      </left>
      <right/>
      <top/>
      <bottom style="thin">
        <color rgb="FF000000"/>
      </bottom>
      <diagonal/>
    </border>
    <border>
      <left style="thin">
        <color rgb="FF000000"/>
      </left>
      <right style="medium">
        <color rgb="FF000000"/>
      </right>
      <top/>
      <bottom/>
      <diagonal/>
    </border>
    <border>
      <left style="medium">
        <color rgb="FF000000"/>
      </left>
      <right style="medium">
        <color indexed="64"/>
      </right>
      <top style="medium">
        <color rgb="FF000000"/>
      </top>
      <bottom/>
      <diagonal/>
    </border>
    <border>
      <left style="medium">
        <color rgb="FF000000"/>
      </left>
      <right style="medium">
        <color indexed="64"/>
      </right>
      <top/>
      <bottom style="thin">
        <color rgb="FF000000"/>
      </bottom>
      <diagonal/>
    </border>
    <border>
      <left style="medium">
        <color rgb="FF000000"/>
      </left>
      <right style="medium">
        <color indexed="64"/>
      </right>
      <top style="thin">
        <color rgb="FF000000"/>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indexed="64"/>
      </left>
      <right style="medium">
        <color indexed="64"/>
      </right>
      <top/>
      <bottom style="medium">
        <color rgb="FF000000"/>
      </bottom>
      <diagonal/>
    </border>
    <border>
      <left style="medium">
        <color indexed="64"/>
      </left>
      <right/>
      <top/>
      <bottom style="medium">
        <color rgb="FF000000"/>
      </bottom>
      <diagonal/>
    </border>
    <border>
      <left style="thin">
        <color rgb="FF000000"/>
      </left>
      <right style="medium">
        <color indexed="64"/>
      </right>
      <top/>
      <bottom/>
      <diagonal/>
    </border>
    <border>
      <left/>
      <right style="medium">
        <color indexed="64"/>
      </right>
      <top style="thin">
        <color rgb="FF000000"/>
      </top>
      <bottom/>
      <diagonal/>
    </border>
    <border>
      <left/>
      <right style="medium">
        <color indexed="64"/>
      </right>
      <top/>
      <bottom style="thin">
        <color rgb="FF000000"/>
      </bottom>
      <diagonal/>
    </border>
    <border>
      <left style="thin">
        <color indexed="64"/>
      </left>
      <right style="thin">
        <color rgb="FF000000"/>
      </right>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medium">
        <color indexed="64"/>
      </right>
      <top style="thin">
        <color indexed="64"/>
      </top>
      <bottom style="thin">
        <color rgb="FF000000"/>
      </bottom>
      <diagonal/>
    </border>
    <border>
      <left style="medium">
        <color indexed="64"/>
      </left>
      <right/>
      <top style="thin">
        <color indexed="64"/>
      </top>
      <bottom style="thin">
        <color rgb="FF000000"/>
      </bottom>
      <diagonal/>
    </border>
    <border>
      <left style="medium">
        <color rgb="FF000000"/>
      </left>
      <right style="medium">
        <color rgb="FF000000"/>
      </right>
      <top style="thin">
        <color rgb="FF000000"/>
      </top>
      <bottom/>
      <diagonal/>
    </border>
  </borders>
  <cellStyleXfs count="167">
    <xf numFmtId="0" fontId="0" fillId="0" borderId="0"/>
    <xf numFmtId="9" fontId="1" fillId="0" borderId="0" applyFont="0" applyFill="0" applyBorder="0" applyAlignment="0" applyProtection="0"/>
    <xf numFmtId="0" fontId="1" fillId="0" borderId="0"/>
    <xf numFmtId="0" fontId="5" fillId="0" borderId="0"/>
    <xf numFmtId="165" fontId="1" fillId="0" borderId="0" applyFont="0" applyFill="0" applyBorder="0" applyAlignment="0" applyProtection="0"/>
    <xf numFmtId="44" fontId="1" fillId="0" borderId="0" applyFont="0" applyFill="0" applyBorder="0" applyAlignment="0" applyProtection="0"/>
    <xf numFmtId="0" fontId="47" fillId="0" borderId="0" applyNumberFormat="0" applyFill="0" applyBorder="0" applyAlignment="0" applyProtection="0"/>
    <xf numFmtId="0" fontId="42" fillId="0" borderId="0"/>
    <xf numFmtId="0" fontId="48" fillId="0" borderId="0"/>
    <xf numFmtId="0" fontId="48" fillId="0" borderId="0"/>
    <xf numFmtId="9" fontId="42" fillId="0" borderId="0" applyFont="0" applyFill="0" applyBorder="0" applyAlignment="0" applyProtection="0"/>
    <xf numFmtId="9" fontId="42" fillId="0" borderId="0" applyFont="0" applyFill="0" applyBorder="0" applyAlignment="0" applyProtection="0"/>
    <xf numFmtId="0" fontId="1" fillId="0" borderId="0"/>
    <xf numFmtId="165" fontId="1" fillId="0" borderId="0" applyFont="0" applyFill="0" applyBorder="0" applyAlignment="0" applyProtection="0"/>
    <xf numFmtId="0" fontId="5" fillId="0" borderId="0"/>
    <xf numFmtId="0" fontId="5" fillId="0" borderId="0"/>
    <xf numFmtId="0" fontId="5" fillId="0" borderId="0"/>
    <xf numFmtId="0" fontId="1" fillId="0" borderId="0"/>
    <xf numFmtId="0" fontId="5" fillId="0" borderId="0"/>
    <xf numFmtId="43" fontId="1" fillId="0" borderId="0" applyFont="0" applyFill="0" applyBorder="0" applyAlignment="0" applyProtection="0"/>
    <xf numFmtId="0" fontId="51" fillId="0" borderId="0"/>
    <xf numFmtId="0" fontId="1" fillId="0" borderId="0"/>
    <xf numFmtId="0" fontId="5" fillId="0" borderId="0"/>
    <xf numFmtId="173" fontId="52" fillId="0" borderId="0" applyFont="0" applyFill="0" applyBorder="0" applyAlignment="0" applyProtection="0"/>
    <xf numFmtId="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1" fillId="0" borderId="0"/>
    <xf numFmtId="0" fontId="5" fillId="0" borderId="0"/>
    <xf numFmtId="0" fontId="5" fillId="0" borderId="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58" fillId="0" borderId="0"/>
    <xf numFmtId="0" fontId="5" fillId="0" borderId="0"/>
    <xf numFmtId="0" fontId="52" fillId="0" borderId="0"/>
    <xf numFmtId="0" fontId="58" fillId="0" borderId="0"/>
    <xf numFmtId="0" fontId="58" fillId="0" borderId="0"/>
    <xf numFmtId="0" fontId="52" fillId="0" borderId="0"/>
    <xf numFmtId="0" fontId="1"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9" fillId="0" borderId="0"/>
    <xf numFmtId="0" fontId="51" fillId="0" borderId="0"/>
    <xf numFmtId="41" fontId="1" fillId="0" borderId="0" applyFont="0" applyFill="0" applyBorder="0" applyAlignment="0" applyProtection="0"/>
    <xf numFmtId="41" fontId="1" fillId="0" borderId="0" applyFont="0" applyFill="0" applyBorder="0" applyAlignment="0" applyProtection="0"/>
  </cellStyleXfs>
  <cellXfs count="2991">
    <xf numFmtId="0" fontId="0" fillId="0" borderId="0" xfId="0"/>
    <xf numFmtId="0" fontId="2" fillId="0" borderId="0" xfId="2" applyFont="1" applyAlignment="1">
      <alignment horizontal="center"/>
    </xf>
    <xf numFmtId="0" fontId="4" fillId="0" borderId="0" xfId="0" applyFont="1" applyAlignment="1">
      <alignment horizontal="left" vertical="center" wrapText="1"/>
    </xf>
    <xf numFmtId="0" fontId="4" fillId="0" borderId="0" xfId="0" applyFont="1" applyAlignment="1">
      <alignment horizontal="center" vertical="center"/>
    </xf>
    <xf numFmtId="0" fontId="6" fillId="0" borderId="0" xfId="0" applyFont="1" applyAlignment="1">
      <alignment horizontal="center"/>
    </xf>
    <xf numFmtId="0" fontId="9" fillId="9" borderId="38" xfId="0" applyFont="1" applyFill="1" applyBorder="1" applyAlignment="1">
      <alignment horizontal="center" vertical="center" wrapText="1"/>
    </xf>
    <xf numFmtId="0" fontId="6" fillId="0" borderId="38" xfId="0" applyFont="1" applyBorder="1" applyAlignment="1">
      <alignment vertical="center" wrapText="1"/>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7" xfId="0" applyFont="1" applyBorder="1" applyAlignment="1">
      <alignment horizontal="center" vertical="center"/>
    </xf>
    <xf numFmtId="0" fontId="6" fillId="0" borderId="13" xfId="0" applyFont="1" applyBorder="1" applyAlignment="1">
      <alignment horizontal="center"/>
    </xf>
    <xf numFmtId="0" fontId="6" fillId="0" borderId="49" xfId="0" applyFont="1" applyBorder="1" applyAlignment="1">
      <alignment horizontal="center"/>
    </xf>
    <xf numFmtId="0" fontId="6" fillId="0" borderId="46" xfId="0" applyFont="1" applyBorder="1" applyAlignment="1">
      <alignment horizontal="center"/>
    </xf>
    <xf numFmtId="0" fontId="6" fillId="0" borderId="10" xfId="0" applyFont="1" applyBorder="1" applyAlignment="1">
      <alignment horizontal="center"/>
    </xf>
    <xf numFmtId="0" fontId="6" fillId="0" borderId="12" xfId="0" applyFont="1" applyBorder="1" applyAlignment="1">
      <alignment horizontal="center"/>
    </xf>
    <xf numFmtId="0" fontId="10" fillId="9" borderId="13" xfId="0" applyFont="1" applyFill="1" applyBorder="1" applyAlignment="1">
      <alignment vertical="center" wrapText="1"/>
    </xf>
    <xf numFmtId="0" fontId="2" fillId="0" borderId="49" xfId="0" applyFont="1" applyBorder="1" applyAlignment="1">
      <alignment horizontal="center"/>
    </xf>
    <xf numFmtId="0" fontId="35" fillId="0" borderId="5" xfId="0" applyFont="1" applyBorder="1" applyAlignment="1">
      <alignment horizontal="center" vertical="center"/>
    </xf>
    <xf numFmtId="0" fontId="0" fillId="0" borderId="0" xfId="0" applyAlignment="1">
      <alignment horizontal="center" vertical="center"/>
    </xf>
    <xf numFmtId="0" fontId="0" fillId="0" borderId="94" xfId="0" applyBorder="1"/>
    <xf numFmtId="0" fontId="0" fillId="0" borderId="94" xfId="0" applyBorder="1" applyAlignment="1">
      <alignment horizontal="center"/>
    </xf>
    <xf numFmtId="0" fontId="40" fillId="0" borderId="0" xfId="0" applyFont="1" applyAlignment="1">
      <alignment horizontal="center"/>
    </xf>
    <xf numFmtId="0" fontId="40" fillId="0" borderId="0" xfId="0" applyFont="1"/>
    <xf numFmtId="0" fontId="36" fillId="0" borderId="0" xfId="0" applyFont="1" applyAlignment="1">
      <alignment horizontal="left" vertical="center" wrapText="1"/>
    </xf>
    <xf numFmtId="0" fontId="36" fillId="0" borderId="91" xfId="0" applyFont="1" applyBorder="1" applyAlignment="1">
      <alignment horizontal="center" vertical="center"/>
    </xf>
    <xf numFmtId="0" fontId="36" fillId="0" borderId="92" xfId="0" applyFont="1" applyBorder="1" applyAlignment="1">
      <alignment horizontal="center" vertical="center"/>
    </xf>
    <xf numFmtId="0" fontId="36" fillId="0" borderId="92" xfId="0" applyFont="1" applyBorder="1" applyAlignment="1">
      <alignment horizontal="center" vertical="center" wrapText="1"/>
    </xf>
    <xf numFmtId="0" fontId="36" fillId="0" borderId="93" xfId="0" applyFont="1" applyBorder="1" applyAlignment="1">
      <alignment horizontal="center" vertical="center"/>
    </xf>
    <xf numFmtId="0" fontId="36" fillId="0" borderId="94" xfId="0" applyFont="1" applyBorder="1" applyAlignment="1">
      <alignment horizontal="center" vertical="center"/>
    </xf>
    <xf numFmtId="0" fontId="36" fillId="0" borderId="95" xfId="0" applyFont="1" applyBorder="1" applyAlignment="1">
      <alignment horizontal="center" vertical="center"/>
    </xf>
    <xf numFmtId="0" fontId="36" fillId="0" borderId="0" xfId="0" applyFont="1" applyAlignment="1">
      <alignment horizontal="center" vertical="center"/>
    </xf>
    <xf numFmtId="0" fontId="36" fillId="0" borderId="0" xfId="0" applyFont="1" applyAlignment="1">
      <alignment horizontal="center" vertical="center" wrapText="1"/>
    </xf>
    <xf numFmtId="0" fontId="0" fillId="0" borderId="95" xfId="0" applyBorder="1" applyAlignment="1">
      <alignment horizontal="center"/>
    </xf>
    <xf numFmtId="0" fontId="35" fillId="0" borderId="71" xfId="0" applyFont="1" applyBorder="1" applyAlignment="1">
      <alignment vertical="center" wrapText="1"/>
    </xf>
    <xf numFmtId="0" fontId="44" fillId="22" borderId="71" xfId="0" applyFont="1" applyFill="1" applyBorder="1" applyAlignment="1">
      <alignment horizontal="center" vertical="center" wrapText="1"/>
    </xf>
    <xf numFmtId="0" fontId="0" fillId="0" borderId="71" xfId="0" applyBorder="1" applyAlignment="1">
      <alignment vertical="center" wrapText="1"/>
    </xf>
    <xf numFmtId="0" fontId="35" fillId="0" borderId="0" xfId="0" applyFont="1" applyAlignment="1">
      <alignment horizontal="center" vertical="center" wrapText="1"/>
    </xf>
    <xf numFmtId="168" fontId="39" fillId="0" borderId="101" xfId="0" applyNumberFormat="1" applyFont="1" applyBorder="1" applyAlignment="1">
      <alignment horizontal="center" vertical="center" wrapText="1"/>
    </xf>
    <xf numFmtId="9" fontId="39" fillId="0" borderId="101" xfId="0" applyNumberFormat="1" applyFont="1" applyBorder="1" applyAlignment="1">
      <alignment horizontal="center" vertical="center" wrapText="1"/>
    </xf>
    <xf numFmtId="0" fontId="39" fillId="0" borderId="0" xfId="0" applyFont="1" applyAlignment="1">
      <alignment horizontal="center"/>
    </xf>
    <xf numFmtId="166" fontId="39" fillId="0" borderId="0" xfId="0" applyNumberFormat="1" applyFont="1" applyAlignment="1">
      <alignment horizontal="center"/>
    </xf>
    <xf numFmtId="167" fontId="39" fillId="0" borderId="0" xfId="0" applyNumberFormat="1" applyFont="1" applyAlignment="1">
      <alignment horizontal="center"/>
    </xf>
    <xf numFmtId="0" fontId="0" fillId="0" borderId="102" xfId="0" applyBorder="1" applyAlignment="1">
      <alignment horizontal="center"/>
    </xf>
    <xf numFmtId="0" fontId="38" fillId="0" borderId="81" xfId="0" applyFont="1" applyBorder="1" applyAlignment="1">
      <alignment horizontal="center"/>
    </xf>
    <xf numFmtId="0" fontId="0" fillId="0" borderId="103" xfId="0" applyBorder="1" applyAlignment="1">
      <alignment horizontal="center"/>
    </xf>
    <xf numFmtId="0" fontId="0" fillId="0" borderId="91" xfId="0" applyBorder="1" applyAlignment="1">
      <alignment horizontal="center"/>
    </xf>
    <xf numFmtId="0" fontId="38" fillId="0" borderId="92" xfId="0" applyFont="1" applyBorder="1" applyAlignment="1">
      <alignment horizontal="center"/>
    </xf>
    <xf numFmtId="0" fontId="0" fillId="0" borderId="93" xfId="0" applyBorder="1" applyAlignment="1">
      <alignment horizontal="center"/>
    </xf>
    <xf numFmtId="0" fontId="40" fillId="0" borderId="94" xfId="0" applyFont="1" applyBorder="1" applyAlignment="1">
      <alignment horizontal="center"/>
    </xf>
    <xf numFmtId="0" fontId="46" fillId="22" borderId="95" xfId="0" applyFont="1" applyFill="1" applyBorder="1" applyAlignment="1">
      <alignment vertical="center" wrapText="1"/>
    </xf>
    <xf numFmtId="0" fontId="46" fillId="22" borderId="94" xfId="0" applyFont="1" applyFill="1" applyBorder="1" applyAlignment="1">
      <alignment vertical="center" wrapText="1"/>
    </xf>
    <xf numFmtId="0" fontId="40" fillId="0" borderId="95" xfId="0" applyFont="1" applyBorder="1" applyAlignment="1">
      <alignment horizontal="center"/>
    </xf>
    <xf numFmtId="0" fontId="40" fillId="0" borderId="102" xfId="0" applyFont="1" applyBorder="1" applyAlignment="1">
      <alignment horizontal="center"/>
    </xf>
    <xf numFmtId="0" fontId="40" fillId="0" borderId="103" xfId="0" applyFont="1" applyBorder="1" applyAlignment="1">
      <alignment horizontal="center"/>
    </xf>
    <xf numFmtId="0" fontId="38" fillId="0" borderId="0" xfId="0" applyFont="1" applyAlignment="1">
      <alignment horizontal="center"/>
    </xf>
    <xf numFmtId="0" fontId="4" fillId="0" borderId="0" xfId="0" applyFont="1" applyAlignment="1">
      <alignment horizontal="center" vertical="center" wrapText="1"/>
    </xf>
    <xf numFmtId="0" fontId="6" fillId="0" borderId="17" xfId="0" applyFont="1" applyBorder="1" applyAlignment="1">
      <alignment horizontal="center"/>
    </xf>
    <xf numFmtId="0" fontId="6" fillId="0" borderId="45" xfId="0" applyFont="1" applyBorder="1" applyAlignment="1">
      <alignment horizontal="center" vertical="center" wrapText="1"/>
    </xf>
    <xf numFmtId="0" fontId="2" fillId="0" borderId="0" xfId="0" applyFont="1"/>
    <xf numFmtId="0" fontId="16" fillId="0" borderId="0" xfId="0" applyFont="1"/>
    <xf numFmtId="0" fontId="4" fillId="0" borderId="11" xfId="0" applyFont="1" applyBorder="1" applyAlignment="1">
      <alignment horizontal="center" vertical="center" wrapText="1"/>
    </xf>
    <xf numFmtId="0" fontId="10" fillId="9" borderId="17" xfId="0" applyFont="1" applyFill="1" applyBorder="1" applyAlignment="1">
      <alignment vertical="center" wrapText="1"/>
    </xf>
    <xf numFmtId="167" fontId="6" fillId="0" borderId="0" xfId="1" applyNumberFormat="1" applyFont="1" applyFill="1" applyBorder="1" applyAlignment="1">
      <alignment horizontal="center"/>
    </xf>
    <xf numFmtId="0" fontId="2" fillId="0" borderId="11" xfId="2" applyFont="1" applyBorder="1" applyAlignment="1">
      <alignment horizontal="center"/>
    </xf>
    <xf numFmtId="0" fontId="16" fillId="0" borderId="0" xfId="2" applyFont="1" applyAlignment="1">
      <alignment horizontal="center"/>
    </xf>
    <xf numFmtId="0" fontId="9" fillId="2" borderId="5" xfId="0" applyFont="1" applyFill="1" applyBorder="1" applyAlignment="1">
      <alignment horizontal="center" vertical="center" wrapText="1"/>
    </xf>
    <xf numFmtId="1" fontId="6" fillId="0" borderId="5" xfId="4" applyNumberFormat="1" applyFont="1" applyFill="1" applyBorder="1" applyAlignment="1">
      <alignment horizontal="center" vertical="center" wrapText="1"/>
    </xf>
    <xf numFmtId="9" fontId="6" fillId="0" borderId="5" xfId="1" applyFont="1" applyFill="1" applyBorder="1" applyAlignment="1">
      <alignment horizontal="center" vertical="center" wrapText="1"/>
    </xf>
    <xf numFmtId="0" fontId="4" fillId="0" borderId="38" xfId="3" applyFont="1" applyBorder="1" applyAlignment="1">
      <alignment horizontal="center" vertical="center" wrapText="1"/>
    </xf>
    <xf numFmtId="0" fontId="4" fillId="0" borderId="40" xfId="2" applyFont="1" applyBorder="1" applyAlignment="1">
      <alignment horizontal="center" vertical="center"/>
    </xf>
    <xf numFmtId="0" fontId="6" fillId="0" borderId="40" xfId="2" applyFont="1" applyBorder="1" applyAlignment="1">
      <alignment horizontal="center"/>
    </xf>
    <xf numFmtId="0" fontId="6" fillId="0" borderId="0" xfId="12" applyFont="1" applyAlignment="1">
      <alignment horizontal="center"/>
    </xf>
    <xf numFmtId="0" fontId="6" fillId="0" borderId="40" xfId="12" applyFont="1" applyBorder="1" applyAlignment="1">
      <alignment horizontal="center"/>
    </xf>
    <xf numFmtId="0" fontId="7" fillId="0" borderId="0" xfId="2" applyFont="1" applyAlignment="1">
      <alignment horizontal="center" vertical="center" wrapText="1"/>
    </xf>
    <xf numFmtId="0" fontId="7" fillId="2" borderId="5" xfId="0" applyFont="1" applyFill="1" applyBorder="1" applyAlignment="1">
      <alignment horizontal="center" vertical="center" wrapText="1"/>
    </xf>
    <xf numFmtId="1" fontId="28" fillId="0" borderId="5" xfId="4" applyNumberFormat="1" applyFont="1" applyFill="1" applyBorder="1" applyAlignment="1">
      <alignment horizontal="center" vertical="center" wrapText="1"/>
    </xf>
    <xf numFmtId="9" fontId="28" fillId="0" borderId="5" xfId="1" applyFont="1" applyFill="1" applyBorder="1" applyAlignment="1">
      <alignment horizontal="center" vertical="center" wrapText="1"/>
    </xf>
    <xf numFmtId="1" fontId="28" fillId="0" borderId="84" xfId="4" applyNumberFormat="1" applyFont="1" applyFill="1" applyBorder="1" applyAlignment="1">
      <alignment horizontal="center" vertical="center" wrapText="1"/>
    </xf>
    <xf numFmtId="1" fontId="28" fillId="0" borderId="54" xfId="4" applyNumberFormat="1" applyFont="1" applyFill="1" applyBorder="1" applyAlignment="1">
      <alignment horizontal="center" vertical="center" wrapText="1"/>
    </xf>
    <xf numFmtId="9" fontId="28" fillId="0" borderId="54" xfId="1" applyFont="1" applyFill="1" applyBorder="1" applyAlignment="1">
      <alignment horizontal="center" vertical="center" wrapText="1"/>
    </xf>
    <xf numFmtId="0" fontId="2" fillId="0" borderId="0" xfId="12" applyFont="1" applyAlignment="1">
      <alignment horizontal="center"/>
    </xf>
    <xf numFmtId="0" fontId="6" fillId="0" borderId="0" xfId="17" applyFont="1" applyAlignment="1">
      <alignment horizontal="center"/>
    </xf>
    <xf numFmtId="0" fontId="6" fillId="0" borderId="40" xfId="17" applyFont="1" applyBorder="1" applyAlignment="1">
      <alignment horizontal="center"/>
    </xf>
    <xf numFmtId="1" fontId="6" fillId="0" borderId="8" xfId="4" applyNumberFormat="1" applyFont="1" applyFill="1" applyBorder="1" applyAlignment="1">
      <alignment horizontal="center" vertical="center" wrapText="1"/>
    </xf>
    <xf numFmtId="0" fontId="2" fillId="0" borderId="0" xfId="17" applyFont="1" applyAlignment="1">
      <alignment horizontal="center"/>
    </xf>
    <xf numFmtId="0" fontId="40" fillId="0" borderId="0" xfId="17" applyFont="1" applyAlignment="1">
      <alignment horizontal="center"/>
    </xf>
    <xf numFmtId="164" fontId="8" fillId="0" borderId="0" xfId="0" applyNumberFormat="1" applyFont="1" applyAlignment="1">
      <alignment vertical="center" wrapText="1"/>
    </xf>
    <xf numFmtId="1" fontId="8" fillId="0" borderId="0" xfId="4" applyNumberFormat="1" applyFont="1" applyFill="1" applyBorder="1" applyAlignment="1">
      <alignment horizontal="center" vertical="center" wrapText="1"/>
    </xf>
    <xf numFmtId="9" fontId="8" fillId="0" borderId="0" xfId="1" applyFont="1" applyFill="1" applyBorder="1" applyAlignment="1">
      <alignment horizontal="center" vertical="center" wrapText="1"/>
    </xf>
    <xf numFmtId="0" fontId="9" fillId="0" borderId="0" xfId="0" applyFont="1" applyAlignment="1">
      <alignment horizontal="center" vertical="center" wrapText="1"/>
    </xf>
    <xf numFmtId="0" fontId="15" fillId="0" borderId="0" xfId="0" applyFont="1" applyAlignment="1">
      <alignment horizontal="center" vertical="center" wrapText="1"/>
    </xf>
    <xf numFmtId="9" fontId="2" fillId="0" borderId="0" xfId="1" applyFont="1"/>
    <xf numFmtId="20" fontId="5" fillId="0" borderId="51" xfId="0" applyNumberFormat="1" applyFont="1" applyBorder="1" applyAlignment="1">
      <alignment horizontal="center" vertical="center"/>
    </xf>
    <xf numFmtId="0" fontId="49" fillId="0" borderId="0" xfId="2" applyFont="1" applyAlignment="1">
      <alignment horizontal="center"/>
    </xf>
    <xf numFmtId="168" fontId="39" fillId="0" borderId="101" xfId="10" applyNumberFormat="1" applyFont="1" applyBorder="1" applyAlignment="1">
      <alignment horizontal="center" vertical="center" wrapText="1"/>
    </xf>
    <xf numFmtId="10" fontId="0" fillId="0" borderId="0" xfId="10" applyNumberFormat="1" applyFont="1" applyAlignment="1">
      <alignment vertical="center"/>
    </xf>
    <xf numFmtId="0" fontId="16" fillId="0" borderId="0" xfId="0" applyFont="1" applyAlignment="1">
      <alignment vertical="center"/>
    </xf>
    <xf numFmtId="0" fontId="6" fillId="0" borderId="40" xfId="3" applyFont="1" applyBorder="1" applyAlignment="1">
      <alignment horizontal="center" vertical="center" wrapText="1"/>
    </xf>
    <xf numFmtId="0" fontId="2" fillId="0" borderId="0" xfId="2" applyFont="1" applyAlignment="1">
      <alignment horizontal="center" vertical="center"/>
    </xf>
    <xf numFmtId="0" fontId="2" fillId="0" borderId="0" xfId="2" applyFont="1" applyAlignment="1">
      <alignment horizontal="center" wrapText="1"/>
    </xf>
    <xf numFmtId="172" fontId="2" fillId="0" borderId="0" xfId="0" applyNumberFormat="1" applyFont="1"/>
    <xf numFmtId="9" fontId="2" fillId="0" borderId="0" xfId="0" applyNumberFormat="1" applyFont="1"/>
    <xf numFmtId="0" fontId="23" fillId="0" borderId="101" xfId="0" applyFont="1" applyBorder="1" applyAlignment="1">
      <alignment horizontal="center" vertical="center" wrapText="1"/>
    </xf>
    <xf numFmtId="0" fontId="35" fillId="22" borderId="71" xfId="0" applyFont="1" applyFill="1" applyBorder="1" applyAlignment="1">
      <alignment horizontal="center" vertical="center" wrapText="1"/>
    </xf>
    <xf numFmtId="9" fontId="39" fillId="14" borderId="71" xfId="0" applyNumberFormat="1" applyFont="1" applyFill="1" applyBorder="1" applyAlignment="1">
      <alignment horizontal="center"/>
    </xf>
    <xf numFmtId="0" fontId="40" fillId="0" borderId="0" xfId="12" applyFont="1" applyAlignment="1">
      <alignment horizontal="center"/>
    </xf>
    <xf numFmtId="0" fontId="23" fillId="14" borderId="71" xfId="0" applyFont="1" applyFill="1" applyBorder="1"/>
    <xf numFmtId="9" fontId="23" fillId="10" borderId="71" xfId="0" applyNumberFormat="1" applyFont="1" applyFill="1" applyBorder="1" applyAlignment="1">
      <alignment wrapText="1"/>
    </xf>
    <xf numFmtId="0" fontId="0" fillId="0" borderId="5" xfId="0" applyBorder="1"/>
    <xf numFmtId="0" fontId="0" fillId="0" borderId="2" xfId="0" applyBorder="1"/>
    <xf numFmtId="0" fontId="0" fillId="0" borderId="4" xfId="0" applyBorder="1"/>
    <xf numFmtId="0" fontId="2" fillId="0" borderId="0" xfId="2" applyFont="1" applyAlignment="1">
      <alignment horizontal="center"/>
    </xf>
    <xf numFmtId="0" fontId="6" fillId="0" borderId="0" xfId="0" applyFont="1" applyAlignment="1">
      <alignment horizontal="center" vertical="center" wrapText="1"/>
    </xf>
    <xf numFmtId="0" fontId="2" fillId="0" borderId="0" xfId="0" applyFont="1" applyAlignment="1">
      <alignment horizontal="center"/>
    </xf>
    <xf numFmtId="0" fontId="2" fillId="0" borderId="0" xfId="2" applyFont="1" applyAlignment="1">
      <alignment horizontal="center"/>
    </xf>
    <xf numFmtId="0" fontId="16" fillId="0" borderId="0" xfId="2" applyFont="1" applyAlignment="1">
      <alignment horizontal="center" wrapText="1"/>
    </xf>
    <xf numFmtId="0" fontId="0" fillId="0" borderId="0" xfId="0" applyAlignment="1">
      <alignment horizontal="center" vertical="center" wrapText="1"/>
    </xf>
    <xf numFmtId="0" fontId="0" fillId="0" borderId="0" xfId="0" applyAlignment="1">
      <alignment horizontal="center"/>
    </xf>
    <xf numFmtId="0" fontId="8" fillId="0" borderId="38" xfId="0" applyFont="1" applyBorder="1" applyAlignment="1">
      <alignment vertical="center" wrapText="1"/>
    </xf>
    <xf numFmtId="0" fontId="15" fillId="8" borderId="41" xfId="0" applyFont="1" applyFill="1" applyBorder="1" applyAlignment="1">
      <alignment horizontal="center" vertical="center" wrapText="1"/>
    </xf>
    <xf numFmtId="0" fontId="14" fillId="0" borderId="45" xfId="0" applyFont="1" applyBorder="1" applyAlignment="1">
      <alignment horizontal="center" vertical="center" wrapText="1"/>
    </xf>
    <xf numFmtId="166" fontId="39" fillId="14" borderId="71" xfId="0" applyNumberFormat="1" applyFont="1" applyFill="1" applyBorder="1" applyAlignment="1">
      <alignment horizontal="center" vertical="center"/>
    </xf>
    <xf numFmtId="166" fontId="39" fillId="14" borderId="118" xfId="0" applyNumberFormat="1" applyFont="1" applyFill="1" applyBorder="1" applyAlignment="1">
      <alignment horizontal="center" vertical="center"/>
    </xf>
    <xf numFmtId="9" fontId="39" fillId="14" borderId="118" xfId="10" applyFont="1" applyFill="1" applyBorder="1" applyAlignment="1">
      <alignment horizontal="center" vertical="center"/>
    </xf>
    <xf numFmtId="0" fontId="2" fillId="0" borderId="0" xfId="2" applyFont="1" applyAlignment="1">
      <alignment horizontal="center"/>
    </xf>
    <xf numFmtId="0" fontId="2" fillId="0" borderId="0" xfId="0" applyFont="1"/>
    <xf numFmtId="0" fontId="6" fillId="0" borderId="38" xfId="3" applyFont="1" applyBorder="1" applyAlignment="1">
      <alignment vertical="center" wrapText="1"/>
    </xf>
    <xf numFmtId="9" fontId="2" fillId="0" borderId="0" xfId="1" applyFont="1"/>
    <xf numFmtId="0" fontId="2" fillId="0" borderId="0" xfId="44" applyFont="1" applyAlignment="1">
      <alignment horizontal="center"/>
    </xf>
    <xf numFmtId="0" fontId="2" fillId="0" borderId="50" xfId="44" applyFont="1" applyBorder="1" applyAlignment="1">
      <alignment horizontal="center"/>
    </xf>
    <xf numFmtId="0" fontId="2" fillId="0" borderId="13" xfId="44" applyFont="1" applyBorder="1" applyAlignment="1">
      <alignment horizontal="center"/>
    </xf>
    <xf numFmtId="0" fontId="2" fillId="0" borderId="17" xfId="44" applyFont="1" applyBorder="1" applyAlignment="1">
      <alignment horizontal="center"/>
    </xf>
    <xf numFmtId="0" fontId="2" fillId="0" borderId="49" xfId="44" applyFont="1" applyBorder="1" applyAlignment="1">
      <alignment horizontal="center"/>
    </xf>
    <xf numFmtId="0" fontId="2" fillId="0" borderId="46" xfId="44" applyFont="1" applyBorder="1" applyAlignment="1">
      <alignment horizontal="center"/>
    </xf>
    <xf numFmtId="0" fontId="2" fillId="0" borderId="0" xfId="2" applyFont="1" applyAlignment="1">
      <alignment horizontal="center"/>
    </xf>
    <xf numFmtId="0" fontId="15" fillId="2" borderId="5" xfId="0" applyFont="1" applyFill="1" applyBorder="1" applyAlignment="1">
      <alignment horizontal="center" vertical="center" wrapText="1"/>
    </xf>
    <xf numFmtId="0" fontId="7" fillId="23" borderId="48" xfId="2" applyFont="1" applyFill="1" applyBorder="1" applyAlignment="1">
      <alignment horizontal="center" vertical="center"/>
    </xf>
    <xf numFmtId="9" fontId="8" fillId="0" borderId="48" xfId="2" applyNumberFormat="1" applyFont="1" applyBorder="1" applyAlignment="1">
      <alignment horizontal="center" vertical="center"/>
    </xf>
    <xf numFmtId="0" fontId="35" fillId="0" borderId="48" xfId="0" applyFont="1" applyBorder="1" applyAlignment="1">
      <alignment horizontal="center" vertical="center" wrapText="1"/>
    </xf>
    <xf numFmtId="9" fontId="35" fillId="0" borderId="48" xfId="1" applyFont="1" applyBorder="1" applyAlignment="1">
      <alignment horizontal="center" vertical="center"/>
    </xf>
    <xf numFmtId="0" fontId="35" fillId="0" borderId="48" xfId="0" applyFont="1" applyBorder="1" applyAlignment="1">
      <alignment horizontal="center" vertical="center"/>
    </xf>
    <xf numFmtId="168" fontId="35" fillId="0" borderId="48" xfId="0" applyNumberFormat="1" applyFont="1" applyBorder="1" applyAlignment="1">
      <alignment horizontal="center" vertical="center"/>
    </xf>
    <xf numFmtId="0" fontId="8" fillId="0" borderId="48" xfId="2" applyFont="1" applyBorder="1" applyAlignment="1">
      <alignment horizontal="center" vertical="center"/>
    </xf>
    <xf numFmtId="0" fontId="60" fillId="0" borderId="0" xfId="2" applyFont="1" applyAlignment="1">
      <alignment horizontal="center" wrapText="1"/>
    </xf>
    <xf numFmtId="0" fontId="61" fillId="0" borderId="0" xfId="2" applyFont="1" applyAlignment="1">
      <alignment horizontal="center" wrapText="1"/>
    </xf>
    <xf numFmtId="0" fontId="63" fillId="0" borderId="0" xfId="2" applyFont="1" applyAlignment="1">
      <alignment horizontal="center" wrapText="1"/>
    </xf>
    <xf numFmtId="0" fontId="65" fillId="0" borderId="0" xfId="2" quotePrefix="1" applyFont="1" applyAlignment="1">
      <alignment horizontal="left" vertical="top" wrapText="1"/>
    </xf>
    <xf numFmtId="0" fontId="2" fillId="0" borderId="0" xfId="0" applyFont="1" applyAlignment="1">
      <alignment vertical="top" wrapText="1"/>
    </xf>
    <xf numFmtId="0" fontId="2" fillId="0" borderId="0" xfId="2" applyFont="1" applyAlignment="1">
      <alignment horizontal="center"/>
    </xf>
    <xf numFmtId="0" fontId="2" fillId="0" borderId="0" xfId="2" applyFont="1"/>
    <xf numFmtId="0" fontId="4" fillId="0" borderId="0" xfId="2" applyFont="1" applyAlignment="1">
      <alignment horizontal="left" vertical="center" wrapText="1"/>
    </xf>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11" xfId="3" applyFont="1" applyBorder="1" applyAlignment="1">
      <alignment horizontal="center" vertical="center" wrapText="1"/>
    </xf>
    <xf numFmtId="0" fontId="4" fillId="0" borderId="11" xfId="2" applyFont="1" applyBorder="1" applyAlignment="1">
      <alignment horizontal="center" vertical="center" wrapTex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4" fillId="0" borderId="17" xfId="2" applyFont="1" applyBorder="1" applyAlignment="1">
      <alignment horizontal="center" vertical="center"/>
    </xf>
    <xf numFmtId="0" fontId="4" fillId="0" borderId="0" xfId="2" applyFont="1" applyAlignment="1">
      <alignment horizontal="center" vertical="center"/>
    </xf>
    <xf numFmtId="0" fontId="4" fillId="0" borderId="0" xfId="3" applyFont="1" applyAlignment="1">
      <alignment horizontal="center" vertical="center" wrapText="1"/>
    </xf>
    <xf numFmtId="0" fontId="4" fillId="0" borderId="0" xfId="2" applyFont="1" applyAlignment="1">
      <alignment horizontal="center" vertical="center" wrapText="1"/>
    </xf>
    <xf numFmtId="0" fontId="6" fillId="0" borderId="13" xfId="2" applyFont="1" applyBorder="1" applyAlignment="1">
      <alignment horizontal="center"/>
    </xf>
    <xf numFmtId="0" fontId="6" fillId="0" borderId="0" xfId="2" applyFont="1" applyAlignment="1">
      <alignment horizontal="center"/>
    </xf>
    <xf numFmtId="0" fontId="6" fillId="0" borderId="17" xfId="2" applyFont="1" applyBorder="1" applyAlignment="1">
      <alignment horizontal="center"/>
    </xf>
    <xf numFmtId="0" fontId="6" fillId="0" borderId="0" xfId="3" applyFont="1" applyAlignment="1">
      <alignment horizontal="center" vertical="center" wrapText="1"/>
    </xf>
    <xf numFmtId="0" fontId="2" fillId="0" borderId="0" xfId="0" applyFont="1"/>
    <xf numFmtId="0" fontId="6" fillId="0" borderId="13" xfId="0" applyFont="1" applyBorder="1"/>
    <xf numFmtId="0" fontId="9" fillId="3" borderId="38" xfId="3" applyFont="1" applyFill="1" applyBorder="1" applyAlignment="1">
      <alignment horizontal="center" vertical="center" wrapText="1"/>
    </xf>
    <xf numFmtId="0" fontId="13" fillId="0" borderId="50" xfId="2" applyFont="1" applyBorder="1" applyAlignment="1">
      <alignment horizontal="center"/>
    </xf>
    <xf numFmtId="0" fontId="13" fillId="0" borderId="0" xfId="2" applyFont="1" applyAlignment="1">
      <alignment horizontal="center"/>
    </xf>
    <xf numFmtId="0" fontId="2" fillId="0" borderId="0" xfId="2" applyFont="1" applyAlignment="1">
      <alignment horizontal="center"/>
    </xf>
    <xf numFmtId="0" fontId="6" fillId="0" borderId="10" xfId="2" applyFont="1" applyBorder="1" applyAlignment="1">
      <alignment horizontal="center"/>
    </xf>
    <xf numFmtId="0" fontId="6" fillId="0" borderId="12" xfId="2" applyFont="1" applyBorder="1" applyAlignment="1">
      <alignment horizontal="center"/>
    </xf>
    <xf numFmtId="0" fontId="2" fillId="0" borderId="49" xfId="2" applyFont="1" applyBorder="1" applyAlignment="1">
      <alignment horizontal="center"/>
    </xf>
    <xf numFmtId="0" fontId="2" fillId="0" borderId="46" xfId="2" applyFont="1" applyBorder="1" applyAlignment="1">
      <alignment horizontal="center"/>
    </xf>
    <xf numFmtId="0" fontId="16" fillId="0" borderId="0" xfId="2" applyFont="1" applyAlignment="1">
      <alignment horizontal="center"/>
    </xf>
    <xf numFmtId="0" fontId="5" fillId="0" borderId="51" xfId="0" applyFont="1" applyBorder="1" applyAlignment="1">
      <alignment horizontal="center" vertical="center"/>
    </xf>
    <xf numFmtId="1" fontId="6" fillId="0" borderId="45" xfId="4" applyNumberFormat="1" applyFont="1" applyFill="1" applyBorder="1" applyAlignment="1">
      <alignment horizontal="center" vertical="center" wrapText="1"/>
    </xf>
    <xf numFmtId="0" fontId="10" fillId="3" borderId="17" xfId="0" applyFont="1" applyFill="1" applyBorder="1" applyAlignment="1">
      <alignment vertical="center" wrapText="1"/>
    </xf>
    <xf numFmtId="0" fontId="10" fillId="3" borderId="13" xfId="0" applyFont="1" applyFill="1" applyBorder="1" applyAlignment="1">
      <alignment vertical="center" wrapText="1"/>
    </xf>
    <xf numFmtId="0" fontId="2" fillId="0" borderId="0" xfId="2" applyFont="1" applyAlignment="1">
      <alignment horizontal="center"/>
    </xf>
    <xf numFmtId="0" fontId="6" fillId="0" borderId="13" xfId="2" applyFont="1" applyBorder="1" applyAlignment="1">
      <alignment horizontal="center"/>
    </xf>
    <xf numFmtId="0" fontId="6" fillId="0" borderId="0" xfId="2" applyFont="1" applyAlignment="1">
      <alignment horizontal="center"/>
    </xf>
    <xf numFmtId="0" fontId="6" fillId="0" borderId="17" xfId="2" applyFont="1" applyBorder="1" applyAlignment="1">
      <alignment horizontal="center"/>
    </xf>
    <xf numFmtId="0" fontId="6" fillId="0" borderId="13" xfId="0" applyFont="1" applyBorder="1"/>
    <xf numFmtId="0" fontId="2" fillId="0" borderId="0" xfId="0" applyFont="1"/>
    <xf numFmtId="166" fontId="6" fillId="0" borderId="0" xfId="2" applyNumberFormat="1" applyFont="1" applyAlignment="1">
      <alignment horizontal="center"/>
    </xf>
    <xf numFmtId="0" fontId="6" fillId="0" borderId="49" xfId="2" applyFont="1" applyBorder="1" applyAlignment="1">
      <alignment horizontal="center"/>
    </xf>
    <xf numFmtId="0" fontId="2" fillId="0" borderId="50" xfId="2" applyFont="1" applyBorder="1" applyAlignment="1">
      <alignment horizontal="center"/>
    </xf>
    <xf numFmtId="0" fontId="6" fillId="0" borderId="46" xfId="2" applyFont="1" applyBorder="1" applyAlignment="1">
      <alignment horizontal="center"/>
    </xf>
    <xf numFmtId="0" fontId="2" fillId="0" borderId="13" xfId="2" applyFont="1" applyBorder="1" applyAlignment="1">
      <alignment horizontal="center"/>
    </xf>
    <xf numFmtId="0" fontId="2" fillId="0" borderId="17" xfId="2" applyFont="1" applyBorder="1" applyAlignment="1">
      <alignment horizontal="center"/>
    </xf>
    <xf numFmtId="171" fontId="6" fillId="0" borderId="47" xfId="4" applyNumberFormat="1" applyFont="1" applyFill="1" applyBorder="1" applyAlignment="1">
      <alignment horizontal="center" vertical="center" wrapText="1"/>
    </xf>
    <xf numFmtId="171" fontId="6" fillId="0" borderId="68" xfId="1" applyNumberFormat="1" applyFont="1" applyFill="1" applyBorder="1" applyAlignment="1">
      <alignment horizontal="center" vertical="center" wrapText="1"/>
    </xf>
    <xf numFmtId="0" fontId="35" fillId="0" borderId="0" xfId="0" applyFont="1" applyBorder="1" applyAlignment="1">
      <alignment horizontal="center" vertical="center" wrapText="1"/>
    </xf>
    <xf numFmtId="0" fontId="8" fillId="0" borderId="48" xfId="2" applyNumberFormat="1" applyFont="1" applyBorder="1" applyAlignment="1">
      <alignment horizontal="center" vertical="center"/>
    </xf>
    <xf numFmtId="0" fontId="6" fillId="0" borderId="15" xfId="0" applyFont="1" applyBorder="1" applyAlignment="1">
      <alignment horizontal="center" vertical="center" wrapText="1"/>
    </xf>
    <xf numFmtId="0" fontId="4" fillId="8" borderId="68" xfId="0" applyFont="1" applyFill="1" applyBorder="1" applyAlignment="1">
      <alignment horizontal="center" vertical="center" wrapText="1"/>
    </xf>
    <xf numFmtId="0" fontId="6" fillId="0" borderId="51" xfId="0" applyFont="1" applyBorder="1" applyAlignment="1">
      <alignment horizontal="center" vertical="center" wrapText="1"/>
    </xf>
    <xf numFmtId="0" fontId="4" fillId="8" borderId="51" xfId="0" applyFont="1" applyFill="1" applyBorder="1" applyAlignment="1">
      <alignment horizontal="center" vertical="center" wrapText="1"/>
    </xf>
    <xf numFmtId="0" fontId="6" fillId="0" borderId="58" xfId="0" applyFont="1" applyBorder="1" applyAlignment="1">
      <alignment horizontal="center" vertical="center" wrapText="1"/>
    </xf>
    <xf numFmtId="0" fontId="6" fillId="0" borderId="68" xfId="0" applyFont="1" applyBorder="1" applyAlignment="1">
      <alignment horizontal="center" vertical="center" wrapText="1"/>
    </xf>
    <xf numFmtId="0" fontId="8" fillId="0" borderId="38" xfId="0" applyFont="1" applyBorder="1" applyAlignment="1">
      <alignment horizontal="center" vertical="center" wrapText="1"/>
    </xf>
    <xf numFmtId="0" fontId="4" fillId="8" borderId="41" xfId="0" applyFont="1" applyFill="1" applyBorder="1" applyAlignment="1">
      <alignment horizontal="center" vertical="center" wrapText="1"/>
    </xf>
    <xf numFmtId="0" fontId="6" fillId="0" borderId="47" xfId="0" applyFont="1" applyBorder="1" applyAlignment="1">
      <alignment horizontal="center" vertical="center" wrapText="1"/>
    </xf>
    <xf numFmtId="0" fontId="6" fillId="8" borderId="38" xfId="0" applyFont="1" applyFill="1" applyBorder="1"/>
    <xf numFmtId="9" fontId="6" fillId="8" borderId="38" xfId="0" applyNumberFormat="1" applyFont="1" applyFill="1" applyBorder="1" applyAlignment="1">
      <alignment horizontal="center" vertical="center"/>
    </xf>
    <xf numFmtId="0" fontId="2" fillId="0" borderId="11" xfId="0" applyFont="1" applyBorder="1" applyAlignment="1">
      <alignment horizontal="center"/>
    </xf>
    <xf numFmtId="0" fontId="2" fillId="0" borderId="17" xfId="0" applyFont="1" applyBorder="1" applyAlignment="1">
      <alignment horizontal="center"/>
    </xf>
    <xf numFmtId="0" fontId="2" fillId="0" borderId="50" xfId="0" applyFont="1" applyBorder="1" applyAlignment="1">
      <alignment horizontal="center"/>
    </xf>
    <xf numFmtId="0" fontId="2" fillId="0" borderId="46" xfId="0" applyFont="1" applyBorder="1" applyAlignment="1">
      <alignment horizontal="center"/>
    </xf>
    <xf numFmtId="0" fontId="4" fillId="8" borderId="68" xfId="0" applyFont="1" applyFill="1" applyBorder="1" applyAlignment="1">
      <alignment horizontal="center" vertical="center" wrapText="1"/>
    </xf>
    <xf numFmtId="0" fontId="4" fillId="8" borderId="51" xfId="0" applyFont="1" applyFill="1" applyBorder="1" applyAlignment="1">
      <alignment horizontal="center" vertical="center" wrapText="1"/>
    </xf>
    <xf numFmtId="0" fontId="6" fillId="0" borderId="51" xfId="0" applyFont="1" applyBorder="1" applyAlignment="1">
      <alignment horizontal="center" vertical="center" wrapText="1"/>
    </xf>
    <xf numFmtId="0" fontId="15" fillId="8" borderId="26" xfId="0" applyFont="1" applyFill="1" applyBorder="1" applyAlignment="1">
      <alignment horizontal="center" vertical="center" wrapText="1"/>
    </xf>
    <xf numFmtId="0" fontId="6" fillId="0" borderId="13" xfId="0" applyFont="1" applyBorder="1"/>
    <xf numFmtId="0" fontId="2" fillId="0" borderId="0" xfId="2" applyFont="1" applyAlignment="1">
      <alignment horizontal="center"/>
    </xf>
    <xf numFmtId="0" fontId="6" fillId="8" borderId="21" xfId="0" applyFont="1" applyFill="1" applyBorder="1" applyAlignment="1">
      <alignment horizontal="center"/>
    </xf>
    <xf numFmtId="0" fontId="6" fillId="0" borderId="58" xfId="0" applyFont="1" applyBorder="1" applyAlignment="1">
      <alignment horizontal="center" vertical="center" wrapText="1"/>
    </xf>
    <xf numFmtId="0" fontId="6" fillId="0" borderId="68" xfId="0" applyFont="1" applyBorder="1" applyAlignment="1">
      <alignment horizontal="center" vertical="center" wrapText="1"/>
    </xf>
    <xf numFmtId="0" fontId="0" fillId="0" borderId="0" xfId="0" applyAlignment="1">
      <alignment horizontal="center"/>
    </xf>
    <xf numFmtId="0" fontId="4" fillId="8" borderId="22" xfId="0" applyFont="1" applyFill="1" applyBorder="1" applyAlignment="1">
      <alignment vertical="center" wrapText="1"/>
    </xf>
    <xf numFmtId="0" fontId="4" fillId="8" borderId="45" xfId="0" applyFont="1" applyFill="1" applyBorder="1" applyAlignment="1">
      <alignment horizontal="center" vertical="center" wrapText="1"/>
    </xf>
    <xf numFmtId="0" fontId="6" fillId="0" borderId="139" xfId="0" applyFont="1" applyBorder="1" applyAlignment="1">
      <alignment horizontal="center" vertical="center" wrapText="1"/>
    </xf>
    <xf numFmtId="0" fontId="6" fillId="0" borderId="59" xfId="0" applyFont="1" applyBorder="1" applyAlignment="1">
      <alignment horizontal="center" vertical="center" wrapText="1"/>
    </xf>
    <xf numFmtId="3" fontId="6" fillId="8" borderId="23" xfId="0" applyNumberFormat="1" applyFont="1" applyFill="1" applyBorder="1" applyAlignment="1">
      <alignment horizontal="center"/>
    </xf>
    <xf numFmtId="10" fontId="6" fillId="8" borderId="21" xfId="0" applyNumberFormat="1" applyFont="1" applyFill="1" applyBorder="1" applyAlignment="1">
      <alignment horizontal="center"/>
    </xf>
    <xf numFmtId="0" fontId="16" fillId="0" borderId="0" xfId="0" applyFont="1" applyAlignment="1">
      <alignment horizontal="center"/>
    </xf>
    <xf numFmtId="0" fontId="14" fillId="0" borderId="13" xfId="0" applyFont="1" applyBorder="1" applyAlignment="1">
      <alignment horizontal="center"/>
    </xf>
    <xf numFmtId="0" fontId="14" fillId="0" borderId="17" xfId="0" applyFont="1" applyBorder="1" applyAlignment="1">
      <alignment horizontal="center"/>
    </xf>
    <xf numFmtId="0" fontId="6" fillId="0" borderId="19" xfId="0" applyFont="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xf>
    <xf numFmtId="0" fontId="2" fillId="0" borderId="40" xfId="0" applyFont="1" applyBorder="1" applyAlignment="1">
      <alignment horizontal="center"/>
    </xf>
    <xf numFmtId="0" fontId="6" fillId="0" borderId="139" xfId="0" applyFont="1" applyBorder="1" applyAlignment="1">
      <alignment horizontal="center" vertical="center" wrapText="1"/>
    </xf>
    <xf numFmtId="0" fontId="6" fillId="0" borderId="59" xfId="0" applyFont="1" applyBorder="1" applyAlignment="1">
      <alignment horizontal="center" vertical="center" wrapText="1"/>
    </xf>
    <xf numFmtId="0" fontId="6" fillId="0" borderId="45" xfId="0" applyFont="1" applyBorder="1" applyAlignment="1">
      <alignment horizontal="center" vertical="center" wrapText="1"/>
    </xf>
    <xf numFmtId="9" fontId="6" fillId="0" borderId="45" xfId="0" applyNumberFormat="1" applyFont="1" applyBorder="1" applyAlignment="1">
      <alignment horizontal="center" vertical="center" wrapText="1"/>
    </xf>
    <xf numFmtId="9" fontId="6" fillId="0" borderId="68" xfId="0" applyNumberFormat="1" applyFont="1" applyBorder="1" applyAlignment="1">
      <alignment horizontal="center" vertical="center" wrapText="1"/>
    </xf>
    <xf numFmtId="0" fontId="6" fillId="8" borderId="23" xfId="0" applyFont="1" applyFill="1" applyBorder="1" applyAlignment="1">
      <alignment horizontal="center" vertical="center"/>
    </xf>
    <xf numFmtId="10" fontId="6" fillId="8" borderId="21" xfId="0" applyNumberFormat="1" applyFont="1" applyFill="1" applyBorder="1" applyAlignment="1">
      <alignment horizontal="center" vertical="center"/>
    </xf>
    <xf numFmtId="0" fontId="9" fillId="8" borderId="51" xfId="0" applyFont="1" applyFill="1" applyBorder="1" applyAlignment="1">
      <alignment horizontal="center" vertical="center" wrapText="1"/>
    </xf>
    <xf numFmtId="0" fontId="9" fillId="8" borderId="45" xfId="0" applyFont="1" applyFill="1" applyBorder="1" applyAlignment="1">
      <alignment horizontal="center" vertical="center" wrapText="1"/>
    </xf>
    <xf numFmtId="0" fontId="9" fillId="8" borderId="68" xfId="0" applyFont="1" applyFill="1" applyBorder="1" applyAlignment="1">
      <alignment horizontal="center" vertical="center" wrapText="1"/>
    </xf>
    <xf numFmtId="0" fontId="0" fillId="0" borderId="0" xfId="0"/>
    <xf numFmtId="0" fontId="2" fillId="0" borderId="0" xfId="2" applyFont="1"/>
    <xf numFmtId="0" fontId="2" fillId="0" borderId="0" xfId="0" applyFont="1"/>
    <xf numFmtId="1" fontId="6" fillId="0" borderId="47" xfId="4" applyNumberFormat="1" applyFont="1" applyFill="1" applyBorder="1" applyAlignment="1">
      <alignment horizontal="center" vertical="center" wrapText="1"/>
    </xf>
    <xf numFmtId="1" fontId="6" fillId="0" borderId="59" xfId="4" applyNumberFormat="1" applyFont="1" applyFill="1" applyBorder="1" applyAlignment="1">
      <alignment horizontal="center" vertical="center" wrapText="1"/>
    </xf>
    <xf numFmtId="9" fontId="6" fillId="0" borderId="68" xfId="1" applyFont="1" applyFill="1" applyBorder="1" applyAlignment="1">
      <alignment horizontal="center" vertical="center" wrapText="1"/>
    </xf>
    <xf numFmtId="1" fontId="6" fillId="0" borderId="58" xfId="4" applyNumberFormat="1" applyFont="1" applyFill="1" applyBorder="1" applyAlignment="1">
      <alignment horizontal="center" vertical="center" wrapText="1"/>
    </xf>
    <xf numFmtId="1" fontId="6" fillId="0" borderId="139" xfId="4" applyNumberFormat="1" applyFont="1" applyFill="1" applyBorder="1" applyAlignment="1">
      <alignment horizontal="center" vertical="center" wrapText="1"/>
    </xf>
    <xf numFmtId="0" fontId="4" fillId="2" borderId="22" xfId="2" applyFont="1" applyFill="1" applyBorder="1" applyAlignment="1">
      <alignment vertical="center" wrapText="1"/>
    </xf>
    <xf numFmtId="168" fontId="6" fillId="0" borderId="68" xfId="1" applyNumberFormat="1" applyFont="1" applyFill="1" applyBorder="1" applyAlignment="1">
      <alignment horizontal="center" vertical="center" wrapText="1"/>
    </xf>
    <xf numFmtId="0" fontId="9" fillId="2" borderId="70" xfId="0" applyFont="1" applyFill="1" applyBorder="1" applyAlignment="1">
      <alignment horizontal="center" vertical="center" wrapText="1"/>
    </xf>
    <xf numFmtId="1" fontId="6" fillId="0" borderId="41" xfId="4" applyNumberFormat="1" applyFont="1" applyFill="1" applyBorder="1" applyAlignment="1">
      <alignment horizontal="center" vertical="center" wrapText="1"/>
    </xf>
    <xf numFmtId="0" fontId="9" fillId="2" borderId="65" xfId="0" applyFont="1" applyFill="1" applyBorder="1" applyAlignment="1">
      <alignment horizontal="center" vertical="center" wrapText="1"/>
    </xf>
    <xf numFmtId="0" fontId="9" fillId="2" borderId="38" xfId="0" applyFont="1" applyFill="1" applyBorder="1" applyAlignment="1">
      <alignment horizontal="center" vertical="center" wrapText="1"/>
    </xf>
    <xf numFmtId="168" fontId="6" fillId="2" borderId="21" xfId="1" applyNumberFormat="1" applyFont="1" applyFill="1" applyBorder="1" applyAlignment="1">
      <alignment horizontal="center"/>
    </xf>
    <xf numFmtId="166" fontId="6" fillId="2" borderId="23" xfId="2" applyNumberFormat="1" applyFont="1" applyFill="1" applyBorder="1" applyAlignment="1">
      <alignment horizontal="center"/>
    </xf>
    <xf numFmtId="0" fontId="9" fillId="8" borderId="38" xfId="0" applyFont="1" applyFill="1" applyBorder="1" applyAlignment="1">
      <alignment horizontal="center" vertical="center" wrapText="1"/>
    </xf>
    <xf numFmtId="6" fontId="6" fillId="0" borderId="51" xfId="0" applyNumberFormat="1" applyFont="1" applyBorder="1" applyAlignment="1">
      <alignment horizontal="center" vertical="center" wrapText="1"/>
    </xf>
    <xf numFmtId="10" fontId="6" fillId="0" borderId="68" xfId="0" applyNumberFormat="1" applyFont="1" applyBorder="1" applyAlignment="1">
      <alignment horizontal="center" vertical="center" wrapText="1"/>
    </xf>
    <xf numFmtId="6" fontId="6" fillId="0" borderId="6" xfId="0" applyNumberFormat="1" applyFont="1" applyBorder="1" applyAlignment="1">
      <alignment horizontal="center" vertical="center" wrapText="1"/>
    </xf>
    <xf numFmtId="0" fontId="2" fillId="0" borderId="13" xfId="0" applyFont="1" applyBorder="1" applyAlignment="1">
      <alignment horizontal="center"/>
    </xf>
    <xf numFmtId="0" fontId="6" fillId="0" borderId="13" xfId="0" applyFont="1" applyBorder="1"/>
    <xf numFmtId="0" fontId="4" fillId="8" borderId="68" xfId="0" applyFont="1" applyFill="1" applyBorder="1" applyAlignment="1">
      <alignment horizontal="center" vertical="center" wrapText="1"/>
    </xf>
    <xf numFmtId="0" fontId="6" fillId="0" borderId="51" xfId="0" applyFont="1" applyBorder="1" applyAlignment="1">
      <alignment horizontal="center" vertical="center" wrapText="1"/>
    </xf>
    <xf numFmtId="0" fontId="4" fillId="8" borderId="51" xfId="0" applyFont="1" applyFill="1" applyBorder="1" applyAlignment="1">
      <alignment horizontal="center" vertical="center" wrapText="1"/>
    </xf>
    <xf numFmtId="0" fontId="2" fillId="0" borderId="17" xfId="0" applyFont="1" applyBorder="1" applyAlignment="1">
      <alignment horizontal="center"/>
    </xf>
    <xf numFmtId="0" fontId="2" fillId="0" borderId="50" xfId="0" applyFont="1" applyBorder="1" applyAlignment="1">
      <alignment horizontal="center"/>
    </xf>
    <xf numFmtId="0" fontId="2" fillId="0" borderId="46" xfId="0" applyFont="1" applyBorder="1" applyAlignment="1">
      <alignment horizontal="center"/>
    </xf>
    <xf numFmtId="0" fontId="6" fillId="0" borderId="59" xfId="0" applyFont="1" applyBorder="1" applyAlignment="1">
      <alignment horizontal="center" vertical="center" wrapText="1"/>
    </xf>
    <xf numFmtId="0" fontId="6" fillId="0" borderId="45" xfId="0" applyFont="1" applyBorder="1" applyAlignment="1">
      <alignment horizontal="center" vertical="center" wrapText="1"/>
    </xf>
    <xf numFmtId="9" fontId="6" fillId="0" borderId="45" xfId="0" applyNumberFormat="1" applyFont="1" applyBorder="1" applyAlignment="1">
      <alignment horizontal="center" vertical="center" wrapText="1"/>
    </xf>
    <xf numFmtId="0" fontId="4" fillId="8" borderId="23" xfId="0" applyFont="1" applyFill="1" applyBorder="1" applyAlignment="1">
      <alignment horizontal="center"/>
    </xf>
    <xf numFmtId="0" fontId="6" fillId="8" borderId="21" xfId="0" applyFont="1" applyFill="1" applyBorder="1" applyAlignment="1">
      <alignment horizontal="center"/>
    </xf>
    <xf numFmtId="0" fontId="6" fillId="0" borderId="58" xfId="0" applyFont="1" applyBorder="1" applyAlignment="1">
      <alignment horizontal="center" vertical="center" wrapText="1"/>
    </xf>
    <xf numFmtId="0" fontId="2" fillId="0" borderId="0" xfId="0" applyFont="1" applyAlignment="1">
      <alignment horizontal="center"/>
    </xf>
    <xf numFmtId="0" fontId="2" fillId="0" borderId="13" xfId="0" applyFont="1" applyBorder="1" applyAlignment="1">
      <alignment horizontal="center"/>
    </xf>
    <xf numFmtId="0" fontId="6" fillId="0" borderId="68" xfId="0" applyFont="1" applyBorder="1" applyAlignment="1">
      <alignment horizontal="center" vertical="center" wrapText="1"/>
    </xf>
    <xf numFmtId="0" fontId="6" fillId="0" borderId="139" xfId="0" applyFont="1" applyBorder="1" applyAlignment="1">
      <alignment horizontal="center" vertical="center" wrapText="1"/>
    </xf>
    <xf numFmtId="0" fontId="6" fillId="8" borderId="23" xfId="0" applyFont="1" applyFill="1" applyBorder="1" applyAlignment="1">
      <alignment horizontal="center"/>
    </xf>
    <xf numFmtId="0" fontId="14" fillId="0" borderId="47" xfId="0" applyFont="1" applyBorder="1" applyAlignment="1">
      <alignment horizontal="center" vertical="center" wrapText="1"/>
    </xf>
    <xf numFmtId="0" fontId="18" fillId="0" borderId="0" xfId="0" applyFont="1" applyAlignment="1">
      <alignment horizontal="center" vertical="center" wrapText="1"/>
    </xf>
    <xf numFmtId="0" fontId="6" fillId="8" borderId="21" xfId="0" applyFont="1" applyFill="1" applyBorder="1" applyAlignment="1">
      <alignment horizontal="center" wrapText="1"/>
    </xf>
    <xf numFmtId="20" fontId="83" fillId="0" borderId="47" xfId="0" applyNumberFormat="1" applyFont="1" applyBorder="1" applyAlignment="1">
      <alignment horizontal="center" vertical="center"/>
    </xf>
    <xf numFmtId="0" fontId="14" fillId="0" borderId="58" xfId="0" applyFont="1" applyBorder="1" applyAlignment="1">
      <alignment horizontal="center" vertical="center" wrapText="1"/>
    </xf>
    <xf numFmtId="20" fontId="83" fillId="0" borderId="58" xfId="0" applyNumberFormat="1" applyFont="1" applyBorder="1" applyAlignment="1">
      <alignment horizontal="center" vertical="center"/>
    </xf>
    <xf numFmtId="0" fontId="6" fillId="0" borderId="6" xfId="0" applyFont="1" applyBorder="1" applyAlignment="1">
      <alignment horizontal="left" vertical="center" wrapText="1"/>
    </xf>
    <xf numFmtId="21" fontId="6" fillId="8" borderId="21" xfId="0" applyNumberFormat="1" applyFont="1" applyFill="1" applyBorder="1" applyAlignment="1">
      <alignment horizontal="center"/>
    </xf>
    <xf numFmtId="0" fontId="2" fillId="0" borderId="6" xfId="0" applyFont="1" applyBorder="1" applyAlignment="1">
      <alignment horizontal="center"/>
    </xf>
    <xf numFmtId="9" fontId="5" fillId="0" borderId="65" xfId="0" applyNumberFormat="1" applyFont="1" applyBorder="1" applyAlignment="1">
      <alignment horizontal="center" vertical="center" wrapText="1"/>
    </xf>
    <xf numFmtId="0" fontId="5" fillId="0" borderId="59" xfId="0" applyFont="1" applyBorder="1" applyAlignment="1">
      <alignment horizontal="center" vertical="center" wrapText="1"/>
    </xf>
    <xf numFmtId="9" fontId="5" fillId="10" borderId="45" xfId="0" applyNumberFormat="1" applyFont="1" applyFill="1" applyBorder="1" applyAlignment="1">
      <alignment horizontal="center" vertical="center" wrapText="1"/>
    </xf>
    <xf numFmtId="0" fontId="4" fillId="2" borderId="51" xfId="0" applyFont="1" applyFill="1" applyBorder="1" applyAlignment="1">
      <alignment horizontal="center" vertical="center" wrapText="1"/>
    </xf>
    <xf numFmtId="0" fontId="4" fillId="2" borderId="45" xfId="0" applyFont="1" applyFill="1" applyBorder="1" applyAlignment="1">
      <alignment horizontal="center" vertical="center" wrapText="1"/>
    </xf>
    <xf numFmtId="0" fontId="4" fillId="2" borderId="68" xfId="0" applyFont="1" applyFill="1" applyBorder="1" applyAlignment="1">
      <alignment horizontal="center" vertical="center" wrapText="1"/>
    </xf>
    <xf numFmtId="171" fontId="6" fillId="0" borderId="58" xfId="4" applyNumberFormat="1" applyFont="1" applyFill="1" applyBorder="1" applyAlignment="1">
      <alignment horizontal="center" vertical="center" wrapText="1"/>
    </xf>
    <xf numFmtId="174" fontId="6" fillId="2" borderId="23" xfId="2" applyNumberFormat="1" applyFont="1" applyFill="1" applyBorder="1" applyAlignment="1">
      <alignment horizontal="center"/>
    </xf>
    <xf numFmtId="2" fontId="6" fillId="2" borderId="21" xfId="1" applyNumberFormat="1" applyFont="1" applyFill="1" applyBorder="1" applyAlignment="1">
      <alignment horizontal="center"/>
    </xf>
    <xf numFmtId="1" fontId="6" fillId="0" borderId="51" xfId="4" applyNumberFormat="1" applyFont="1" applyFill="1" applyBorder="1" applyAlignment="1">
      <alignment horizontal="center" vertical="center" wrapText="1"/>
    </xf>
    <xf numFmtId="0" fontId="6" fillId="2" borderId="21" xfId="1" applyNumberFormat="1" applyFont="1" applyFill="1" applyBorder="1" applyAlignment="1">
      <alignment horizontal="center"/>
    </xf>
    <xf numFmtId="0" fontId="4" fillId="8" borderId="38" xfId="0" applyFont="1" applyFill="1" applyBorder="1" applyAlignment="1">
      <alignment horizontal="center"/>
    </xf>
    <xf numFmtId="10" fontId="4" fillId="8" borderId="38" xfId="0" applyNumberFormat="1" applyFont="1" applyFill="1" applyBorder="1" applyAlignment="1">
      <alignment horizontal="center"/>
    </xf>
    <xf numFmtId="0" fontId="4" fillId="8" borderId="38" xfId="0" applyFont="1" applyFill="1" applyBorder="1" applyAlignment="1">
      <alignment horizontal="center" vertical="center" wrapText="1"/>
    </xf>
    <xf numFmtId="10" fontId="6" fillId="0" borderId="45" xfId="0" applyNumberFormat="1" applyFont="1" applyBorder="1" applyAlignment="1">
      <alignment horizontal="center" vertical="center" wrapText="1"/>
    </xf>
    <xf numFmtId="0" fontId="4" fillId="8" borderId="38" xfId="0" applyFont="1" applyFill="1" applyBorder="1" applyAlignment="1">
      <alignment horizontal="center" vertical="center"/>
    </xf>
    <xf numFmtId="10" fontId="4" fillId="8" borderId="38" xfId="0" applyNumberFormat="1" applyFont="1" applyFill="1" applyBorder="1" applyAlignment="1">
      <alignment horizontal="center" vertical="center"/>
    </xf>
    <xf numFmtId="0" fontId="7" fillId="8" borderId="41" xfId="0" applyFont="1" applyFill="1" applyBorder="1" applyAlignment="1">
      <alignment horizontal="center" vertical="center" wrapText="1"/>
    </xf>
    <xf numFmtId="0" fontId="6" fillId="8" borderId="38" xfId="0" applyFont="1" applyFill="1" applyBorder="1" applyAlignment="1">
      <alignment horizontal="center"/>
    </xf>
    <xf numFmtId="0" fontId="6" fillId="8" borderId="21" xfId="0" applyFont="1" applyFill="1" applyBorder="1" applyAlignment="1">
      <alignment horizontal="center" vertical="center"/>
    </xf>
    <xf numFmtId="9" fontId="6" fillId="8" borderId="71" xfId="0" applyNumberFormat="1" applyFont="1" applyFill="1" applyBorder="1" applyAlignment="1">
      <alignment horizontal="center" vertical="center" wrapText="1"/>
    </xf>
    <xf numFmtId="3" fontId="6" fillId="0" borderId="45" xfId="0" applyNumberFormat="1" applyFont="1" applyBorder="1" applyAlignment="1">
      <alignment horizontal="center" vertical="center" wrapText="1"/>
    </xf>
    <xf numFmtId="10" fontId="6" fillId="9" borderId="47" xfId="0" applyNumberFormat="1" applyFont="1" applyFill="1" applyBorder="1" applyAlignment="1">
      <alignment horizontal="center" vertical="center"/>
    </xf>
    <xf numFmtId="3" fontId="6" fillId="0" borderId="47" xfId="0" applyNumberFormat="1" applyFont="1" applyBorder="1" applyAlignment="1">
      <alignment horizontal="center" vertical="center" wrapText="1"/>
    </xf>
    <xf numFmtId="3" fontId="4" fillId="8" borderId="38" xfId="0" applyNumberFormat="1" applyFont="1" applyFill="1" applyBorder="1" applyAlignment="1">
      <alignment horizontal="center" vertical="center"/>
    </xf>
    <xf numFmtId="3" fontId="4" fillId="8" borderId="38" xfId="0" applyNumberFormat="1" applyFont="1" applyFill="1" applyBorder="1" applyAlignment="1">
      <alignment horizontal="center"/>
    </xf>
    <xf numFmtId="0" fontId="0" fillId="0" borderId="0" xfId="0"/>
    <xf numFmtId="0" fontId="2" fillId="0" borderId="0" xfId="2" applyFont="1"/>
    <xf numFmtId="0" fontId="2" fillId="0" borderId="0" xfId="0" applyFont="1"/>
    <xf numFmtId="1" fontId="6" fillId="0" borderId="47" xfId="4" applyNumberFormat="1" applyFont="1" applyFill="1" applyBorder="1" applyAlignment="1">
      <alignment horizontal="center" vertical="center" wrapText="1"/>
    </xf>
    <xf numFmtId="1" fontId="6" fillId="0" borderId="58" xfId="4" applyNumberFormat="1" applyFont="1" applyFill="1" applyBorder="1" applyAlignment="1">
      <alignment horizontal="center" vertical="center" wrapText="1"/>
    </xf>
    <xf numFmtId="0" fontId="4" fillId="2" borderId="22" xfId="2" applyFont="1" applyFill="1" applyBorder="1" applyAlignment="1">
      <alignment vertical="center" wrapText="1"/>
    </xf>
    <xf numFmtId="0" fontId="9" fillId="2" borderId="70" xfId="0" applyFont="1" applyFill="1" applyBorder="1" applyAlignment="1">
      <alignment horizontal="center" vertical="center" wrapText="1"/>
    </xf>
    <xf numFmtId="0" fontId="9" fillId="2" borderId="65" xfId="0" applyFont="1" applyFill="1" applyBorder="1" applyAlignment="1">
      <alignment horizontal="center" vertical="center" wrapText="1"/>
    </xf>
    <xf numFmtId="0" fontId="9" fillId="2" borderId="38" xfId="0" applyFont="1" applyFill="1" applyBorder="1" applyAlignment="1">
      <alignment horizontal="center" vertical="center" wrapText="1"/>
    </xf>
    <xf numFmtId="168" fontId="6" fillId="2" borderId="21" xfId="1" applyNumberFormat="1" applyFont="1" applyFill="1" applyBorder="1" applyAlignment="1">
      <alignment horizontal="center"/>
    </xf>
    <xf numFmtId="166" fontId="6" fillId="2" borderId="23" xfId="2" applyNumberFormat="1" applyFont="1" applyFill="1" applyBorder="1" applyAlignment="1">
      <alignment horizontal="center"/>
    </xf>
    <xf numFmtId="168" fontId="14" fillId="0" borderId="45" xfId="1" applyNumberFormat="1" applyFont="1" applyFill="1" applyBorder="1" applyAlignment="1">
      <alignment horizontal="center" vertical="center" wrapText="1"/>
    </xf>
    <xf numFmtId="1" fontId="6" fillId="0" borderId="45" xfId="4" applyNumberFormat="1" applyFont="1" applyFill="1" applyBorder="1" applyAlignment="1">
      <alignment horizontal="center" vertical="center" wrapText="1"/>
    </xf>
    <xf numFmtId="1" fontId="14" fillId="0" borderId="38" xfId="4" applyNumberFormat="1" applyFont="1" applyFill="1" applyBorder="1" applyAlignment="1">
      <alignment horizontal="center" vertical="center" wrapText="1"/>
    </xf>
    <xf numFmtId="1" fontId="6" fillId="0" borderId="51" xfId="4" applyNumberFormat="1" applyFont="1" applyFill="1" applyBorder="1" applyAlignment="1">
      <alignment horizontal="center" vertical="center" wrapText="1"/>
    </xf>
    <xf numFmtId="166" fontId="6" fillId="3" borderId="0" xfId="2" applyNumberFormat="1" applyFont="1" applyFill="1" applyAlignment="1">
      <alignment horizontal="center"/>
    </xf>
    <xf numFmtId="168" fontId="6" fillId="3" borderId="0" xfId="1" applyNumberFormat="1" applyFont="1" applyFill="1" applyBorder="1" applyAlignment="1">
      <alignment horizontal="center"/>
    </xf>
    <xf numFmtId="0" fontId="19" fillId="0" borderId="0" xfId="0" applyFont="1"/>
    <xf numFmtId="0" fontId="19" fillId="0" borderId="0" xfId="0" applyFont="1" applyAlignment="1">
      <alignment horizontal="center"/>
    </xf>
    <xf numFmtId="0" fontId="20" fillId="0" borderId="0" xfId="0" applyFont="1" applyAlignment="1">
      <alignment horizontal="left" vertical="center" wrapText="1"/>
    </xf>
    <xf numFmtId="0" fontId="20" fillId="0" borderId="91" xfId="0" applyFont="1" applyBorder="1" applyAlignment="1">
      <alignment horizontal="center" vertical="center"/>
    </xf>
    <xf numFmtId="0" fontId="20" fillId="0" borderId="92" xfId="0" applyFont="1" applyBorder="1" applyAlignment="1">
      <alignment horizontal="center" vertical="center"/>
    </xf>
    <xf numFmtId="0" fontId="20" fillId="0" borderId="92" xfId="0" applyFont="1" applyBorder="1" applyAlignment="1">
      <alignment horizontal="center" vertical="center" wrapText="1"/>
    </xf>
    <xf numFmtId="0" fontId="20" fillId="0" borderId="93" xfId="0" applyFont="1" applyBorder="1" applyAlignment="1">
      <alignment horizontal="center" vertical="center"/>
    </xf>
    <xf numFmtId="0" fontId="20" fillId="0" borderId="94" xfId="0" applyFont="1" applyBorder="1" applyAlignment="1">
      <alignment horizontal="center" vertical="center"/>
    </xf>
    <xf numFmtId="0" fontId="20" fillId="0" borderId="95" xfId="0" applyFont="1" applyBorder="1" applyAlignment="1">
      <alignment horizontal="center" vertical="center"/>
    </xf>
    <xf numFmtId="0" fontId="20" fillId="0" borderId="0" xfId="0" applyFont="1" applyAlignment="1">
      <alignment horizontal="center" vertical="center"/>
    </xf>
    <xf numFmtId="0" fontId="20" fillId="0" borderId="0" xfId="0" applyFont="1" applyAlignment="1">
      <alignment horizontal="center" vertical="center" wrapText="1"/>
    </xf>
    <xf numFmtId="0" fontId="84" fillId="0" borderId="0" xfId="0" applyFont="1" applyAlignment="1">
      <alignment horizontal="center" vertical="center" wrapText="1"/>
    </xf>
    <xf numFmtId="0" fontId="84" fillId="0" borderId="94" xfId="0" applyFont="1" applyBorder="1" applyAlignment="1">
      <alignment horizontal="center"/>
    </xf>
    <xf numFmtId="0" fontId="84" fillId="0" borderId="0" xfId="0" applyFont="1" applyAlignment="1">
      <alignment horizontal="center"/>
    </xf>
    <xf numFmtId="0" fontId="84" fillId="0" borderId="95" xfId="0" applyFont="1" applyBorder="1" applyAlignment="1">
      <alignment horizontal="center"/>
    </xf>
    <xf numFmtId="0" fontId="22" fillId="0" borderId="71" xfId="0" applyFont="1" applyBorder="1" applyAlignment="1">
      <alignment vertical="center" wrapText="1"/>
    </xf>
    <xf numFmtId="0" fontId="22" fillId="28" borderId="71" xfId="0" applyFont="1" applyFill="1" applyBorder="1" applyAlignment="1">
      <alignment horizontal="center" vertical="center" wrapText="1"/>
    </xf>
    <xf numFmtId="0" fontId="84" fillId="0" borderId="71" xfId="0" applyFont="1" applyBorder="1" applyAlignment="1">
      <alignment vertical="center" wrapText="1"/>
    </xf>
    <xf numFmtId="0" fontId="84" fillId="0" borderId="94" xfId="0" applyFont="1" applyBorder="1"/>
    <xf numFmtId="0" fontId="23" fillId="14" borderId="71" xfId="0" applyFont="1" applyFill="1" applyBorder="1" applyAlignment="1">
      <alignment horizontal="center" vertical="center"/>
    </xf>
    <xf numFmtId="9" fontId="23" fillId="14" borderId="118" xfId="0" applyNumberFormat="1" applyFont="1" applyFill="1" applyBorder="1" applyAlignment="1">
      <alignment horizontal="center" vertical="center"/>
    </xf>
    <xf numFmtId="0" fontId="23" fillId="0" borderId="0" xfId="0" applyFont="1" applyAlignment="1">
      <alignment horizontal="center"/>
    </xf>
    <xf numFmtId="0" fontId="84" fillId="0" borderId="102" xfId="0" applyFont="1" applyBorder="1" applyAlignment="1">
      <alignment horizontal="center"/>
    </xf>
    <xf numFmtId="0" fontId="33" fillId="0" borderId="81" xfId="0" applyFont="1" applyBorder="1" applyAlignment="1">
      <alignment horizontal="center"/>
    </xf>
    <xf numFmtId="0" fontId="84" fillId="0" borderId="103" xfId="0" applyFont="1" applyBorder="1" applyAlignment="1">
      <alignment horizontal="center"/>
    </xf>
    <xf numFmtId="0" fontId="84" fillId="0" borderId="91" xfId="0" applyFont="1" applyBorder="1" applyAlignment="1">
      <alignment horizontal="center"/>
    </xf>
    <xf numFmtId="0" fontId="33" fillId="0" borderId="92" xfId="0" applyFont="1" applyBorder="1" applyAlignment="1">
      <alignment horizontal="center"/>
    </xf>
    <xf numFmtId="0" fontId="84" fillId="0" borderId="93" xfId="0" applyFont="1" applyBorder="1" applyAlignment="1">
      <alignment horizontal="center"/>
    </xf>
    <xf numFmtId="0" fontId="19" fillId="0" borderId="94" xfId="0" applyFont="1" applyBorder="1" applyAlignment="1">
      <alignment horizontal="center"/>
    </xf>
    <xf numFmtId="0" fontId="91" fillId="28" borderId="95" xfId="0" applyFont="1" applyFill="1" applyBorder="1" applyAlignment="1">
      <alignment vertical="center" wrapText="1"/>
    </xf>
    <xf numFmtId="0" fontId="91" fillId="28" borderId="94" xfId="0" applyFont="1" applyFill="1" applyBorder="1" applyAlignment="1">
      <alignment vertical="center" wrapText="1"/>
    </xf>
    <xf numFmtId="0" fontId="19" fillId="0" borderId="95" xfId="0" applyFont="1" applyBorder="1" applyAlignment="1">
      <alignment horizontal="center"/>
    </xf>
    <xf numFmtId="0" fontId="33" fillId="0" borderId="0" xfId="0" applyFont="1" applyAlignment="1">
      <alignment horizontal="center"/>
    </xf>
    <xf numFmtId="175" fontId="0" fillId="0" borderId="0" xfId="5" applyNumberFormat="1" applyFont="1"/>
    <xf numFmtId="0" fontId="18" fillId="0" borderId="0" xfId="0" applyFont="1"/>
    <xf numFmtId="0" fontId="18" fillId="0" borderId="94" xfId="0" applyFont="1" applyBorder="1" applyAlignment="1">
      <alignment horizontal="center"/>
    </xf>
    <xf numFmtId="0" fontId="18" fillId="0" borderId="0" xfId="0" applyFont="1" applyAlignment="1">
      <alignment horizontal="center"/>
    </xf>
    <xf numFmtId="0" fontId="18" fillId="0" borderId="95" xfId="0" applyFont="1" applyBorder="1" applyAlignment="1">
      <alignment horizontal="center"/>
    </xf>
    <xf numFmtId="0" fontId="19" fillId="0" borderId="17" xfId="0" applyFont="1" applyBorder="1" applyAlignment="1">
      <alignment horizontal="center"/>
    </xf>
    <xf numFmtId="0" fontId="25" fillId="28" borderId="71" xfId="0" applyFont="1" applyFill="1" applyBorder="1" applyAlignment="1">
      <alignment horizontal="center" vertical="center" wrapText="1"/>
    </xf>
    <xf numFmtId="0" fontId="18" fillId="0" borderId="71" xfId="0" applyFont="1" applyBorder="1" applyAlignment="1">
      <alignment vertical="center" wrapText="1"/>
    </xf>
    <xf numFmtId="0" fontId="18" fillId="0" borderId="94" xfId="0" applyFont="1" applyBorder="1"/>
    <xf numFmtId="10" fontId="23" fillId="0" borderId="101" xfId="0" applyNumberFormat="1" applyFont="1" applyBorder="1" applyAlignment="1">
      <alignment horizontal="center" vertical="center" wrapText="1"/>
    </xf>
    <xf numFmtId="0" fontId="18" fillId="0" borderId="102" xfId="0" applyFont="1" applyBorder="1" applyAlignment="1">
      <alignment horizontal="center"/>
    </xf>
    <xf numFmtId="0" fontId="18" fillId="0" borderId="103" xfId="0" applyFont="1" applyBorder="1" applyAlignment="1">
      <alignment horizontal="center"/>
    </xf>
    <xf numFmtId="0" fontId="18" fillId="0" borderId="91" xfId="0" applyFont="1" applyBorder="1" applyAlignment="1">
      <alignment horizontal="center"/>
    </xf>
    <xf numFmtId="0" fontId="18" fillId="0" borderId="93" xfId="0" applyFont="1" applyBorder="1" applyAlignment="1">
      <alignment horizontal="center"/>
    </xf>
    <xf numFmtId="0" fontId="19" fillId="0" borderId="102" xfId="0" applyFont="1" applyBorder="1" applyAlignment="1">
      <alignment horizontal="center"/>
    </xf>
    <xf numFmtId="0" fontId="19" fillId="0" borderId="81" xfId="0" applyFont="1" applyBorder="1" applyAlignment="1">
      <alignment horizontal="center"/>
    </xf>
    <xf numFmtId="0" fontId="19" fillId="0" borderId="103" xfId="0" applyFont="1" applyBorder="1" applyAlignment="1">
      <alignment horizontal="center"/>
    </xf>
    <xf numFmtId="0" fontId="94" fillId="0" borderId="0" xfId="0" applyFont="1"/>
    <xf numFmtId="0" fontId="94" fillId="0" borderId="0" xfId="0" applyFont="1" applyAlignment="1">
      <alignment horizontal="center"/>
    </xf>
    <xf numFmtId="0" fontId="7" fillId="8" borderId="38" xfId="0" applyFont="1" applyFill="1" applyBorder="1" applyAlignment="1">
      <alignment horizontal="center" vertical="center" wrapText="1"/>
    </xf>
    <xf numFmtId="0" fontId="25" fillId="0" borderId="45" xfId="0" applyFont="1" applyBorder="1" applyAlignment="1">
      <alignment horizontal="center" vertical="center" wrapText="1"/>
    </xf>
    <xf numFmtId="0" fontId="25" fillId="0" borderId="47" xfId="0" applyFont="1" applyBorder="1" applyAlignment="1">
      <alignment horizontal="center" vertical="center" wrapText="1"/>
    </xf>
    <xf numFmtId="9" fontId="5" fillId="0" borderId="45" xfId="0" applyNumberFormat="1" applyFont="1" applyBorder="1" applyAlignment="1">
      <alignment horizontal="center" vertical="center" wrapText="1"/>
    </xf>
    <xf numFmtId="0" fontId="25" fillId="0" borderId="59" xfId="0" applyFont="1" applyBorder="1" applyAlignment="1">
      <alignment horizontal="center" vertical="center" wrapText="1"/>
    </xf>
    <xf numFmtId="10" fontId="94" fillId="0" borderId="0" xfId="0" applyNumberFormat="1" applyFont="1"/>
    <xf numFmtId="0" fontId="5" fillId="0" borderId="47" xfId="0" applyFont="1" applyBorder="1" applyAlignment="1">
      <alignment horizontal="center" vertical="center" wrapText="1"/>
    </xf>
    <xf numFmtId="9" fontId="5" fillId="0" borderId="47" xfId="0" applyNumberFormat="1" applyFont="1" applyBorder="1" applyAlignment="1">
      <alignment horizontal="center" vertical="center" wrapText="1"/>
    </xf>
    <xf numFmtId="0" fontId="5" fillId="9" borderId="62" xfId="0" applyFont="1" applyFill="1" applyBorder="1" applyAlignment="1">
      <alignment horizontal="center" vertical="center" wrapText="1"/>
    </xf>
    <xf numFmtId="9" fontId="5" fillId="0" borderId="62" xfId="0" applyNumberFormat="1" applyFont="1" applyBorder="1" applyAlignment="1">
      <alignment horizontal="center" vertical="center" wrapText="1"/>
    </xf>
    <xf numFmtId="0" fontId="49" fillId="0" borderId="0" xfId="0" applyFont="1"/>
    <xf numFmtId="0" fontId="5" fillId="9" borderId="47" xfId="0" applyFont="1" applyFill="1" applyBorder="1" applyAlignment="1">
      <alignment horizontal="center" vertical="center" wrapText="1"/>
    </xf>
    <xf numFmtId="0" fontId="94" fillId="0" borderId="0" xfId="0" applyFont="1" applyAlignment="1">
      <alignment wrapText="1"/>
    </xf>
    <xf numFmtId="0" fontId="5" fillId="0" borderId="62" xfId="0" applyFont="1" applyBorder="1" applyAlignment="1">
      <alignment horizontal="center" vertical="center" wrapText="1"/>
    </xf>
    <xf numFmtId="9" fontId="5" fillId="0" borderId="72" xfId="0" applyNumberFormat="1" applyFont="1" applyBorder="1" applyAlignment="1">
      <alignment horizontal="center" vertical="center" wrapText="1"/>
    </xf>
    <xf numFmtId="0" fontId="26" fillId="8" borderId="38" xfId="0" applyFont="1" applyFill="1" applyBorder="1" applyAlignment="1">
      <alignment horizontal="center" vertical="center"/>
    </xf>
    <xf numFmtId="0" fontId="5" fillId="8" borderId="38" xfId="0" applyFont="1" applyFill="1" applyBorder="1" applyAlignment="1">
      <alignment horizontal="center"/>
    </xf>
    <xf numFmtId="0" fontId="5" fillId="8" borderId="21" xfId="0" applyFont="1" applyFill="1" applyBorder="1" applyAlignment="1">
      <alignment horizontal="center"/>
    </xf>
    <xf numFmtId="0" fontId="5" fillId="8" borderId="22" xfId="0" applyFont="1" applyFill="1" applyBorder="1" applyAlignment="1">
      <alignment horizontal="center"/>
    </xf>
    <xf numFmtId="0" fontId="26" fillId="8" borderId="38" xfId="0" applyFont="1" applyFill="1" applyBorder="1" applyAlignment="1">
      <alignment horizontal="left" vertical="center"/>
    </xf>
    <xf numFmtId="0" fontId="5" fillId="8" borderId="23" xfId="0" applyFont="1" applyFill="1" applyBorder="1" applyAlignment="1">
      <alignment horizontal="center"/>
    </xf>
    <xf numFmtId="0" fontId="95" fillId="0" borderId="0" xfId="0" applyFont="1"/>
    <xf numFmtId="0" fontId="13" fillId="0" borderId="50" xfId="0" applyFont="1" applyBorder="1" applyAlignment="1">
      <alignment horizontal="center"/>
    </xf>
    <xf numFmtId="0" fontId="13" fillId="0" borderId="11" xfId="0" applyFont="1" applyBorder="1" applyAlignment="1">
      <alignment horizontal="center"/>
    </xf>
    <xf numFmtId="0" fontId="3" fillId="9" borderId="17" xfId="0" applyFont="1" applyFill="1" applyBorder="1" applyAlignment="1">
      <alignment vertical="center" wrapText="1"/>
    </xf>
    <xf numFmtId="0" fontId="3" fillId="9" borderId="13" xfId="0" applyFont="1" applyFill="1" applyBorder="1" applyAlignment="1">
      <alignment vertical="center" wrapText="1"/>
    </xf>
    <xf numFmtId="0" fontId="6" fillId="0" borderId="17" xfId="0" applyFont="1" applyBorder="1" applyAlignment="1">
      <alignment horizontal="center"/>
    </xf>
    <xf numFmtId="3" fontId="6" fillId="8" borderId="23" xfId="0" applyNumberFormat="1" applyFont="1" applyFill="1" applyBorder="1" applyAlignment="1">
      <alignment vertical="center"/>
    </xf>
    <xf numFmtId="0" fontId="6" fillId="9" borderId="45" xfId="0" applyFont="1" applyFill="1" applyBorder="1" applyAlignment="1">
      <alignment horizontal="center" vertical="center" wrapText="1"/>
    </xf>
    <xf numFmtId="0" fontId="7" fillId="8" borderId="70" xfId="0" applyFont="1" applyFill="1" applyBorder="1" applyAlignment="1">
      <alignment horizontal="center" vertical="center" wrapText="1"/>
    </xf>
    <xf numFmtId="0" fontId="5" fillId="0" borderId="45" xfId="0" applyFont="1" applyBorder="1" applyAlignment="1">
      <alignment horizontal="center" vertical="center" wrapText="1"/>
    </xf>
    <xf numFmtId="0" fontId="25" fillId="0" borderId="62" xfId="0" applyFont="1" applyBorder="1" applyAlignment="1">
      <alignment horizontal="center" vertical="center" wrapText="1"/>
    </xf>
    <xf numFmtId="0" fontId="25" fillId="0" borderId="57" xfId="0" applyFont="1" applyBorder="1" applyAlignment="1">
      <alignment horizontal="center" vertical="center" wrapText="1"/>
    </xf>
    <xf numFmtId="0" fontId="25" fillId="0" borderId="28" xfId="0" applyFont="1" applyBorder="1" applyAlignment="1">
      <alignment horizontal="center" vertical="center" wrapText="1"/>
    </xf>
    <xf numFmtId="9" fontId="5" fillId="0" borderId="39" xfId="0" applyNumberFormat="1" applyFont="1" applyBorder="1" applyAlignment="1">
      <alignment horizontal="center" vertical="center" wrapText="1"/>
    </xf>
    <xf numFmtId="0" fontId="25" fillId="0" borderId="48" xfId="0" applyFont="1" applyBorder="1" applyAlignment="1">
      <alignment horizontal="center" vertical="center" wrapText="1"/>
    </xf>
    <xf numFmtId="9" fontId="5" fillId="0" borderId="68" xfId="0" applyNumberFormat="1" applyFont="1" applyBorder="1" applyAlignment="1">
      <alignment horizontal="center" vertical="center" wrapText="1"/>
    </xf>
    <xf numFmtId="0" fontId="25" fillId="0" borderId="12" xfId="0" applyFont="1" applyBorder="1" applyAlignment="1">
      <alignment horizontal="center" vertical="center" wrapText="1"/>
    </xf>
    <xf numFmtId="0" fontId="25" fillId="0" borderId="32" xfId="0" applyFont="1" applyBorder="1" applyAlignment="1">
      <alignment horizontal="center" vertical="center" wrapText="1"/>
    </xf>
    <xf numFmtId="9" fontId="5" fillId="0" borderId="18" xfId="0" applyNumberFormat="1" applyFont="1" applyBorder="1" applyAlignment="1">
      <alignment horizontal="center" vertical="center" wrapText="1"/>
    </xf>
    <xf numFmtId="0" fontId="26" fillId="8" borderId="72" xfId="0" applyFont="1" applyFill="1" applyBorder="1" applyAlignment="1">
      <alignment horizontal="center" vertical="center"/>
    </xf>
    <xf numFmtId="0" fontId="5" fillId="8" borderId="72" xfId="0" applyFont="1" applyFill="1" applyBorder="1" applyAlignment="1">
      <alignment horizontal="center"/>
    </xf>
    <xf numFmtId="0" fontId="25" fillId="8" borderId="38" xfId="0" applyFont="1" applyFill="1" applyBorder="1" applyAlignment="1">
      <alignment horizontal="center" vertical="center"/>
    </xf>
    <xf numFmtId="0" fontId="5" fillId="0" borderId="0" xfId="0" applyFont="1" applyAlignment="1">
      <alignment horizontal="center"/>
    </xf>
    <xf numFmtId="9" fontId="5" fillId="0" borderId="59" xfId="0" applyNumberFormat="1" applyFont="1" applyBorder="1" applyAlignment="1">
      <alignment horizontal="center" vertical="center" wrapText="1"/>
    </xf>
    <xf numFmtId="4" fontId="26" fillId="8" borderId="38" xfId="0" applyNumberFormat="1" applyFont="1" applyFill="1" applyBorder="1" applyAlignment="1">
      <alignment horizontal="left" vertical="center"/>
    </xf>
    <xf numFmtId="0" fontId="2" fillId="0" borderId="0" xfId="2" applyFont="1" applyAlignment="1">
      <alignment horizontal="center"/>
    </xf>
    <xf numFmtId="0" fontId="2" fillId="0" borderId="0" xfId="2" applyFont="1"/>
    <xf numFmtId="0" fontId="2" fillId="0" borderId="0" xfId="0" applyFont="1"/>
    <xf numFmtId="1" fontId="6" fillId="0" borderId="45" xfId="4" applyNumberFormat="1" applyFont="1" applyFill="1" applyBorder="1" applyAlignment="1">
      <alignment horizontal="center" vertical="center" wrapText="1"/>
    </xf>
    <xf numFmtId="1" fontId="6" fillId="0" borderId="47" xfId="4" applyNumberFormat="1" applyFont="1" applyFill="1" applyBorder="1" applyAlignment="1">
      <alignment horizontal="center" vertical="center" wrapText="1"/>
    </xf>
    <xf numFmtId="1" fontId="6" fillId="0" borderId="59" xfId="4" applyNumberFormat="1" applyFont="1" applyFill="1" applyBorder="1" applyAlignment="1">
      <alignment horizontal="center" vertical="center" wrapText="1"/>
    </xf>
    <xf numFmtId="9" fontId="6" fillId="0" borderId="68" xfId="1" applyFont="1" applyFill="1" applyBorder="1" applyAlignment="1">
      <alignment horizontal="center" vertical="center" wrapText="1"/>
    </xf>
    <xf numFmtId="1" fontId="6" fillId="0" borderId="51" xfId="4" applyNumberFormat="1" applyFont="1" applyFill="1" applyBorder="1" applyAlignment="1">
      <alignment horizontal="center" vertical="center" wrapText="1"/>
    </xf>
    <xf numFmtId="1" fontId="6" fillId="0" borderId="58" xfId="4" applyNumberFormat="1" applyFont="1" applyFill="1" applyBorder="1" applyAlignment="1">
      <alignment horizontal="center" vertical="center" wrapText="1"/>
    </xf>
    <xf numFmtId="1" fontId="6" fillId="0" borderId="139" xfId="4" applyNumberFormat="1" applyFont="1" applyFill="1" applyBorder="1" applyAlignment="1">
      <alignment horizontal="center" vertical="center" wrapText="1"/>
    </xf>
    <xf numFmtId="166" fontId="6" fillId="2" borderId="23" xfId="2" applyNumberFormat="1" applyFont="1" applyFill="1" applyBorder="1" applyAlignment="1">
      <alignment horizontal="center"/>
    </xf>
    <xf numFmtId="0" fontId="4" fillId="2" borderId="22" xfId="2" applyFont="1" applyFill="1" applyBorder="1" applyAlignment="1">
      <alignment vertical="center" wrapText="1"/>
    </xf>
    <xf numFmtId="0" fontId="9" fillId="2" borderId="51" xfId="0" applyFont="1" applyFill="1" applyBorder="1" applyAlignment="1">
      <alignment horizontal="center" vertical="center" wrapText="1"/>
    </xf>
    <xf numFmtId="0" fontId="9" fillId="2" borderId="45" xfId="0" applyFont="1" applyFill="1" applyBorder="1" applyAlignment="1">
      <alignment horizontal="center" vertical="center" wrapText="1"/>
    </xf>
    <xf numFmtId="0" fontId="9" fillId="2" borderId="68" xfId="0" applyFont="1" applyFill="1" applyBorder="1" applyAlignment="1">
      <alignment horizontal="center" vertical="center" wrapText="1"/>
    </xf>
    <xf numFmtId="0" fontId="2" fillId="0" borderId="0" xfId="2" applyFont="1" applyAlignment="1">
      <alignment horizontal="center" vertical="center"/>
    </xf>
    <xf numFmtId="10" fontId="6" fillId="2" borderId="21" xfId="1" applyNumberFormat="1" applyFont="1" applyFill="1" applyBorder="1" applyAlignment="1">
      <alignment horizontal="center"/>
    </xf>
    <xf numFmtId="0" fontId="15" fillId="8" borderId="70" xfId="0" applyFont="1" applyFill="1" applyBorder="1" applyAlignment="1">
      <alignment horizontal="center" vertical="center" wrapText="1"/>
    </xf>
    <xf numFmtId="0" fontId="4" fillId="8" borderId="70" xfId="0" applyFont="1" applyFill="1" applyBorder="1" applyAlignment="1">
      <alignment horizontal="center" vertical="center" wrapText="1"/>
    </xf>
    <xf numFmtId="0" fontId="6" fillId="0" borderId="5" xfId="0" applyFont="1" applyBorder="1" applyAlignment="1">
      <alignment horizontal="center" vertical="center" wrapText="1"/>
    </xf>
    <xf numFmtId="9" fontId="6" fillId="0" borderId="5" xfId="0" applyNumberFormat="1" applyFont="1" applyBorder="1" applyAlignment="1">
      <alignment horizontal="center" vertical="center" wrapText="1"/>
    </xf>
    <xf numFmtId="0" fontId="6" fillId="8" borderId="5" xfId="0" applyFont="1" applyFill="1" applyBorder="1"/>
    <xf numFmtId="9" fontId="4" fillId="0" borderId="5" xfId="0" applyNumberFormat="1" applyFont="1" applyBorder="1" applyAlignment="1">
      <alignment horizontal="center" vertical="center" wrapText="1"/>
    </xf>
    <xf numFmtId="0" fontId="6" fillId="0" borderId="38" xfId="0" applyFont="1" applyBorder="1" applyAlignment="1">
      <alignment horizontal="center" vertical="center" wrapText="1"/>
    </xf>
    <xf numFmtId="0" fontId="6" fillId="13" borderId="45" xfId="0" applyFont="1" applyFill="1" applyBorder="1" applyAlignment="1">
      <alignment horizontal="center" vertical="center" wrapText="1"/>
    </xf>
    <xf numFmtId="3" fontId="6" fillId="8" borderId="38" xfId="0" applyNumberFormat="1" applyFont="1" applyFill="1" applyBorder="1" applyAlignment="1">
      <alignment horizontal="center"/>
    </xf>
    <xf numFmtId="3" fontId="6" fillId="0" borderId="58" xfId="0" applyNumberFormat="1" applyFont="1" applyBorder="1" applyAlignment="1">
      <alignment horizontal="center" vertical="center" wrapText="1"/>
    </xf>
    <xf numFmtId="0" fontId="6" fillId="9" borderId="47" xfId="0" applyFont="1" applyFill="1" applyBorder="1" applyAlignment="1">
      <alignment horizontal="center" vertical="center" wrapText="1"/>
    </xf>
    <xf numFmtId="3" fontId="6" fillId="8" borderId="23" xfId="0" applyNumberFormat="1" applyFont="1" applyFill="1" applyBorder="1" applyAlignment="1">
      <alignment horizontal="center" vertical="center"/>
    </xf>
    <xf numFmtId="0" fontId="7" fillId="8" borderId="2" xfId="0" applyFont="1" applyFill="1" applyBorder="1" applyAlignment="1">
      <alignment horizontal="center" vertical="center" wrapText="1"/>
    </xf>
    <xf numFmtId="0" fontId="7" fillId="8" borderId="68" xfId="0" applyFont="1" applyFill="1" applyBorder="1" applyAlignment="1">
      <alignment horizontal="center" vertical="center" wrapText="1"/>
    </xf>
    <xf numFmtId="0" fontId="4" fillId="8" borderId="23" xfId="0" applyFont="1" applyFill="1" applyBorder="1" applyAlignment="1">
      <alignment horizontal="center" vertical="center"/>
    </xf>
    <xf numFmtId="9" fontId="4" fillId="8" borderId="21" xfId="0" applyNumberFormat="1" applyFont="1" applyFill="1" applyBorder="1" applyAlignment="1">
      <alignment horizontal="center"/>
    </xf>
    <xf numFmtId="0" fontId="6" fillId="9" borderId="5" xfId="0" applyFont="1" applyFill="1" applyBorder="1" applyAlignment="1">
      <alignment horizontal="center" vertical="center" wrapText="1"/>
    </xf>
    <xf numFmtId="0" fontId="6" fillId="9" borderId="52" xfId="0" applyFont="1" applyFill="1" applyBorder="1" applyAlignment="1">
      <alignment horizontal="center" vertical="center" wrapText="1"/>
    </xf>
    <xf numFmtId="0" fontId="6" fillId="8" borderId="23" xfId="0" applyFont="1" applyFill="1" applyBorder="1" applyAlignment="1">
      <alignment vertical="center"/>
    </xf>
    <xf numFmtId="0" fontId="6" fillId="8" borderId="23" xfId="0" applyFont="1" applyFill="1" applyBorder="1"/>
    <xf numFmtId="9" fontId="6" fillId="8" borderId="21" xfId="0" applyNumberFormat="1" applyFont="1" applyFill="1" applyBorder="1"/>
    <xf numFmtId="0" fontId="6" fillId="0" borderId="0" xfId="0" applyFont="1" applyAlignment="1">
      <alignment vertical="center" wrapText="1"/>
    </xf>
    <xf numFmtId="0" fontId="14" fillId="9" borderId="45" xfId="0" applyFont="1" applyFill="1" applyBorder="1" applyAlignment="1">
      <alignment horizontal="center" vertical="center" wrapText="1"/>
    </xf>
    <xf numFmtId="2" fontId="6" fillId="8" borderId="21" xfId="0" applyNumberFormat="1" applyFont="1" applyFill="1" applyBorder="1" applyAlignment="1">
      <alignment horizontal="center"/>
    </xf>
    <xf numFmtId="9" fontId="6" fillId="8" borderId="23" xfId="0" applyNumberFormat="1" applyFont="1" applyFill="1" applyBorder="1" applyAlignment="1">
      <alignment horizontal="center" vertical="center"/>
    </xf>
    <xf numFmtId="9" fontId="6" fillId="8" borderId="21" xfId="0" applyNumberFormat="1" applyFont="1" applyFill="1" applyBorder="1" applyAlignment="1">
      <alignment horizontal="center"/>
    </xf>
    <xf numFmtId="0" fontId="6" fillId="8" borderId="21" xfId="0" applyFont="1" applyFill="1" applyBorder="1" applyAlignment="1">
      <alignment vertical="center"/>
    </xf>
    <xf numFmtId="9" fontId="6" fillId="12" borderId="68" xfId="0" applyNumberFormat="1" applyFont="1" applyFill="1" applyBorder="1" applyAlignment="1">
      <alignment horizontal="center" vertical="center" wrapText="1"/>
    </xf>
    <xf numFmtId="0" fontId="6" fillId="8" borderId="23" xfId="0" applyFont="1" applyFill="1" applyBorder="1" applyAlignment="1">
      <alignment horizontal="left"/>
    </xf>
    <xf numFmtId="10" fontId="6" fillId="12" borderId="21" xfId="0" applyNumberFormat="1" applyFont="1" applyFill="1" applyBorder="1" applyAlignment="1">
      <alignment horizontal="center"/>
    </xf>
    <xf numFmtId="9" fontId="6" fillId="10" borderId="45" xfId="0" applyNumberFormat="1" applyFont="1" applyFill="1" applyBorder="1" applyAlignment="1">
      <alignment horizontal="center" vertical="center" wrapText="1"/>
    </xf>
    <xf numFmtId="0" fontId="6" fillId="0" borderId="21" xfId="0" applyFont="1" applyBorder="1" applyAlignment="1">
      <alignment horizontal="center" vertical="center"/>
    </xf>
    <xf numFmtId="0" fontId="6" fillId="0" borderId="22" xfId="0" applyFont="1" applyBorder="1" applyAlignment="1">
      <alignment horizontal="center" vertical="center"/>
    </xf>
    <xf numFmtId="0" fontId="6" fillId="0" borderId="22" xfId="0" applyFont="1" applyBorder="1" applyAlignment="1">
      <alignment horizontal="center" vertical="center" wrapText="1"/>
    </xf>
    <xf numFmtId="0" fontId="6" fillId="0" borderId="21" xfId="0" applyFont="1" applyBorder="1" applyAlignment="1">
      <alignment horizontal="center"/>
    </xf>
    <xf numFmtId="0" fontId="6" fillId="0" borderId="22" xfId="0" applyFont="1" applyBorder="1" applyAlignment="1">
      <alignment horizontal="center"/>
    </xf>
    <xf numFmtId="0" fontId="4" fillId="8" borderId="14" xfId="0" applyFont="1" applyFill="1" applyBorder="1" applyAlignment="1">
      <alignment horizontal="center" vertical="center" wrapText="1"/>
    </xf>
    <xf numFmtId="0" fontId="4" fillId="8" borderId="15" xfId="0" applyFont="1" applyFill="1" applyBorder="1" applyAlignment="1">
      <alignment horizontal="center" vertical="center" wrapText="1"/>
    </xf>
    <xf numFmtId="0" fontId="4" fillId="8" borderId="16" xfId="0" applyFont="1" applyFill="1" applyBorder="1" applyAlignment="1">
      <alignment horizontal="center" vertical="center" wrapText="1"/>
    </xf>
    <xf numFmtId="0" fontId="4" fillId="8" borderId="18" xfId="0" applyFont="1" applyFill="1" applyBorder="1" applyAlignment="1">
      <alignment horizontal="center" vertical="center" wrapText="1"/>
    </xf>
    <xf numFmtId="0" fontId="4" fillId="8" borderId="19" xfId="0" applyFont="1" applyFill="1" applyBorder="1" applyAlignment="1">
      <alignment horizontal="center" vertical="center" wrapText="1"/>
    </xf>
    <xf numFmtId="0" fontId="4" fillId="8" borderId="20" xfId="0" applyFont="1" applyFill="1" applyBorder="1" applyAlignment="1">
      <alignment horizontal="center" vertical="center" wrapText="1"/>
    </xf>
    <xf numFmtId="9" fontId="6" fillId="0" borderId="14" xfId="0" applyNumberFormat="1" applyFont="1" applyBorder="1" applyAlignment="1">
      <alignment horizontal="center" vertical="center" wrapText="1"/>
    </xf>
    <xf numFmtId="9" fontId="6" fillId="0" borderId="15" xfId="0" applyNumberFormat="1" applyFont="1" applyBorder="1" applyAlignment="1">
      <alignment horizontal="center" vertical="center" wrapText="1"/>
    </xf>
    <xf numFmtId="9" fontId="6" fillId="0" borderId="16" xfId="0" applyNumberFormat="1" applyFont="1" applyBorder="1" applyAlignment="1">
      <alignment horizontal="center" vertical="center" wrapText="1"/>
    </xf>
    <xf numFmtId="9" fontId="6" fillId="0" borderId="18" xfId="0" applyNumberFormat="1" applyFont="1" applyBorder="1" applyAlignment="1">
      <alignment horizontal="center" vertical="center" wrapText="1"/>
    </xf>
    <xf numFmtId="9" fontId="6" fillId="0" borderId="19" xfId="0" applyNumberFormat="1" applyFont="1" applyBorder="1" applyAlignment="1">
      <alignment horizontal="center" vertical="center" wrapText="1"/>
    </xf>
    <xf numFmtId="9" fontId="6" fillId="0" borderId="20" xfId="0" applyNumberFormat="1" applyFont="1" applyBorder="1" applyAlignment="1">
      <alignment horizontal="center" vertical="center" wrapText="1"/>
    </xf>
    <xf numFmtId="0" fontId="4" fillId="8" borderId="21" xfId="0" applyFont="1" applyFill="1" applyBorder="1" applyAlignment="1">
      <alignment horizontal="center" vertical="center" wrapText="1"/>
    </xf>
    <xf numFmtId="0" fontId="4" fillId="8" borderId="22" xfId="0" applyFont="1" applyFill="1" applyBorder="1" applyAlignment="1">
      <alignment horizontal="center" vertical="center" wrapText="1"/>
    </xf>
    <xf numFmtId="0" fontId="4" fillId="8" borderId="23" xfId="0" applyFont="1" applyFill="1" applyBorder="1" applyAlignment="1">
      <alignment horizontal="center" vertical="center" wrapText="1"/>
    </xf>
    <xf numFmtId="0" fontId="2" fillId="0" borderId="21" xfId="0" applyFont="1" applyBorder="1" applyAlignment="1">
      <alignment horizontal="center"/>
    </xf>
    <xf numFmtId="0" fontId="2" fillId="0" borderId="22" xfId="0" applyFont="1" applyBorder="1" applyAlignment="1">
      <alignment horizontal="center"/>
    </xf>
    <xf numFmtId="0" fontId="2" fillId="0" borderId="23" xfId="0" applyFont="1" applyBorder="1" applyAlignment="1">
      <alignment horizontal="center"/>
    </xf>
    <xf numFmtId="0" fontId="6" fillId="0" borderId="31" xfId="0" applyFont="1" applyBorder="1" applyAlignment="1">
      <alignment horizontal="center"/>
    </xf>
    <xf numFmtId="0" fontId="6" fillId="0" borderId="30" xfId="0" applyFont="1" applyBorder="1" applyAlignment="1">
      <alignment horizontal="center"/>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3" xfId="0" applyFont="1" applyBorder="1" applyAlignment="1">
      <alignment horizontal="center" vertical="center" wrapText="1"/>
    </xf>
    <xf numFmtId="0" fontId="6" fillId="0" borderId="21" xfId="0" applyFont="1" applyBorder="1" applyAlignment="1">
      <alignment horizontal="center" vertical="center" wrapText="1"/>
    </xf>
    <xf numFmtId="0" fontId="2" fillId="0" borderId="19" xfId="0" applyFont="1" applyBorder="1"/>
    <xf numFmtId="0" fontId="2" fillId="0" borderId="14" xfId="0" applyFont="1" applyBorder="1" applyAlignment="1">
      <alignment horizontal="center"/>
    </xf>
    <xf numFmtId="0" fontId="2" fillId="0" borderId="15" xfId="0" applyFont="1" applyBorder="1" applyAlignment="1">
      <alignment horizontal="center"/>
    </xf>
    <xf numFmtId="0" fontId="2" fillId="0" borderId="67" xfId="0" applyFont="1" applyBorder="1" applyAlignment="1">
      <alignment horizontal="center"/>
    </xf>
    <xf numFmtId="0" fontId="2" fillId="0" borderId="39" xfId="0" applyFont="1" applyBorder="1" applyAlignment="1">
      <alignment horizontal="center"/>
    </xf>
    <xf numFmtId="0" fontId="2" fillId="0" borderId="0" xfId="0" applyFont="1" applyBorder="1" applyAlignment="1">
      <alignment horizontal="center"/>
    </xf>
    <xf numFmtId="0" fontId="2" fillId="0" borderId="17" xfId="0" applyFont="1" applyBorder="1" applyAlignment="1">
      <alignment horizontal="center"/>
    </xf>
    <xf numFmtId="0" fontId="2" fillId="0" borderId="18" xfId="0" applyFont="1" applyBorder="1" applyAlignment="1">
      <alignment horizontal="center"/>
    </xf>
    <xf numFmtId="0" fontId="2" fillId="0" borderId="19" xfId="0" applyFont="1" applyBorder="1" applyAlignment="1">
      <alignment horizontal="center"/>
    </xf>
    <xf numFmtId="0" fontId="2" fillId="0" borderId="83" xfId="0" applyFont="1" applyBorder="1" applyAlignment="1">
      <alignment horizontal="center"/>
    </xf>
    <xf numFmtId="0" fontId="4" fillId="0" borderId="31"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52" xfId="0" applyFont="1" applyBorder="1" applyAlignment="1">
      <alignment horizontal="left" vertical="center" wrapText="1"/>
    </xf>
    <xf numFmtId="0" fontId="4" fillId="0" borderId="57" xfId="0" applyFont="1" applyBorder="1" applyAlignment="1">
      <alignment horizontal="left" vertical="center" wrapText="1"/>
    </xf>
    <xf numFmtId="0" fontId="4" fillId="0" borderId="48" xfId="0" applyFont="1" applyBorder="1" applyAlignment="1">
      <alignment horizontal="left" vertical="center" wrapText="1"/>
    </xf>
    <xf numFmtId="0" fontId="4" fillId="0" borderId="33" xfId="0" applyFont="1" applyBorder="1" applyAlignment="1">
      <alignment horizontal="left" vertical="center" wrapText="1"/>
    </xf>
    <xf numFmtId="0" fontId="4" fillId="0" borderId="28" xfId="0" applyFont="1" applyBorder="1" applyAlignment="1">
      <alignment horizontal="left" vertical="center" wrapText="1"/>
    </xf>
    <xf numFmtId="0" fontId="4" fillId="0" borderId="32" xfId="0" applyFont="1" applyBorder="1" applyAlignment="1">
      <alignment horizontal="left" vertical="center" wrapText="1"/>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20" fillId="9" borderId="21" xfId="0" applyFont="1" applyFill="1" applyBorder="1" applyAlignment="1">
      <alignment horizontal="center" vertical="center" wrapText="1"/>
    </xf>
    <xf numFmtId="0" fontId="20" fillId="9" borderId="22" xfId="0" applyFont="1" applyFill="1" applyBorder="1" applyAlignment="1">
      <alignment horizontal="center" vertical="center" wrapText="1"/>
    </xf>
    <xf numFmtId="0" fontId="6" fillId="0" borderId="23" xfId="0" applyFont="1" applyBorder="1" applyAlignment="1">
      <alignment horizontal="center" vertical="center" wrapText="1"/>
    </xf>
    <xf numFmtId="17" fontId="2" fillId="0" borderId="70" xfId="0" applyNumberFormat="1" applyFont="1" applyBorder="1" applyAlignment="1">
      <alignment horizontal="center"/>
    </xf>
    <xf numFmtId="17" fontId="2" fillId="0" borderId="72" xfId="0" applyNumberFormat="1" applyFont="1" applyBorder="1" applyAlignment="1">
      <alignment horizontal="center"/>
    </xf>
    <xf numFmtId="0" fontId="4" fillId="9" borderId="14" xfId="0" applyFont="1" applyFill="1" applyBorder="1" applyAlignment="1">
      <alignment horizontal="center" vertical="center"/>
    </xf>
    <xf numFmtId="0" fontId="4" fillId="9" borderId="15" xfId="0" applyFont="1" applyFill="1" applyBorder="1" applyAlignment="1">
      <alignment horizontal="center" vertical="center"/>
    </xf>
    <xf numFmtId="0" fontId="4" fillId="9" borderId="18" xfId="0" applyFont="1" applyFill="1" applyBorder="1" applyAlignment="1">
      <alignment horizontal="center" vertical="center"/>
    </xf>
    <xf numFmtId="0" fontId="4" fillId="9" borderId="19" xfId="0" applyFont="1" applyFill="1" applyBorder="1" applyAlignment="1">
      <alignment horizontal="center" vertic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0" xfId="0" applyFont="1" applyBorder="1" applyAlignment="1">
      <alignment horizontal="center" vertical="center" wrapText="1"/>
    </xf>
    <xf numFmtId="9" fontId="6" fillId="0" borderId="33" xfId="0" applyNumberFormat="1" applyFont="1" applyBorder="1" applyAlignment="1">
      <alignment horizontal="center"/>
    </xf>
    <xf numFmtId="9" fontId="6" fillId="0" borderId="28" xfId="0" applyNumberFormat="1" applyFont="1" applyBorder="1" applyAlignment="1">
      <alignment horizontal="center"/>
    </xf>
    <xf numFmtId="9" fontId="6" fillId="0" borderId="32" xfId="0" applyNumberFormat="1" applyFont="1" applyBorder="1" applyAlignment="1">
      <alignment horizontal="center"/>
    </xf>
    <xf numFmtId="0" fontId="4" fillId="8" borderId="24" xfId="0" applyFont="1" applyFill="1" applyBorder="1" applyAlignment="1">
      <alignment horizontal="center" vertical="center" wrapText="1"/>
    </xf>
    <xf numFmtId="0" fontId="4" fillId="8" borderId="25" xfId="0" applyFont="1" applyFill="1" applyBorder="1" applyAlignment="1">
      <alignment horizontal="center" vertical="center" wrapText="1"/>
    </xf>
    <xf numFmtId="0" fontId="4" fillId="8" borderId="30" xfId="0" applyFont="1" applyFill="1" applyBorder="1" applyAlignment="1">
      <alignment horizontal="center" vertical="center" wrapText="1"/>
    </xf>
    <xf numFmtId="0" fontId="4" fillId="10" borderId="14" xfId="0" applyFont="1" applyFill="1" applyBorder="1" applyAlignment="1">
      <alignment horizontal="center" vertical="center"/>
    </xf>
    <xf numFmtId="0" fontId="4" fillId="10" borderId="15" xfId="0" applyFont="1" applyFill="1" applyBorder="1" applyAlignment="1">
      <alignment horizontal="center" vertical="center"/>
    </xf>
    <xf numFmtId="0" fontId="4" fillId="10" borderId="16" xfId="0" applyFont="1" applyFill="1" applyBorder="1" applyAlignment="1">
      <alignment horizontal="center" vertical="center"/>
    </xf>
    <xf numFmtId="0" fontId="4" fillId="10" borderId="39" xfId="0" applyFont="1" applyFill="1" applyBorder="1" applyAlignment="1">
      <alignment horizontal="center" vertical="center"/>
    </xf>
    <xf numFmtId="0" fontId="4" fillId="10" borderId="0" xfId="0" applyFont="1" applyFill="1" applyBorder="1" applyAlignment="1">
      <alignment horizontal="center" vertical="center"/>
    </xf>
    <xf numFmtId="0" fontId="4" fillId="10" borderId="40" xfId="0" applyFont="1" applyFill="1" applyBorder="1" applyAlignment="1">
      <alignment horizontal="center" vertical="center"/>
    </xf>
    <xf numFmtId="0" fontId="4" fillId="10" borderId="18" xfId="0" applyFont="1" applyFill="1" applyBorder="1" applyAlignment="1">
      <alignment horizontal="center" vertical="center"/>
    </xf>
    <xf numFmtId="0" fontId="4" fillId="10" borderId="19" xfId="0" applyFont="1" applyFill="1" applyBorder="1" applyAlignment="1">
      <alignment horizontal="center" vertical="center"/>
    </xf>
    <xf numFmtId="0" fontId="4" fillId="10" borderId="20" xfId="0" applyFont="1" applyFill="1" applyBorder="1" applyAlignment="1">
      <alignment horizontal="center" vertical="center"/>
    </xf>
    <xf numFmtId="0" fontId="4" fillId="11" borderId="24" xfId="0" applyFont="1" applyFill="1" applyBorder="1" applyAlignment="1">
      <alignment horizontal="center"/>
    </xf>
    <xf numFmtId="0" fontId="4" fillId="11" borderId="25" xfId="0" applyFont="1" applyFill="1" applyBorder="1" applyAlignment="1">
      <alignment horizontal="center"/>
    </xf>
    <xf numFmtId="0" fontId="4" fillId="11" borderId="30" xfId="0" applyFont="1" applyFill="1" applyBorder="1" applyAlignment="1">
      <alignment horizontal="center"/>
    </xf>
    <xf numFmtId="0" fontId="4" fillId="12" borderId="31" xfId="0" applyFont="1" applyFill="1" applyBorder="1" applyAlignment="1">
      <alignment horizontal="center"/>
    </xf>
    <xf numFmtId="0" fontId="4" fillId="12" borderId="25" xfId="0" applyFont="1" applyFill="1" applyBorder="1" applyAlignment="1">
      <alignment horizontal="center"/>
    </xf>
    <xf numFmtId="0" fontId="4" fillId="12" borderId="26" xfId="0" applyFont="1" applyFill="1" applyBorder="1" applyAlignment="1">
      <alignment horizontal="center"/>
    </xf>
    <xf numFmtId="0" fontId="4" fillId="13" borderId="21" xfId="0" applyFont="1" applyFill="1" applyBorder="1" applyAlignment="1">
      <alignment horizontal="center"/>
    </xf>
    <xf numFmtId="0" fontId="4" fillId="13" borderId="22" xfId="0" applyFont="1" applyFill="1" applyBorder="1" applyAlignment="1">
      <alignment horizontal="center"/>
    </xf>
    <xf numFmtId="0" fontId="6" fillId="0" borderId="56" xfId="0" applyFont="1" applyBorder="1" applyAlignment="1">
      <alignment horizontal="center"/>
    </xf>
    <xf numFmtId="0" fontId="6" fillId="0" borderId="57" xfId="0" applyFont="1" applyBorder="1" applyAlignment="1">
      <alignment horizontal="center"/>
    </xf>
    <xf numFmtId="0" fontId="6" fillId="0" borderId="48" xfId="0" applyFont="1" applyBorder="1" applyAlignment="1">
      <alignment horizontal="center"/>
    </xf>
    <xf numFmtId="0" fontId="6" fillId="0" borderId="52" xfId="0" applyFont="1" applyBorder="1" applyAlignment="1">
      <alignment horizontal="center"/>
    </xf>
    <xf numFmtId="0" fontId="6" fillId="0" borderId="25" xfId="0" applyFont="1" applyBorder="1" applyAlignment="1">
      <alignment horizontal="center"/>
    </xf>
    <xf numFmtId="0" fontId="6" fillId="0" borderId="27" xfId="0" applyFont="1" applyBorder="1" applyAlignment="1">
      <alignment horizontal="center"/>
    </xf>
    <xf numFmtId="0" fontId="6" fillId="0" borderId="28" xfId="0" applyFont="1" applyBorder="1" applyAlignment="1">
      <alignment horizontal="center"/>
    </xf>
    <xf numFmtId="0" fontId="6" fillId="0" borderId="32" xfId="0" applyFont="1" applyBorder="1" applyAlignment="1">
      <alignment horizontal="center"/>
    </xf>
    <xf numFmtId="0" fontId="0" fillId="0" borderId="39"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77" fillId="0" borderId="39" xfId="0" applyFont="1" applyBorder="1" applyAlignment="1">
      <alignment horizontal="center" vertical="center" wrapText="1"/>
    </xf>
    <xf numFmtId="0" fontId="77" fillId="0" borderId="0" xfId="0" applyFont="1" applyBorder="1" applyAlignment="1">
      <alignment horizontal="center" vertical="center" wrapText="1"/>
    </xf>
    <xf numFmtId="0" fontId="77" fillId="0" borderId="17" xfId="0" applyFont="1" applyBorder="1" applyAlignment="1">
      <alignment horizontal="center" vertical="center" wrapText="1"/>
    </xf>
    <xf numFmtId="0" fontId="2" fillId="0" borderId="40" xfId="0" applyFont="1" applyBorder="1"/>
    <xf numFmtId="0" fontId="71" fillId="0" borderId="138" xfId="0" applyFont="1" applyBorder="1" applyAlignment="1">
      <alignment horizontal="center" wrapText="1"/>
    </xf>
    <xf numFmtId="0" fontId="71" fillId="0" borderId="11" xfId="0" applyFont="1" applyBorder="1" applyAlignment="1">
      <alignment horizontal="center" wrapText="1"/>
    </xf>
    <xf numFmtId="0" fontId="71" fillId="0" borderId="12" xfId="0" applyFont="1" applyBorder="1" applyAlignment="1">
      <alignment horizontal="center" wrapText="1"/>
    </xf>
    <xf numFmtId="0" fontId="71" fillId="0" borderId="39" xfId="0" applyFont="1" applyBorder="1" applyAlignment="1">
      <alignment horizontal="center" wrapText="1"/>
    </xf>
    <xf numFmtId="0" fontId="71" fillId="0" borderId="0" xfId="0" applyFont="1" applyBorder="1" applyAlignment="1">
      <alignment horizontal="center" wrapText="1"/>
    </xf>
    <xf numFmtId="0" fontId="71" fillId="0" borderId="17" xfId="0" applyFont="1" applyBorder="1" applyAlignment="1">
      <alignment horizontal="center" wrapText="1"/>
    </xf>
    <xf numFmtId="0" fontId="71" fillId="0" borderId="68" xfId="0" applyFont="1" applyBorder="1" applyAlignment="1">
      <alignment horizontal="center" wrapText="1"/>
    </xf>
    <xf numFmtId="0" fontId="71" fillId="0" borderId="50" xfId="0" applyFont="1" applyBorder="1" applyAlignment="1">
      <alignment horizontal="center" wrapText="1"/>
    </xf>
    <xf numFmtId="0" fontId="71" fillId="0" borderId="46" xfId="0" applyFont="1" applyBorder="1" applyAlignment="1">
      <alignment horizontal="center" wrapText="1"/>
    </xf>
    <xf numFmtId="0" fontId="71" fillId="0" borderId="61" xfId="0" applyFont="1" applyBorder="1" applyAlignment="1">
      <alignment horizontal="center" vertical="center" wrapText="1"/>
    </xf>
    <xf numFmtId="0" fontId="71" fillId="0" borderId="64" xfId="0" applyFont="1" applyBorder="1" applyAlignment="1">
      <alignment horizontal="center" vertical="center" wrapText="1"/>
    </xf>
    <xf numFmtId="0" fontId="71" fillId="0" borderId="44" xfId="0" applyFont="1" applyBorder="1" applyAlignment="1">
      <alignment horizontal="center" vertical="center" wrapText="1"/>
    </xf>
    <xf numFmtId="0" fontId="71" fillId="0" borderId="59" xfId="0" applyFont="1" applyBorder="1" applyAlignment="1">
      <alignment horizontal="center" vertical="center" wrapText="1"/>
    </xf>
    <xf numFmtId="0" fontId="71" fillId="0" borderId="65" xfId="0" applyFont="1" applyBorder="1" applyAlignment="1">
      <alignment horizontal="center" vertical="center" wrapText="1"/>
    </xf>
    <xf numFmtId="0" fontId="71" fillId="0" borderId="45" xfId="0" applyFont="1" applyBorder="1" applyAlignment="1">
      <alignment horizontal="center" vertical="center" wrapText="1"/>
    </xf>
    <xf numFmtId="9" fontId="71" fillId="0" borderId="59" xfId="0" applyNumberFormat="1" applyFont="1" applyBorder="1" applyAlignment="1">
      <alignment horizontal="center" vertical="center" wrapText="1"/>
    </xf>
    <xf numFmtId="9" fontId="71" fillId="0" borderId="65" xfId="0" applyNumberFormat="1" applyFont="1" applyBorder="1" applyAlignment="1">
      <alignment horizontal="center" vertical="center" wrapText="1"/>
    </xf>
    <xf numFmtId="9" fontId="71" fillId="0" borderId="45" xfId="0" applyNumberFormat="1" applyFont="1" applyBorder="1" applyAlignment="1">
      <alignment horizontal="center" vertical="center" wrapText="1"/>
    </xf>
    <xf numFmtId="0" fontId="77" fillId="0" borderId="138" xfId="0" applyFont="1" applyBorder="1" applyAlignment="1">
      <alignment horizontal="center" vertical="center" wrapText="1"/>
    </xf>
    <xf numFmtId="0" fontId="77" fillId="0" borderId="11" xfId="0" applyFont="1" applyBorder="1" applyAlignment="1">
      <alignment horizontal="center" vertical="center" wrapText="1"/>
    </xf>
    <xf numFmtId="0" fontId="77" fillId="0" borderId="12" xfId="0" applyFont="1" applyBorder="1" applyAlignment="1">
      <alignment horizontal="center" vertical="center" wrapText="1"/>
    </xf>
    <xf numFmtId="0" fontId="77" fillId="0" borderId="68" xfId="0" applyFont="1" applyBorder="1" applyAlignment="1">
      <alignment horizontal="center" vertical="center" wrapText="1"/>
    </xf>
    <xf numFmtId="0" fontId="77" fillId="0" borderId="50" xfId="0" applyFont="1" applyBorder="1" applyAlignment="1">
      <alignment horizontal="center" vertical="center" wrapText="1"/>
    </xf>
    <xf numFmtId="0" fontId="77" fillId="0" borderId="46" xfId="0" applyFont="1" applyBorder="1" applyAlignment="1">
      <alignment horizontal="center" vertical="center" wrapText="1"/>
    </xf>
    <xf numFmtId="0" fontId="6" fillId="0" borderId="138"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39"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68"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61" xfId="0" applyFont="1" applyBorder="1" applyAlignment="1">
      <alignment horizontal="center" vertical="center" wrapText="1"/>
    </xf>
    <xf numFmtId="0" fontId="6" fillId="0" borderId="64" xfId="0" applyFont="1" applyBorder="1" applyAlignment="1">
      <alignment horizontal="center" vertical="center" wrapText="1"/>
    </xf>
    <xf numFmtId="0" fontId="6" fillId="0" borderId="44" xfId="0" applyFont="1" applyBorder="1" applyAlignment="1">
      <alignment horizontal="center" vertical="center" wrapText="1"/>
    </xf>
    <xf numFmtId="0" fontId="6" fillId="0" borderId="59" xfId="0" applyFont="1" applyBorder="1" applyAlignment="1">
      <alignment horizontal="center" vertical="center" wrapText="1"/>
    </xf>
    <xf numFmtId="0" fontId="6" fillId="0" borderId="65" xfId="0" applyFont="1" applyBorder="1" applyAlignment="1">
      <alignment horizontal="center" vertical="center" wrapText="1"/>
    </xf>
    <xf numFmtId="0" fontId="6" fillId="0" borderId="45" xfId="0" applyFont="1" applyBorder="1" applyAlignment="1">
      <alignment horizontal="center" vertical="center" wrapText="1"/>
    </xf>
    <xf numFmtId="9" fontId="6" fillId="0" borderId="59" xfId="0" applyNumberFormat="1" applyFont="1" applyBorder="1" applyAlignment="1">
      <alignment horizontal="center" vertical="center" wrapText="1"/>
    </xf>
    <xf numFmtId="9" fontId="6" fillId="0" borderId="65" xfId="0" applyNumberFormat="1" applyFont="1" applyBorder="1" applyAlignment="1">
      <alignment horizontal="center" vertical="center" wrapText="1"/>
    </xf>
    <xf numFmtId="9" fontId="6" fillId="0" borderId="45" xfId="0" applyNumberFormat="1" applyFont="1" applyBorder="1" applyAlignment="1">
      <alignment horizontal="center" vertical="center" wrapText="1"/>
    </xf>
    <xf numFmtId="0" fontId="14" fillId="0" borderId="138" xfId="0" applyFont="1" applyBorder="1" applyAlignment="1">
      <alignment horizontal="left" vertical="center" wrapText="1"/>
    </xf>
    <xf numFmtId="0" fontId="14" fillId="0" borderId="11" xfId="0" applyFont="1" applyBorder="1" applyAlignment="1">
      <alignment horizontal="left" vertical="center" wrapText="1"/>
    </xf>
    <xf numFmtId="0" fontId="14" fillId="0" borderId="12" xfId="0" applyFont="1" applyBorder="1" applyAlignment="1">
      <alignment horizontal="left" vertical="center" wrapText="1"/>
    </xf>
    <xf numFmtId="0" fontId="0" fillId="0" borderId="39" xfId="0" applyBorder="1" applyAlignment="1">
      <alignment horizontal="left" vertical="center" wrapText="1"/>
    </xf>
    <xf numFmtId="0" fontId="0" fillId="0" borderId="0" xfId="0" applyBorder="1" applyAlignment="1">
      <alignment horizontal="left" vertical="center" wrapText="1"/>
    </xf>
    <xf numFmtId="0" fontId="0" fillId="0" borderId="17" xfId="0" applyBorder="1" applyAlignment="1">
      <alignment horizontal="left" vertical="center" wrapText="1"/>
    </xf>
    <xf numFmtId="0" fontId="14" fillId="0" borderId="39" xfId="0" applyFont="1" applyBorder="1" applyAlignment="1">
      <alignment horizontal="left" vertical="center" wrapText="1"/>
    </xf>
    <xf numFmtId="0" fontId="14" fillId="0" borderId="0" xfId="0" applyFont="1" applyBorder="1" applyAlignment="1">
      <alignment horizontal="left" vertical="center" wrapText="1"/>
    </xf>
    <xf numFmtId="0" fontId="14" fillId="0" borderId="17" xfId="0" applyFont="1" applyBorder="1" applyAlignment="1">
      <alignment horizontal="left" vertical="center" wrapText="1"/>
    </xf>
    <xf numFmtId="0" fontId="78" fillId="0" borderId="39" xfId="0" applyFont="1" applyBorder="1" applyAlignment="1">
      <alignment horizontal="left" vertical="center" wrapText="1"/>
    </xf>
    <xf numFmtId="0" fontId="78" fillId="0" borderId="0" xfId="0" applyFont="1" applyBorder="1" applyAlignment="1">
      <alignment horizontal="left" vertical="center" wrapText="1"/>
    </xf>
    <xf numFmtId="0" fontId="78" fillId="0" borderId="17" xfId="0" applyFont="1" applyBorder="1" applyAlignment="1">
      <alignment horizontal="left" vertical="center" wrapText="1"/>
    </xf>
    <xf numFmtId="0" fontId="6" fillId="0" borderId="39" xfId="0" applyFont="1" applyBorder="1" applyAlignment="1">
      <alignment horizontal="left" vertical="center" wrapText="1"/>
    </xf>
    <xf numFmtId="0" fontId="6" fillId="0" borderId="0" xfId="0" applyFont="1" applyBorder="1" applyAlignment="1">
      <alignment horizontal="left" vertical="center" wrapText="1"/>
    </xf>
    <xf numFmtId="0" fontId="6" fillId="0" borderId="17" xfId="0" applyFont="1" applyBorder="1" applyAlignment="1">
      <alignment horizontal="left" vertical="center" wrapText="1"/>
    </xf>
    <xf numFmtId="0" fontId="78" fillId="0" borderId="68" xfId="0" applyFont="1" applyBorder="1" applyAlignment="1">
      <alignment horizontal="left" vertical="center" wrapText="1"/>
    </xf>
    <xf numFmtId="0" fontId="78" fillId="0" borderId="50" xfId="0" applyFont="1" applyBorder="1" applyAlignment="1">
      <alignment horizontal="left" vertical="center" wrapText="1"/>
    </xf>
    <xf numFmtId="0" fontId="78" fillId="0" borderId="46" xfId="0" applyFont="1" applyBorder="1" applyAlignment="1">
      <alignment horizontal="left" vertical="center" wrapText="1"/>
    </xf>
    <xf numFmtId="0" fontId="6" fillId="0" borderId="138" xfId="0" applyFont="1" applyBorder="1" applyAlignment="1">
      <alignment horizontal="left" vertical="center" wrapText="1"/>
    </xf>
    <xf numFmtId="0" fontId="6" fillId="0" borderId="11" xfId="0" applyFont="1" applyBorder="1" applyAlignment="1">
      <alignment horizontal="left" vertical="center" wrapText="1"/>
    </xf>
    <xf numFmtId="0" fontId="6" fillId="0" borderId="12" xfId="0" applyFont="1" applyBorder="1" applyAlignment="1">
      <alignment horizontal="left" vertical="center" wrapText="1"/>
    </xf>
    <xf numFmtId="0" fontId="6" fillId="0" borderId="56" xfId="0" applyFont="1" applyBorder="1" applyAlignment="1">
      <alignment horizontal="center" vertical="center" wrapText="1"/>
    </xf>
    <xf numFmtId="0" fontId="6" fillId="0" borderId="57"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68" xfId="0" applyFont="1" applyBorder="1" applyAlignment="1">
      <alignment horizontal="left" vertical="center" wrapText="1"/>
    </xf>
    <xf numFmtId="0" fontId="6" fillId="0" borderId="50" xfId="0" applyFont="1" applyBorder="1" applyAlignment="1">
      <alignment horizontal="left" vertical="center" wrapText="1"/>
    </xf>
    <xf numFmtId="0" fontId="6" fillId="0" borderId="46" xfId="0" applyFont="1" applyBorder="1" applyAlignment="1">
      <alignment horizontal="left" vertical="center" wrapText="1"/>
    </xf>
    <xf numFmtId="0" fontId="4" fillId="8" borderId="27" xfId="0" applyFont="1" applyFill="1" applyBorder="1" applyAlignment="1">
      <alignment horizontal="center" vertical="center" wrapText="1"/>
    </xf>
    <xf numFmtId="0" fontId="4" fillId="8" borderId="28" xfId="0" applyFont="1" applyFill="1" applyBorder="1" applyAlignment="1">
      <alignment horizontal="center" vertical="center" wrapText="1"/>
    </xf>
    <xf numFmtId="0" fontId="4" fillId="8" borderId="32" xfId="0" applyFont="1" applyFill="1" applyBorder="1" applyAlignment="1">
      <alignment horizontal="center" vertical="center" wrapText="1"/>
    </xf>
    <xf numFmtId="0" fontId="6" fillId="8" borderId="27" xfId="0" applyFont="1" applyFill="1" applyBorder="1" applyAlignment="1">
      <alignment horizontal="center"/>
    </xf>
    <xf numFmtId="0" fontId="6" fillId="8" borderId="28" xfId="0" applyFont="1" applyFill="1" applyBorder="1" applyAlignment="1">
      <alignment horizontal="center"/>
    </xf>
    <xf numFmtId="0" fontId="6" fillId="8" borderId="32" xfId="0" applyFont="1" applyFill="1" applyBorder="1" applyAlignment="1">
      <alignment horizontal="center"/>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2" fillId="0" borderId="40" xfId="0" applyFont="1" applyBorder="1" applyAlignment="1">
      <alignment horizontal="center"/>
    </xf>
    <xf numFmtId="0" fontId="69" fillId="10" borderId="14" xfId="0" applyFont="1" applyFill="1" applyBorder="1" applyAlignment="1">
      <alignment horizontal="center" vertical="center" wrapText="1"/>
    </xf>
    <xf numFmtId="0" fontId="69" fillId="10" borderId="15" xfId="0" applyFont="1" applyFill="1" applyBorder="1" applyAlignment="1">
      <alignment horizontal="center" vertical="center" wrapText="1"/>
    </xf>
    <xf numFmtId="0" fontId="69" fillId="10" borderId="67" xfId="0" applyFont="1" applyFill="1" applyBorder="1" applyAlignment="1">
      <alignment horizontal="center" vertical="center" wrapText="1"/>
    </xf>
    <xf numFmtId="0" fontId="69" fillId="10" borderId="68" xfId="0" applyFont="1" applyFill="1" applyBorder="1" applyAlignment="1">
      <alignment horizontal="center" vertical="center" wrapText="1"/>
    </xf>
    <xf numFmtId="0" fontId="69" fillId="10" borderId="50" xfId="0" applyFont="1" applyFill="1" applyBorder="1" applyAlignment="1">
      <alignment horizontal="center" vertical="center" wrapText="1"/>
    </xf>
    <xf numFmtId="0" fontId="69" fillId="10" borderId="46" xfId="0" applyFont="1" applyFill="1" applyBorder="1" applyAlignment="1">
      <alignment horizontal="center" vertical="center" wrapText="1"/>
    </xf>
    <xf numFmtId="0" fontId="69" fillId="10" borderId="69" xfId="0" applyFont="1" applyFill="1" applyBorder="1" applyAlignment="1">
      <alignment horizontal="center" vertical="center" wrapText="1"/>
    </xf>
    <xf numFmtId="0" fontId="69" fillId="10" borderId="49" xfId="0" applyFont="1" applyFill="1" applyBorder="1" applyAlignment="1">
      <alignment horizontal="center" vertical="center" wrapText="1"/>
    </xf>
    <xf numFmtId="0" fontId="69" fillId="10" borderId="69" xfId="0" applyFont="1" applyFill="1" applyBorder="1" applyAlignment="1">
      <alignment horizontal="center" vertical="center"/>
    </xf>
    <xf numFmtId="0" fontId="69" fillId="10" borderId="15" xfId="0" applyFont="1" applyFill="1" applyBorder="1" applyAlignment="1">
      <alignment horizontal="center" vertical="center"/>
    </xf>
    <xf numFmtId="0" fontId="69" fillId="10" borderId="67" xfId="0" applyFont="1" applyFill="1" applyBorder="1" applyAlignment="1">
      <alignment horizontal="center" vertical="center"/>
    </xf>
    <xf numFmtId="0" fontId="69" fillId="10" borderId="49" xfId="0" applyFont="1" applyFill="1" applyBorder="1" applyAlignment="1">
      <alignment horizontal="center" vertical="center"/>
    </xf>
    <xf numFmtId="0" fontId="69" fillId="10" borderId="50" xfId="0" applyFont="1" applyFill="1" applyBorder="1" applyAlignment="1">
      <alignment horizontal="center" vertical="center"/>
    </xf>
    <xf numFmtId="0" fontId="69" fillId="10" borderId="46" xfId="0" applyFont="1" applyFill="1" applyBorder="1" applyAlignment="1">
      <alignment horizontal="center" vertical="center"/>
    </xf>
    <xf numFmtId="0" fontId="2" fillId="0" borderId="56" xfId="0" applyFont="1" applyBorder="1" applyAlignment="1">
      <alignment horizontal="center"/>
    </xf>
    <xf numFmtId="0" fontId="2" fillId="0" borderId="57" xfId="0" applyFont="1" applyBorder="1" applyAlignment="1">
      <alignment horizontal="center"/>
    </xf>
    <xf numFmtId="0" fontId="2" fillId="0" borderId="48" xfId="0" applyFont="1" applyBorder="1" applyAlignment="1">
      <alignment horizontal="center"/>
    </xf>
    <xf numFmtId="9" fontId="2" fillId="0" borderId="52" xfId="0" applyNumberFormat="1" applyFont="1" applyBorder="1" applyAlignment="1">
      <alignment horizontal="center"/>
    </xf>
    <xf numFmtId="9" fontId="2" fillId="0" borderId="48" xfId="0" applyNumberFormat="1" applyFont="1" applyBorder="1" applyAlignment="1">
      <alignment horizontal="center"/>
    </xf>
    <xf numFmtId="9" fontId="2" fillId="0" borderId="57" xfId="0" applyNumberFormat="1" applyFont="1" applyBorder="1" applyAlignment="1">
      <alignment horizontal="center"/>
    </xf>
    <xf numFmtId="0" fontId="2" fillId="0" borderId="52" xfId="0" applyFont="1" applyBorder="1" applyAlignment="1">
      <alignment horizontal="center"/>
    </xf>
    <xf numFmtId="0" fontId="2" fillId="0" borderId="52" xfId="0" applyFont="1" applyBorder="1" applyAlignment="1">
      <alignment horizontal="center" wrapText="1"/>
    </xf>
    <xf numFmtId="0" fontId="2" fillId="0" borderId="57" xfId="0" applyFont="1" applyBorder="1" applyAlignment="1">
      <alignment horizontal="center" wrapText="1"/>
    </xf>
    <xf numFmtId="0" fontId="2" fillId="0" borderId="48" xfId="0" applyFont="1" applyBorder="1" applyAlignment="1">
      <alignment horizontal="center" wrapText="1"/>
    </xf>
    <xf numFmtId="0" fontId="2" fillId="0" borderId="27" xfId="0" applyFont="1" applyBorder="1" applyAlignment="1">
      <alignment horizontal="center"/>
    </xf>
    <xf numFmtId="0" fontId="2" fillId="0" borderId="28" xfId="0" applyFont="1" applyBorder="1" applyAlignment="1">
      <alignment horizontal="center"/>
    </xf>
    <xf numFmtId="0" fontId="2" fillId="0" borderId="32" xfId="0" applyFont="1" applyBorder="1" applyAlignment="1">
      <alignment horizontal="center"/>
    </xf>
    <xf numFmtId="0" fontId="2" fillId="0" borderId="33" xfId="0" applyFont="1" applyBorder="1" applyAlignment="1">
      <alignment horizontal="center"/>
    </xf>
    <xf numFmtId="0" fontId="6" fillId="0" borderId="21" xfId="0" applyFont="1" applyBorder="1" applyAlignment="1">
      <alignment horizontal="center" vertical="top"/>
    </xf>
    <xf numFmtId="0" fontId="6" fillId="0" borderId="22" xfId="0" applyFont="1" applyBorder="1" applyAlignment="1">
      <alignment horizontal="center" vertical="top"/>
    </xf>
    <xf numFmtId="0" fontId="72" fillId="10" borderId="14" xfId="0" applyFont="1" applyFill="1" applyBorder="1" applyAlignment="1">
      <alignment horizontal="center" vertical="center" wrapText="1"/>
    </xf>
    <xf numFmtId="0" fontId="72" fillId="10" borderId="15" xfId="0" applyFont="1" applyFill="1" applyBorder="1" applyAlignment="1">
      <alignment horizontal="center" vertical="center" wrapText="1"/>
    </xf>
    <xf numFmtId="0" fontId="72" fillId="10" borderId="16" xfId="0" applyFont="1" applyFill="1" applyBorder="1" applyAlignment="1">
      <alignment horizontal="center" vertical="center" wrapText="1"/>
    </xf>
    <xf numFmtId="0" fontId="72" fillId="10" borderId="39" xfId="0" applyFont="1" applyFill="1" applyBorder="1" applyAlignment="1">
      <alignment horizontal="center" vertical="center" wrapText="1"/>
    </xf>
    <xf numFmtId="0" fontId="72" fillId="10" borderId="0" xfId="0" applyFont="1" applyFill="1" applyBorder="1" applyAlignment="1">
      <alignment horizontal="center" vertical="center" wrapText="1"/>
    </xf>
    <xf numFmtId="0" fontId="72" fillId="10" borderId="40" xfId="0" applyFont="1" applyFill="1" applyBorder="1" applyAlignment="1">
      <alignment horizontal="center" vertical="center" wrapText="1"/>
    </xf>
    <xf numFmtId="0" fontId="20" fillId="9" borderId="14" xfId="0" applyFont="1" applyFill="1" applyBorder="1" applyAlignment="1">
      <alignment horizontal="center" vertical="center"/>
    </xf>
    <xf numFmtId="0" fontId="20" fillId="9" borderId="15" xfId="0" applyFont="1" applyFill="1" applyBorder="1" applyAlignment="1">
      <alignment horizontal="center" vertical="center"/>
    </xf>
    <xf numFmtId="0" fontId="20" fillId="9" borderId="16" xfId="0" applyFont="1" applyFill="1" applyBorder="1" applyAlignment="1">
      <alignment horizontal="center" vertical="center"/>
    </xf>
    <xf numFmtId="0" fontId="20" fillId="9" borderId="39" xfId="0" applyFont="1" applyFill="1" applyBorder="1" applyAlignment="1">
      <alignment horizontal="center" vertical="center"/>
    </xf>
    <xf numFmtId="0" fontId="20" fillId="9" borderId="0" xfId="0" applyFont="1" applyFill="1" applyBorder="1" applyAlignment="1">
      <alignment horizontal="center" vertical="center"/>
    </xf>
    <xf numFmtId="0" fontId="20" fillId="9" borderId="40" xfId="0" applyFont="1" applyFill="1" applyBorder="1" applyAlignment="1">
      <alignment horizontal="center" vertical="center"/>
    </xf>
    <xf numFmtId="0" fontId="70" fillId="26" borderId="69" xfId="0" applyFont="1" applyFill="1" applyBorder="1" applyAlignment="1">
      <alignment horizontal="center" vertical="center" wrapText="1"/>
    </xf>
    <xf numFmtId="0" fontId="70" fillId="26" borderId="15" xfId="0" applyFont="1" applyFill="1" applyBorder="1" applyAlignment="1">
      <alignment horizontal="center" vertical="center" wrapText="1"/>
    </xf>
    <xf numFmtId="0" fontId="70" fillId="26" borderId="82" xfId="0" applyFont="1" applyFill="1" applyBorder="1" applyAlignment="1">
      <alignment horizontal="center" vertical="center" wrapText="1"/>
    </xf>
    <xf numFmtId="0" fontId="70" fillId="26" borderId="19" xfId="0" applyFont="1" applyFill="1" applyBorder="1" applyAlignment="1">
      <alignment horizontal="center" vertical="center" wrapText="1"/>
    </xf>
    <xf numFmtId="0" fontId="70" fillId="26" borderId="67" xfId="0" applyFont="1" applyFill="1" applyBorder="1" applyAlignment="1">
      <alignment horizontal="center" vertical="center" wrapText="1"/>
    </xf>
    <xf numFmtId="0" fontId="70" fillId="26" borderId="83" xfId="0" applyFont="1" applyFill="1" applyBorder="1" applyAlignment="1">
      <alignment horizontal="center" vertical="center" wrapText="1"/>
    </xf>
    <xf numFmtId="9" fontId="4" fillId="0" borderId="21" xfId="0" applyNumberFormat="1" applyFont="1" applyBorder="1" applyAlignment="1">
      <alignment horizontal="center" vertical="center"/>
    </xf>
    <xf numFmtId="9" fontId="4" fillId="0" borderId="22" xfId="0" applyNumberFormat="1" applyFont="1" applyBorder="1" applyAlignment="1">
      <alignment horizontal="center" vertical="center"/>
    </xf>
    <xf numFmtId="9" fontId="4" fillId="0" borderId="23" xfId="0" applyNumberFormat="1" applyFont="1" applyBorder="1" applyAlignment="1">
      <alignment horizontal="center" vertical="center"/>
    </xf>
    <xf numFmtId="0" fontId="71" fillId="0" borderId="21" xfId="0" applyFont="1" applyBorder="1" applyAlignment="1">
      <alignment horizontal="center" vertical="top" wrapText="1"/>
    </xf>
    <xf numFmtId="0" fontId="71" fillId="0" borderId="22" xfId="0" applyFont="1" applyBorder="1" applyAlignment="1">
      <alignment horizontal="center" vertical="top" wrapText="1"/>
    </xf>
    <xf numFmtId="0" fontId="71" fillId="0" borderId="23" xfId="0" applyFont="1" applyBorder="1" applyAlignment="1">
      <alignment horizontal="center" vertical="top" wrapText="1"/>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0" fillId="0" borderId="21" xfId="0" applyBorder="1"/>
    <xf numFmtId="0" fontId="0" fillId="0" borderId="22" xfId="0" applyBorder="1"/>
    <xf numFmtId="0" fontId="0" fillId="0" borderId="14" xfId="0" applyBorder="1"/>
    <xf numFmtId="0" fontId="0" fillId="0" borderId="15" xfId="0" applyBorder="1"/>
    <xf numFmtId="0" fontId="0" fillId="0" borderId="39" xfId="0" applyBorder="1"/>
    <xf numFmtId="0" fontId="0" fillId="0" borderId="0" xfId="0"/>
    <xf numFmtId="0" fontId="6" fillId="0" borderId="56" xfId="0" applyFont="1" applyBorder="1" applyAlignment="1">
      <alignment horizontal="center" vertical="center"/>
    </xf>
    <xf numFmtId="0" fontId="6" fillId="0" borderId="57" xfId="0" applyFont="1" applyBorder="1" applyAlignment="1">
      <alignment horizontal="center" vertical="center"/>
    </xf>
    <xf numFmtId="0" fontId="6" fillId="0" borderId="48" xfId="0" applyFont="1" applyBorder="1" applyAlignment="1">
      <alignment horizontal="center" vertical="center"/>
    </xf>
    <xf numFmtId="0" fontId="6" fillId="0" borderId="56" xfId="0" applyFont="1" applyBorder="1" applyAlignment="1">
      <alignment horizontal="left" vertical="center" wrapText="1"/>
    </xf>
    <xf numFmtId="0" fontId="6" fillId="0" borderId="57" xfId="0" applyFont="1" applyBorder="1" applyAlignment="1">
      <alignment horizontal="left" vertical="center" wrapText="1"/>
    </xf>
    <xf numFmtId="0" fontId="6" fillId="0" borderId="48" xfId="0" applyFont="1" applyBorder="1" applyAlignment="1">
      <alignment horizontal="left" vertical="center" wrapText="1"/>
    </xf>
    <xf numFmtId="17" fontId="2" fillId="0" borderId="70" xfId="0" applyNumberFormat="1" applyFont="1" applyBorder="1" applyAlignment="1">
      <alignment horizontal="center" vertical="center"/>
    </xf>
    <xf numFmtId="17" fontId="2" fillId="0" borderId="72" xfId="0" applyNumberFormat="1" applyFont="1" applyBorder="1" applyAlignment="1">
      <alignment horizontal="center" vertical="center"/>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20" xfId="0" applyFont="1" applyBorder="1" applyAlignment="1">
      <alignment horizontal="center" vertical="center" wrapText="1"/>
    </xf>
    <xf numFmtId="0" fontId="6" fillId="0" borderId="33" xfId="0" applyFont="1" applyBorder="1" applyAlignment="1">
      <alignment horizontal="center"/>
    </xf>
    <xf numFmtId="0" fontId="2" fillId="0" borderId="27" xfId="0" applyFont="1" applyBorder="1" applyAlignment="1">
      <alignment horizontal="center" vertical="center"/>
    </xf>
    <xf numFmtId="0" fontId="2" fillId="0" borderId="28" xfId="0" applyFont="1" applyBorder="1" applyAlignment="1">
      <alignment horizontal="center" vertical="center"/>
    </xf>
    <xf numFmtId="0" fontId="2" fillId="0" borderId="32" xfId="0" applyFont="1" applyBorder="1" applyAlignment="1">
      <alignment horizontal="center" vertical="center"/>
    </xf>
    <xf numFmtId="9" fontId="2" fillId="0" borderId="33" xfId="0" applyNumberFormat="1" applyFont="1" applyBorder="1" applyAlignment="1">
      <alignment horizontal="center" vertical="center"/>
    </xf>
    <xf numFmtId="9" fontId="2" fillId="0" borderId="32" xfId="0" applyNumberFormat="1" applyFont="1" applyBorder="1" applyAlignment="1">
      <alignment horizontal="center" vertical="center"/>
    </xf>
    <xf numFmtId="9" fontId="2" fillId="0" borderId="28" xfId="0" applyNumberFormat="1" applyFont="1" applyBorder="1" applyAlignment="1">
      <alignment horizontal="center" vertical="center"/>
    </xf>
    <xf numFmtId="0" fontId="2" fillId="0" borderId="33"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33" xfId="0" applyFont="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48" xfId="0" applyFont="1" applyBorder="1" applyAlignment="1">
      <alignment horizontal="center" vertical="center"/>
    </xf>
    <xf numFmtId="9" fontId="2" fillId="0" borderId="52" xfId="0" applyNumberFormat="1" applyFont="1" applyBorder="1" applyAlignment="1">
      <alignment horizontal="center" vertical="center"/>
    </xf>
    <xf numFmtId="9" fontId="2" fillId="0" borderId="48" xfId="0" applyNumberFormat="1" applyFont="1" applyBorder="1" applyAlignment="1">
      <alignment horizontal="center" vertical="center"/>
    </xf>
    <xf numFmtId="9" fontId="2" fillId="0" borderId="57" xfId="0" applyNumberFormat="1" applyFont="1" applyBorder="1" applyAlignment="1">
      <alignment horizontal="center" vertical="center"/>
    </xf>
    <xf numFmtId="0" fontId="2" fillId="0" borderId="52" xfId="0" applyFont="1" applyBorder="1" applyAlignment="1">
      <alignment horizontal="center" vertical="center" wrapText="1"/>
    </xf>
    <xf numFmtId="0" fontId="2" fillId="0" borderId="5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39" xfId="0" applyFont="1" applyBorder="1" applyAlignment="1">
      <alignment horizontal="center" vertical="center"/>
    </xf>
    <xf numFmtId="0" fontId="2" fillId="0" borderId="0" xfId="0" applyFont="1" applyBorder="1" applyAlignment="1">
      <alignment horizontal="center" vertical="center"/>
    </xf>
    <xf numFmtId="0" fontId="71" fillId="0" borderId="21" xfId="0" applyFont="1" applyBorder="1" applyAlignment="1">
      <alignment horizontal="center" vertical="center" wrapText="1"/>
    </xf>
    <xf numFmtId="0" fontId="71" fillId="0" borderId="22" xfId="0" applyFont="1" applyBorder="1" applyAlignment="1">
      <alignment horizontal="center" vertical="center" wrapText="1"/>
    </xf>
    <xf numFmtId="0" fontId="71" fillId="0" borderId="23" xfId="0" applyFont="1" applyBorder="1" applyAlignment="1">
      <alignment horizontal="center" vertical="center" wrapText="1"/>
    </xf>
    <xf numFmtId="0" fontId="4" fillId="8" borderId="39" xfId="0" applyFont="1" applyFill="1" applyBorder="1" applyAlignment="1">
      <alignment horizontal="center" vertical="center" wrapText="1"/>
    </xf>
    <xf numFmtId="0" fontId="4" fillId="8" borderId="0" xfId="0" applyFont="1" applyFill="1" applyBorder="1" applyAlignment="1">
      <alignment horizontal="center" vertical="center" wrapText="1"/>
    </xf>
    <xf numFmtId="0" fontId="4" fillId="8" borderId="40" xfId="0" applyFont="1" applyFill="1" applyBorder="1" applyAlignment="1">
      <alignment horizontal="center" vertical="center" wrapText="1"/>
    </xf>
    <xf numFmtId="9" fontId="6" fillId="0" borderId="39" xfId="0" applyNumberFormat="1" applyFont="1" applyBorder="1" applyAlignment="1">
      <alignment horizontal="center" vertical="center" wrapText="1"/>
    </xf>
    <xf numFmtId="9" fontId="6" fillId="0" borderId="0" xfId="0" applyNumberFormat="1" applyFont="1" applyBorder="1" applyAlignment="1">
      <alignment horizontal="center" vertical="center" wrapText="1"/>
    </xf>
    <xf numFmtId="9" fontId="6" fillId="0" borderId="40" xfId="0" applyNumberFormat="1" applyFont="1" applyBorder="1" applyAlignment="1">
      <alignment horizontal="center" vertical="center" wrapText="1"/>
    </xf>
    <xf numFmtId="0" fontId="6" fillId="0" borderId="16" xfId="0" applyFont="1" applyBorder="1" applyAlignment="1">
      <alignment horizontal="center" vertical="center" wrapText="1"/>
    </xf>
    <xf numFmtId="0" fontId="6" fillId="0" borderId="20" xfId="0" applyFont="1" applyBorder="1" applyAlignment="1">
      <alignment horizontal="center" vertical="center" wrapText="1"/>
    </xf>
    <xf numFmtId="0" fontId="2" fillId="0" borderId="14" xfId="0" applyFont="1" applyBorder="1" applyAlignment="1">
      <alignment horizontal="center" wrapText="1"/>
    </xf>
    <xf numFmtId="0" fontId="2" fillId="0" borderId="15" xfId="0" applyFont="1" applyBorder="1" applyAlignment="1">
      <alignment horizontal="center" wrapText="1"/>
    </xf>
    <xf numFmtId="0" fontId="2" fillId="0" borderId="16" xfId="0" applyFont="1" applyBorder="1" applyAlignment="1">
      <alignment horizontal="center" wrapText="1"/>
    </xf>
    <xf numFmtId="0" fontId="2" fillId="0" borderId="39" xfId="0" applyFont="1" applyBorder="1" applyAlignment="1">
      <alignment horizontal="center" wrapText="1"/>
    </xf>
    <xf numFmtId="0" fontId="2" fillId="0" borderId="0" xfId="0" applyFont="1" applyBorder="1" applyAlignment="1">
      <alignment horizontal="center" wrapText="1"/>
    </xf>
    <xf numFmtId="0" fontId="2" fillId="0" borderId="40" xfId="0" applyFont="1" applyBorder="1" applyAlignment="1">
      <alignment horizontal="center" wrapText="1"/>
    </xf>
    <xf numFmtId="0" fontId="2" fillId="0" borderId="18" xfId="0" applyFont="1" applyBorder="1" applyAlignment="1">
      <alignment horizontal="center" wrapText="1"/>
    </xf>
    <xf numFmtId="0" fontId="2" fillId="0" borderId="19" xfId="0" applyFont="1" applyBorder="1" applyAlignment="1">
      <alignment horizontal="center" wrapText="1"/>
    </xf>
    <xf numFmtId="0" fontId="2" fillId="0" borderId="20" xfId="0" applyFont="1" applyBorder="1" applyAlignment="1">
      <alignment horizontal="center" wrapText="1"/>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6" fillId="0" borderId="39" xfId="0" applyFont="1" applyBorder="1" applyAlignment="1">
      <alignment horizontal="center" vertical="center"/>
    </xf>
    <xf numFmtId="0" fontId="6" fillId="0" borderId="0" xfId="0" applyFont="1" applyBorder="1" applyAlignment="1">
      <alignment horizontal="center" vertical="center"/>
    </xf>
    <xf numFmtId="0" fontId="6" fillId="0" borderId="18" xfId="0" applyFont="1" applyBorder="1" applyAlignment="1">
      <alignment horizontal="center" vertical="center"/>
    </xf>
    <xf numFmtId="0" fontId="6" fillId="0" borderId="19" xfId="0" applyFont="1" applyBorder="1" applyAlignment="1">
      <alignment horizontal="center" vertical="center"/>
    </xf>
    <xf numFmtId="9" fontId="18" fillId="9" borderId="27" xfId="0" applyNumberFormat="1" applyFont="1" applyFill="1" applyBorder="1" applyAlignment="1">
      <alignment horizontal="center" wrapText="1"/>
    </xf>
    <xf numFmtId="9" fontId="18" fillId="9" borderId="28" xfId="0" applyNumberFormat="1" applyFont="1" applyFill="1" applyBorder="1" applyAlignment="1">
      <alignment horizontal="center" wrapText="1"/>
    </xf>
    <xf numFmtId="9" fontId="18" fillId="9" borderId="32" xfId="0" applyNumberFormat="1" applyFont="1" applyFill="1" applyBorder="1" applyAlignment="1">
      <alignment horizontal="center" wrapText="1"/>
    </xf>
    <xf numFmtId="9" fontId="18" fillId="9" borderId="33" xfId="0" applyNumberFormat="1" applyFont="1" applyFill="1" applyBorder="1" applyAlignment="1">
      <alignment horizontal="center" wrapText="1"/>
    </xf>
    <xf numFmtId="0" fontId="4" fillId="10" borderId="14" xfId="0" applyFont="1" applyFill="1" applyBorder="1" applyAlignment="1">
      <alignment horizontal="center" vertical="center" wrapText="1"/>
    </xf>
    <xf numFmtId="0" fontId="4" fillId="10" borderId="15" xfId="0" applyFont="1" applyFill="1" applyBorder="1" applyAlignment="1">
      <alignment horizontal="center" vertical="center" wrapText="1"/>
    </xf>
    <xf numFmtId="0" fontId="4" fillId="10" borderId="16" xfId="0" applyFont="1" applyFill="1" applyBorder="1" applyAlignment="1">
      <alignment horizontal="center" vertical="center" wrapText="1"/>
    </xf>
    <xf numFmtId="0" fontId="4" fillId="10" borderId="68" xfId="0" applyFont="1" applyFill="1" applyBorder="1" applyAlignment="1">
      <alignment horizontal="center" vertical="center" wrapText="1"/>
    </xf>
    <xf numFmtId="0" fontId="4" fillId="10" borderId="50" xfId="0" applyFont="1" applyFill="1" applyBorder="1" applyAlignment="1">
      <alignment horizontal="center" vertical="center" wrapText="1"/>
    </xf>
    <xf numFmtId="0" fontId="4" fillId="10" borderId="51" xfId="0" applyFont="1" applyFill="1" applyBorder="1" applyAlignment="1">
      <alignment horizontal="center" vertical="center" wrapText="1"/>
    </xf>
    <xf numFmtId="0" fontId="14" fillId="0" borderId="59" xfId="0" applyFont="1" applyBorder="1" applyAlignment="1">
      <alignment horizontal="center" vertical="center" wrapText="1"/>
    </xf>
    <xf numFmtId="0" fontId="14" fillId="0" borderId="45" xfId="0" applyFont="1" applyBorder="1" applyAlignment="1">
      <alignment horizontal="center" vertical="center" wrapText="1"/>
    </xf>
    <xf numFmtId="0" fontId="4" fillId="10" borderId="138" xfId="0" applyFont="1" applyFill="1" applyBorder="1" applyAlignment="1">
      <alignment horizontal="center" vertical="center" wrapText="1"/>
    </xf>
    <xf numFmtId="0" fontId="4" fillId="10" borderId="11" xfId="0" applyFont="1" applyFill="1" applyBorder="1" applyAlignment="1">
      <alignment horizontal="center" vertical="center" wrapText="1"/>
    </xf>
    <xf numFmtId="0" fontId="4" fillId="10" borderId="139" xfId="0" applyFont="1" applyFill="1" applyBorder="1" applyAlignment="1">
      <alignment horizontal="center" vertical="center" wrapText="1"/>
    </xf>
    <xf numFmtId="0" fontId="4" fillId="10" borderId="39" xfId="0" applyFont="1" applyFill="1" applyBorder="1" applyAlignment="1">
      <alignment horizontal="center" vertical="center" wrapText="1"/>
    </xf>
    <xf numFmtId="0" fontId="4" fillId="10" borderId="0" xfId="0" applyFont="1" applyFill="1" applyBorder="1" applyAlignment="1">
      <alignment horizontal="center" vertical="center" wrapText="1"/>
    </xf>
    <xf numFmtId="0" fontId="4" fillId="10" borderId="40" xfId="0" applyFont="1" applyFill="1" applyBorder="1" applyAlignment="1">
      <alignment horizontal="center" vertical="center" wrapText="1"/>
    </xf>
    <xf numFmtId="0" fontId="14" fillId="0" borderId="65" xfId="0" applyFont="1" applyBorder="1" applyAlignment="1">
      <alignment horizontal="center" vertical="center" wrapText="1"/>
    </xf>
    <xf numFmtId="0" fontId="6" fillId="0" borderId="139" xfId="0" applyFont="1" applyBorder="1" applyAlignment="1">
      <alignment horizontal="center" vertical="center" wrapText="1"/>
    </xf>
    <xf numFmtId="0" fontId="6" fillId="0" borderId="40" xfId="0" applyFont="1" applyBorder="1" applyAlignment="1">
      <alignment horizontal="center" vertical="center" wrapText="1"/>
    </xf>
    <xf numFmtId="0" fontId="6" fillId="0" borderId="72" xfId="0" applyFont="1" applyBorder="1" applyAlignment="1">
      <alignment horizontal="center" vertical="center" wrapText="1"/>
    </xf>
    <xf numFmtId="9" fontId="6" fillId="0" borderId="72" xfId="0" applyNumberFormat="1" applyFont="1" applyBorder="1" applyAlignment="1">
      <alignment horizontal="center" vertical="center" wrapText="1"/>
    </xf>
    <xf numFmtId="0" fontId="2" fillId="0" borderId="138"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17" xfId="0" applyFont="1" applyBorder="1" applyAlignment="1">
      <alignment horizontal="center" vertical="center"/>
    </xf>
    <xf numFmtId="0" fontId="2" fillId="0" borderId="68" xfId="0" applyFont="1" applyBorder="1" applyAlignment="1">
      <alignment horizontal="center" vertical="center"/>
    </xf>
    <xf numFmtId="0" fontId="2" fillId="0" borderId="50" xfId="0" applyFont="1" applyBorder="1" applyAlignment="1">
      <alignment horizontal="center" vertical="center"/>
    </xf>
    <xf numFmtId="0" fontId="2" fillId="0" borderId="46" xfId="0" applyFont="1" applyBorder="1" applyAlignment="1">
      <alignment horizontal="center" vertical="center"/>
    </xf>
    <xf numFmtId="9" fontId="16" fillId="0" borderId="10" xfId="0" applyNumberFormat="1" applyFont="1" applyBorder="1" applyAlignment="1">
      <alignment horizontal="center" vertical="center"/>
    </xf>
    <xf numFmtId="9" fontId="16" fillId="0" borderId="12" xfId="0" applyNumberFormat="1" applyFont="1" applyBorder="1" applyAlignment="1">
      <alignment horizontal="center" vertical="center"/>
    </xf>
    <xf numFmtId="9" fontId="16" fillId="0" borderId="13" xfId="0" applyNumberFormat="1" applyFont="1" applyBorder="1" applyAlignment="1">
      <alignment horizontal="center" vertical="center"/>
    </xf>
    <xf numFmtId="9" fontId="16" fillId="0" borderId="17" xfId="0" applyNumberFormat="1" applyFont="1" applyBorder="1" applyAlignment="1">
      <alignment horizontal="center" vertical="center"/>
    </xf>
    <xf numFmtId="9" fontId="16" fillId="0" borderId="49" xfId="0" applyNumberFormat="1" applyFont="1" applyBorder="1" applyAlignment="1">
      <alignment horizontal="center" vertical="center"/>
    </xf>
    <xf numFmtId="9" fontId="16" fillId="0" borderId="46" xfId="0" applyNumberFormat="1" applyFont="1" applyBorder="1" applyAlignment="1">
      <alignment horizontal="center" vertical="center"/>
    </xf>
    <xf numFmtId="9" fontId="16" fillId="0" borderId="11" xfId="0" applyNumberFormat="1" applyFont="1" applyBorder="1" applyAlignment="1">
      <alignment horizontal="center" vertical="center"/>
    </xf>
    <xf numFmtId="9" fontId="16" fillId="0" borderId="0" xfId="0" applyNumberFormat="1" applyFont="1" applyBorder="1" applyAlignment="1">
      <alignment horizontal="center" vertical="center"/>
    </xf>
    <xf numFmtId="9" fontId="16" fillId="0" borderId="50" xfId="0" applyNumberFormat="1" applyFont="1" applyBorder="1" applyAlignment="1">
      <alignment horizontal="center" vertical="center"/>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46" xfId="0" applyFont="1" applyBorder="1" applyAlignment="1">
      <alignment horizontal="center" vertical="center" wrapText="1"/>
    </xf>
    <xf numFmtId="0" fontId="0" fillId="0" borderId="13" xfId="0" applyBorder="1" applyAlignment="1">
      <alignment horizontal="center" vertical="center" wrapText="1"/>
    </xf>
    <xf numFmtId="0" fontId="2" fillId="0" borderId="18" xfId="0" applyFont="1" applyBorder="1" applyAlignment="1">
      <alignment horizontal="center" vertical="center"/>
    </xf>
    <xf numFmtId="0" fontId="2" fillId="0" borderId="19" xfId="0" applyFont="1" applyBorder="1" applyAlignment="1">
      <alignment horizontal="center" vertical="center"/>
    </xf>
    <xf numFmtId="0" fontId="2" fillId="0" borderId="83" xfId="0" applyFont="1" applyBorder="1" applyAlignment="1">
      <alignment horizontal="center" vertical="center"/>
    </xf>
    <xf numFmtId="9" fontId="16" fillId="0" borderId="82" xfId="0" applyNumberFormat="1" applyFont="1" applyBorder="1" applyAlignment="1">
      <alignment horizontal="center" vertical="center"/>
    </xf>
    <xf numFmtId="9" fontId="16" fillId="0" borderId="83" xfId="0" applyNumberFormat="1" applyFont="1" applyBorder="1" applyAlignment="1">
      <alignment horizontal="center" vertical="center"/>
    </xf>
    <xf numFmtId="9" fontId="16" fillId="0" borderId="19" xfId="0" applyNumberFormat="1" applyFont="1" applyBorder="1" applyAlignment="1">
      <alignment horizontal="center" vertical="center"/>
    </xf>
    <xf numFmtId="0" fontId="79" fillId="0" borderId="10" xfId="0" applyFont="1" applyBorder="1" applyAlignment="1">
      <alignment horizontal="center" vertical="center" wrapText="1"/>
    </xf>
    <xf numFmtId="0" fontId="79" fillId="0" borderId="11" xfId="0" applyFont="1" applyBorder="1" applyAlignment="1">
      <alignment horizontal="center" vertical="center" wrapText="1"/>
    </xf>
    <xf numFmtId="0" fontId="79" fillId="0" borderId="12" xfId="0" applyFont="1" applyBorder="1" applyAlignment="1">
      <alignment horizontal="center" vertical="center" wrapText="1"/>
    </xf>
    <xf numFmtId="0" fontId="79" fillId="0" borderId="13" xfId="0" applyFont="1" applyBorder="1" applyAlignment="1">
      <alignment horizontal="center" vertical="center" wrapText="1"/>
    </xf>
    <xf numFmtId="0" fontId="79" fillId="0" borderId="0" xfId="0" applyFont="1" applyBorder="1" applyAlignment="1">
      <alignment horizontal="center" vertical="center" wrapText="1"/>
    </xf>
    <xf numFmtId="0" fontId="79" fillId="0" borderId="17" xfId="0" applyFont="1" applyBorder="1" applyAlignment="1">
      <alignment horizontal="center" vertical="center" wrapText="1"/>
    </xf>
    <xf numFmtId="0" fontId="79" fillId="0" borderId="82" xfId="0" applyFont="1" applyBorder="1" applyAlignment="1">
      <alignment horizontal="center" vertical="center" wrapText="1"/>
    </xf>
    <xf numFmtId="0" fontId="79" fillId="0" borderId="19" xfId="0" applyFont="1" applyBorder="1" applyAlignment="1">
      <alignment horizontal="center" vertical="center" wrapText="1"/>
    </xf>
    <xf numFmtId="0" fontId="79" fillId="0" borderId="83" xfId="0" applyFont="1" applyBorder="1" applyAlignment="1">
      <alignment horizontal="center" vertical="center" wrapText="1"/>
    </xf>
    <xf numFmtId="0" fontId="2" fillId="0" borderId="82" xfId="0" applyFont="1" applyBorder="1" applyAlignment="1">
      <alignment horizontal="center" vertical="center" wrapText="1"/>
    </xf>
    <xf numFmtId="0" fontId="18" fillId="0" borderId="21" xfId="0" applyFont="1" applyBorder="1" applyAlignment="1">
      <alignment horizontal="center" vertical="top" wrapText="1"/>
    </xf>
    <xf numFmtId="0" fontId="18" fillId="0" borderId="22" xfId="0" applyFont="1" applyBorder="1" applyAlignment="1">
      <alignment horizontal="center" vertical="top" wrapText="1"/>
    </xf>
    <xf numFmtId="0" fontId="18" fillId="0" borderId="23" xfId="0" applyFont="1" applyBorder="1" applyAlignment="1">
      <alignment horizontal="center" vertical="top" wrapText="1"/>
    </xf>
    <xf numFmtId="0" fontId="18" fillId="9" borderId="14" xfId="0" applyFont="1" applyFill="1" applyBorder="1" applyAlignment="1">
      <alignment horizontal="center" vertical="center" wrapText="1"/>
    </xf>
    <xf numFmtId="0" fontId="18" fillId="9" borderId="15" xfId="0" applyFont="1" applyFill="1" applyBorder="1" applyAlignment="1">
      <alignment horizontal="center" vertical="center" wrapText="1"/>
    </xf>
    <xf numFmtId="0" fontId="18" fillId="9" borderId="16" xfId="0" applyFont="1" applyFill="1" applyBorder="1" applyAlignment="1">
      <alignment horizontal="center" vertical="center" wrapText="1"/>
    </xf>
    <xf numFmtId="0" fontId="18" fillId="9" borderId="39" xfId="0" applyFont="1" applyFill="1" applyBorder="1" applyAlignment="1">
      <alignment horizontal="center" vertical="center" wrapText="1"/>
    </xf>
    <xf numFmtId="0" fontId="18" fillId="9" borderId="0" xfId="0" applyFont="1" applyFill="1" applyBorder="1" applyAlignment="1">
      <alignment horizontal="center" vertical="center" wrapText="1"/>
    </xf>
    <xf numFmtId="0" fontId="18" fillId="9" borderId="40" xfId="0" applyFont="1" applyFill="1" applyBorder="1" applyAlignment="1">
      <alignment horizontal="center" vertical="center" wrapText="1"/>
    </xf>
    <xf numFmtId="0" fontId="4" fillId="9" borderId="14" xfId="0" applyFont="1" applyFill="1" applyBorder="1" applyAlignment="1">
      <alignment horizontal="center" vertical="center" wrapText="1"/>
    </xf>
    <xf numFmtId="0" fontId="4" fillId="9" borderId="15" xfId="0" applyFont="1" applyFill="1" applyBorder="1" applyAlignment="1">
      <alignment horizontal="center" vertical="center" wrapText="1"/>
    </xf>
    <xf numFmtId="0" fontId="4" fillId="9" borderId="18" xfId="0" applyFont="1" applyFill="1" applyBorder="1" applyAlignment="1">
      <alignment horizontal="center" vertical="center" wrapText="1"/>
    </xf>
    <xf numFmtId="0" fontId="4" fillId="9" borderId="19" xfId="0" applyFont="1" applyFill="1" applyBorder="1" applyAlignment="1">
      <alignment horizontal="center" vertical="center" wrapText="1"/>
    </xf>
    <xf numFmtId="0" fontId="4" fillId="10" borderId="24" xfId="0" applyFont="1" applyFill="1" applyBorder="1" applyAlignment="1">
      <alignment horizontal="center" vertical="center" wrapText="1"/>
    </xf>
    <xf numFmtId="0" fontId="4" fillId="10" borderId="25" xfId="0" applyFont="1" applyFill="1" applyBorder="1" applyAlignment="1">
      <alignment horizontal="center" vertical="center" wrapText="1"/>
    </xf>
    <xf numFmtId="0" fontId="18" fillId="9" borderId="27" xfId="0" applyFont="1" applyFill="1" applyBorder="1" applyAlignment="1">
      <alignment horizontal="center" wrapText="1"/>
    </xf>
    <xf numFmtId="0" fontId="18" fillId="9" borderId="28" xfId="0" applyFont="1" applyFill="1" applyBorder="1" applyAlignment="1">
      <alignment horizontal="center" wrapText="1"/>
    </xf>
    <xf numFmtId="0" fontId="18" fillId="9" borderId="32" xfId="0" applyFont="1" applyFill="1" applyBorder="1" applyAlignment="1">
      <alignment horizontal="center" wrapText="1"/>
    </xf>
    <xf numFmtId="0" fontId="18" fillId="9" borderId="33" xfId="0" applyFont="1" applyFill="1" applyBorder="1" applyAlignment="1">
      <alignment horizontal="center" wrapText="1"/>
    </xf>
    <xf numFmtId="0" fontId="5" fillId="0" borderId="139" xfId="0" applyFont="1" applyBorder="1" applyAlignment="1">
      <alignment horizontal="center" vertical="center"/>
    </xf>
    <xf numFmtId="0" fontId="5" fillId="0" borderId="51" xfId="0" applyFont="1" applyBorder="1" applyAlignment="1">
      <alignment horizontal="center" vertical="center"/>
    </xf>
    <xf numFmtId="0" fontId="18" fillId="0" borderId="139"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59" xfId="0" applyFont="1" applyBorder="1" applyAlignment="1">
      <alignment horizontal="center" vertical="center" wrapText="1"/>
    </xf>
    <xf numFmtId="0" fontId="18" fillId="0" borderId="72" xfId="0" applyFont="1" applyBorder="1" applyAlignment="1">
      <alignment horizontal="center" vertical="center" wrapText="1"/>
    </xf>
    <xf numFmtId="0" fontId="14" fillId="0" borderId="72" xfId="0" applyFont="1" applyBorder="1" applyAlignment="1">
      <alignment horizontal="center" vertical="center" wrapText="1"/>
    </xf>
    <xf numFmtId="0" fontId="82" fillId="0" borderId="138" xfId="0" applyFont="1" applyBorder="1" applyAlignment="1">
      <alignment horizontal="left" vertical="center" wrapText="1"/>
    </xf>
    <xf numFmtId="0" fontId="82" fillId="0" borderId="11" xfId="0" applyFont="1" applyBorder="1" applyAlignment="1">
      <alignment horizontal="left" vertical="center" wrapText="1"/>
    </xf>
    <xf numFmtId="0" fontId="82" fillId="0" borderId="12" xfId="0" applyFont="1" applyBorder="1" applyAlignment="1">
      <alignment horizontal="left" vertical="center" wrapText="1"/>
    </xf>
    <xf numFmtId="0" fontId="82" fillId="0" borderId="68" xfId="0" applyFont="1" applyBorder="1" applyAlignment="1">
      <alignment horizontal="left" vertical="center" wrapText="1"/>
    </xf>
    <xf numFmtId="0" fontId="82" fillId="0" borderId="50" xfId="0" applyFont="1" applyBorder="1" applyAlignment="1">
      <alignment horizontal="left" vertical="center" wrapText="1"/>
    </xf>
    <xf numFmtId="0" fontId="82" fillId="0" borderId="46" xfId="0" applyFont="1" applyBorder="1" applyAlignment="1">
      <alignment horizontal="left" vertical="center" wrapText="1"/>
    </xf>
    <xf numFmtId="0" fontId="16" fillId="0" borderId="52" xfId="0" applyFont="1" applyBorder="1" applyAlignment="1">
      <alignment horizontal="center" vertical="center"/>
    </xf>
    <xf numFmtId="0" fontId="16" fillId="0" borderId="48" xfId="0" applyFont="1" applyBorder="1" applyAlignment="1">
      <alignment horizontal="center" vertical="center"/>
    </xf>
    <xf numFmtId="0" fontId="16" fillId="0" borderId="57" xfId="0" applyFont="1" applyBorder="1" applyAlignment="1">
      <alignment horizontal="center" vertical="center"/>
    </xf>
    <xf numFmtId="2" fontId="4" fillId="0" borderId="21" xfId="0" applyNumberFormat="1" applyFont="1" applyBorder="1" applyAlignment="1">
      <alignment horizontal="center" vertical="center"/>
    </xf>
    <xf numFmtId="2" fontId="4" fillId="0" borderId="22" xfId="0" applyNumberFormat="1" applyFont="1" applyBorder="1" applyAlignment="1">
      <alignment horizontal="center" vertical="center"/>
    </xf>
    <xf numFmtId="2" fontId="4" fillId="0" borderId="23" xfId="0" applyNumberFormat="1" applyFont="1" applyBorder="1" applyAlignment="1">
      <alignment horizontal="center" vertical="center"/>
    </xf>
    <xf numFmtId="0" fontId="18" fillId="0" borderId="21"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23" xfId="0" applyFont="1" applyBorder="1" applyAlignment="1">
      <alignment horizontal="center" vertical="center" wrapText="1"/>
    </xf>
    <xf numFmtId="0" fontId="16" fillId="0" borderId="33" xfId="0" applyFont="1" applyBorder="1" applyAlignment="1">
      <alignment horizontal="center" vertical="center"/>
    </xf>
    <xf numFmtId="0" fontId="16" fillId="0" borderId="32" xfId="0" applyFont="1" applyBorder="1" applyAlignment="1">
      <alignment horizontal="center" vertical="center"/>
    </xf>
    <xf numFmtId="0" fontId="16" fillId="0" borderId="28" xfId="0" applyFont="1" applyBorder="1" applyAlignment="1">
      <alignment horizontal="center" vertical="center"/>
    </xf>
    <xf numFmtId="0" fontId="79" fillId="0" borderId="33" xfId="0" applyFont="1" applyBorder="1" applyAlignment="1">
      <alignment horizontal="center" vertical="center" wrapText="1"/>
    </xf>
    <xf numFmtId="0" fontId="79" fillId="0" borderId="28" xfId="0" applyFont="1" applyBorder="1" applyAlignment="1">
      <alignment horizontal="center" vertical="center" wrapText="1"/>
    </xf>
    <xf numFmtId="0" fontId="79" fillId="0" borderId="32" xfId="0" applyFont="1" applyBorder="1" applyAlignment="1">
      <alignment horizontal="center" vertical="center" wrapText="1"/>
    </xf>
    <xf numFmtId="0" fontId="2" fillId="0" borderId="39" xfId="0" applyFont="1" applyBorder="1" applyAlignment="1">
      <alignment horizontal="center" vertical="center" wrapText="1"/>
    </xf>
    <xf numFmtId="0" fontId="4" fillId="10" borderId="56" xfId="0" applyFont="1" applyFill="1" applyBorder="1" applyAlignment="1">
      <alignment horizontal="center" vertical="center" wrapText="1"/>
    </xf>
    <xf numFmtId="0" fontId="4" fillId="10" borderId="57" xfId="0" applyFont="1" applyFill="1" applyBorder="1" applyAlignment="1">
      <alignment horizontal="center" vertical="center" wrapText="1"/>
    </xf>
    <xf numFmtId="0" fontId="16" fillId="0" borderId="10"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49" xfId="0" applyFont="1" applyBorder="1" applyAlignment="1">
      <alignment horizontal="center" vertical="center" wrapText="1"/>
    </xf>
    <xf numFmtId="0" fontId="16" fillId="0" borderId="46" xfId="0" applyFont="1" applyBorder="1" applyAlignment="1">
      <alignment horizontal="center" vertical="center" wrapText="1"/>
    </xf>
    <xf numFmtId="0" fontId="16" fillId="0" borderId="10" xfId="0" applyFont="1" applyBorder="1" applyAlignment="1">
      <alignment horizontal="center" vertical="center"/>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16" fillId="0" borderId="49" xfId="0" applyFont="1" applyBorder="1" applyAlignment="1">
      <alignment horizontal="center" vertical="center"/>
    </xf>
    <xf numFmtId="0" fontId="16" fillId="0" borderId="50" xfId="0" applyFont="1" applyBorder="1" applyAlignment="1">
      <alignment horizontal="center" vertical="center"/>
    </xf>
    <xf numFmtId="0" fontId="16" fillId="0" borderId="46" xfId="0" applyFont="1" applyBorder="1" applyAlignment="1">
      <alignment horizontal="center" vertical="center"/>
    </xf>
    <xf numFmtId="21" fontId="4" fillId="0" borderId="14" xfId="0" applyNumberFormat="1" applyFont="1" applyBorder="1" applyAlignment="1">
      <alignment horizontal="center" vertical="center"/>
    </xf>
    <xf numFmtId="21" fontId="4" fillId="0" borderId="15" xfId="0" applyNumberFormat="1" applyFont="1" applyBorder="1" applyAlignment="1">
      <alignment horizontal="center" vertical="center"/>
    </xf>
    <xf numFmtId="21" fontId="4" fillId="0" borderId="16" xfId="0" applyNumberFormat="1" applyFont="1" applyBorder="1" applyAlignment="1">
      <alignment horizontal="center" vertical="center"/>
    </xf>
    <xf numFmtId="21" fontId="4" fillId="0" borderId="18" xfId="0" applyNumberFormat="1" applyFont="1" applyBorder="1" applyAlignment="1">
      <alignment horizontal="center" vertical="center"/>
    </xf>
    <xf numFmtId="21" fontId="4" fillId="0" borderId="19" xfId="0" applyNumberFormat="1" applyFont="1" applyBorder="1" applyAlignment="1">
      <alignment horizontal="center" vertical="center"/>
    </xf>
    <xf numFmtId="21" fontId="4" fillId="0" borderId="20" xfId="0" applyNumberFormat="1" applyFont="1" applyBorder="1" applyAlignment="1">
      <alignment horizontal="center" vertical="center"/>
    </xf>
    <xf numFmtId="0" fontId="18" fillId="0" borderId="14" xfId="0" applyFont="1" applyBorder="1" applyAlignment="1">
      <alignment horizontal="center" vertical="center" wrapText="1"/>
    </xf>
    <xf numFmtId="0" fontId="18" fillId="0" borderId="15"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18" xfId="0" applyFont="1" applyBorder="1" applyAlignment="1">
      <alignment horizontal="center" vertical="center" wrapText="1"/>
    </xf>
    <xf numFmtId="0" fontId="18" fillId="0" borderId="19" xfId="0" applyFont="1" applyBorder="1" applyAlignment="1">
      <alignment horizontal="center" vertical="center" wrapText="1"/>
    </xf>
    <xf numFmtId="0" fontId="16" fillId="0" borderId="28" xfId="0" applyFont="1" applyBorder="1" applyAlignment="1">
      <alignment vertical="center"/>
    </xf>
    <xf numFmtId="0" fontId="16" fillId="0" borderId="32" xfId="0" applyFont="1" applyBorder="1" applyAlignment="1">
      <alignment vertical="center"/>
    </xf>
    <xf numFmtId="0" fontId="5" fillId="0" borderId="59" xfId="0" applyFont="1" applyBorder="1" applyAlignment="1">
      <alignment horizontal="center" vertical="center" wrapText="1"/>
    </xf>
    <xf numFmtId="0" fontId="5" fillId="0" borderId="65" xfId="0" applyFont="1" applyBorder="1" applyAlignment="1">
      <alignment horizontal="center" vertical="center" wrapText="1"/>
    </xf>
    <xf numFmtId="0" fontId="5" fillId="0" borderId="45" xfId="0" applyFont="1" applyBorder="1" applyAlignment="1">
      <alignment horizontal="center" vertical="center" wrapText="1"/>
    </xf>
    <xf numFmtId="9" fontId="5" fillId="0" borderId="59" xfId="0" applyNumberFormat="1" applyFont="1" applyBorder="1" applyAlignment="1">
      <alignment horizontal="center" vertical="center" wrapText="1"/>
    </xf>
    <xf numFmtId="9" fontId="5" fillId="0" borderId="65" xfId="0" applyNumberFormat="1" applyFont="1" applyBorder="1" applyAlignment="1">
      <alignment horizontal="center" vertical="center" wrapText="1"/>
    </xf>
    <xf numFmtId="9" fontId="5" fillId="0" borderId="45" xfId="0" applyNumberFormat="1" applyFont="1" applyBorder="1" applyAlignment="1">
      <alignment horizontal="center" vertical="center" wrapText="1"/>
    </xf>
    <xf numFmtId="9" fontId="19" fillId="0" borderId="10" xfId="0" applyNumberFormat="1" applyFont="1" applyBorder="1" applyAlignment="1">
      <alignment horizontal="center" vertical="center"/>
    </xf>
    <xf numFmtId="9" fontId="19" fillId="0" borderId="12" xfId="0" applyNumberFormat="1" applyFont="1" applyBorder="1" applyAlignment="1">
      <alignment horizontal="center" vertical="center"/>
    </xf>
    <xf numFmtId="9" fontId="19" fillId="0" borderId="13" xfId="0" applyNumberFormat="1" applyFont="1" applyBorder="1" applyAlignment="1">
      <alignment horizontal="center" vertical="center"/>
    </xf>
    <xf numFmtId="9" fontId="19" fillId="0" borderId="17" xfId="0" applyNumberFormat="1" applyFont="1" applyBorder="1" applyAlignment="1">
      <alignment horizontal="center" vertical="center"/>
    </xf>
    <xf numFmtId="9" fontId="19" fillId="0" borderId="49" xfId="0" applyNumberFormat="1" applyFont="1" applyBorder="1" applyAlignment="1">
      <alignment horizontal="center" vertical="center"/>
    </xf>
    <xf numFmtId="9" fontId="19" fillId="0" borderId="46" xfId="0" applyNumberFormat="1" applyFont="1" applyBorder="1" applyAlignment="1">
      <alignment horizontal="center" vertical="center"/>
    </xf>
    <xf numFmtId="9" fontId="19" fillId="0" borderId="11" xfId="0" applyNumberFormat="1" applyFont="1" applyBorder="1" applyAlignment="1">
      <alignment horizontal="center" vertical="center"/>
    </xf>
    <xf numFmtId="9" fontId="19" fillId="0" borderId="0" xfId="0" applyNumberFormat="1" applyFont="1" applyBorder="1" applyAlignment="1">
      <alignment horizontal="center" vertical="center"/>
    </xf>
    <xf numFmtId="9" fontId="19" fillId="0" borderId="50" xfId="0" applyNumberFormat="1" applyFont="1" applyBorder="1" applyAlignment="1">
      <alignment horizontal="center" vertical="center"/>
    </xf>
    <xf numFmtId="0" fontId="2" fillId="0" borderId="10" xfId="0" applyFont="1" applyBorder="1" applyAlignment="1">
      <alignment horizontal="center" wrapText="1"/>
    </xf>
    <xf numFmtId="0" fontId="2" fillId="0" borderId="11" xfId="0" applyFont="1" applyBorder="1" applyAlignment="1">
      <alignment horizontal="center" wrapText="1"/>
    </xf>
    <xf numFmtId="0" fontId="2" fillId="0" borderId="12" xfId="0" applyFont="1" applyBorder="1" applyAlignment="1">
      <alignment horizontal="center" wrapText="1"/>
    </xf>
    <xf numFmtId="0" fontId="2" fillId="0" borderId="13" xfId="0" applyFont="1" applyBorder="1" applyAlignment="1">
      <alignment horizontal="center" wrapText="1"/>
    </xf>
    <xf numFmtId="0" fontId="2" fillId="0" borderId="17" xfId="0" applyFont="1" applyBorder="1" applyAlignment="1">
      <alignment horizontal="center" wrapText="1"/>
    </xf>
    <xf numFmtId="0" fontId="2" fillId="0" borderId="49" xfId="0" applyFont="1" applyBorder="1" applyAlignment="1">
      <alignment horizontal="center" wrapText="1"/>
    </xf>
    <xf numFmtId="0" fontId="2" fillId="0" borderId="50" xfId="0" applyFont="1" applyBorder="1" applyAlignment="1">
      <alignment horizontal="center" wrapText="1"/>
    </xf>
    <xf numFmtId="0" fontId="2" fillId="0" borderId="46" xfId="0" applyFont="1" applyBorder="1" applyAlignment="1">
      <alignment horizontal="center" wrapText="1"/>
    </xf>
    <xf numFmtId="0" fontId="0" fillId="0" borderId="13" xfId="0" applyBorder="1" applyAlignment="1">
      <alignment horizontal="center" wrapText="1"/>
    </xf>
    <xf numFmtId="0" fontId="0" fillId="0" borderId="0" xfId="0" applyBorder="1" applyAlignment="1">
      <alignment horizontal="center" wrapText="1"/>
    </xf>
    <xf numFmtId="0" fontId="0" fillId="0" borderId="17" xfId="0" applyBorder="1" applyAlignment="1">
      <alignment horizontal="center" wrapText="1"/>
    </xf>
    <xf numFmtId="9" fontId="2" fillId="0" borderId="10" xfId="0" applyNumberFormat="1" applyFont="1" applyBorder="1" applyAlignment="1">
      <alignment horizontal="center" vertical="center"/>
    </xf>
    <xf numFmtId="9" fontId="2" fillId="0" borderId="12" xfId="0" applyNumberFormat="1" applyFont="1" applyBorder="1" applyAlignment="1">
      <alignment horizontal="center" vertical="center"/>
    </xf>
    <xf numFmtId="9" fontId="2" fillId="0" borderId="13" xfId="0" applyNumberFormat="1" applyFont="1" applyBorder="1" applyAlignment="1">
      <alignment horizontal="center" vertical="center"/>
    </xf>
    <xf numFmtId="9" fontId="2" fillId="0" borderId="17" xfId="0" applyNumberFormat="1" applyFont="1" applyBorder="1" applyAlignment="1">
      <alignment horizontal="center" vertical="center"/>
    </xf>
    <xf numFmtId="9" fontId="2" fillId="0" borderId="82" xfId="0" applyNumberFormat="1" applyFont="1" applyBorder="1" applyAlignment="1">
      <alignment horizontal="center" vertical="center"/>
    </xf>
    <xf numFmtId="9" fontId="2" fillId="0" borderId="83" xfId="0" applyNumberFormat="1" applyFont="1" applyBorder="1" applyAlignment="1">
      <alignment horizontal="center" vertical="center"/>
    </xf>
    <xf numFmtId="9" fontId="2" fillId="0" borderId="11" xfId="0" applyNumberFormat="1" applyFont="1" applyBorder="1" applyAlignment="1">
      <alignment horizontal="center" vertical="center"/>
    </xf>
    <xf numFmtId="9" fontId="2" fillId="0" borderId="0" xfId="0" applyNumberFormat="1" applyFont="1" applyBorder="1" applyAlignment="1">
      <alignment horizontal="center" vertical="center"/>
    </xf>
    <xf numFmtId="9" fontId="2" fillId="0" borderId="19" xfId="0" applyNumberFormat="1" applyFont="1" applyBorder="1" applyAlignment="1">
      <alignment horizontal="center" vertical="center"/>
    </xf>
    <xf numFmtId="9" fontId="2" fillId="0" borderId="49" xfId="0" applyNumberFormat="1" applyFont="1" applyBorder="1" applyAlignment="1">
      <alignment horizontal="center" vertical="center"/>
    </xf>
    <xf numFmtId="9" fontId="2" fillId="0" borderId="46" xfId="0" applyNumberFormat="1" applyFont="1" applyBorder="1" applyAlignment="1">
      <alignment horizontal="center" vertical="center"/>
    </xf>
    <xf numFmtId="9" fontId="2" fillId="0" borderId="50" xfId="0" applyNumberFormat="1" applyFont="1" applyBorder="1" applyAlignment="1">
      <alignment horizontal="center" vertical="center"/>
    </xf>
    <xf numFmtId="0" fontId="2" fillId="0" borderId="83" xfId="0" applyFont="1" applyBorder="1" applyAlignment="1">
      <alignment horizontal="center" vertical="center" wrapText="1"/>
    </xf>
    <xf numFmtId="10" fontId="4" fillId="0" borderId="21" xfId="0" applyNumberFormat="1" applyFont="1" applyBorder="1" applyAlignment="1">
      <alignment horizontal="center" vertical="center"/>
    </xf>
    <xf numFmtId="10" fontId="4" fillId="0" borderId="22" xfId="0" applyNumberFormat="1" applyFont="1" applyBorder="1" applyAlignment="1">
      <alignment horizontal="center" vertical="center"/>
    </xf>
    <xf numFmtId="10" fontId="4" fillId="0" borderId="23" xfId="0" applyNumberFormat="1" applyFont="1" applyBorder="1" applyAlignment="1">
      <alignment horizontal="center" vertical="center"/>
    </xf>
    <xf numFmtId="0" fontId="2" fillId="0" borderId="21" xfId="2" applyFont="1" applyBorder="1" applyAlignment="1">
      <alignment horizontal="center"/>
    </xf>
    <xf numFmtId="0" fontId="2" fillId="0" borderId="22" xfId="2" applyFont="1" applyBorder="1" applyAlignment="1">
      <alignment horizontal="center"/>
    </xf>
    <xf numFmtId="0" fontId="2" fillId="0" borderId="23" xfId="2" applyFont="1" applyBorder="1" applyAlignment="1">
      <alignment horizontal="center"/>
    </xf>
    <xf numFmtId="0" fontId="4" fillId="2" borderId="21" xfId="2" applyFont="1" applyFill="1" applyBorder="1" applyAlignment="1">
      <alignment horizontal="center" vertical="center" wrapText="1"/>
    </xf>
    <xf numFmtId="0" fontId="4" fillId="2" borderId="22" xfId="2" applyFont="1" applyFill="1" applyBorder="1" applyAlignment="1">
      <alignment horizontal="center" vertical="center" wrapText="1"/>
    </xf>
    <xf numFmtId="0" fontId="4" fillId="2" borderId="23" xfId="2" applyFont="1" applyFill="1" applyBorder="1" applyAlignment="1">
      <alignment horizontal="center" vertical="center" wrapText="1"/>
    </xf>
    <xf numFmtId="0" fontId="6" fillId="0" borderId="21" xfId="3" applyFont="1" applyBorder="1" applyAlignment="1">
      <alignment horizontal="center" vertical="center" wrapText="1"/>
    </xf>
    <xf numFmtId="0" fontId="6" fillId="0" borderId="22" xfId="3" applyFont="1" applyBorder="1" applyAlignment="1">
      <alignment horizontal="center" vertical="center" wrapText="1"/>
    </xf>
    <xf numFmtId="0" fontId="6" fillId="0" borderId="23" xfId="3" applyFont="1" applyBorder="1" applyAlignment="1">
      <alignment horizontal="center" vertical="center" wrapText="1"/>
    </xf>
    <xf numFmtId="0" fontId="69" fillId="4" borderId="2" xfId="0" applyFont="1" applyFill="1" applyBorder="1" applyAlignment="1">
      <alignment horizontal="center" vertical="center" wrapText="1"/>
    </xf>
    <xf numFmtId="0" fontId="4" fillId="7" borderId="21" xfId="2" applyFont="1" applyFill="1" applyBorder="1" applyAlignment="1">
      <alignment horizontal="center"/>
    </xf>
    <xf numFmtId="0" fontId="4" fillId="7" borderId="22" xfId="2" applyFont="1" applyFill="1" applyBorder="1" applyAlignment="1">
      <alignment horizontal="center"/>
    </xf>
    <xf numFmtId="0" fontId="4" fillId="7" borderId="15" xfId="2" applyFont="1" applyFill="1" applyBorder="1" applyAlignment="1">
      <alignment horizontal="center"/>
    </xf>
    <xf numFmtId="0" fontId="4" fillId="7" borderId="16" xfId="2" applyFont="1" applyFill="1" applyBorder="1" applyAlignment="1">
      <alignment horizontal="center"/>
    </xf>
    <xf numFmtId="0" fontId="6" fillId="0" borderId="21" xfId="2" applyFont="1" applyBorder="1" applyAlignment="1">
      <alignment horizontal="center"/>
    </xf>
    <xf numFmtId="0" fontId="6" fillId="0" borderId="22" xfId="2" applyFont="1" applyBorder="1" applyAlignment="1">
      <alignment horizontal="center"/>
    </xf>
    <xf numFmtId="0" fontId="6" fillId="0" borderId="23" xfId="2" applyFont="1" applyBorder="1" applyAlignment="1">
      <alignment horizontal="center"/>
    </xf>
    <xf numFmtId="0" fontId="4" fillId="4" borderId="14" xfId="2" applyFont="1" applyFill="1" applyBorder="1" applyAlignment="1">
      <alignment horizontal="center" vertical="center"/>
    </xf>
    <xf numFmtId="0" fontId="4" fillId="4" borderId="15" xfId="2" applyFont="1" applyFill="1" applyBorder="1" applyAlignment="1">
      <alignment horizontal="center" vertical="center"/>
    </xf>
    <xf numFmtId="0" fontId="4" fillId="4" borderId="16" xfId="2" applyFont="1" applyFill="1" applyBorder="1" applyAlignment="1">
      <alignment horizontal="center" vertical="center"/>
    </xf>
    <xf numFmtId="0" fontId="4" fillId="4" borderId="39" xfId="2" applyFont="1" applyFill="1" applyBorder="1" applyAlignment="1">
      <alignment horizontal="center" vertical="center"/>
    </xf>
    <xf numFmtId="0" fontId="4" fillId="4" borderId="0" xfId="2" applyFont="1" applyFill="1" applyAlignment="1">
      <alignment horizontal="center" vertical="center"/>
    </xf>
    <xf numFmtId="0" fontId="4" fillId="4" borderId="40" xfId="2" applyFont="1" applyFill="1" applyBorder="1" applyAlignment="1">
      <alignment horizontal="center" vertical="center"/>
    </xf>
    <xf numFmtId="0" fontId="4" fillId="4" borderId="18" xfId="2" applyFont="1" applyFill="1" applyBorder="1" applyAlignment="1">
      <alignment horizontal="center" vertical="center"/>
    </xf>
    <xf numFmtId="0" fontId="4" fillId="4" borderId="19" xfId="2" applyFont="1" applyFill="1" applyBorder="1" applyAlignment="1">
      <alignment horizontal="center" vertical="center"/>
    </xf>
    <xf numFmtId="0" fontId="4" fillId="4" borderId="20" xfId="2" applyFont="1" applyFill="1" applyBorder="1" applyAlignment="1">
      <alignment horizontal="center" vertical="center"/>
    </xf>
    <xf numFmtId="0" fontId="4" fillId="5" borderId="1" xfId="2" applyFont="1" applyFill="1" applyBorder="1" applyAlignment="1">
      <alignment horizontal="center"/>
    </xf>
    <xf numFmtId="0" fontId="4" fillId="5" borderId="2" xfId="2" applyFont="1" applyFill="1" applyBorder="1" applyAlignment="1">
      <alignment horizontal="center"/>
    </xf>
    <xf numFmtId="0" fontId="4" fillId="6" borderId="2" xfId="2" applyFont="1" applyFill="1" applyBorder="1" applyAlignment="1">
      <alignment horizontal="center"/>
    </xf>
    <xf numFmtId="0" fontId="4" fillId="6" borderId="31" xfId="2" applyFont="1" applyFill="1" applyBorder="1" applyAlignment="1">
      <alignment horizontal="center"/>
    </xf>
    <xf numFmtId="0" fontId="6" fillId="0" borderId="4" xfId="2" applyFont="1" applyBorder="1" applyAlignment="1">
      <alignment horizontal="center"/>
    </xf>
    <xf numFmtId="0" fontId="6" fillId="0" borderId="5" xfId="2" applyFont="1" applyBorder="1" applyAlignment="1">
      <alignment horizontal="center"/>
    </xf>
    <xf numFmtId="0" fontId="6" fillId="0" borderId="43" xfId="2" applyFont="1" applyBorder="1" applyAlignment="1">
      <alignment horizontal="center"/>
    </xf>
    <xf numFmtId="0" fontId="6" fillId="0" borderId="49" xfId="2" applyFont="1" applyBorder="1" applyAlignment="1">
      <alignment horizontal="center"/>
    </xf>
    <xf numFmtId="0" fontId="6" fillId="0" borderId="6" xfId="2" applyFont="1" applyBorder="1" applyAlignment="1">
      <alignment horizontal="center"/>
    </xf>
    <xf numFmtId="0" fontId="6" fillId="0" borderId="7" xfId="2" applyFont="1" applyBorder="1" applyAlignment="1">
      <alignment horizontal="center"/>
    </xf>
    <xf numFmtId="0" fontId="6" fillId="0" borderId="8" xfId="2" applyFont="1" applyBorder="1" applyAlignment="1">
      <alignment horizontal="center"/>
    </xf>
    <xf numFmtId="0" fontId="6" fillId="0" borderId="4" xfId="0" applyFont="1" applyBorder="1" applyAlignment="1">
      <alignment horizontal="center"/>
    </xf>
    <xf numFmtId="0" fontId="6" fillId="0" borderId="5" xfId="0" applyFont="1" applyBorder="1" applyAlignment="1">
      <alignment horizontal="center"/>
    </xf>
    <xf numFmtId="0" fontId="6" fillId="0" borderId="6" xfId="0" applyFont="1" applyBorder="1" applyAlignment="1">
      <alignment horizontal="center"/>
    </xf>
    <xf numFmtId="0" fontId="84" fillId="0" borderId="4" xfId="4" applyNumberFormat="1" applyFont="1" applyFill="1" applyBorder="1" applyAlignment="1">
      <alignment horizontal="left" vertical="top" wrapText="1"/>
    </xf>
    <xf numFmtId="0" fontId="6" fillId="0" borderId="5" xfId="4" applyNumberFormat="1" applyFont="1" applyFill="1" applyBorder="1" applyAlignment="1">
      <alignment horizontal="left" vertical="top" wrapText="1"/>
    </xf>
    <xf numFmtId="0" fontId="6" fillId="0" borderId="6" xfId="4" applyNumberFormat="1" applyFont="1" applyFill="1" applyBorder="1" applyAlignment="1">
      <alignment horizontal="left" vertical="top" wrapText="1"/>
    </xf>
    <xf numFmtId="0" fontId="6" fillId="0" borderId="4" xfId="4" applyNumberFormat="1" applyFont="1" applyFill="1" applyBorder="1" applyAlignment="1">
      <alignment horizontal="center" vertical="center" wrapText="1"/>
    </xf>
    <xf numFmtId="0" fontId="6" fillId="0" borderId="5" xfId="4" applyNumberFormat="1" applyFont="1" applyFill="1" applyBorder="1" applyAlignment="1">
      <alignment horizontal="center" vertical="center" wrapText="1"/>
    </xf>
    <xf numFmtId="0" fontId="6" fillId="0" borderId="6" xfId="4" applyNumberFormat="1" applyFont="1" applyFill="1" applyBorder="1" applyAlignment="1">
      <alignment horizontal="center" vertical="center" wrapText="1"/>
    </xf>
    <xf numFmtId="0" fontId="6" fillId="2" borderId="14" xfId="2" applyFont="1" applyFill="1" applyBorder="1" applyAlignment="1">
      <alignment horizontal="center" vertical="center" wrapText="1"/>
    </xf>
    <xf numFmtId="0" fontId="6" fillId="2" borderId="15" xfId="2" applyFont="1" applyFill="1" applyBorder="1" applyAlignment="1">
      <alignment horizontal="center" vertical="center" wrapText="1"/>
    </xf>
    <xf numFmtId="0" fontId="6" fillId="2" borderId="18" xfId="2" applyFont="1" applyFill="1" applyBorder="1" applyAlignment="1">
      <alignment horizontal="center" vertical="center" wrapText="1"/>
    </xf>
    <xf numFmtId="0" fontId="6" fillId="2" borderId="19" xfId="2" applyFont="1" applyFill="1" applyBorder="1" applyAlignment="1">
      <alignment horizontal="center" vertical="center" wrapText="1"/>
    </xf>
    <xf numFmtId="17" fontId="2" fillId="0" borderId="70" xfId="2" applyNumberFormat="1" applyFont="1" applyBorder="1" applyAlignment="1">
      <alignment horizontal="center"/>
    </xf>
    <xf numFmtId="0" fontId="2" fillId="0" borderId="72" xfId="2" applyFont="1" applyBorder="1" applyAlignment="1">
      <alignment horizontal="center"/>
    </xf>
    <xf numFmtId="0" fontId="4" fillId="2" borderId="14" xfId="2" applyFont="1" applyFill="1" applyBorder="1" applyAlignment="1">
      <alignment horizontal="center" vertical="center" wrapText="1"/>
    </xf>
    <xf numFmtId="0" fontId="4" fillId="2" borderId="16" xfId="2" applyFont="1" applyFill="1" applyBorder="1" applyAlignment="1">
      <alignment horizontal="center" vertical="center" wrapText="1"/>
    </xf>
    <xf numFmtId="0" fontId="4" fillId="2" borderId="18" xfId="2" applyFont="1" applyFill="1" applyBorder="1" applyAlignment="1">
      <alignment horizontal="center" vertical="center" wrapText="1"/>
    </xf>
    <xf numFmtId="0" fontId="4" fillId="2" borderId="20" xfId="2" applyFont="1" applyFill="1" applyBorder="1" applyAlignment="1">
      <alignment horizontal="center" vertical="center" wrapText="1"/>
    </xf>
    <xf numFmtId="0" fontId="4" fillId="3" borderId="14" xfId="2" applyFont="1" applyFill="1" applyBorder="1" applyAlignment="1">
      <alignment horizontal="center" vertical="center" wrapText="1"/>
    </xf>
    <xf numFmtId="0" fontId="4" fillId="3" borderId="15" xfId="2" applyFont="1" applyFill="1" applyBorder="1" applyAlignment="1">
      <alignment horizontal="center" vertical="center" wrapText="1"/>
    </xf>
    <xf numFmtId="0" fontId="4" fillId="3" borderId="16" xfId="2" applyFont="1" applyFill="1" applyBorder="1" applyAlignment="1">
      <alignment horizontal="center" vertical="center" wrapText="1"/>
    </xf>
    <xf numFmtId="0" fontId="4" fillId="3" borderId="18" xfId="2" applyFont="1" applyFill="1" applyBorder="1" applyAlignment="1">
      <alignment horizontal="center" vertical="center" wrapText="1"/>
    </xf>
    <xf numFmtId="0" fontId="4" fillId="3" borderId="19" xfId="2" applyFont="1" applyFill="1" applyBorder="1" applyAlignment="1">
      <alignment horizontal="center" vertical="center" wrapText="1"/>
    </xf>
    <xf numFmtId="0" fontId="4" fillId="3" borderId="20" xfId="2" applyFont="1" applyFill="1" applyBorder="1" applyAlignment="1">
      <alignment horizontal="center" vertical="center" wrapText="1"/>
    </xf>
    <xf numFmtId="0" fontId="2" fillId="0" borderId="1" xfId="2" applyFont="1" applyBorder="1" applyAlignment="1">
      <alignment horizontal="center"/>
    </xf>
    <xf numFmtId="0" fontId="2" fillId="0" borderId="2" xfId="2" applyFont="1" applyBorder="1" applyAlignment="1">
      <alignment horizontal="center"/>
    </xf>
    <xf numFmtId="0" fontId="2" fillId="0" borderId="4" xfId="2" applyFont="1" applyBorder="1" applyAlignment="1">
      <alignment horizontal="center"/>
    </xf>
    <xf numFmtId="0" fontId="2" fillId="0" borderId="5" xfId="2" applyFont="1" applyBorder="1" applyAlignment="1">
      <alignment horizontal="center"/>
    </xf>
    <xf numFmtId="0" fontId="2" fillId="0" borderId="7" xfId="2" applyFont="1" applyBorder="1" applyAlignment="1">
      <alignment horizontal="center"/>
    </xf>
    <xf numFmtId="0" fontId="2" fillId="0" borderId="8" xfId="2" applyFont="1" applyBorder="1" applyAlignment="1">
      <alignment horizontal="center"/>
    </xf>
    <xf numFmtId="0" fontId="4" fillId="0" borderId="2" xfId="2" applyFont="1" applyBorder="1" applyAlignment="1">
      <alignment horizontal="center" vertical="center" wrapText="1"/>
    </xf>
    <xf numFmtId="0" fontId="4" fillId="0" borderId="3" xfId="2" applyFont="1" applyBorder="1" applyAlignment="1">
      <alignment horizontal="center" vertical="center" wrapText="1"/>
    </xf>
    <xf numFmtId="0" fontId="4" fillId="0" borderId="5" xfId="2" applyFont="1" applyBorder="1" applyAlignment="1">
      <alignment horizontal="left" vertical="center" wrapText="1"/>
    </xf>
    <xf numFmtId="0" fontId="4" fillId="0" borderId="6" xfId="2" applyFont="1" applyBorder="1" applyAlignment="1">
      <alignment horizontal="left" vertical="center" wrapText="1"/>
    </xf>
    <xf numFmtId="0" fontId="4" fillId="0" borderId="8" xfId="2" applyFont="1" applyBorder="1" applyAlignment="1">
      <alignment horizontal="left" vertical="center" wrapText="1"/>
    </xf>
    <xf numFmtId="0" fontId="4" fillId="0" borderId="9" xfId="2" applyFont="1" applyBorder="1" applyAlignment="1">
      <alignment horizontal="left" vertical="center" wrapText="1"/>
    </xf>
    <xf numFmtId="0" fontId="4" fillId="0" borderId="21" xfId="2" applyFont="1" applyBorder="1" applyAlignment="1">
      <alignment horizontal="center" vertical="center"/>
    </xf>
    <xf numFmtId="0" fontId="4" fillId="0" borderId="22" xfId="2" applyFont="1" applyBorder="1" applyAlignment="1">
      <alignment horizontal="center" vertical="center"/>
    </xf>
    <xf numFmtId="0" fontId="4" fillId="0" borderId="23" xfId="2" applyFont="1" applyBorder="1" applyAlignment="1">
      <alignment horizontal="center" vertical="center"/>
    </xf>
    <xf numFmtId="0" fontId="73" fillId="3" borderId="21" xfId="0" applyFont="1" applyFill="1" applyBorder="1" applyAlignment="1">
      <alignment horizontal="center" vertical="center" wrapText="1"/>
    </xf>
    <xf numFmtId="0" fontId="73" fillId="3" borderId="22" xfId="0" applyFont="1" applyFill="1" applyBorder="1" applyAlignment="1">
      <alignment horizontal="center" vertical="center" wrapText="1"/>
    </xf>
    <xf numFmtId="0" fontId="73" fillId="3" borderId="23" xfId="0" applyFont="1" applyFill="1" applyBorder="1" applyAlignment="1">
      <alignment horizontal="center" vertical="center" wrapText="1"/>
    </xf>
    <xf numFmtId="0" fontId="4" fillId="2" borderId="15" xfId="2" applyFont="1" applyFill="1" applyBorder="1" applyAlignment="1">
      <alignment horizontal="center" vertical="center" wrapText="1"/>
    </xf>
    <xf numFmtId="0" fontId="4" fillId="2" borderId="19" xfId="2" applyFont="1" applyFill="1" applyBorder="1" applyAlignment="1">
      <alignment horizontal="center" vertical="center" wrapText="1"/>
    </xf>
    <xf numFmtId="0" fontId="2" fillId="0" borderId="14" xfId="2" applyFont="1" applyBorder="1" applyAlignment="1">
      <alignment horizontal="center" vertical="center" wrapText="1"/>
    </xf>
    <xf numFmtId="0" fontId="2" fillId="0" borderId="15" xfId="2" applyFont="1" applyBorder="1" applyAlignment="1">
      <alignment horizontal="center" vertical="center" wrapText="1"/>
    </xf>
    <xf numFmtId="0" fontId="2" fillId="0" borderId="16" xfId="2" applyFont="1" applyBorder="1" applyAlignment="1">
      <alignment horizontal="center" vertical="center" wrapText="1"/>
    </xf>
    <xf numFmtId="0" fontId="2" fillId="0" borderId="18" xfId="2" applyFont="1" applyBorder="1" applyAlignment="1">
      <alignment horizontal="center" vertical="center" wrapText="1"/>
    </xf>
    <xf numFmtId="0" fontId="2" fillId="0" borderId="19" xfId="2" applyFont="1" applyBorder="1" applyAlignment="1">
      <alignment horizontal="center" vertical="center" wrapText="1"/>
    </xf>
    <xf numFmtId="0" fontId="2" fillId="0" borderId="20" xfId="2" applyFont="1" applyBorder="1" applyAlignment="1">
      <alignment horizontal="center" vertical="center" wrapText="1"/>
    </xf>
    <xf numFmtId="9" fontId="4" fillId="2" borderId="21" xfId="3" applyNumberFormat="1" applyFont="1" applyFill="1" applyBorder="1" applyAlignment="1">
      <alignment horizontal="center" vertical="center" wrapText="1"/>
    </xf>
    <xf numFmtId="9" fontId="4" fillId="2" borderId="22" xfId="3" applyNumberFormat="1" applyFont="1" applyFill="1" applyBorder="1" applyAlignment="1">
      <alignment horizontal="center" vertical="center" wrapText="1"/>
    </xf>
    <xf numFmtId="9" fontId="4" fillId="2" borderId="23" xfId="3" applyNumberFormat="1" applyFont="1" applyFill="1" applyBorder="1" applyAlignment="1">
      <alignment horizontal="center" vertical="center" wrapText="1"/>
    </xf>
    <xf numFmtId="0" fontId="6" fillId="0" borderId="21" xfId="2" applyFont="1" applyBorder="1" applyAlignment="1">
      <alignment horizontal="center" vertical="center" wrapText="1"/>
    </xf>
    <xf numFmtId="0" fontId="6" fillId="0" borderId="22" xfId="2" applyFont="1" applyBorder="1" applyAlignment="1">
      <alignment horizontal="center" vertical="center" wrapText="1"/>
    </xf>
    <xf numFmtId="0" fontId="6" fillId="0" borderId="23" xfId="2" applyFont="1" applyBorder="1" applyAlignment="1">
      <alignment horizontal="center" vertical="center" wrapText="1"/>
    </xf>
    <xf numFmtId="9" fontId="6" fillId="0" borderId="21" xfId="3" applyNumberFormat="1" applyFont="1" applyBorder="1" applyAlignment="1">
      <alignment horizontal="center" vertical="center" wrapText="1"/>
    </xf>
    <xf numFmtId="9" fontId="6" fillId="0" borderId="22" xfId="3" applyNumberFormat="1" applyFont="1" applyBorder="1" applyAlignment="1">
      <alignment horizontal="center" vertical="center" wrapText="1"/>
    </xf>
    <xf numFmtId="9" fontId="6" fillId="0" borderId="23" xfId="3" applyNumberFormat="1" applyFont="1" applyBorder="1" applyAlignment="1">
      <alignment horizontal="center" vertical="center" wrapText="1"/>
    </xf>
    <xf numFmtId="0" fontId="4" fillId="0" borderId="21" xfId="2" applyFont="1" applyBorder="1" applyAlignment="1">
      <alignment horizontal="center" vertical="center" wrapText="1"/>
    </xf>
    <xf numFmtId="0" fontId="4" fillId="0" borderId="22" xfId="2" applyFont="1" applyBorder="1" applyAlignment="1">
      <alignment horizontal="center" vertical="center" wrapText="1"/>
    </xf>
    <xf numFmtId="0" fontId="4" fillId="0" borderId="23" xfId="2" applyFont="1" applyBorder="1" applyAlignment="1">
      <alignment horizontal="center" vertical="center" wrapText="1"/>
    </xf>
    <xf numFmtId="0" fontId="6" fillId="0" borderId="14" xfId="2" applyFont="1" applyBorder="1" applyAlignment="1">
      <alignment horizontal="center" vertical="center" wrapText="1"/>
    </xf>
    <xf numFmtId="0" fontId="6" fillId="0" borderId="15" xfId="2" applyFont="1" applyBorder="1" applyAlignment="1">
      <alignment horizontal="center" vertical="center" wrapText="1"/>
    </xf>
    <xf numFmtId="0" fontId="6" fillId="0" borderId="16" xfId="2" applyFont="1" applyBorder="1" applyAlignment="1">
      <alignment horizontal="center" vertical="center" wrapText="1"/>
    </xf>
    <xf numFmtId="0" fontId="6" fillId="0" borderId="18" xfId="2" applyFont="1" applyBorder="1" applyAlignment="1">
      <alignment horizontal="center" vertical="center" wrapText="1"/>
    </xf>
    <xf numFmtId="0" fontId="6" fillId="0" borderId="19" xfId="2" applyFont="1" applyBorder="1" applyAlignment="1">
      <alignment horizontal="center" vertical="center" wrapText="1"/>
    </xf>
    <xf numFmtId="0" fontId="6" fillId="0" borderId="20" xfId="2" applyFont="1" applyBorder="1" applyAlignment="1">
      <alignment horizontal="center" vertical="center" wrapText="1"/>
    </xf>
    <xf numFmtId="49" fontId="6" fillId="0" borderId="14" xfId="2" applyNumberFormat="1" applyFont="1" applyBorder="1" applyAlignment="1">
      <alignment horizontal="center" vertical="center" wrapText="1"/>
    </xf>
    <xf numFmtId="49" fontId="6" fillId="0" borderId="15" xfId="2" applyNumberFormat="1" applyFont="1" applyBorder="1" applyAlignment="1">
      <alignment horizontal="center" vertical="center" wrapText="1"/>
    </xf>
    <xf numFmtId="49" fontId="6" fillId="0" borderId="16" xfId="2" applyNumberFormat="1" applyFont="1" applyBorder="1" applyAlignment="1">
      <alignment horizontal="center" vertical="center" wrapText="1"/>
    </xf>
    <xf numFmtId="49" fontId="6" fillId="0" borderId="18" xfId="2" applyNumberFormat="1" applyFont="1" applyBorder="1" applyAlignment="1">
      <alignment horizontal="center" vertical="center" wrapText="1"/>
    </xf>
    <xf numFmtId="49" fontId="6" fillId="0" borderId="19" xfId="2" applyNumberFormat="1" applyFont="1" applyBorder="1" applyAlignment="1">
      <alignment horizontal="center" vertical="center" wrapText="1"/>
    </xf>
    <xf numFmtId="49" fontId="6" fillId="0" borderId="20" xfId="2" applyNumberFormat="1" applyFont="1" applyBorder="1" applyAlignment="1">
      <alignment horizontal="center" vertical="center" wrapText="1"/>
    </xf>
    <xf numFmtId="0" fontId="2" fillId="0" borderId="21" xfId="2" applyFont="1" applyBorder="1" applyAlignment="1">
      <alignment horizontal="center" wrapText="1"/>
    </xf>
    <xf numFmtId="0" fontId="2" fillId="0" borderId="22" xfId="2" applyFont="1" applyBorder="1" applyAlignment="1">
      <alignment horizontal="center" wrapText="1"/>
    </xf>
    <xf numFmtId="0" fontId="2" fillId="0" borderId="23" xfId="2" applyFont="1" applyBorder="1" applyAlignment="1">
      <alignment horizontal="center" wrapText="1"/>
    </xf>
    <xf numFmtId="0" fontId="6" fillId="0" borderId="21" xfId="2" applyFont="1" applyBorder="1" applyAlignment="1">
      <alignment horizontal="center" vertical="center"/>
    </xf>
    <xf numFmtId="0" fontId="6" fillId="0" borderId="22" xfId="2" applyFont="1" applyBorder="1" applyAlignment="1">
      <alignment horizontal="center" vertical="center"/>
    </xf>
    <xf numFmtId="0" fontId="6" fillId="0" borderId="23" xfId="2" applyFont="1" applyBorder="1" applyAlignment="1">
      <alignment horizontal="center" vertical="center"/>
    </xf>
    <xf numFmtId="0" fontId="6" fillId="0" borderId="21" xfId="2" applyFont="1" applyBorder="1" applyAlignment="1">
      <alignment horizontal="center" wrapText="1"/>
    </xf>
    <xf numFmtId="0" fontId="6" fillId="0" borderId="22" xfId="2" applyFont="1" applyBorder="1" applyAlignment="1">
      <alignment horizontal="center" wrapText="1"/>
    </xf>
    <xf numFmtId="0" fontId="6" fillId="0" borderId="23" xfId="2" applyFont="1" applyBorder="1" applyAlignment="1">
      <alignment horizontal="center" wrapText="1"/>
    </xf>
    <xf numFmtId="0" fontId="4"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84" fillId="0" borderId="4" xfId="4" applyNumberFormat="1" applyFont="1" applyFill="1" applyBorder="1" applyAlignment="1">
      <alignment horizontal="left" vertical="center" wrapText="1"/>
    </xf>
    <xf numFmtId="0" fontId="6" fillId="0" borderId="5" xfId="4" applyNumberFormat="1" applyFont="1" applyFill="1" applyBorder="1" applyAlignment="1">
      <alignment horizontal="left" vertical="center" wrapText="1"/>
    </xf>
    <xf numFmtId="0" fontId="6" fillId="0" borderId="6" xfId="4" applyNumberFormat="1" applyFont="1" applyFill="1" applyBorder="1" applyAlignment="1">
      <alignment horizontal="left" vertical="center" wrapText="1"/>
    </xf>
    <xf numFmtId="0" fontId="6" fillId="0" borderId="33" xfId="2" applyFont="1" applyBorder="1" applyAlignment="1">
      <alignment horizontal="center"/>
    </xf>
    <xf numFmtId="0" fontId="6" fillId="0" borderId="9" xfId="2" applyFont="1" applyBorder="1" applyAlignment="1">
      <alignment horizontal="center"/>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6" fillId="2" borderId="7" xfId="2" applyFont="1" applyFill="1" applyBorder="1" applyAlignment="1">
      <alignment horizontal="center"/>
    </xf>
    <xf numFmtId="0" fontId="6" fillId="2" borderId="8" xfId="2" applyFont="1" applyFill="1" applyBorder="1" applyAlignment="1">
      <alignment horizontal="center"/>
    </xf>
    <xf numFmtId="0" fontId="6" fillId="2" borderId="9" xfId="2" applyFont="1" applyFill="1" applyBorder="1" applyAlignment="1">
      <alignment horizontal="center"/>
    </xf>
    <xf numFmtId="0" fontId="6" fillId="0" borderId="23" xfId="0" applyFont="1" applyBorder="1" applyAlignment="1">
      <alignment horizontal="center"/>
    </xf>
    <xf numFmtId="0" fontId="2" fillId="0" borderId="4" xfId="2" applyFont="1" applyBorder="1" applyAlignment="1">
      <alignment horizontal="center" vertical="center"/>
    </xf>
    <xf numFmtId="0" fontId="2" fillId="0" borderId="5" xfId="2" applyFont="1" applyBorder="1" applyAlignment="1">
      <alignment horizontal="center" vertical="center"/>
    </xf>
    <xf numFmtId="0" fontId="2" fillId="0" borderId="60" xfId="2" applyFont="1" applyBorder="1" applyAlignment="1">
      <alignment horizontal="center"/>
    </xf>
    <xf numFmtId="0" fontId="2" fillId="0" borderId="60" xfId="2" applyFont="1" applyBorder="1" applyAlignment="1">
      <alignment horizontal="center" wrapText="1"/>
    </xf>
    <xf numFmtId="0" fontId="2" fillId="0" borderId="52" xfId="2" applyFont="1" applyBorder="1" applyAlignment="1">
      <alignment horizontal="center"/>
    </xf>
    <xf numFmtId="0" fontId="2" fillId="0" borderId="57" xfId="2" applyFont="1" applyBorder="1" applyAlignment="1">
      <alignment horizontal="center"/>
    </xf>
    <xf numFmtId="0" fontId="2" fillId="0" borderId="58" xfId="2" applyFont="1" applyBorder="1" applyAlignment="1">
      <alignment horizontal="center"/>
    </xf>
    <xf numFmtId="0" fontId="6" fillId="0" borderId="39" xfId="2" applyFont="1" applyBorder="1" applyAlignment="1">
      <alignment horizontal="center" vertical="center" wrapText="1"/>
    </xf>
    <xf numFmtId="0" fontId="6" fillId="0" borderId="0" xfId="2" applyFont="1" applyAlignment="1">
      <alignment horizontal="center" vertical="center" wrapText="1"/>
    </xf>
    <xf numFmtId="0" fontId="6" fillId="0" borderId="40" xfId="2" applyFont="1" applyBorder="1" applyAlignment="1">
      <alignment horizontal="center" vertical="center" wrapText="1"/>
    </xf>
    <xf numFmtId="0" fontId="69" fillId="4" borderId="1" xfId="0" applyFont="1" applyFill="1" applyBorder="1" applyAlignment="1">
      <alignment horizontal="center" vertical="center" wrapText="1"/>
    </xf>
    <xf numFmtId="0" fontId="69" fillId="4" borderId="2" xfId="0" applyFont="1" applyFill="1" applyBorder="1" applyAlignment="1">
      <alignment horizontal="center" vertical="center"/>
    </xf>
    <xf numFmtId="0" fontId="69" fillId="4" borderId="3" xfId="0" applyFont="1" applyFill="1" applyBorder="1" applyAlignment="1">
      <alignment horizontal="center" vertical="center"/>
    </xf>
    <xf numFmtId="0" fontId="2" fillId="0" borderId="6" xfId="2" applyFont="1" applyBorder="1" applyAlignment="1">
      <alignment horizontal="center"/>
    </xf>
    <xf numFmtId="0" fontId="14" fillId="0" borderId="5" xfId="0" applyFont="1" applyBorder="1" applyAlignment="1">
      <alignment horizontal="center" vertical="center" wrapText="1"/>
    </xf>
    <xf numFmtId="0" fontId="2" fillId="0" borderId="5" xfId="2" applyFont="1" applyBorder="1" applyAlignment="1">
      <alignment horizontal="center" wrapText="1"/>
    </xf>
    <xf numFmtId="0" fontId="2" fillId="0" borderId="6" xfId="2" applyFont="1" applyBorder="1" applyAlignment="1">
      <alignment horizontal="center" wrapText="1"/>
    </xf>
    <xf numFmtId="0" fontId="6" fillId="0" borderId="23" xfId="0" applyFont="1" applyBorder="1" applyAlignment="1">
      <alignment horizontal="center" vertical="top"/>
    </xf>
    <xf numFmtId="0" fontId="66" fillId="4" borderId="39" xfId="0" applyFont="1" applyFill="1" applyBorder="1" applyAlignment="1">
      <alignment horizontal="center" vertical="center" wrapText="1"/>
    </xf>
    <xf numFmtId="0" fontId="66" fillId="4" borderId="0" xfId="0" applyFont="1" applyFill="1" applyAlignment="1">
      <alignment horizontal="center" vertical="center" wrapText="1"/>
    </xf>
    <xf numFmtId="0" fontId="66" fillId="4" borderId="40" xfId="0" applyFont="1" applyFill="1" applyBorder="1" applyAlignment="1">
      <alignment horizontal="center" vertical="center" wrapText="1"/>
    </xf>
    <xf numFmtId="0" fontId="66" fillId="4" borderId="18" xfId="0" applyFont="1" applyFill="1" applyBorder="1" applyAlignment="1">
      <alignment horizontal="center" vertical="center" wrapText="1"/>
    </xf>
    <xf numFmtId="0" fontId="66" fillId="4" borderId="19" xfId="0" applyFont="1" applyFill="1" applyBorder="1" applyAlignment="1">
      <alignment horizontal="center" vertical="center" wrapText="1"/>
    </xf>
    <xf numFmtId="0" fontId="66" fillId="4" borderId="20" xfId="0" applyFont="1" applyFill="1" applyBorder="1" applyAlignment="1">
      <alignment horizontal="center" vertical="center" wrapText="1"/>
    </xf>
    <xf numFmtId="0" fontId="36" fillId="3" borderId="39" xfId="0" applyFont="1" applyFill="1" applyBorder="1" applyAlignment="1">
      <alignment horizontal="center" vertical="center"/>
    </xf>
    <xf numFmtId="0" fontId="36" fillId="3" borderId="0" xfId="0" applyFont="1" applyFill="1" applyAlignment="1">
      <alignment horizontal="center" vertical="center"/>
    </xf>
    <xf numFmtId="0" fontId="36" fillId="3" borderId="40" xfId="0" applyFont="1" applyFill="1" applyBorder="1" applyAlignment="1">
      <alignment horizontal="center" vertical="center"/>
    </xf>
    <xf numFmtId="0" fontId="36" fillId="3" borderId="18" xfId="0" applyFont="1" applyFill="1" applyBorder="1" applyAlignment="1">
      <alignment horizontal="center" vertical="center"/>
    </xf>
    <xf numFmtId="0" fontId="36" fillId="3" borderId="19" xfId="0" applyFont="1" applyFill="1" applyBorder="1" applyAlignment="1">
      <alignment horizontal="center" vertical="center"/>
    </xf>
    <xf numFmtId="0" fontId="36" fillId="3" borderId="20" xfId="0" applyFont="1" applyFill="1" applyBorder="1" applyAlignment="1">
      <alignment horizontal="center" vertical="center"/>
    </xf>
    <xf numFmtId="0" fontId="2" fillId="0" borderId="39" xfId="2" applyFont="1" applyBorder="1" applyAlignment="1">
      <alignment horizontal="center" vertical="center"/>
    </xf>
    <xf numFmtId="0" fontId="2" fillId="0" borderId="0" xfId="2" applyFont="1" applyAlignment="1">
      <alignment horizontal="center" vertical="center"/>
    </xf>
    <xf numFmtId="0" fontId="2" fillId="0" borderId="40" xfId="2" applyFont="1" applyBorder="1" applyAlignment="1">
      <alignment horizontal="center" vertical="center"/>
    </xf>
    <xf numFmtId="0" fontId="2" fillId="0" borderId="18" xfId="2" applyFont="1" applyBorder="1" applyAlignment="1">
      <alignment horizontal="center" vertical="center"/>
    </xf>
    <xf numFmtId="0" fontId="2" fillId="0" borderId="19" xfId="2" applyFont="1" applyBorder="1" applyAlignment="1">
      <alignment horizontal="center" vertical="center"/>
    </xf>
    <xf numFmtId="0" fontId="2" fillId="0" borderId="20" xfId="2" applyFont="1" applyBorder="1" applyAlignment="1">
      <alignment horizontal="center" vertical="center"/>
    </xf>
    <xf numFmtId="0" fontId="75" fillId="27" borderId="13" xfId="0" applyFont="1" applyFill="1" applyBorder="1" applyAlignment="1">
      <alignment horizontal="center" vertical="center" wrapText="1"/>
    </xf>
    <xf numFmtId="0" fontId="75" fillId="27" borderId="0" xfId="0" applyFont="1" applyFill="1" applyAlignment="1">
      <alignment horizontal="center" vertical="center" wrapText="1"/>
    </xf>
    <xf numFmtId="0" fontId="68" fillId="27" borderId="0" xfId="0" applyFont="1" applyFill="1" applyAlignment="1">
      <alignment horizontal="center" vertical="center" wrapText="1"/>
    </xf>
    <xf numFmtId="0" fontId="68" fillId="27" borderId="17" xfId="0" applyFont="1" applyFill="1" applyBorder="1" applyAlignment="1">
      <alignment horizontal="center" vertical="center" wrapText="1"/>
    </xf>
    <xf numFmtId="0" fontId="68" fillId="27" borderId="13" xfId="0" applyFont="1" applyFill="1" applyBorder="1" applyAlignment="1">
      <alignment horizontal="center" vertical="center" wrapText="1"/>
    </xf>
    <xf numFmtId="0" fontId="6" fillId="0" borderId="21" xfId="0" applyFont="1" applyBorder="1" applyAlignment="1">
      <alignment horizontal="center" vertical="top" wrapText="1"/>
    </xf>
    <xf numFmtId="0" fontId="6" fillId="0" borderId="22" xfId="0" applyFont="1" applyBorder="1" applyAlignment="1">
      <alignment horizontal="center" vertical="top" wrapText="1"/>
    </xf>
    <xf numFmtId="0" fontId="6" fillId="0" borderId="23" xfId="0" applyFont="1" applyBorder="1" applyAlignment="1">
      <alignment horizontal="center" vertical="top" wrapText="1"/>
    </xf>
    <xf numFmtId="0" fontId="6" fillId="0" borderId="4" xfId="4" applyNumberFormat="1" applyFont="1" applyFill="1" applyBorder="1" applyAlignment="1">
      <alignment horizontal="left" vertical="top" wrapText="1"/>
    </xf>
    <xf numFmtId="9" fontId="6" fillId="0" borderId="8" xfId="2" applyNumberFormat="1" applyFont="1" applyBorder="1" applyAlignment="1">
      <alignment horizontal="center"/>
    </xf>
    <xf numFmtId="9" fontId="2" fillId="0" borderId="5" xfId="2" applyNumberFormat="1" applyFont="1" applyBorder="1" applyAlignment="1">
      <alignment horizontal="center" vertical="center"/>
    </xf>
    <xf numFmtId="0" fontId="2" fillId="0" borderId="5" xfId="2" applyFont="1" applyBorder="1" applyAlignment="1">
      <alignment horizontal="center" vertical="center" wrapText="1"/>
    </xf>
    <xf numFmtId="0" fontId="2" fillId="0" borderId="5" xfId="2" applyFont="1" applyBorder="1" applyAlignment="1">
      <alignment horizontal="center" vertical="top" wrapText="1"/>
    </xf>
    <xf numFmtId="0" fontId="2" fillId="0" borderId="6" xfId="2" applyFont="1" applyBorder="1" applyAlignment="1">
      <alignment horizontal="center" vertical="top" wrapText="1"/>
    </xf>
    <xf numFmtId="0" fontId="2" fillId="0" borderId="4" xfId="2" applyFont="1" applyBorder="1" applyAlignment="1">
      <alignment horizontal="center" vertical="center" wrapText="1"/>
    </xf>
    <xf numFmtId="0" fontId="2" fillId="0" borderId="5" xfId="2" applyFont="1" applyBorder="1" applyAlignment="1">
      <alignment horizontal="center" vertical="top"/>
    </xf>
    <xf numFmtId="0" fontId="2" fillId="0" borderId="6" xfId="2" applyFont="1" applyBorder="1" applyAlignment="1">
      <alignment horizontal="center" vertical="top"/>
    </xf>
    <xf numFmtId="0" fontId="42" fillId="0" borderId="21" xfId="0" applyFont="1" applyBorder="1" applyAlignment="1">
      <alignment horizontal="center" vertical="top" wrapText="1"/>
    </xf>
    <xf numFmtId="0" fontId="42" fillId="0" borderId="22" xfId="0" applyFont="1" applyBorder="1" applyAlignment="1">
      <alignment horizontal="center" vertical="top" wrapText="1"/>
    </xf>
    <xf numFmtId="0" fontId="42" fillId="0" borderId="23" xfId="0" applyFont="1" applyBorder="1" applyAlignment="1">
      <alignment horizontal="center" vertical="top" wrapText="1"/>
    </xf>
    <xf numFmtId="0" fontId="2" fillId="0" borderId="21" xfId="2" applyFont="1" applyBorder="1" applyAlignment="1">
      <alignment horizontal="center" vertical="top" wrapText="1"/>
    </xf>
    <xf numFmtId="0" fontId="2" fillId="0" borderId="22" xfId="2" applyFont="1" applyBorder="1" applyAlignment="1">
      <alignment horizontal="center" vertical="top" wrapText="1"/>
    </xf>
    <xf numFmtId="0" fontId="2" fillId="0" borderId="23" xfId="2" applyFont="1" applyBorder="1" applyAlignment="1">
      <alignment horizontal="center" vertical="top" wrapText="1"/>
    </xf>
    <xf numFmtId="0" fontId="2" fillId="0" borderId="70" xfId="0" applyFont="1" applyBorder="1" applyAlignment="1">
      <alignment horizontal="center"/>
    </xf>
    <xf numFmtId="0" fontId="2" fillId="0" borderId="72" xfId="0" applyFont="1" applyBorder="1" applyAlignment="1">
      <alignment horizontal="center"/>
    </xf>
    <xf numFmtId="0" fontId="6" fillId="0" borderId="58" xfId="0" applyFont="1" applyBorder="1" applyAlignment="1">
      <alignment horizontal="center" vertical="center"/>
    </xf>
    <xf numFmtId="0" fontId="6" fillId="0" borderId="138" xfId="0" applyFont="1" applyBorder="1" applyAlignment="1">
      <alignment horizontal="center" vertical="center"/>
    </xf>
    <xf numFmtId="0" fontId="6" fillId="0" borderId="11" xfId="0" applyFont="1" applyBorder="1" applyAlignment="1">
      <alignment horizontal="center" vertical="center"/>
    </xf>
    <xf numFmtId="0" fontId="6" fillId="0" borderId="139" xfId="0" applyFont="1" applyBorder="1" applyAlignment="1">
      <alignment horizontal="center" vertical="center"/>
    </xf>
    <xf numFmtId="0" fontId="6" fillId="0" borderId="68" xfId="0" applyFont="1" applyBorder="1" applyAlignment="1">
      <alignment horizontal="center" vertical="center"/>
    </xf>
    <xf numFmtId="0" fontId="6" fillId="0" borderId="50" xfId="0" applyFont="1" applyBorder="1" applyAlignment="1">
      <alignment horizontal="center" vertical="center"/>
    </xf>
    <xf numFmtId="0" fontId="6" fillId="0" borderId="51" xfId="0" applyFont="1" applyBorder="1" applyAlignment="1">
      <alignment horizontal="center" vertical="center"/>
    </xf>
    <xf numFmtId="0" fontId="6" fillId="0" borderId="12" xfId="0" applyFont="1" applyBorder="1" applyAlignment="1">
      <alignment horizontal="center" vertical="center"/>
    </xf>
    <xf numFmtId="0" fontId="6" fillId="0" borderId="17" xfId="0" applyFont="1" applyBorder="1" applyAlignment="1">
      <alignment horizontal="center" vertical="center"/>
    </xf>
    <xf numFmtId="0" fontId="6" fillId="0" borderId="46" xfId="0" applyFont="1" applyBorder="1" applyAlignment="1">
      <alignment horizontal="center" vertical="center"/>
    </xf>
    <xf numFmtId="0" fontId="2" fillId="0" borderId="52" xfId="0" applyFont="1" applyBorder="1" applyAlignment="1">
      <alignment horizontal="left" vertical="center" wrapText="1"/>
    </xf>
    <xf numFmtId="0" fontId="2" fillId="0" borderId="57" xfId="0" applyFont="1" applyBorder="1" applyAlignment="1">
      <alignment horizontal="left" vertical="center" wrapText="1"/>
    </xf>
    <xf numFmtId="0" fontId="2" fillId="0" borderId="48" xfId="0" applyFont="1" applyBorder="1" applyAlignment="1">
      <alignment horizontal="left" vertical="center" wrapText="1"/>
    </xf>
    <xf numFmtId="9" fontId="6" fillId="0" borderId="27" xfId="0" applyNumberFormat="1" applyFont="1" applyBorder="1" applyAlignment="1">
      <alignment horizontal="center"/>
    </xf>
    <xf numFmtId="0" fontId="2" fillId="0" borderId="0" xfId="0" applyFont="1"/>
    <xf numFmtId="0" fontId="2" fillId="0" borderId="13" xfId="0" applyFont="1" applyBorder="1"/>
    <xf numFmtId="0" fontId="5" fillId="0" borderId="56" xfId="0" applyFont="1" applyBorder="1" applyAlignment="1">
      <alignment horizontal="justify" vertical="center" wrapText="1"/>
    </xf>
    <xf numFmtId="0" fontId="5" fillId="0" borderId="57" xfId="0" applyFont="1" applyBorder="1" applyAlignment="1">
      <alignment horizontal="justify" vertical="center" wrapText="1"/>
    </xf>
    <xf numFmtId="0" fontId="5" fillId="0" borderId="48" xfId="0" applyFont="1" applyBorder="1" applyAlignment="1">
      <alignment horizontal="justify" vertical="center" wrapText="1"/>
    </xf>
    <xf numFmtId="0" fontId="6" fillId="0" borderId="27" xfId="0" applyFont="1" applyBorder="1" applyAlignment="1">
      <alignment horizontal="center" vertical="center"/>
    </xf>
    <xf numFmtId="0" fontId="6" fillId="0" borderId="28" xfId="0" applyFont="1" applyBorder="1" applyAlignment="1">
      <alignment horizontal="center" vertical="center"/>
    </xf>
    <xf numFmtId="0" fontId="6" fillId="0" borderId="32" xfId="0" applyFont="1" applyBorder="1" applyAlignment="1">
      <alignment horizontal="center" vertical="center"/>
    </xf>
    <xf numFmtId="0" fontId="25" fillId="0" borderId="56" xfId="0" applyFont="1" applyBorder="1" applyAlignment="1">
      <alignment horizontal="justify" vertical="center" wrapText="1"/>
    </xf>
    <xf numFmtId="0" fontId="25" fillId="0" borderId="57" xfId="0" applyFont="1" applyBorder="1" applyAlignment="1">
      <alignment horizontal="justify" vertical="center" wrapText="1"/>
    </xf>
    <xf numFmtId="0" fontId="25" fillId="0" borderId="48" xfId="0" applyFont="1" applyBorder="1" applyAlignment="1">
      <alignment horizontal="justify" vertical="center" wrapText="1"/>
    </xf>
    <xf numFmtId="0" fontId="69" fillId="10" borderId="82" xfId="0" applyFont="1" applyFill="1" applyBorder="1" applyAlignment="1">
      <alignment horizontal="center" vertical="center" wrapText="1"/>
    </xf>
    <xf numFmtId="0" fontId="69" fillId="10" borderId="83" xfId="0" applyFont="1" applyFill="1" applyBorder="1" applyAlignment="1">
      <alignment horizontal="center" vertical="center" wrapText="1"/>
    </xf>
    <xf numFmtId="0" fontId="69" fillId="10" borderId="19" xfId="0" applyFont="1" applyFill="1" applyBorder="1" applyAlignment="1">
      <alignment horizontal="center" vertical="center" wrapText="1"/>
    </xf>
    <xf numFmtId="0" fontId="2" fillId="0" borderId="0" xfId="0" applyFont="1" applyAlignment="1">
      <alignment horizontal="center"/>
    </xf>
    <xf numFmtId="0" fontId="2" fillId="0" borderId="58" xfId="0" applyFont="1" applyBorder="1" applyAlignment="1">
      <alignment horizontal="center"/>
    </xf>
    <xf numFmtId="0" fontId="2" fillId="0" borderId="56" xfId="0" applyFont="1" applyBorder="1" applyAlignment="1">
      <alignment horizontal="center" wrapText="1"/>
    </xf>
    <xf numFmtId="0" fontId="2" fillId="0" borderId="13" xfId="0" applyFont="1" applyBorder="1" applyAlignment="1">
      <alignment horizontal="center"/>
    </xf>
    <xf numFmtId="0" fontId="2" fillId="0" borderId="31" xfId="0" applyFont="1" applyBorder="1" applyAlignment="1">
      <alignment horizontal="center"/>
    </xf>
    <xf numFmtId="0" fontId="2" fillId="0" borderId="30" xfId="0" applyFont="1" applyBorder="1" applyAlignment="1">
      <alignment horizontal="center"/>
    </xf>
    <xf numFmtId="0" fontId="2" fillId="0" borderId="25" xfId="0" applyFont="1" applyBorder="1" applyAlignment="1">
      <alignment horizontal="center"/>
    </xf>
    <xf numFmtId="0" fontId="20" fillId="9" borderId="14" xfId="0" applyFont="1" applyFill="1" applyBorder="1" applyAlignment="1">
      <alignment horizontal="center" vertical="center" wrapText="1"/>
    </xf>
    <xf numFmtId="0" fontId="20" fillId="9" borderId="15" xfId="0" applyFont="1" applyFill="1" applyBorder="1" applyAlignment="1">
      <alignment horizontal="center" vertical="center" wrapText="1"/>
    </xf>
    <xf numFmtId="0" fontId="20" fillId="9" borderId="39" xfId="0" applyFont="1" applyFill="1" applyBorder="1" applyAlignment="1">
      <alignment horizontal="center" vertical="center" wrapText="1"/>
    </xf>
    <xf numFmtId="0" fontId="20" fillId="9" borderId="0" xfId="0" applyFont="1" applyFill="1" applyBorder="1" applyAlignment="1">
      <alignment horizontal="center" vertical="center" wrapText="1"/>
    </xf>
    <xf numFmtId="0" fontId="86" fillId="0" borderId="21" xfId="0" applyFont="1" applyBorder="1" applyAlignment="1">
      <alignment horizontal="justify" vertical="top" wrapText="1"/>
    </xf>
    <xf numFmtId="0" fontId="86" fillId="0" borderId="22" xfId="0" applyFont="1" applyBorder="1" applyAlignment="1">
      <alignment horizontal="justify" vertical="top" wrapText="1"/>
    </xf>
    <xf numFmtId="0" fontId="86" fillId="0" borderId="23" xfId="0" applyFont="1" applyBorder="1" applyAlignment="1">
      <alignment horizontal="justify" vertical="top" wrapText="1"/>
    </xf>
    <xf numFmtId="0" fontId="2" fillId="0" borderId="21" xfId="0" applyFont="1" applyBorder="1" applyAlignment="1">
      <alignment horizontal="left" vertical="top"/>
    </xf>
    <xf numFmtId="0" fontId="2" fillId="0" borderId="22" xfId="0" applyFont="1" applyBorder="1" applyAlignment="1">
      <alignment horizontal="left" vertical="top"/>
    </xf>
    <xf numFmtId="0" fontId="6" fillId="0" borderId="21" xfId="0" applyFont="1" applyBorder="1" applyAlignment="1">
      <alignment horizontal="left" vertical="center" wrapText="1"/>
    </xf>
    <xf numFmtId="0" fontId="6" fillId="0" borderId="22" xfId="0" applyFont="1" applyBorder="1" applyAlignment="1">
      <alignment horizontal="left" vertical="center" wrapText="1"/>
    </xf>
    <xf numFmtId="0" fontId="4" fillId="8" borderId="26" xfId="0" applyFont="1" applyFill="1" applyBorder="1" applyAlignment="1">
      <alignment horizontal="center" vertical="center" wrapText="1"/>
    </xf>
    <xf numFmtId="0" fontId="6" fillId="0" borderId="56" xfId="0" applyFont="1" applyBorder="1" applyAlignment="1">
      <alignment vertical="center" wrapText="1"/>
    </xf>
    <xf numFmtId="0" fontId="6" fillId="0" borderId="57" xfId="0" applyFont="1" applyBorder="1" applyAlignment="1">
      <alignment vertical="center" wrapText="1"/>
    </xf>
    <xf numFmtId="0" fontId="6" fillId="0" borderId="48" xfId="0" applyFont="1" applyBorder="1" applyAlignment="1">
      <alignment vertical="center" wrapText="1"/>
    </xf>
    <xf numFmtId="0" fontId="5" fillId="0" borderId="56" xfId="0" applyFont="1" applyBorder="1" applyAlignment="1">
      <alignment horizontal="left" vertical="center" wrapText="1"/>
    </xf>
    <xf numFmtId="0" fontId="5" fillId="0" borderId="57" xfId="0" applyFont="1" applyBorder="1" applyAlignment="1">
      <alignment horizontal="left" vertical="center" wrapText="1"/>
    </xf>
    <xf numFmtId="0" fontId="5" fillId="0" borderId="48" xfId="0" applyFont="1" applyBorder="1" applyAlignment="1">
      <alignment horizontal="left" vertical="center" wrapText="1"/>
    </xf>
    <xf numFmtId="0" fontId="4" fillId="8" borderId="29" xfId="0" applyFont="1" applyFill="1" applyBorder="1" applyAlignment="1">
      <alignment horizontal="center" vertical="center" wrapText="1"/>
    </xf>
    <xf numFmtId="0" fontId="2" fillId="0" borderId="58" xfId="0" applyFont="1" applyBorder="1" applyAlignment="1">
      <alignment horizontal="center" vertical="center"/>
    </xf>
    <xf numFmtId="0" fontId="2" fillId="0" borderId="29" xfId="0" applyFont="1" applyBorder="1" applyAlignment="1">
      <alignment horizontal="center" vertical="center"/>
    </xf>
    <xf numFmtId="0" fontId="2" fillId="0" borderId="56" xfId="0" applyFont="1" applyBorder="1" applyAlignment="1">
      <alignment horizontal="center" vertical="center" wrapText="1"/>
    </xf>
    <xf numFmtId="0" fontId="2" fillId="0" borderId="52" xfId="0" applyFont="1" applyBorder="1" applyAlignment="1">
      <alignment horizontal="center" vertical="center"/>
    </xf>
    <xf numFmtId="0" fontId="2" fillId="0" borderId="24" xfId="0" applyFont="1" applyBorder="1" applyAlignment="1">
      <alignment horizontal="center"/>
    </xf>
    <xf numFmtId="0" fontId="86" fillId="0" borderId="21" xfId="0" applyFont="1" applyBorder="1" applyAlignment="1">
      <alignment horizontal="left" vertical="top" wrapText="1"/>
    </xf>
    <xf numFmtId="0" fontId="86" fillId="0" borderId="22" xfId="0" applyFont="1" applyBorder="1" applyAlignment="1">
      <alignment horizontal="left" vertical="top" wrapText="1"/>
    </xf>
    <xf numFmtId="0" fontId="86" fillId="0" borderId="23" xfId="0" applyFont="1" applyBorder="1" applyAlignment="1">
      <alignment horizontal="left" vertical="top"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2" fillId="0" borderId="23" xfId="0" applyFont="1" applyBorder="1" applyAlignment="1">
      <alignment horizontal="center" wrapText="1"/>
    </xf>
    <xf numFmtId="0" fontId="6" fillId="0" borderId="18" xfId="0" applyFont="1" applyBorder="1" applyAlignment="1">
      <alignment horizontal="center"/>
    </xf>
    <xf numFmtId="0" fontId="6" fillId="0" borderId="19" xfId="0" applyFont="1" applyBorder="1" applyAlignment="1">
      <alignment horizontal="center"/>
    </xf>
    <xf numFmtId="0" fontId="6" fillId="8" borderId="140" xfId="0" applyFont="1" applyFill="1" applyBorder="1" applyAlignment="1">
      <alignment horizont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30" xfId="0" applyFont="1" applyBorder="1" applyAlignment="1">
      <alignment horizontal="center" vertical="center" wrapText="1"/>
    </xf>
    <xf numFmtId="0" fontId="5" fillId="0" borderId="56" xfId="0" applyFont="1" applyBorder="1" applyAlignment="1">
      <alignment vertical="center" wrapText="1"/>
    </xf>
    <xf numFmtId="0" fontId="5" fillId="0" borderId="57" xfId="0" applyFont="1" applyBorder="1" applyAlignment="1">
      <alignment vertical="center" wrapText="1"/>
    </xf>
    <xf numFmtId="0" fontId="5" fillId="0" borderId="48" xfId="0" applyFont="1" applyBorder="1" applyAlignment="1">
      <alignment vertical="center" wrapText="1"/>
    </xf>
    <xf numFmtId="0" fontId="69" fillId="10" borderId="18" xfId="0" applyFont="1" applyFill="1" applyBorder="1" applyAlignment="1">
      <alignment horizontal="center" vertical="center" wrapText="1"/>
    </xf>
    <xf numFmtId="0" fontId="69" fillId="10" borderId="82" xfId="0" applyFont="1" applyFill="1" applyBorder="1" applyAlignment="1">
      <alignment horizontal="center" vertical="center"/>
    </xf>
    <xf numFmtId="0" fontId="69" fillId="10" borderId="19" xfId="0" applyFont="1" applyFill="1" applyBorder="1" applyAlignment="1">
      <alignment horizontal="center" vertical="center"/>
    </xf>
    <xf numFmtId="0" fontId="69" fillId="10" borderId="83" xfId="0" applyFont="1" applyFill="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0" fontId="2" fillId="0" borderId="30" xfId="0" applyFont="1" applyBorder="1" applyAlignment="1">
      <alignment horizontal="center" vertical="center"/>
    </xf>
    <xf numFmtId="0" fontId="2" fillId="0" borderId="31" xfId="0" applyFont="1" applyBorder="1" applyAlignment="1">
      <alignment horizontal="center" vertical="center"/>
    </xf>
    <xf numFmtId="0" fontId="2" fillId="0" borderId="31" xfId="0" applyFont="1" applyBorder="1" applyAlignment="1">
      <alignment horizontal="center" vertical="center" wrapText="1"/>
    </xf>
    <xf numFmtId="0" fontId="2" fillId="9" borderId="14" xfId="0" applyFont="1" applyFill="1" applyBorder="1" applyAlignment="1">
      <alignment horizontal="center" vertical="center"/>
    </xf>
    <xf numFmtId="0" fontId="2" fillId="9" borderId="15" xfId="0" applyFont="1" applyFill="1" applyBorder="1" applyAlignment="1">
      <alignment horizontal="center" vertical="center"/>
    </xf>
    <xf numFmtId="0" fontId="2" fillId="9" borderId="39" xfId="0" applyFont="1" applyFill="1" applyBorder="1" applyAlignment="1">
      <alignment horizontal="center" vertical="center"/>
    </xf>
    <xf numFmtId="0" fontId="2" fillId="9" borderId="0" xfId="0" applyFont="1" applyFill="1" applyBorder="1" applyAlignment="1">
      <alignment horizontal="center" vertical="center"/>
    </xf>
    <xf numFmtId="0" fontId="2" fillId="0" borderId="52" xfId="0" applyFont="1" applyBorder="1" applyAlignment="1">
      <alignment horizontal="justify" vertical="center" wrapText="1"/>
    </xf>
    <xf numFmtId="0" fontId="2" fillId="0" borderId="57" xfId="0" applyFont="1" applyBorder="1" applyAlignment="1">
      <alignment horizontal="justify" vertical="center" wrapText="1"/>
    </xf>
    <xf numFmtId="0" fontId="2" fillId="0" borderId="48" xfId="0" applyFont="1" applyBorder="1" applyAlignment="1">
      <alignment horizontal="justify" vertical="center" wrapText="1"/>
    </xf>
    <xf numFmtId="0" fontId="2" fillId="0" borderId="33" xfId="0" applyFont="1" applyBorder="1" applyAlignment="1">
      <alignment horizontal="justify" vertical="center" wrapText="1"/>
    </xf>
    <xf numFmtId="0" fontId="2" fillId="0" borderId="28" xfId="0" applyFont="1" applyBorder="1" applyAlignment="1">
      <alignment horizontal="justify" vertical="center" wrapText="1"/>
    </xf>
    <xf numFmtId="0" fontId="2" fillId="0" borderId="32" xfId="0" applyFont="1" applyBorder="1" applyAlignment="1">
      <alignment horizontal="justify" vertical="center" wrapText="1"/>
    </xf>
    <xf numFmtId="0" fontId="6" fillId="0" borderId="56" xfId="0" applyFont="1" applyBorder="1" applyAlignment="1">
      <alignment horizontal="justify" vertical="top" wrapText="1"/>
    </xf>
    <xf numFmtId="0" fontId="6" fillId="0" borderId="57" xfId="0" applyFont="1" applyBorder="1" applyAlignment="1">
      <alignment horizontal="justify" vertical="top" wrapText="1"/>
    </xf>
    <xf numFmtId="0" fontId="6" fillId="0" borderId="48" xfId="0" applyFont="1" applyBorder="1" applyAlignment="1">
      <alignment horizontal="justify" vertical="top" wrapText="1"/>
    </xf>
    <xf numFmtId="0" fontId="9" fillId="8" borderId="24"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30" xfId="0" applyFont="1" applyFill="1" applyBorder="1" applyAlignment="1">
      <alignment horizontal="center" vertical="center" wrapText="1"/>
    </xf>
    <xf numFmtId="0" fontId="6" fillId="0" borderId="138" xfId="0" applyFont="1" applyBorder="1" applyAlignment="1">
      <alignment horizontal="justify" vertical="top" wrapText="1"/>
    </xf>
    <xf numFmtId="0" fontId="6" fillId="0" borderId="11" xfId="0" applyFont="1" applyBorder="1" applyAlignment="1">
      <alignment horizontal="justify" vertical="top" wrapText="1"/>
    </xf>
    <xf numFmtId="0" fontId="6" fillId="0" borderId="12" xfId="0" applyFont="1" applyBorder="1" applyAlignment="1">
      <alignment horizontal="justify" vertical="top" wrapText="1"/>
    </xf>
    <xf numFmtId="0" fontId="6" fillId="0" borderId="39" xfId="0" applyFont="1" applyBorder="1" applyAlignment="1">
      <alignment horizontal="justify" vertical="top" wrapText="1"/>
    </xf>
    <xf numFmtId="0" fontId="6" fillId="0" borderId="0" xfId="0" applyFont="1" applyBorder="1" applyAlignment="1">
      <alignment horizontal="justify" vertical="top" wrapText="1"/>
    </xf>
    <xf numFmtId="0" fontId="6" fillId="0" borderId="17" xfId="0" applyFont="1" applyBorder="1" applyAlignment="1">
      <alignment horizontal="justify" vertical="top" wrapText="1"/>
    </xf>
    <xf numFmtId="0" fontId="6" fillId="0" borderId="68" xfId="0" applyFont="1" applyBorder="1" applyAlignment="1">
      <alignment horizontal="justify" vertical="top" wrapText="1"/>
    </xf>
    <xf numFmtId="0" fontId="6" fillId="0" borderId="50" xfId="0" applyFont="1" applyBorder="1" applyAlignment="1">
      <alignment horizontal="justify" vertical="top" wrapText="1"/>
    </xf>
    <xf numFmtId="0" fontId="6" fillId="0" borderId="46" xfId="0" applyFont="1" applyBorder="1" applyAlignment="1">
      <alignment horizontal="justify" vertical="top" wrapText="1"/>
    </xf>
    <xf numFmtId="0" fontId="6" fillId="9" borderId="22" xfId="0" applyFont="1" applyFill="1" applyBorder="1" applyAlignment="1">
      <alignment horizontal="center" vertical="center" wrapText="1"/>
    </xf>
    <xf numFmtId="0" fontId="6" fillId="9" borderId="21" xfId="0" applyFont="1" applyFill="1" applyBorder="1" applyAlignment="1">
      <alignment horizontal="center" vertical="center" wrapText="1"/>
    </xf>
    <xf numFmtId="0" fontId="6" fillId="0" borderId="14" xfId="0" applyFont="1" applyBorder="1" applyAlignment="1">
      <alignment horizontal="left" vertical="center" wrapText="1"/>
    </xf>
    <xf numFmtId="0" fontId="6" fillId="0" borderId="15" xfId="0" applyFont="1" applyBorder="1" applyAlignment="1">
      <alignment horizontal="left" vertical="center" wrapText="1"/>
    </xf>
    <xf numFmtId="0" fontId="6" fillId="0" borderId="18" xfId="0" applyFont="1" applyBorder="1" applyAlignment="1">
      <alignment horizontal="left" vertical="center" wrapText="1"/>
    </xf>
    <xf numFmtId="0" fontId="6" fillId="0" borderId="19" xfId="0" applyFont="1" applyBorder="1" applyAlignment="1">
      <alignment horizontal="left" vertical="center" wrapText="1"/>
    </xf>
    <xf numFmtId="0" fontId="4" fillId="9" borderId="21" xfId="0" applyFont="1" applyFill="1" applyBorder="1" applyAlignment="1">
      <alignment horizontal="center" vertical="center" wrapText="1"/>
    </xf>
    <xf numFmtId="0" fontId="4" fillId="9" borderId="22" xfId="0" applyFont="1" applyFill="1" applyBorder="1" applyAlignment="1">
      <alignment horizontal="center" vertical="center" wrapText="1"/>
    </xf>
    <xf numFmtId="0" fontId="16" fillId="0" borderId="0" xfId="2" applyFont="1" applyAlignment="1">
      <alignment horizontal="center" wrapText="1"/>
    </xf>
    <xf numFmtId="0" fontId="2" fillId="9" borderId="70" xfId="0" applyFont="1" applyFill="1" applyBorder="1" applyAlignment="1">
      <alignment horizontal="center" vertical="center"/>
    </xf>
    <xf numFmtId="0" fontId="2" fillId="9" borderId="72" xfId="0" applyFont="1" applyFill="1" applyBorder="1" applyAlignment="1">
      <alignment horizontal="center" vertical="center"/>
    </xf>
    <xf numFmtId="0" fontId="2" fillId="3" borderId="39" xfId="2" applyFont="1" applyFill="1" applyBorder="1" applyAlignment="1">
      <alignment horizontal="center" vertical="center"/>
    </xf>
    <xf numFmtId="0" fontId="2" fillId="3" borderId="0" xfId="2" applyFont="1" applyFill="1" applyAlignment="1">
      <alignment horizontal="center" vertical="center"/>
    </xf>
    <xf numFmtId="0" fontId="2" fillId="3" borderId="40" xfId="2" applyFont="1" applyFill="1" applyBorder="1" applyAlignment="1">
      <alignment horizontal="center" vertical="center"/>
    </xf>
    <xf numFmtId="0" fontId="2" fillId="3" borderId="18" xfId="2" applyFont="1" applyFill="1" applyBorder="1" applyAlignment="1">
      <alignment horizontal="center" vertical="center"/>
    </xf>
    <xf numFmtId="0" fontId="2" fillId="3" borderId="19" xfId="2" applyFont="1" applyFill="1" applyBorder="1" applyAlignment="1">
      <alignment horizontal="center" vertical="center"/>
    </xf>
    <xf numFmtId="0" fontId="2" fillId="3" borderId="20" xfId="2" applyFont="1" applyFill="1" applyBorder="1" applyAlignment="1">
      <alignment horizontal="center" vertical="center"/>
    </xf>
    <xf numFmtId="0" fontId="4" fillId="0" borderId="14" xfId="2" applyFont="1" applyBorder="1" applyAlignment="1">
      <alignment horizontal="center" vertical="center" wrapText="1"/>
    </xf>
    <xf numFmtId="0" fontId="4" fillId="0" borderId="15" xfId="2" applyFont="1" applyBorder="1" applyAlignment="1">
      <alignment horizontal="center" vertical="center" wrapText="1"/>
    </xf>
    <xf numFmtId="0" fontId="4" fillId="0" borderId="16" xfId="2" applyFont="1" applyBorder="1" applyAlignment="1">
      <alignment horizontal="center" vertical="center" wrapText="1"/>
    </xf>
    <xf numFmtId="0" fontId="4" fillId="0" borderId="18" xfId="2" applyFont="1" applyBorder="1" applyAlignment="1">
      <alignment horizontal="center" vertical="center" wrapText="1"/>
    </xf>
    <xf numFmtId="0" fontId="4" fillId="0" borderId="19" xfId="2" applyFont="1" applyBorder="1" applyAlignment="1">
      <alignment horizontal="center" vertical="center" wrapText="1"/>
    </xf>
    <xf numFmtId="0" fontId="4" fillId="0" borderId="20" xfId="2" applyFont="1" applyBorder="1" applyAlignment="1">
      <alignment horizontal="center" vertical="center" wrapText="1"/>
    </xf>
    <xf numFmtId="0" fontId="74" fillId="0" borderId="21" xfId="0" applyFont="1" applyBorder="1" applyAlignment="1">
      <alignment horizontal="justify" vertical="center" wrapText="1"/>
    </xf>
    <xf numFmtId="0" fontId="74" fillId="0" borderId="22" xfId="0" applyFont="1" applyBorder="1" applyAlignment="1">
      <alignment horizontal="justify" vertical="center" wrapText="1"/>
    </xf>
    <xf numFmtId="0" fontId="74" fillId="0" borderId="23" xfId="0" applyFont="1" applyBorder="1" applyAlignment="1">
      <alignment horizontal="justify" vertical="center" wrapText="1"/>
    </xf>
    <xf numFmtId="0" fontId="2" fillId="0" borderId="5" xfId="2" applyFont="1" applyBorder="1" applyAlignment="1">
      <alignment horizontal="justify" vertical="center" wrapText="1"/>
    </xf>
    <xf numFmtId="0" fontId="2" fillId="0" borderId="6" xfId="2" applyFont="1" applyBorder="1" applyAlignment="1">
      <alignment horizontal="justify" vertical="center" wrapText="1"/>
    </xf>
    <xf numFmtId="0" fontId="2" fillId="0" borderId="9" xfId="2" applyFont="1" applyBorder="1" applyAlignment="1">
      <alignment horizontal="center"/>
    </xf>
    <xf numFmtId="0" fontId="2" fillId="0" borderId="21" xfId="2" applyFont="1" applyBorder="1" applyAlignment="1">
      <alignment horizontal="center" vertical="center" wrapText="1"/>
    </xf>
    <xf numFmtId="0" fontId="2" fillId="0" borderId="22" xfId="2" applyFont="1" applyBorder="1" applyAlignment="1">
      <alignment horizontal="center" vertical="center"/>
    </xf>
    <xf numFmtId="0" fontId="2" fillId="0" borderId="23" xfId="2" applyFont="1" applyBorder="1" applyAlignment="1">
      <alignment horizontal="center" vertical="center"/>
    </xf>
    <xf numFmtId="0" fontId="4" fillId="3" borderId="21" xfId="2" applyFont="1" applyFill="1" applyBorder="1" applyAlignment="1">
      <alignment horizontal="center" vertical="center" wrapText="1"/>
    </xf>
    <xf numFmtId="0" fontId="4" fillId="3" borderId="22" xfId="2" applyFont="1" applyFill="1" applyBorder="1" applyAlignment="1">
      <alignment horizontal="center" vertical="center" wrapText="1"/>
    </xf>
    <xf numFmtId="0" fontId="4" fillId="3" borderId="23" xfId="2" applyFont="1" applyFill="1" applyBorder="1" applyAlignment="1">
      <alignment horizontal="center" vertical="center" wrapText="1"/>
    </xf>
    <xf numFmtId="0" fontId="6" fillId="0" borderId="56" xfId="4" applyNumberFormat="1" applyFont="1" applyFill="1" applyBorder="1" applyAlignment="1">
      <alignment horizontal="justify" vertical="top" wrapText="1"/>
    </xf>
    <xf numFmtId="0" fontId="6" fillId="0" borderId="57" xfId="4" applyNumberFormat="1" applyFont="1" applyFill="1" applyBorder="1" applyAlignment="1">
      <alignment horizontal="justify" vertical="top" wrapText="1"/>
    </xf>
    <xf numFmtId="0" fontId="6" fillId="0" borderId="58" xfId="4" applyNumberFormat="1" applyFont="1" applyFill="1" applyBorder="1" applyAlignment="1">
      <alignment horizontal="justify" vertical="top" wrapText="1"/>
    </xf>
    <xf numFmtId="0" fontId="75" fillId="27" borderId="69" xfId="0" applyFont="1" applyFill="1" applyBorder="1" applyAlignment="1">
      <alignment horizontal="center" vertical="center" wrapText="1"/>
    </xf>
    <xf numFmtId="0" fontId="75" fillId="27" borderId="15" xfId="0" applyFont="1" applyFill="1" applyBorder="1" applyAlignment="1">
      <alignment horizontal="center" vertical="center" wrapText="1"/>
    </xf>
    <xf numFmtId="0" fontId="75" fillId="27" borderId="67" xfId="0" applyFont="1" applyFill="1" applyBorder="1" applyAlignment="1">
      <alignment horizontal="center" vertical="center" wrapText="1"/>
    </xf>
    <xf numFmtId="0" fontId="75" fillId="27" borderId="82" xfId="0" applyFont="1" applyFill="1" applyBorder="1" applyAlignment="1">
      <alignment horizontal="center" vertical="center" wrapText="1"/>
    </xf>
    <xf numFmtId="0" fontId="75" fillId="27" borderId="19" xfId="0" applyFont="1" applyFill="1" applyBorder="1" applyAlignment="1">
      <alignment horizontal="center" vertical="center" wrapText="1"/>
    </xf>
    <xf numFmtId="0" fontId="75" fillId="27" borderId="83" xfId="0" applyFont="1" applyFill="1" applyBorder="1" applyAlignment="1">
      <alignment horizontal="center" vertical="center" wrapText="1"/>
    </xf>
    <xf numFmtId="168" fontId="2" fillId="0" borderId="5" xfId="2" applyNumberFormat="1" applyFont="1" applyBorder="1" applyAlignment="1">
      <alignment horizontal="center" vertical="center"/>
    </xf>
    <xf numFmtId="0" fontId="9" fillId="2" borderId="21"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6" fillId="0" borderId="42" xfId="0" applyFont="1" applyBorder="1" applyAlignment="1">
      <alignment horizontal="center" vertical="center"/>
    </xf>
    <xf numFmtId="0" fontId="6" fillId="0" borderId="43" xfId="0" applyFont="1" applyBorder="1" applyAlignment="1">
      <alignment horizontal="center" vertical="center"/>
    </xf>
    <xf numFmtId="0" fontId="6" fillId="0" borderId="44" xfId="0" applyFont="1" applyBorder="1" applyAlignment="1">
      <alignment horizontal="center"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0" borderId="21" xfId="3" applyFont="1" applyBorder="1" applyAlignment="1">
      <alignment horizontal="left" vertical="center" wrapText="1"/>
    </xf>
    <xf numFmtId="0" fontId="6" fillId="0" borderId="22" xfId="3" applyFont="1" applyBorder="1" applyAlignment="1">
      <alignment horizontal="left" vertical="center" wrapText="1"/>
    </xf>
    <xf numFmtId="0" fontId="6" fillId="0" borderId="23" xfId="3" applyFont="1" applyBorder="1" applyAlignment="1">
      <alignment horizontal="left" vertical="center" wrapText="1"/>
    </xf>
    <xf numFmtId="0" fontId="4" fillId="2" borderId="21"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9" fillId="2" borderId="42"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9" fillId="2" borderId="44" xfId="0" applyFont="1" applyFill="1" applyBorder="1" applyAlignment="1">
      <alignment horizontal="center" vertical="center" wrapText="1"/>
    </xf>
    <xf numFmtId="17" fontId="2" fillId="3" borderId="70" xfId="2" applyNumberFormat="1" applyFont="1" applyFill="1" applyBorder="1" applyAlignment="1">
      <alignment horizontal="center" vertical="center"/>
    </xf>
    <xf numFmtId="0" fontId="2" fillId="3" borderId="72" xfId="2" applyFont="1" applyFill="1" applyBorder="1" applyAlignment="1">
      <alignment horizontal="center" vertical="center"/>
    </xf>
    <xf numFmtId="0" fontId="4" fillId="3" borderId="14" xfId="2" applyFont="1" applyFill="1" applyBorder="1" applyAlignment="1">
      <alignment horizontal="center" vertical="center"/>
    </xf>
    <xf numFmtId="0" fontId="4" fillId="3" borderId="15" xfId="2" applyFont="1" applyFill="1" applyBorder="1" applyAlignment="1">
      <alignment horizontal="center" vertical="center"/>
    </xf>
    <xf numFmtId="0" fontId="4" fillId="3" borderId="16" xfId="2" applyFont="1" applyFill="1" applyBorder="1" applyAlignment="1">
      <alignment horizontal="center" vertical="center"/>
    </xf>
    <xf numFmtId="0" fontId="4" fillId="3" borderId="18" xfId="2" applyFont="1" applyFill="1" applyBorder="1" applyAlignment="1">
      <alignment horizontal="center" vertical="center"/>
    </xf>
    <xf numFmtId="0" fontId="4" fillId="3" borderId="19" xfId="2" applyFont="1" applyFill="1" applyBorder="1" applyAlignment="1">
      <alignment horizontal="center" vertical="center"/>
    </xf>
    <xf numFmtId="0" fontId="4" fillId="3" borderId="20" xfId="2" applyFont="1" applyFill="1" applyBorder="1" applyAlignment="1">
      <alignment horizontal="center" vertical="center"/>
    </xf>
    <xf numFmtId="0" fontId="6" fillId="3" borderId="21" xfId="3" applyFont="1" applyFill="1" applyBorder="1" applyAlignment="1">
      <alignment horizontal="center" vertical="center" wrapText="1"/>
    </xf>
    <xf numFmtId="0" fontId="6" fillId="3" borderId="22" xfId="3" applyFont="1" applyFill="1" applyBorder="1" applyAlignment="1">
      <alignment horizontal="center" vertical="center" wrapText="1"/>
    </xf>
    <xf numFmtId="0" fontId="6" fillId="3" borderId="23" xfId="3" applyFont="1" applyFill="1" applyBorder="1" applyAlignment="1">
      <alignment horizontal="center" vertical="center" wrapText="1"/>
    </xf>
    <xf numFmtId="0" fontId="6" fillId="0" borderId="4" xfId="4" applyNumberFormat="1" applyFont="1" applyFill="1" applyBorder="1" applyAlignment="1">
      <alignment horizontal="justify" vertical="top" wrapText="1"/>
    </xf>
    <xf numFmtId="0" fontId="6" fillId="0" borderId="5" xfId="4" applyNumberFormat="1" applyFont="1" applyFill="1" applyBorder="1" applyAlignment="1">
      <alignment horizontal="justify" vertical="top" wrapText="1"/>
    </xf>
    <xf numFmtId="0" fontId="6" fillId="0" borderId="6" xfId="4" applyNumberFormat="1" applyFont="1" applyFill="1" applyBorder="1" applyAlignment="1">
      <alignment horizontal="justify" vertical="top" wrapText="1"/>
    </xf>
    <xf numFmtId="168" fontId="14" fillId="3" borderId="5" xfId="2" applyNumberFormat="1" applyFont="1" applyFill="1" applyBorder="1" applyAlignment="1">
      <alignment horizontal="center" vertical="center" wrapText="1"/>
    </xf>
    <xf numFmtId="0" fontId="74" fillId="0" borderId="21" xfId="0" applyFont="1" applyBorder="1" applyAlignment="1">
      <alignment horizontal="center" vertical="top" wrapText="1"/>
    </xf>
    <xf numFmtId="0" fontId="74" fillId="0" borderId="22" xfId="0" applyFont="1" applyBorder="1" applyAlignment="1">
      <alignment horizontal="center" vertical="top" wrapText="1"/>
    </xf>
    <xf numFmtId="0" fontId="74" fillId="0" borderId="23" xfId="0" applyFont="1" applyBorder="1" applyAlignment="1">
      <alignment horizontal="center" vertical="top" wrapText="1"/>
    </xf>
    <xf numFmtId="0" fontId="2" fillId="0" borderId="22" xfId="2" applyFont="1" applyBorder="1" applyAlignment="1">
      <alignment horizontal="center" vertical="center" wrapText="1"/>
    </xf>
    <xf numFmtId="0" fontId="2" fillId="0" borderId="23" xfId="2" applyFont="1" applyBorder="1" applyAlignment="1">
      <alignment horizontal="center" vertical="center" wrapText="1"/>
    </xf>
    <xf numFmtId="0" fontId="6" fillId="0" borderId="21" xfId="3" applyFont="1" applyBorder="1" applyAlignment="1">
      <alignment horizontal="justify" vertical="center" wrapText="1"/>
    </xf>
    <xf numFmtId="0" fontId="6" fillId="0" borderId="22" xfId="3" applyFont="1" applyBorder="1" applyAlignment="1">
      <alignment horizontal="justify" vertical="center" wrapText="1"/>
    </xf>
    <xf numFmtId="0" fontId="6" fillId="0" borderId="23" xfId="3" applyFont="1" applyBorder="1" applyAlignment="1">
      <alignment horizontal="justify" vertical="center" wrapText="1"/>
    </xf>
    <xf numFmtId="0" fontId="39" fillId="0" borderId="73" xfId="0" applyFont="1" applyBorder="1" applyAlignment="1">
      <alignment horizontal="center" vertical="center" wrapText="1"/>
    </xf>
    <xf numFmtId="0" fontId="14" fillId="0" borderId="74" xfId="0" applyFont="1" applyBorder="1" applyAlignment="1"/>
    <xf numFmtId="0" fontId="14" fillId="0" borderId="105" xfId="0" applyFont="1" applyBorder="1" applyAlignment="1"/>
    <xf numFmtId="0" fontId="14" fillId="0" borderId="86" xfId="0" applyFont="1" applyBorder="1" applyAlignment="1"/>
    <xf numFmtId="0" fontId="39" fillId="0" borderId="0" xfId="0" applyFont="1" applyBorder="1" applyAlignment="1"/>
    <xf numFmtId="0" fontId="14" fillId="0" borderId="106" xfId="0" applyFont="1" applyBorder="1" applyAlignment="1"/>
    <xf numFmtId="0" fontId="14" fillId="0" borderId="115" xfId="0" applyFont="1" applyBorder="1" applyAlignment="1"/>
    <xf numFmtId="0" fontId="14" fillId="0" borderId="116" xfId="0" applyFont="1" applyBorder="1" applyAlignment="1"/>
    <xf numFmtId="0" fontId="14" fillId="0" borderId="119" xfId="0" applyFont="1" applyBorder="1" applyAlignment="1"/>
    <xf numFmtId="0" fontId="37" fillId="14" borderId="96" xfId="0" applyFont="1" applyFill="1" applyBorder="1" applyAlignment="1">
      <alignment horizontal="center" vertical="center"/>
    </xf>
    <xf numFmtId="0" fontId="14" fillId="0" borderId="97" xfId="0" applyFont="1" applyBorder="1" applyAlignment="1">
      <alignment horizontal="center" vertical="center"/>
    </xf>
    <xf numFmtId="0" fontId="14" fillId="0" borderId="108" xfId="0" applyFont="1" applyBorder="1" applyAlignment="1">
      <alignment horizontal="center" vertical="center"/>
    </xf>
    <xf numFmtId="0" fontId="39" fillId="14" borderId="96" xfId="0" applyFont="1" applyFill="1" applyBorder="1" applyAlignment="1">
      <alignment horizontal="center"/>
    </xf>
    <xf numFmtId="0" fontId="14" fillId="0" borderId="97" xfId="0" applyFont="1" applyBorder="1" applyAlignment="1"/>
    <xf numFmtId="0" fontId="14" fillId="0" borderId="108" xfId="0" applyFont="1" applyBorder="1" applyAlignment="1"/>
    <xf numFmtId="0" fontId="37" fillId="14" borderId="73" xfId="0" applyFont="1" applyFill="1" applyBorder="1" applyAlignment="1">
      <alignment horizontal="center" vertical="center" wrapText="1"/>
    </xf>
    <xf numFmtId="0" fontId="14" fillId="0" borderId="0" xfId="0" applyFont="1" applyBorder="1" applyAlignment="1"/>
    <xf numFmtId="0" fontId="36" fillId="14" borderId="96" xfId="0" applyFont="1" applyFill="1" applyBorder="1" applyAlignment="1">
      <alignment horizontal="center" vertical="center" wrapText="1"/>
    </xf>
    <xf numFmtId="0" fontId="6" fillId="0" borderId="97" xfId="0" applyFont="1" applyBorder="1" applyAlignment="1"/>
    <xf numFmtId="0" fontId="6" fillId="0" borderId="108" xfId="0" applyFont="1" applyBorder="1" applyAlignment="1"/>
    <xf numFmtId="0" fontId="25" fillId="0" borderId="97" xfId="0" applyFont="1" applyBorder="1" applyAlignment="1">
      <alignment horizontal="center" vertical="center" wrapText="1"/>
    </xf>
    <xf numFmtId="0" fontId="5" fillId="0" borderId="97" xfId="0" applyFont="1" applyBorder="1" applyAlignment="1"/>
    <xf numFmtId="0" fontId="5" fillId="0" borderId="108" xfId="0" applyFont="1" applyBorder="1" applyAlignment="1"/>
    <xf numFmtId="49" fontId="18" fillId="0" borderId="73" xfId="0" applyNumberFormat="1" applyFont="1" applyBorder="1" applyAlignment="1">
      <alignment horizontal="center" vertical="center" wrapText="1"/>
    </xf>
    <xf numFmtId="0" fontId="6" fillId="0" borderId="74" xfId="0" applyFont="1" applyBorder="1" applyAlignment="1"/>
    <xf numFmtId="0" fontId="6" fillId="0" borderId="105" xfId="0" applyFont="1" applyBorder="1" applyAlignment="1"/>
    <xf numFmtId="0" fontId="6" fillId="0" borderId="115" xfId="0" applyFont="1" applyBorder="1" applyAlignment="1"/>
    <xf numFmtId="0" fontId="6" fillId="0" borderId="116" xfId="0" applyFont="1" applyBorder="1" applyAlignment="1"/>
    <xf numFmtId="0" fontId="6" fillId="0" borderId="119" xfId="0" applyFont="1" applyBorder="1" applyAlignment="1"/>
    <xf numFmtId="0" fontId="36" fillId="14" borderId="98" xfId="0" applyFont="1" applyFill="1" applyBorder="1" applyAlignment="1">
      <alignment horizontal="center" vertical="center" wrapText="1"/>
    </xf>
    <xf numFmtId="0" fontId="6" fillId="0" borderId="88" xfId="0" applyFont="1" applyBorder="1" applyAlignment="1"/>
    <xf numFmtId="0" fontId="6" fillId="0" borderId="109" xfId="0" applyFont="1" applyBorder="1" applyAlignment="1"/>
    <xf numFmtId="0" fontId="0" fillId="0" borderId="99" xfId="0" applyBorder="1" applyAlignment="1">
      <alignment horizontal="center" vertical="center"/>
    </xf>
    <xf numFmtId="0" fontId="6" fillId="0" borderId="90" xfId="0" applyFont="1" applyBorder="1" applyAlignment="1"/>
    <xf numFmtId="0" fontId="0" fillId="14" borderId="73" xfId="0" applyFill="1" applyBorder="1" applyAlignment="1">
      <alignment horizontal="center" vertical="center" wrapText="1"/>
    </xf>
    <xf numFmtId="0" fontId="0" fillId="0" borderId="99" xfId="0" applyBorder="1" applyAlignment="1">
      <alignment horizontal="center" vertical="center" wrapText="1"/>
    </xf>
    <xf numFmtId="0" fontId="6" fillId="0" borderId="110" xfId="0" applyFont="1" applyBorder="1" applyAlignment="1"/>
    <xf numFmtId="0" fontId="23" fillId="0" borderId="92" xfId="0" applyFont="1" applyBorder="1" applyAlignment="1">
      <alignment horizontal="left" vertical="center" wrapText="1"/>
    </xf>
    <xf numFmtId="0" fontId="39" fillId="0" borderId="92" xfId="0" applyFont="1" applyBorder="1" applyAlignment="1">
      <alignment horizontal="left" vertical="center" wrapText="1"/>
    </xf>
    <xf numFmtId="0" fontId="39" fillId="0" borderId="107" xfId="0" applyFont="1" applyBorder="1" applyAlignment="1">
      <alignment horizontal="left" vertical="center" wrapText="1"/>
    </xf>
    <xf numFmtId="0" fontId="39" fillId="0" borderId="116" xfId="0" applyFont="1" applyBorder="1" applyAlignment="1">
      <alignment horizontal="left" vertical="center" wrapText="1"/>
    </xf>
    <xf numFmtId="0" fontId="39" fillId="0" borderId="119" xfId="0" applyFont="1" applyBorder="1" applyAlignment="1">
      <alignment horizontal="left" vertical="center" wrapText="1"/>
    </xf>
    <xf numFmtId="170" fontId="23" fillId="0" borderId="117" xfId="0" applyNumberFormat="1" applyFont="1" applyBorder="1" applyAlignment="1">
      <alignment horizontal="center" vertical="center" wrapText="1"/>
    </xf>
    <xf numFmtId="170" fontId="23" fillId="0" borderId="92" xfId="0" applyNumberFormat="1" applyFont="1" applyBorder="1" applyAlignment="1">
      <alignment horizontal="center" vertical="center" wrapText="1"/>
    </xf>
    <xf numFmtId="170" fontId="23" fillId="0" borderId="107" xfId="0" applyNumberFormat="1" applyFont="1" applyBorder="1" applyAlignment="1">
      <alignment horizontal="center" vertical="center" wrapText="1"/>
    </xf>
    <xf numFmtId="170" fontId="23" fillId="0" borderId="80" xfId="0" applyNumberFormat="1" applyFont="1" applyBorder="1" applyAlignment="1">
      <alignment horizontal="center" vertical="center" wrapText="1"/>
    </xf>
    <xf numFmtId="170" fontId="23" fillId="0" borderId="81" xfId="0" applyNumberFormat="1" applyFont="1" applyBorder="1" applyAlignment="1">
      <alignment horizontal="center" vertical="center" wrapText="1"/>
    </xf>
    <xf numFmtId="170" fontId="23" fillId="0" borderId="113" xfId="0" applyNumberFormat="1" applyFont="1" applyBorder="1" applyAlignment="1">
      <alignment horizontal="center" vertical="center" wrapText="1"/>
    </xf>
    <xf numFmtId="9" fontId="39" fillId="0" borderId="146" xfId="1" applyFont="1" applyBorder="1" applyAlignment="1">
      <alignment horizontal="center" vertical="center" wrapText="1"/>
    </xf>
    <xf numFmtId="9" fontId="39" fillId="0" borderId="145" xfId="1" applyFont="1" applyBorder="1" applyAlignment="1">
      <alignment horizontal="center" vertical="center" wrapText="1"/>
    </xf>
    <xf numFmtId="9" fontId="39" fillId="0" borderId="59" xfId="1" applyFont="1" applyBorder="1" applyAlignment="1">
      <alignment horizontal="center" vertical="center" wrapText="1"/>
    </xf>
    <xf numFmtId="9" fontId="39" fillId="0" borderId="45" xfId="1" applyFont="1" applyBorder="1" applyAlignment="1">
      <alignment horizontal="center" vertical="center" wrapText="1"/>
    </xf>
    <xf numFmtId="1" fontId="39" fillId="0" borderId="56" xfId="0" applyNumberFormat="1" applyFont="1" applyBorder="1" applyAlignment="1">
      <alignment horizontal="center" vertical="center" wrapText="1"/>
    </xf>
    <xf numFmtId="171" fontId="39" fillId="0" borderId="117" xfId="0" applyNumberFormat="1" applyFont="1" applyBorder="1" applyAlignment="1">
      <alignment horizontal="center" vertical="center" wrapText="1"/>
    </xf>
    <xf numFmtId="171" fontId="39" fillId="0" borderId="80" xfId="0" applyNumberFormat="1" applyFont="1" applyBorder="1" applyAlignment="1">
      <alignment horizontal="center" vertical="center" wrapText="1"/>
    </xf>
    <xf numFmtId="0" fontId="37" fillId="14" borderId="100" xfId="0" applyFont="1" applyFill="1" applyBorder="1" applyAlignment="1">
      <alignment horizontal="center" vertical="center" wrapText="1"/>
    </xf>
    <xf numFmtId="0" fontId="14" fillId="0" borderId="118" xfId="0" applyFont="1" applyBorder="1" applyAlignment="1"/>
    <xf numFmtId="0" fontId="14" fillId="0" borderId="137" xfId="0" applyFont="1" applyBorder="1" applyAlignment="1"/>
    <xf numFmtId="9" fontId="18" fillId="0" borderId="99" xfId="0" applyNumberFormat="1" applyFont="1" applyBorder="1" applyAlignment="1">
      <alignment horizontal="center"/>
    </xf>
    <xf numFmtId="0" fontId="6" fillId="0" borderId="112" xfId="0" applyFont="1" applyBorder="1" applyAlignment="1"/>
    <xf numFmtId="170" fontId="23" fillId="0" borderId="115" xfId="0" applyNumberFormat="1" applyFont="1" applyBorder="1" applyAlignment="1">
      <alignment horizontal="center" vertical="center" wrapText="1"/>
    </xf>
    <xf numFmtId="170" fontId="23" fillId="0" borderId="116" xfId="0" applyNumberFormat="1" applyFont="1" applyBorder="1" applyAlignment="1">
      <alignment horizontal="center" vertical="center" wrapText="1"/>
    </xf>
    <xf numFmtId="170" fontId="23" fillId="0" borderId="119" xfId="0" applyNumberFormat="1" applyFont="1" applyBorder="1" applyAlignment="1">
      <alignment horizontal="center" vertical="center" wrapText="1"/>
    </xf>
    <xf numFmtId="0" fontId="39" fillId="0" borderId="75" xfId="0" applyFont="1" applyBorder="1" applyAlignment="1">
      <alignment horizontal="left" vertical="center" wrapText="1"/>
    </xf>
    <xf numFmtId="0" fontId="39" fillId="0" borderId="74" xfId="0" applyFont="1" applyBorder="1" applyAlignment="1">
      <alignment horizontal="left" vertical="center" wrapText="1"/>
    </xf>
    <xf numFmtId="0" fontId="39" fillId="0" borderId="105" xfId="0" applyFont="1" applyBorder="1" applyAlignment="1">
      <alignment horizontal="left" vertical="center" wrapText="1"/>
    </xf>
    <xf numFmtId="0" fontId="39" fillId="0" borderId="150" xfId="0" applyFont="1" applyBorder="1" applyAlignment="1">
      <alignment horizontal="left" vertical="center" wrapText="1"/>
    </xf>
    <xf numFmtId="0" fontId="35" fillId="0" borderId="96" xfId="0" applyFont="1" applyBorder="1" applyAlignment="1">
      <alignment horizontal="center" vertical="center" wrapText="1"/>
    </xf>
    <xf numFmtId="0" fontId="35" fillId="0" borderId="97" xfId="0" applyFont="1" applyBorder="1" applyAlignment="1">
      <alignment horizontal="center" vertical="center" wrapText="1"/>
    </xf>
    <xf numFmtId="0" fontId="35" fillId="22" borderId="96" xfId="0" applyFont="1" applyFill="1" applyBorder="1" applyAlignment="1">
      <alignment horizontal="center" vertical="center" wrapText="1"/>
    </xf>
    <xf numFmtId="0" fontId="20" fillId="14" borderId="96" xfId="0" applyFont="1" applyFill="1" applyBorder="1" applyAlignment="1">
      <alignment horizontal="center" vertical="center" wrapText="1"/>
    </xf>
    <xf numFmtId="0" fontId="18" fillId="0" borderId="96" xfId="0" applyFont="1" applyBorder="1" applyAlignment="1">
      <alignment horizontal="center" vertical="center" wrapText="1"/>
    </xf>
    <xf numFmtId="0" fontId="6" fillId="0" borderId="128" xfId="0" applyFont="1" applyBorder="1" applyAlignment="1"/>
    <xf numFmtId="0" fontId="43" fillId="14" borderId="96" xfId="0" applyFont="1" applyFill="1" applyBorder="1" applyAlignment="1">
      <alignment horizontal="center" vertical="center" wrapText="1"/>
    </xf>
    <xf numFmtId="9" fontId="39" fillId="0" borderId="47" xfId="10" applyFont="1" applyBorder="1" applyAlignment="1">
      <alignment horizontal="center" vertical="center" wrapText="1"/>
    </xf>
    <xf numFmtId="0" fontId="38" fillId="0" borderId="73" xfId="0" applyFont="1" applyBorder="1" applyAlignment="1">
      <alignment horizontal="center" vertical="center" wrapText="1"/>
    </xf>
    <xf numFmtId="0" fontId="38" fillId="0" borderId="74" xfId="0" applyFont="1" applyBorder="1" applyAlignment="1">
      <alignment horizontal="center" vertical="center" wrapText="1"/>
    </xf>
    <xf numFmtId="0" fontId="38" fillId="0" borderId="105" xfId="0" applyFont="1" applyBorder="1" applyAlignment="1">
      <alignment horizontal="center" vertical="center" wrapText="1"/>
    </xf>
    <xf numFmtId="0" fontId="38" fillId="0" borderId="80" xfId="0" applyFont="1" applyBorder="1" applyAlignment="1">
      <alignment horizontal="center" vertical="center" wrapText="1"/>
    </xf>
    <xf numFmtId="0" fontId="38" fillId="0" borderId="81" xfId="0" applyFont="1" applyBorder="1" applyAlignment="1">
      <alignment horizontal="center" vertical="center" wrapText="1"/>
    </xf>
    <xf numFmtId="0" fontId="38" fillId="0" borderId="113" xfId="0" applyFont="1" applyBorder="1" applyAlignment="1">
      <alignment horizontal="center" vertical="center" wrapText="1"/>
    </xf>
    <xf numFmtId="171" fontId="39" fillId="0" borderId="73" xfId="0" applyNumberFormat="1" applyFont="1" applyBorder="1" applyAlignment="1">
      <alignment horizontal="center" vertical="center" wrapText="1"/>
    </xf>
    <xf numFmtId="1" fontId="39" fillId="0" borderId="24" xfId="0" applyNumberFormat="1" applyFont="1" applyBorder="1" applyAlignment="1">
      <alignment horizontal="center" vertical="center" wrapText="1"/>
    </xf>
    <xf numFmtId="168" fontId="39" fillId="0" borderId="41" xfId="0" applyNumberFormat="1" applyFont="1" applyBorder="1" applyAlignment="1">
      <alignment horizontal="center" vertical="center" wrapText="1"/>
    </xf>
    <xf numFmtId="168" fontId="39" fillId="0" borderId="47" xfId="0" applyNumberFormat="1" applyFont="1" applyBorder="1" applyAlignment="1">
      <alignment horizontal="center" vertical="center" wrapText="1"/>
    </xf>
    <xf numFmtId="9" fontId="18" fillId="0" borderId="89" xfId="0" applyNumberFormat="1" applyFont="1" applyBorder="1" applyAlignment="1">
      <alignment horizontal="center"/>
    </xf>
    <xf numFmtId="0" fontId="38" fillId="0" borderId="125" xfId="0" applyFont="1" applyBorder="1" applyAlignment="1">
      <alignment horizontal="center" vertical="center"/>
    </xf>
    <xf numFmtId="0" fontId="14" fillId="0" borderId="126" xfId="0" applyFont="1" applyBorder="1" applyAlignment="1"/>
    <xf numFmtId="9" fontId="38" fillId="0" borderId="125" xfId="0" applyNumberFormat="1" applyFont="1" applyBorder="1" applyAlignment="1">
      <alignment horizontal="center" vertical="center"/>
    </xf>
    <xf numFmtId="0" fontId="14" fillId="0" borderId="135" xfId="0" applyFont="1" applyBorder="1" applyAlignment="1"/>
    <xf numFmtId="168" fontId="38" fillId="0" borderId="30" xfId="0" applyNumberFormat="1" applyFont="1" applyBorder="1" applyAlignment="1">
      <alignment horizontal="center" vertical="center"/>
    </xf>
    <xf numFmtId="0" fontId="14" fillId="0" borderId="2" xfId="0" applyFont="1" applyBorder="1" applyAlignment="1"/>
    <xf numFmtId="0" fontId="14" fillId="0" borderId="31" xfId="0" applyFont="1" applyBorder="1" applyAlignment="1"/>
    <xf numFmtId="0" fontId="38" fillId="0" borderId="1" xfId="0" applyFont="1" applyBorder="1" applyAlignment="1">
      <alignment horizontal="center" vertical="center" wrapText="1"/>
    </xf>
    <xf numFmtId="0" fontId="14" fillId="0" borderId="3" xfId="0" applyFont="1" applyBorder="1" applyAlignment="1"/>
    <xf numFmtId="0" fontId="45" fillId="15" borderId="14" xfId="0" applyFont="1" applyFill="1" applyBorder="1" applyAlignment="1">
      <alignment horizontal="center" vertical="center" wrapText="1"/>
    </xf>
    <xf numFmtId="0" fontId="14" fillId="0" borderId="15" xfId="0" applyFont="1" applyBorder="1" applyAlignment="1"/>
    <xf numFmtId="0" fontId="14" fillId="0" borderId="16" xfId="0" applyFont="1" applyBorder="1" applyAlignment="1"/>
    <xf numFmtId="0" fontId="14" fillId="0" borderId="39" xfId="0" applyFont="1" applyBorder="1" applyAlignment="1"/>
    <xf numFmtId="0" fontId="14" fillId="0" borderId="40" xfId="0" applyFont="1" applyBorder="1" applyAlignment="1"/>
    <xf numFmtId="0" fontId="45" fillId="15" borderId="14" xfId="0" applyFont="1" applyFill="1" applyBorder="1" applyAlignment="1">
      <alignment horizontal="center" vertical="center"/>
    </xf>
    <xf numFmtId="0" fontId="14" fillId="0" borderId="18" xfId="0" applyFont="1" applyBorder="1" applyAlignment="1"/>
    <xf numFmtId="0" fontId="14" fillId="0" borderId="19" xfId="0" applyFont="1" applyBorder="1" applyAlignment="1"/>
    <xf numFmtId="0" fontId="45" fillId="15" borderId="15" xfId="0" applyFont="1" applyFill="1" applyBorder="1" applyAlignment="1">
      <alignment horizontal="center" vertical="center" wrapText="1"/>
    </xf>
    <xf numFmtId="0" fontId="22" fillId="0" borderId="127" xfId="0" applyFont="1" applyBorder="1" applyAlignment="1">
      <alignment horizontal="left" vertical="center" wrapText="1"/>
    </xf>
    <xf numFmtId="0" fontId="22" fillId="0" borderId="77" xfId="0" applyFont="1" applyBorder="1" applyAlignment="1">
      <alignment horizontal="left" vertical="center" wrapText="1"/>
    </xf>
    <xf numFmtId="0" fontId="22" fillId="0" borderId="122" xfId="0" applyFont="1" applyBorder="1" applyAlignment="1">
      <alignment horizontal="left" vertical="center" wrapText="1"/>
    </xf>
    <xf numFmtId="0" fontId="22" fillId="0" borderId="127" xfId="0" applyFont="1" applyBorder="1" applyAlignment="1">
      <alignment horizontal="center" vertical="center" wrapText="1"/>
    </xf>
    <xf numFmtId="0" fontId="22" fillId="0" borderId="77" xfId="0" applyFont="1" applyBorder="1" applyAlignment="1">
      <alignment horizontal="center" vertical="center" wrapText="1"/>
    </xf>
    <xf numFmtId="0" fontId="38" fillId="0" borderId="133" xfId="0" applyFont="1" applyBorder="1" applyAlignment="1">
      <alignment horizontal="center" vertical="center"/>
    </xf>
    <xf numFmtId="0" fontId="38" fillId="0" borderId="134" xfId="0" applyFont="1" applyBorder="1" applyAlignment="1">
      <alignment horizontal="center" vertical="center"/>
    </xf>
    <xf numFmtId="0" fontId="38" fillId="0" borderId="136" xfId="0" applyFont="1" applyBorder="1" applyAlignment="1">
      <alignment horizontal="center" vertical="center"/>
    </xf>
    <xf numFmtId="10" fontId="33" fillId="0" borderId="127" xfId="0" applyNumberFormat="1" applyFont="1" applyBorder="1" applyAlignment="1">
      <alignment horizontal="center" vertical="center"/>
    </xf>
    <xf numFmtId="10" fontId="33" fillId="0" borderId="77" xfId="0" applyNumberFormat="1" applyFont="1" applyBorder="1" applyAlignment="1">
      <alignment horizontal="center" vertical="center"/>
    </xf>
    <xf numFmtId="10" fontId="33" fillId="0" borderId="79" xfId="0" applyNumberFormat="1" applyFont="1" applyBorder="1" applyAlignment="1">
      <alignment horizontal="center" vertical="center"/>
    </xf>
    <xf numFmtId="10" fontId="33" fillId="0" borderId="122" xfId="0" applyNumberFormat="1" applyFont="1" applyBorder="1" applyAlignment="1">
      <alignment horizontal="center" vertical="center"/>
    </xf>
    <xf numFmtId="0" fontId="38" fillId="0" borderId="127" xfId="0" applyFont="1" applyBorder="1" applyAlignment="1">
      <alignment horizontal="center" vertical="center"/>
    </xf>
    <xf numFmtId="0" fontId="14" fillId="0" borderId="77" xfId="0" applyFont="1" applyBorder="1" applyAlignment="1"/>
    <xf numFmtId="0" fontId="38" fillId="0" borderId="77" xfId="0" applyFont="1" applyBorder="1" applyAlignment="1">
      <alignment horizontal="center" vertical="center"/>
    </xf>
    <xf numFmtId="0" fontId="38" fillId="0" borderId="122" xfId="0" applyFont="1" applyBorder="1" applyAlignment="1">
      <alignment horizontal="center" vertical="center"/>
    </xf>
    <xf numFmtId="10" fontId="33" fillId="9" borderId="127" xfId="0" applyNumberFormat="1" applyFont="1" applyFill="1" applyBorder="1" applyAlignment="1">
      <alignment horizontal="center" vertical="center"/>
    </xf>
    <xf numFmtId="10" fontId="33" fillId="9" borderId="77" xfId="0" applyNumberFormat="1" applyFont="1" applyFill="1" applyBorder="1" applyAlignment="1">
      <alignment horizontal="center" vertical="center"/>
    </xf>
    <xf numFmtId="10" fontId="33" fillId="9" borderId="155" xfId="0" applyNumberFormat="1" applyFont="1" applyFill="1" applyBorder="1" applyAlignment="1">
      <alignment horizontal="center" vertical="center"/>
    </xf>
    <xf numFmtId="10" fontId="33" fillId="9" borderId="156" xfId="0" applyNumberFormat="1" applyFont="1" applyFill="1" applyBorder="1" applyAlignment="1">
      <alignment horizontal="center" vertical="center"/>
    </xf>
    <xf numFmtId="10" fontId="33" fillId="9" borderId="157" xfId="0" applyNumberFormat="1" applyFont="1" applyFill="1" applyBorder="1" applyAlignment="1">
      <alignment horizontal="center" vertical="center"/>
    </xf>
    <xf numFmtId="0" fontId="22" fillId="0" borderId="158" xfId="0" applyFont="1" applyBorder="1" applyAlignment="1">
      <alignment horizontal="left" vertical="center" wrapText="1"/>
    </xf>
    <xf numFmtId="0" fontId="22" fillId="0" borderId="156" xfId="0" applyFont="1" applyBorder="1" applyAlignment="1">
      <alignment horizontal="left" vertical="center" wrapText="1"/>
    </xf>
    <xf numFmtId="0" fontId="22" fillId="0" borderId="157" xfId="0" applyFont="1" applyBorder="1" applyAlignment="1">
      <alignment horizontal="left" vertical="center" wrapText="1"/>
    </xf>
    <xf numFmtId="0" fontId="22" fillId="0" borderId="158" xfId="0" applyFont="1" applyBorder="1" applyAlignment="1">
      <alignment horizontal="center" vertical="center" wrapText="1"/>
    </xf>
    <xf numFmtId="0" fontId="22" fillId="0" borderId="156" xfId="0" applyFont="1" applyBorder="1" applyAlignment="1">
      <alignment horizontal="center" vertical="center" wrapText="1"/>
    </xf>
    <xf numFmtId="168" fontId="38" fillId="0" borderId="48" xfId="0" applyNumberFormat="1" applyFont="1" applyBorder="1" applyAlignment="1">
      <alignment horizontal="center" vertical="center"/>
    </xf>
    <xf numFmtId="0" fontId="14" fillId="0" borderId="5" xfId="0" applyFont="1" applyBorder="1" applyAlignment="1"/>
    <xf numFmtId="0" fontId="14" fillId="0" borderId="52" xfId="0" applyFont="1" applyBorder="1" applyAlignment="1"/>
    <xf numFmtId="10" fontId="38" fillId="0" borderId="127" xfId="0" applyNumberFormat="1" applyFont="1" applyBorder="1" applyAlignment="1">
      <alignment horizontal="center" vertical="center"/>
    </xf>
    <xf numFmtId="0" fontId="14" fillId="0" borderId="122" xfId="0" applyFont="1" applyBorder="1" applyAlignment="1"/>
    <xf numFmtId="0" fontId="38" fillId="0" borderId="4" xfId="0" applyFont="1" applyBorder="1" applyAlignment="1">
      <alignment horizontal="center" vertical="center" wrapText="1"/>
    </xf>
    <xf numFmtId="0" fontId="14" fillId="0" borderId="6" xfId="0" applyFont="1" applyBorder="1" applyAlignment="1"/>
    <xf numFmtId="0" fontId="37" fillId="14" borderId="98" xfId="0" applyFont="1" applyFill="1" applyBorder="1" applyAlignment="1">
      <alignment horizontal="center" vertical="center" wrapText="1"/>
    </xf>
    <xf numFmtId="0" fontId="14" fillId="0" borderId="88" xfId="0" applyFont="1" applyBorder="1" applyAlignment="1"/>
    <xf numFmtId="0" fontId="14" fillId="0" borderId="109" xfId="0" applyFont="1" applyBorder="1" applyAlignment="1"/>
    <xf numFmtId="0" fontId="36" fillId="15" borderId="73" xfId="0" applyFont="1" applyFill="1" applyBorder="1" applyAlignment="1">
      <alignment horizontal="center" vertical="center"/>
    </xf>
    <xf numFmtId="0" fontId="6" fillId="0" borderId="86" xfId="0" applyFont="1" applyBorder="1" applyAlignment="1"/>
    <xf numFmtId="0" fontId="0" fillId="0" borderId="0" xfId="0" applyAlignment="1"/>
    <xf numFmtId="0" fontId="6" fillId="0" borderId="106" xfId="0" applyFont="1" applyBorder="1" applyAlignment="1"/>
    <xf numFmtId="0" fontId="0" fillId="0" borderId="76" xfId="0" applyBorder="1" applyAlignment="1">
      <alignment horizontal="center"/>
    </xf>
    <xf numFmtId="0" fontId="6" fillId="0" borderId="77" xfId="0" applyFont="1" applyBorder="1" applyAlignment="1"/>
    <xf numFmtId="0" fontId="6" fillId="0" borderId="78" xfId="0" applyFont="1" applyBorder="1" applyAlignment="1"/>
    <xf numFmtId="0" fontId="0" fillId="0" borderId="79" xfId="0" applyBorder="1" applyAlignment="1">
      <alignment horizontal="center"/>
    </xf>
    <xf numFmtId="0" fontId="40" fillId="0" borderId="73" xfId="0" applyFont="1" applyBorder="1" applyAlignment="1">
      <alignment horizontal="center"/>
    </xf>
    <xf numFmtId="0" fontId="6" fillId="0" borderId="104" xfId="0" applyFont="1" applyBorder="1" applyAlignment="1"/>
    <xf numFmtId="0" fontId="6" fillId="0" borderId="95" xfId="0" applyFont="1" applyBorder="1" applyAlignment="1"/>
    <xf numFmtId="0" fontId="6" fillId="0" borderId="132" xfId="0" applyFont="1" applyBorder="1" applyAlignment="1"/>
    <xf numFmtId="0" fontId="41" fillId="0" borderId="87" xfId="0" applyFont="1" applyBorder="1" applyAlignment="1">
      <alignment horizontal="center" vertical="center" wrapText="1"/>
    </xf>
    <xf numFmtId="0" fontId="36" fillId="0" borderId="79" xfId="0" applyFont="1" applyBorder="1" applyAlignment="1">
      <alignment horizontal="left" vertical="center" wrapText="1"/>
    </xf>
    <xf numFmtId="0" fontId="6" fillId="0" borderId="114" xfId="0" applyFont="1" applyBorder="1" applyAlignment="1"/>
    <xf numFmtId="0" fontId="36" fillId="0" borderId="89" xfId="0" applyFont="1" applyBorder="1" applyAlignment="1">
      <alignment horizontal="left" vertical="center" wrapText="1"/>
    </xf>
    <xf numFmtId="0" fontId="36" fillId="14" borderId="73" xfId="0" applyFont="1" applyFill="1" applyBorder="1" applyAlignment="1">
      <alignment horizontal="center" vertical="center" wrapText="1"/>
    </xf>
    <xf numFmtId="0" fontId="42" fillId="22" borderId="73" xfId="0" applyFont="1" applyFill="1" applyBorder="1" applyAlignment="1">
      <alignment horizontal="center" vertical="center" wrapText="1"/>
    </xf>
    <xf numFmtId="0" fontId="25" fillId="0" borderId="74" xfId="0" applyFont="1" applyBorder="1" applyAlignment="1">
      <alignment horizontal="center" vertical="center" wrapText="1"/>
    </xf>
    <xf numFmtId="0" fontId="5" fillId="0" borderId="74" xfId="0" applyFont="1" applyBorder="1" applyAlignment="1"/>
    <xf numFmtId="0" fontId="5" fillId="0" borderId="104" xfId="0" applyFont="1" applyBorder="1" applyAlignment="1"/>
    <xf numFmtId="0" fontId="5" fillId="0" borderId="116" xfId="0" applyFont="1" applyBorder="1" applyAlignment="1"/>
    <xf numFmtId="0" fontId="5" fillId="0" borderId="132" xfId="0" applyFont="1" applyBorder="1" applyAlignment="1"/>
    <xf numFmtId="0" fontId="50" fillId="0" borderId="99" xfId="0" applyFont="1" applyBorder="1" applyAlignment="1">
      <alignment horizontal="center" vertical="center" wrapText="1"/>
    </xf>
    <xf numFmtId="0" fontId="50" fillId="0" borderId="90" xfId="0" applyFont="1" applyBorder="1" applyAlignment="1"/>
    <xf numFmtId="0" fontId="50" fillId="0" borderId="110" xfId="0" applyFont="1" applyBorder="1" applyAlignment="1"/>
    <xf numFmtId="0" fontId="34" fillId="0" borderId="73" xfId="0" applyFont="1" applyBorder="1" applyAlignment="1">
      <alignment horizontal="center" vertical="center" wrapText="1"/>
    </xf>
    <xf numFmtId="0" fontId="5" fillId="0" borderId="105" xfId="0" applyFont="1" applyBorder="1" applyAlignment="1"/>
    <xf numFmtId="0" fontId="5" fillId="0" borderId="115" xfId="0" applyFont="1" applyBorder="1" applyAlignment="1"/>
    <xf numFmtId="0" fontId="5" fillId="0" borderId="119" xfId="0" applyFont="1" applyBorder="1" applyAlignment="1"/>
    <xf numFmtId="9" fontId="36" fillId="14" borderId="96" xfId="0" applyNumberFormat="1" applyFont="1" applyFill="1" applyBorder="1" applyAlignment="1">
      <alignment horizontal="center" vertical="center" wrapText="1"/>
    </xf>
    <xf numFmtId="9" fontId="0" fillId="0" borderId="96" xfId="0" applyNumberFormat="1" applyBorder="1" applyAlignment="1">
      <alignment horizontal="center" vertical="center" wrapText="1"/>
    </xf>
    <xf numFmtId="0" fontId="18" fillId="0" borderId="99" xfId="0" applyFont="1" applyBorder="1" applyAlignment="1">
      <alignment horizontal="center" vertical="center" wrapText="1"/>
    </xf>
    <xf numFmtId="0" fontId="0" fillId="0" borderId="90" xfId="0" applyBorder="1" applyAlignment="1">
      <alignment horizontal="center" vertical="center"/>
    </xf>
    <xf numFmtId="0" fontId="25" fillId="0" borderId="97" xfId="0" applyFont="1" applyBorder="1" applyAlignment="1">
      <alignment vertical="center" wrapText="1"/>
    </xf>
    <xf numFmtId="0" fontId="36" fillId="16" borderId="98" xfId="0" applyFont="1" applyFill="1" applyBorder="1" applyAlignment="1">
      <alignment horizontal="center"/>
    </xf>
    <xf numFmtId="0" fontId="6" fillId="0" borderId="111" xfId="0" applyFont="1" applyBorder="1" applyAlignment="1"/>
    <xf numFmtId="0" fontId="36" fillId="17" borderId="87" xfId="0" applyFont="1" applyFill="1" applyBorder="1" applyAlignment="1">
      <alignment horizontal="center"/>
    </xf>
    <xf numFmtId="0" fontId="36" fillId="18" borderId="87" xfId="0" applyFont="1" applyFill="1" applyBorder="1" applyAlignment="1">
      <alignment horizontal="center"/>
    </xf>
    <xf numFmtId="0" fontId="19" fillId="0" borderId="116" xfId="0" applyFont="1" applyBorder="1"/>
    <xf numFmtId="0" fontId="19" fillId="0" borderId="73" xfId="0" applyFont="1" applyBorder="1" applyAlignment="1">
      <alignment horizontal="center"/>
    </xf>
    <xf numFmtId="0" fontId="19" fillId="0" borderId="74" xfId="0" applyFont="1" applyBorder="1" applyAlignment="1">
      <alignment horizontal="center"/>
    </xf>
    <xf numFmtId="0" fontId="19" fillId="0" borderId="104" xfId="0" applyFont="1" applyBorder="1" applyAlignment="1">
      <alignment horizontal="center"/>
    </xf>
    <xf numFmtId="0" fontId="19" fillId="0" borderId="86" xfId="0" applyFont="1" applyBorder="1" applyAlignment="1">
      <alignment horizontal="center"/>
    </xf>
    <xf numFmtId="0" fontId="19" fillId="0" borderId="0" xfId="0" applyFont="1" applyBorder="1" applyAlignment="1">
      <alignment horizontal="center"/>
    </xf>
    <xf numFmtId="0" fontId="19" fillId="0" borderId="95" xfId="0" applyFont="1" applyBorder="1" applyAlignment="1">
      <alignment horizontal="center"/>
    </xf>
    <xf numFmtId="0" fontId="87" fillId="0" borderId="87" xfId="0" applyFont="1" applyBorder="1" applyAlignment="1">
      <alignment horizontal="center" vertical="center" wrapText="1"/>
    </xf>
    <xf numFmtId="0" fontId="87" fillId="0" borderId="88" xfId="0" applyFont="1" applyBorder="1" applyAlignment="1">
      <alignment horizontal="center" vertical="center" wrapText="1"/>
    </xf>
    <xf numFmtId="0" fontId="20" fillId="0" borderId="79" xfId="0" applyFont="1" applyBorder="1" applyAlignment="1">
      <alignment horizontal="left" vertical="center" wrapText="1"/>
    </xf>
    <xf numFmtId="0" fontId="20" fillId="0" borderId="77" xfId="0" applyFont="1" applyBorder="1" applyAlignment="1">
      <alignment horizontal="left" vertical="center" wrapText="1"/>
    </xf>
    <xf numFmtId="0" fontId="20" fillId="0" borderId="78" xfId="0" applyFont="1" applyBorder="1" applyAlignment="1">
      <alignment horizontal="left" vertical="center" wrapText="1"/>
    </xf>
    <xf numFmtId="0" fontId="20" fillId="0" borderId="89" xfId="0" applyFont="1" applyBorder="1" applyAlignment="1">
      <alignment horizontal="left" vertical="center" wrapText="1"/>
    </xf>
    <xf numFmtId="0" fontId="20" fillId="0" borderId="90" xfId="0" applyFont="1" applyBorder="1" applyAlignment="1">
      <alignment horizontal="left" vertical="center" wrapText="1"/>
    </xf>
    <xf numFmtId="0" fontId="20" fillId="14" borderId="73" xfId="0" applyFont="1" applyFill="1" applyBorder="1" applyAlignment="1">
      <alignment horizontal="center" vertical="center" wrapText="1"/>
    </xf>
    <xf numFmtId="0" fontId="20" fillId="14" borderId="74" xfId="0" applyFont="1" applyFill="1" applyBorder="1" applyAlignment="1">
      <alignment horizontal="center" vertical="center" wrapText="1"/>
    </xf>
    <xf numFmtId="0" fontId="20" fillId="14" borderId="105" xfId="0" applyFont="1" applyFill="1" applyBorder="1" applyAlignment="1">
      <alignment horizontal="center" vertical="center" wrapText="1"/>
    </xf>
    <xf numFmtId="0" fontId="20" fillId="14" borderId="86" xfId="0" applyFont="1" applyFill="1" applyBorder="1" applyAlignment="1">
      <alignment horizontal="center" vertical="center" wrapText="1"/>
    </xf>
    <xf numFmtId="0" fontId="20" fillId="14" borderId="0" xfId="0" applyFont="1" applyFill="1" applyBorder="1" applyAlignment="1">
      <alignment horizontal="center" vertical="center" wrapText="1"/>
    </xf>
    <xf numFmtId="0" fontId="20" fillId="14" borderId="106" xfId="0" applyFont="1" applyFill="1" applyBorder="1" applyAlignment="1">
      <alignment horizontal="center" vertical="center" wrapText="1"/>
    </xf>
    <xf numFmtId="0" fontId="18" fillId="28" borderId="73" xfId="0" applyFont="1" applyFill="1" applyBorder="1" applyAlignment="1">
      <alignment horizontal="center" vertical="center" wrapText="1"/>
    </xf>
    <xf numFmtId="0" fontId="18" fillId="28" borderId="74" xfId="0" applyFont="1" applyFill="1" applyBorder="1" applyAlignment="1">
      <alignment horizontal="center" vertical="center" wrapText="1"/>
    </xf>
    <xf numFmtId="0" fontId="18" fillId="28" borderId="86" xfId="0" applyFont="1" applyFill="1" applyBorder="1" applyAlignment="1">
      <alignment horizontal="center" vertical="center" wrapText="1"/>
    </xf>
    <xf numFmtId="0" fontId="18" fillId="28" borderId="0" xfId="0" applyFont="1" applyFill="1" applyBorder="1" applyAlignment="1">
      <alignment horizontal="center" vertical="center" wrapText="1"/>
    </xf>
    <xf numFmtId="0" fontId="25" fillId="0" borderId="105"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106" xfId="0" applyFont="1" applyBorder="1" applyAlignment="1">
      <alignment horizontal="center" vertical="center" wrapText="1"/>
    </xf>
    <xf numFmtId="0" fontId="20" fillId="14" borderId="98" xfId="0" applyFont="1" applyFill="1" applyBorder="1" applyAlignment="1">
      <alignment horizontal="center" vertical="center" wrapText="1"/>
    </xf>
    <xf numFmtId="0" fontId="20" fillId="14" borderId="88" xfId="0" applyFont="1" applyFill="1" applyBorder="1" applyAlignment="1">
      <alignment horizontal="center" vertical="center" wrapText="1"/>
    </xf>
    <xf numFmtId="0" fontId="50" fillId="0" borderId="90" xfId="0" applyFont="1" applyBorder="1" applyAlignment="1">
      <alignment horizontal="center" vertical="center" wrapText="1"/>
    </xf>
    <xf numFmtId="0" fontId="34" fillId="0" borderId="74" xfId="0" applyFont="1" applyBorder="1" applyAlignment="1">
      <alignment horizontal="center" vertical="center" wrapText="1"/>
    </xf>
    <xf numFmtId="0" fontId="34" fillId="0" borderId="105" xfId="0" applyFont="1" applyBorder="1" applyAlignment="1">
      <alignment horizontal="center" vertical="center" wrapText="1"/>
    </xf>
    <xf numFmtId="0" fontId="34" fillId="0" borderId="86" xfId="0" applyFont="1" applyBorder="1" applyAlignment="1">
      <alignment horizontal="center" vertical="center" wrapText="1"/>
    </xf>
    <xf numFmtId="0" fontId="34" fillId="0" borderId="0" xfId="0" applyFont="1" applyBorder="1" applyAlignment="1">
      <alignment horizontal="center" vertical="center" wrapText="1"/>
    </xf>
    <xf numFmtId="0" fontId="34" fillId="0" borderId="106" xfId="0" applyFont="1" applyBorder="1" applyAlignment="1">
      <alignment horizontal="center" vertical="center" wrapText="1"/>
    </xf>
    <xf numFmtId="0" fontId="20" fillId="14" borderId="97" xfId="0" applyFont="1" applyFill="1" applyBorder="1" applyAlignment="1">
      <alignment horizontal="center" vertical="center" wrapText="1"/>
    </xf>
    <xf numFmtId="0" fontId="20" fillId="14" borderId="108" xfId="0" applyFont="1" applyFill="1" applyBorder="1" applyAlignment="1">
      <alignment horizontal="center" vertical="center" wrapText="1"/>
    </xf>
    <xf numFmtId="0" fontId="84" fillId="0" borderId="96" xfId="0" applyFont="1" applyBorder="1" applyAlignment="1">
      <alignment horizontal="center" vertical="center" wrapText="1"/>
    </xf>
    <xf numFmtId="0" fontId="84" fillId="0" borderId="97" xfId="0" applyFont="1" applyBorder="1" applyAlignment="1">
      <alignment horizontal="center" vertical="center" wrapText="1"/>
    </xf>
    <xf numFmtId="0" fontId="84" fillId="0" borderId="108" xfId="0" applyFont="1" applyBorder="1" applyAlignment="1">
      <alignment horizontal="center" vertical="center" wrapText="1"/>
    </xf>
    <xf numFmtId="0" fontId="84" fillId="0" borderId="99" xfId="0" applyFont="1" applyBorder="1" applyAlignment="1">
      <alignment horizontal="center" vertical="center" wrapText="1"/>
    </xf>
    <xf numFmtId="0" fontId="84" fillId="0" borderId="90" xfId="0" applyFont="1" applyBorder="1" applyAlignment="1">
      <alignment horizontal="center" vertical="center" wrapText="1"/>
    </xf>
    <xf numFmtId="0" fontId="33" fillId="0" borderId="73" xfId="0" applyFont="1" applyBorder="1" applyAlignment="1">
      <alignment horizontal="center" vertical="center" wrapText="1"/>
    </xf>
    <xf numFmtId="0" fontId="33" fillId="0" borderId="74" xfId="0" applyFont="1" applyBorder="1" applyAlignment="1">
      <alignment horizontal="center" vertical="center" wrapText="1"/>
    </xf>
    <xf numFmtId="0" fontId="33" fillId="0" borderId="105" xfId="0" applyFont="1" applyBorder="1" applyAlignment="1">
      <alignment horizontal="center" vertical="center" wrapText="1"/>
    </xf>
    <xf numFmtId="0" fontId="33" fillId="0" borderId="80" xfId="0" applyFont="1" applyBorder="1" applyAlignment="1">
      <alignment horizontal="center" vertical="center" wrapText="1"/>
    </xf>
    <xf numFmtId="0" fontId="33" fillId="0" borderId="81" xfId="0" applyFont="1" applyBorder="1" applyAlignment="1">
      <alignment horizontal="center" vertical="center" wrapText="1"/>
    </xf>
    <xf numFmtId="0" fontId="33" fillId="0" borderId="113" xfId="0" applyFont="1" applyBorder="1" applyAlignment="1">
      <alignment horizontal="center" vertical="center" wrapText="1"/>
    </xf>
    <xf numFmtId="0" fontId="23" fillId="0" borderId="144" xfId="0" applyFont="1" applyBorder="1" applyAlignment="1">
      <alignment horizontal="center" vertical="center" wrapText="1"/>
    </xf>
    <xf numFmtId="0" fontId="23" fillId="0" borderId="145" xfId="0" applyFont="1" applyBorder="1" applyAlignment="1">
      <alignment horizontal="center" vertical="center" wrapText="1"/>
    </xf>
    <xf numFmtId="0" fontId="23" fillId="0" borderId="70" xfId="0" applyFont="1" applyBorder="1" applyAlignment="1">
      <alignment horizontal="center" vertical="center" wrapText="1"/>
    </xf>
    <xf numFmtId="0" fontId="23" fillId="0" borderId="45" xfId="0" applyFont="1" applyBorder="1" applyAlignment="1">
      <alignment horizontal="center" vertical="center" wrapText="1"/>
    </xf>
    <xf numFmtId="10" fontId="23" fillId="0" borderId="70" xfId="0" applyNumberFormat="1" applyFont="1" applyBorder="1" applyAlignment="1">
      <alignment horizontal="center" vertical="center" wrapText="1"/>
    </xf>
    <xf numFmtId="10" fontId="23" fillId="0" borderId="45" xfId="0" applyNumberFormat="1" applyFont="1" applyBorder="1" applyAlignment="1">
      <alignment horizontal="center" vertical="center" wrapText="1"/>
    </xf>
    <xf numFmtId="0" fontId="23" fillId="0" borderId="141" xfId="0" applyFont="1" applyBorder="1" applyAlignment="1">
      <alignment horizontal="left" vertical="center" wrapText="1"/>
    </xf>
    <xf numFmtId="0" fontId="23" fillId="0" borderId="142" xfId="0" applyFont="1" applyBorder="1" applyAlignment="1">
      <alignment horizontal="left" vertical="center" wrapText="1"/>
    </xf>
    <xf numFmtId="0" fontId="23" fillId="0" borderId="81" xfId="0" applyFont="1" applyBorder="1" applyAlignment="1">
      <alignment horizontal="left" vertical="center" wrapText="1"/>
    </xf>
    <xf numFmtId="9" fontId="23" fillId="0" borderId="59" xfId="0" applyNumberFormat="1" applyFont="1" applyBorder="1" applyAlignment="1">
      <alignment horizontal="center" vertical="center" wrapText="1"/>
    </xf>
    <xf numFmtId="9" fontId="23" fillId="0" borderId="65" xfId="0" applyNumberFormat="1" applyFont="1" applyBorder="1" applyAlignment="1">
      <alignment horizontal="center" vertical="center" wrapText="1"/>
    </xf>
    <xf numFmtId="9" fontId="23" fillId="0" borderId="45" xfId="0" applyNumberFormat="1" applyFont="1" applyBorder="1" applyAlignment="1">
      <alignment horizontal="center" vertical="center" wrapText="1"/>
    </xf>
    <xf numFmtId="0" fontId="0" fillId="0" borderId="0" xfId="0" applyAlignment="1">
      <alignment horizontal="left" vertical="center" wrapText="1"/>
    </xf>
    <xf numFmtId="0" fontId="23" fillId="0" borderId="39" xfId="0" applyFont="1" applyBorder="1" applyAlignment="1">
      <alignment horizontal="left" vertical="center" wrapText="1"/>
    </xf>
    <xf numFmtId="0" fontId="23" fillId="0" borderId="0" xfId="0" applyFont="1" applyAlignment="1">
      <alignment horizontal="left" vertical="center" wrapText="1"/>
    </xf>
    <xf numFmtId="0" fontId="0" fillId="0" borderId="143" xfId="0" applyBorder="1"/>
    <xf numFmtId="0" fontId="20" fillId="14" borderId="115" xfId="0" applyFont="1" applyFill="1" applyBorder="1" applyAlignment="1">
      <alignment horizontal="center" vertical="center" wrapText="1"/>
    </xf>
    <xf numFmtId="0" fontId="20" fillId="14" borderId="116" xfId="0" applyFont="1" applyFill="1" applyBorder="1" applyAlignment="1">
      <alignment horizontal="center" vertical="center" wrapText="1"/>
    </xf>
    <xf numFmtId="0" fontId="89" fillId="0" borderId="74" xfId="0" applyFont="1" applyBorder="1" applyAlignment="1">
      <alignment vertical="center" wrapText="1"/>
    </xf>
    <xf numFmtId="0" fontId="89" fillId="0" borderId="0" xfId="0" applyFont="1" applyAlignment="1">
      <alignment vertical="center" wrapText="1"/>
    </xf>
    <xf numFmtId="0" fontId="88" fillId="0" borderId="116" xfId="0" applyFont="1" applyBorder="1" applyAlignment="1">
      <alignment vertical="center" wrapText="1"/>
    </xf>
    <xf numFmtId="0" fontId="4" fillId="14" borderId="73" xfId="0" applyFont="1" applyFill="1" applyBorder="1" applyAlignment="1">
      <alignment horizontal="center" vertical="center" wrapText="1"/>
    </xf>
    <xf numFmtId="0" fontId="4" fillId="14" borderId="74" xfId="0" applyFont="1" applyFill="1" applyBorder="1" applyAlignment="1">
      <alignment horizontal="center" vertical="center" wrapText="1"/>
    </xf>
    <xf numFmtId="0" fontId="4" fillId="14" borderId="105" xfId="0" applyFont="1" applyFill="1" applyBorder="1" applyAlignment="1">
      <alignment horizontal="center" vertical="center" wrapText="1"/>
    </xf>
    <xf numFmtId="0" fontId="4" fillId="14" borderId="86" xfId="0" applyFont="1" applyFill="1" applyBorder="1" applyAlignment="1">
      <alignment horizontal="center" vertical="center" wrapText="1"/>
    </xf>
    <xf numFmtId="0" fontId="4" fillId="14" borderId="0" xfId="0" applyFont="1" applyFill="1" applyBorder="1" applyAlignment="1">
      <alignment horizontal="center" vertical="center" wrapText="1"/>
    </xf>
    <xf numFmtId="0" fontId="4" fillId="14" borderId="106" xfId="0" applyFont="1" applyFill="1" applyBorder="1" applyAlignment="1">
      <alignment horizontal="center" vertical="center" wrapText="1"/>
    </xf>
    <xf numFmtId="17" fontId="18" fillId="0" borderId="73" xfId="0" applyNumberFormat="1" applyFont="1" applyBorder="1" applyAlignment="1">
      <alignment horizontal="center" vertical="center" wrapText="1"/>
    </xf>
    <xf numFmtId="17" fontId="18" fillId="0" borderId="74" xfId="0" applyNumberFormat="1" applyFont="1" applyBorder="1" applyAlignment="1">
      <alignment horizontal="center" vertical="center" wrapText="1"/>
    </xf>
    <xf numFmtId="17" fontId="18" fillId="0" borderId="105" xfId="0" applyNumberFormat="1" applyFont="1" applyBorder="1" applyAlignment="1">
      <alignment horizontal="center" vertical="center" wrapText="1"/>
    </xf>
    <xf numFmtId="17" fontId="18" fillId="0" borderId="86" xfId="0" applyNumberFormat="1" applyFont="1" applyBorder="1" applyAlignment="1">
      <alignment horizontal="center" vertical="center" wrapText="1"/>
    </xf>
    <xf numFmtId="17" fontId="18" fillId="0" borderId="0" xfId="0" applyNumberFormat="1" applyFont="1" applyBorder="1" applyAlignment="1">
      <alignment horizontal="center" vertical="center" wrapText="1"/>
    </xf>
    <xf numFmtId="17" fontId="18" fillId="0" borderId="106" xfId="0" applyNumberFormat="1" applyFont="1" applyBorder="1" applyAlignment="1">
      <alignment horizontal="center" vertical="center" wrapText="1"/>
    </xf>
    <xf numFmtId="0" fontId="20" fillId="14" borderId="109" xfId="0" applyFont="1" applyFill="1" applyBorder="1" applyAlignment="1">
      <alignment horizontal="center" vertical="center" wrapText="1"/>
    </xf>
    <xf numFmtId="0" fontId="84" fillId="0" borderId="99" xfId="0" applyFont="1" applyBorder="1" applyAlignment="1">
      <alignment horizontal="center" vertical="center"/>
    </xf>
    <xf numFmtId="0" fontId="84" fillId="0" borderId="90" xfId="0" applyFont="1" applyBorder="1" applyAlignment="1">
      <alignment horizontal="center" vertical="center"/>
    </xf>
    <xf numFmtId="0" fontId="84" fillId="0" borderId="110" xfId="0" applyFont="1" applyBorder="1" applyAlignment="1">
      <alignment horizontal="center" vertical="center"/>
    </xf>
    <xf numFmtId="0" fontId="84" fillId="0" borderId="95" xfId="0" applyFont="1" applyBorder="1" applyAlignment="1">
      <alignment horizontal="center"/>
    </xf>
    <xf numFmtId="0" fontId="18" fillId="0" borderId="108" xfId="0" applyFont="1" applyBorder="1" applyAlignment="1">
      <alignment horizontal="center" vertical="center" wrapText="1"/>
    </xf>
    <xf numFmtId="0" fontId="26" fillId="14" borderId="96" xfId="0" applyFont="1" applyFill="1" applyBorder="1" applyAlignment="1">
      <alignment horizontal="center" vertical="center" wrapText="1"/>
    </xf>
    <xf numFmtId="0" fontId="26" fillId="14" borderId="97" xfId="0" applyFont="1" applyFill="1" applyBorder="1" applyAlignment="1">
      <alignment horizontal="center" vertical="center" wrapText="1"/>
    </xf>
    <xf numFmtId="0" fontId="26" fillId="14" borderId="108" xfId="0" applyFont="1" applyFill="1" applyBorder="1" applyAlignment="1">
      <alignment horizontal="center" vertical="center" wrapText="1"/>
    </xf>
    <xf numFmtId="0" fontId="22" fillId="0" borderId="96" xfId="0" applyFont="1" applyBorder="1" applyAlignment="1">
      <alignment horizontal="center" vertical="center" wrapText="1"/>
    </xf>
    <xf numFmtId="0" fontId="22" fillId="0" borderId="97" xfId="0" applyFont="1" applyBorder="1" applyAlignment="1">
      <alignment horizontal="center" vertical="center" wrapText="1"/>
    </xf>
    <xf numFmtId="0" fontId="22" fillId="0" borderId="108" xfId="0" applyFont="1" applyBorder="1" applyAlignment="1">
      <alignment horizontal="center" vertical="center" wrapText="1"/>
    </xf>
    <xf numFmtId="0" fontId="22" fillId="28" borderId="96" xfId="0" applyFont="1" applyFill="1" applyBorder="1" applyAlignment="1">
      <alignment horizontal="center" vertical="center" wrapText="1"/>
    </xf>
    <xf numFmtId="0" fontId="22" fillId="28" borderId="97" xfId="0" applyFont="1" applyFill="1" applyBorder="1" applyAlignment="1">
      <alignment horizontal="center" vertical="center" wrapText="1"/>
    </xf>
    <xf numFmtId="0" fontId="22" fillId="28" borderId="108" xfId="0" applyFont="1" applyFill="1" applyBorder="1" applyAlignment="1">
      <alignment horizontal="center" vertical="center" wrapText="1"/>
    </xf>
    <xf numFmtId="0" fontId="84" fillId="0" borderId="110" xfId="0" applyFont="1" applyBorder="1" applyAlignment="1">
      <alignment horizontal="center" vertical="center" wrapText="1"/>
    </xf>
    <xf numFmtId="0" fontId="18" fillId="0" borderId="90" xfId="0" applyFont="1" applyBorder="1" applyAlignment="1">
      <alignment horizontal="center" vertical="center" wrapText="1"/>
    </xf>
    <xf numFmtId="9" fontId="18" fillId="0" borderId="90" xfId="0" applyNumberFormat="1" applyFont="1" applyBorder="1" applyAlignment="1">
      <alignment horizontal="center"/>
    </xf>
    <xf numFmtId="0" fontId="24" fillId="14" borderId="96" xfId="0" applyFont="1" applyFill="1" applyBorder="1" applyAlignment="1">
      <alignment horizontal="center" vertical="center" wrapText="1"/>
    </xf>
    <xf numFmtId="0" fontId="24" fillId="14" borderId="97" xfId="0" applyFont="1" applyFill="1" applyBorder="1" applyAlignment="1">
      <alignment horizontal="center" vertical="center" wrapText="1"/>
    </xf>
    <xf numFmtId="0" fontId="24" fillId="14" borderId="73" xfId="0" applyFont="1" applyFill="1" applyBorder="1" applyAlignment="1">
      <alignment horizontal="center" vertical="center" wrapText="1"/>
    </xf>
    <xf numFmtId="0" fontId="24" fillId="14" borderId="74" xfId="0" applyFont="1" applyFill="1" applyBorder="1" applyAlignment="1">
      <alignment horizontal="center" vertical="center" wrapText="1"/>
    </xf>
    <xf numFmtId="0" fontId="24" fillId="14" borderId="105" xfId="0" applyFont="1" applyFill="1" applyBorder="1" applyAlignment="1">
      <alignment horizontal="center" vertical="center" wrapText="1"/>
    </xf>
    <xf numFmtId="0" fontId="24" fillId="14" borderId="115" xfId="0" applyFont="1" applyFill="1" applyBorder="1" applyAlignment="1">
      <alignment horizontal="center" vertical="center" wrapText="1"/>
    </xf>
    <xf numFmtId="0" fontId="24" fillId="14" borderId="116" xfId="0" applyFont="1" applyFill="1" applyBorder="1" applyAlignment="1">
      <alignment horizontal="center" vertical="center" wrapText="1"/>
    </xf>
    <xf numFmtId="0" fontId="24" fillId="14" borderId="119" xfId="0" applyFont="1" applyFill="1" applyBorder="1" applyAlignment="1">
      <alignment horizontal="center" vertical="center" wrapText="1"/>
    </xf>
    <xf numFmtId="0" fontId="24" fillId="14" borderId="100" xfId="0" applyFont="1" applyFill="1" applyBorder="1" applyAlignment="1">
      <alignment horizontal="center" vertical="center" wrapText="1"/>
    </xf>
    <xf numFmtId="0" fontId="24" fillId="14" borderId="118" xfId="0" applyFont="1" applyFill="1" applyBorder="1" applyAlignment="1">
      <alignment horizontal="center" vertical="center" wrapText="1"/>
    </xf>
    <xf numFmtId="0" fontId="24" fillId="14" borderId="131" xfId="0" applyFont="1" applyFill="1" applyBorder="1" applyAlignment="1">
      <alignment horizontal="center" vertical="center" wrapText="1"/>
    </xf>
    <xf numFmtId="0" fontId="24" fillId="14" borderId="80" xfId="0" applyFont="1" applyFill="1" applyBorder="1" applyAlignment="1">
      <alignment horizontal="center" vertical="center" wrapText="1"/>
    </xf>
    <xf numFmtId="0" fontId="24" fillId="14" borderId="81" xfId="0" applyFont="1" applyFill="1" applyBorder="1" applyAlignment="1">
      <alignment horizontal="center" vertical="center" wrapText="1"/>
    </xf>
    <xf numFmtId="9" fontId="18" fillId="0" borderId="112" xfId="0" applyNumberFormat="1" applyFont="1" applyBorder="1" applyAlignment="1">
      <alignment horizontal="center"/>
    </xf>
    <xf numFmtId="0" fontId="20" fillId="15" borderId="73" xfId="0" applyFont="1" applyFill="1" applyBorder="1" applyAlignment="1">
      <alignment horizontal="center" vertical="center"/>
    </xf>
    <xf numFmtId="0" fontId="20" fillId="15" borderId="74" xfId="0" applyFont="1" applyFill="1" applyBorder="1" applyAlignment="1">
      <alignment horizontal="center" vertical="center"/>
    </xf>
    <xf numFmtId="0" fontId="20" fillId="15" borderId="105" xfId="0" applyFont="1" applyFill="1" applyBorder="1" applyAlignment="1">
      <alignment horizontal="center" vertical="center"/>
    </xf>
    <xf numFmtId="0" fontId="20" fillId="15" borderId="86" xfId="0" applyFont="1" applyFill="1" applyBorder="1" applyAlignment="1">
      <alignment horizontal="center" vertical="center"/>
    </xf>
    <xf numFmtId="0" fontId="20" fillId="15" borderId="0" xfId="0" applyFont="1" applyFill="1" applyBorder="1" applyAlignment="1">
      <alignment horizontal="center" vertical="center"/>
    </xf>
    <xf numFmtId="0" fontId="20" fillId="15" borderId="106" xfId="0" applyFont="1" applyFill="1" applyBorder="1" applyAlignment="1">
      <alignment horizontal="center" vertical="center"/>
    </xf>
    <xf numFmtId="0" fontId="20" fillId="16" borderId="98" xfId="0" applyFont="1" applyFill="1" applyBorder="1" applyAlignment="1">
      <alignment horizontal="center"/>
    </xf>
    <xf numFmtId="0" fontId="20" fillId="16" borderId="88" xfId="0" applyFont="1" applyFill="1" applyBorder="1" applyAlignment="1">
      <alignment horizontal="center"/>
    </xf>
    <xf numFmtId="0" fontId="20" fillId="16" borderId="111" xfId="0" applyFont="1" applyFill="1" applyBorder="1" applyAlignment="1">
      <alignment horizontal="center"/>
    </xf>
    <xf numFmtId="0" fontId="20" fillId="17" borderId="87" xfId="0" applyFont="1" applyFill="1" applyBorder="1" applyAlignment="1">
      <alignment horizontal="center"/>
    </xf>
    <xf numFmtId="0" fontId="20" fillId="17" borderId="88" xfId="0" applyFont="1" applyFill="1" applyBorder="1" applyAlignment="1">
      <alignment horizontal="center"/>
    </xf>
    <xf numFmtId="0" fontId="20" fillId="17" borderId="111" xfId="0" applyFont="1" applyFill="1" applyBorder="1" applyAlignment="1">
      <alignment horizontal="center"/>
    </xf>
    <xf numFmtId="0" fontId="20" fillId="18" borderId="87" xfId="0" applyFont="1" applyFill="1" applyBorder="1" applyAlignment="1">
      <alignment horizontal="center"/>
    </xf>
    <xf numFmtId="0" fontId="20" fillId="18" borderId="88" xfId="0" applyFont="1" applyFill="1" applyBorder="1" applyAlignment="1">
      <alignment horizontal="center"/>
    </xf>
    <xf numFmtId="0" fontId="84" fillId="0" borderId="76" xfId="0" applyFont="1" applyBorder="1" applyAlignment="1">
      <alignment horizontal="center"/>
    </xf>
    <xf numFmtId="0" fontId="84" fillId="0" borderId="77" xfId="0" applyFont="1" applyBorder="1" applyAlignment="1">
      <alignment horizontal="center"/>
    </xf>
    <xf numFmtId="0" fontId="84" fillId="0" borderId="78" xfId="0" applyFont="1" applyBorder="1" applyAlignment="1">
      <alignment horizontal="center"/>
    </xf>
    <xf numFmtId="0" fontId="84" fillId="0" borderId="79" xfId="0" applyFont="1" applyBorder="1" applyAlignment="1">
      <alignment horizontal="center"/>
    </xf>
    <xf numFmtId="0" fontId="19" fillId="0" borderId="95" xfId="0" applyFont="1" applyBorder="1"/>
    <xf numFmtId="0" fontId="84" fillId="0" borderId="143" xfId="0" applyFont="1" applyBorder="1"/>
    <xf numFmtId="0" fontId="23" fillId="0" borderId="117" xfId="0" applyFont="1" applyBorder="1" applyAlignment="1">
      <alignment horizontal="center" vertical="center" wrapText="1"/>
    </xf>
    <xf numFmtId="0" fontId="23" fillId="0" borderId="92" xfId="0" applyFont="1" applyBorder="1" applyAlignment="1">
      <alignment horizontal="center" vertical="center" wrapText="1"/>
    </xf>
    <xf numFmtId="0" fontId="23" fillId="0" borderId="107" xfId="0" applyFont="1" applyBorder="1" applyAlignment="1">
      <alignment horizontal="center" vertical="center" wrapText="1"/>
    </xf>
    <xf numFmtId="0" fontId="23" fillId="0" borderId="86"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80" xfId="0" applyFont="1" applyBorder="1" applyAlignment="1">
      <alignment horizontal="center" vertical="center" wrapText="1"/>
    </xf>
    <xf numFmtId="0" fontId="23" fillId="0" borderId="81" xfId="0" applyFont="1" applyBorder="1" applyAlignment="1">
      <alignment horizontal="center" vertical="center" wrapText="1"/>
    </xf>
    <xf numFmtId="0" fontId="23" fillId="0" borderId="113" xfId="0" applyFont="1" applyBorder="1" applyAlignment="1">
      <alignment horizontal="center" vertical="center" wrapText="1"/>
    </xf>
    <xf numFmtId="0" fontId="23" fillId="0" borderId="146" xfId="0" applyFont="1" applyBorder="1" applyAlignment="1">
      <alignment horizontal="center" vertical="center" wrapText="1"/>
    </xf>
    <xf numFmtId="0" fontId="23" fillId="0" borderId="147" xfId="0" applyFont="1" applyBorder="1" applyAlignment="1">
      <alignment horizontal="center" vertical="center" wrapText="1"/>
    </xf>
    <xf numFmtId="0" fontId="23" fillId="0" borderId="59" xfId="0" applyFont="1" applyBorder="1" applyAlignment="1">
      <alignment horizontal="center" vertical="center" wrapText="1"/>
    </xf>
    <xf numFmtId="0" fontId="23" fillId="0" borderId="65" xfId="0" applyFont="1" applyBorder="1" applyAlignment="1">
      <alignment horizontal="center" vertical="center" wrapText="1"/>
    </xf>
    <xf numFmtId="10" fontId="23" fillId="0" borderId="59" xfId="0" applyNumberFormat="1" applyFont="1" applyBorder="1" applyAlignment="1">
      <alignment horizontal="center" vertical="center" wrapText="1"/>
    </xf>
    <xf numFmtId="10" fontId="23" fillId="0" borderId="65" xfId="0" applyNumberFormat="1" applyFont="1" applyBorder="1" applyAlignment="1">
      <alignment horizontal="center" vertical="center" wrapText="1"/>
    </xf>
    <xf numFmtId="0" fontId="23" fillId="0" borderId="115" xfId="0" applyFont="1" applyBorder="1" applyAlignment="1">
      <alignment horizontal="center" vertical="center" wrapText="1"/>
    </xf>
    <xf numFmtId="0" fontId="23" fillId="0" borderId="116" xfId="0" applyFont="1" applyBorder="1" applyAlignment="1">
      <alignment horizontal="center" vertical="center" wrapText="1"/>
    </xf>
    <xf numFmtId="0" fontId="23" fillId="0" borderId="119" xfId="0" applyFont="1" applyBorder="1" applyAlignment="1">
      <alignment horizontal="center" vertical="center" wrapText="1"/>
    </xf>
    <xf numFmtId="0" fontId="23" fillId="0" borderId="148" xfId="0" applyFont="1" applyBorder="1" applyAlignment="1">
      <alignment horizontal="center" vertical="center" wrapText="1"/>
    </xf>
    <xf numFmtId="0" fontId="23" fillId="0" borderId="149" xfId="0" applyFont="1" applyBorder="1" applyAlignment="1">
      <alignment horizontal="center" vertical="center" wrapText="1"/>
    </xf>
    <xf numFmtId="0" fontId="23" fillId="0" borderId="150" xfId="0" applyFont="1" applyBorder="1" applyAlignment="1">
      <alignment horizontal="left" vertical="center" wrapText="1"/>
    </xf>
    <xf numFmtId="0" fontId="23" fillId="0" borderId="116" xfId="0" applyFont="1" applyBorder="1" applyAlignment="1">
      <alignment horizontal="left" vertical="center" wrapText="1"/>
    </xf>
    <xf numFmtId="0" fontId="24" fillId="14" borderId="96" xfId="0" applyFont="1" applyFill="1" applyBorder="1" applyAlignment="1">
      <alignment horizontal="center" vertical="center"/>
    </xf>
    <xf numFmtId="0" fontId="24" fillId="14" borderId="97" xfId="0" applyFont="1" applyFill="1" applyBorder="1" applyAlignment="1">
      <alignment horizontal="center" vertical="center"/>
    </xf>
    <xf numFmtId="0" fontId="24" fillId="14" borderId="108" xfId="0" applyFont="1" applyFill="1" applyBorder="1" applyAlignment="1">
      <alignment horizontal="center" vertical="center"/>
    </xf>
    <xf numFmtId="0" fontId="23" fillId="14" borderId="96" xfId="0" applyFont="1" applyFill="1" applyBorder="1" applyAlignment="1">
      <alignment horizontal="center"/>
    </xf>
    <xf numFmtId="0" fontId="23" fillId="14" borderId="97" xfId="0" applyFont="1" applyFill="1" applyBorder="1" applyAlignment="1">
      <alignment horizontal="center"/>
    </xf>
    <xf numFmtId="0" fontId="84" fillId="0" borderId="94" xfId="0" applyFont="1" applyBorder="1"/>
    <xf numFmtId="0" fontId="84" fillId="0" borderId="0" xfId="0" applyFont="1" applyBorder="1"/>
    <xf numFmtId="0" fontId="23" fillId="0" borderId="73" xfId="0" applyFont="1" applyBorder="1" applyAlignment="1">
      <alignment horizontal="center" vertical="center" wrapText="1"/>
    </xf>
    <xf numFmtId="0" fontId="23" fillId="0" borderId="74" xfId="0" applyFont="1" applyBorder="1" applyAlignment="1">
      <alignment horizontal="center" vertical="center" wrapText="1"/>
    </xf>
    <xf numFmtId="0" fontId="90" fillId="15" borderId="14" xfId="0" applyFont="1" applyFill="1" applyBorder="1" applyAlignment="1">
      <alignment horizontal="center" vertical="center" wrapText="1"/>
    </xf>
    <xf numFmtId="0" fontId="90" fillId="15" borderId="15" xfId="0" applyFont="1" applyFill="1" applyBorder="1" applyAlignment="1">
      <alignment horizontal="center" vertical="center" wrapText="1"/>
    </xf>
    <xf numFmtId="0" fontId="90" fillId="15" borderId="16" xfId="0" applyFont="1" applyFill="1" applyBorder="1" applyAlignment="1">
      <alignment horizontal="center" vertical="center" wrapText="1"/>
    </xf>
    <xf numFmtId="0" fontId="90" fillId="15" borderId="39" xfId="0" applyFont="1" applyFill="1" applyBorder="1" applyAlignment="1">
      <alignment horizontal="center" vertical="center" wrapText="1"/>
    </xf>
    <xf numFmtId="0" fontId="90" fillId="15" borderId="0" xfId="0" applyFont="1" applyFill="1" applyBorder="1" applyAlignment="1">
      <alignment horizontal="center" vertical="center" wrapText="1"/>
    </xf>
    <xf numFmtId="0" fontId="90" fillId="15" borderId="40" xfId="0" applyFont="1" applyFill="1" applyBorder="1" applyAlignment="1">
      <alignment horizontal="center" vertical="center" wrapText="1"/>
    </xf>
    <xf numFmtId="0" fontId="90" fillId="15" borderId="18" xfId="0" applyFont="1" applyFill="1" applyBorder="1" applyAlignment="1">
      <alignment horizontal="center" vertical="center" wrapText="1"/>
    </xf>
    <xf numFmtId="0" fontId="90" fillId="15" borderId="19" xfId="0" applyFont="1" applyFill="1" applyBorder="1" applyAlignment="1">
      <alignment horizontal="center" vertical="center" wrapText="1"/>
    </xf>
    <xf numFmtId="0" fontId="90" fillId="15" borderId="20" xfId="0" applyFont="1" applyFill="1" applyBorder="1" applyAlignment="1">
      <alignment horizontal="center" vertical="center" wrapText="1"/>
    </xf>
    <xf numFmtId="0" fontId="90" fillId="15" borderId="0" xfId="0" applyFont="1" applyFill="1" applyAlignment="1">
      <alignment horizontal="center" vertical="center" wrapText="1"/>
    </xf>
    <xf numFmtId="0" fontId="90" fillId="15" borderId="14" xfId="0" applyFont="1" applyFill="1" applyBorder="1" applyAlignment="1">
      <alignment horizontal="center" vertical="center"/>
    </xf>
    <xf numFmtId="0" fontId="90" fillId="15" borderId="15" xfId="0" applyFont="1" applyFill="1" applyBorder="1" applyAlignment="1">
      <alignment horizontal="center" vertical="center"/>
    </xf>
    <xf numFmtId="0" fontId="90" fillId="15" borderId="39" xfId="0" applyFont="1" applyFill="1" applyBorder="1" applyAlignment="1">
      <alignment horizontal="center" vertical="center"/>
    </xf>
    <xf numFmtId="0" fontId="90" fillId="15" borderId="0" xfId="0" applyFont="1" applyFill="1" applyBorder="1" applyAlignment="1">
      <alignment horizontal="center" vertical="center"/>
    </xf>
    <xf numFmtId="0" fontId="90" fillId="15" borderId="18" xfId="0" applyFont="1" applyFill="1" applyBorder="1" applyAlignment="1">
      <alignment horizontal="center" vertical="center"/>
    </xf>
    <xf numFmtId="0" fontId="90" fillId="15" borderId="19" xfId="0" applyFont="1" applyFill="1" applyBorder="1" applyAlignment="1">
      <alignment horizontal="center" vertical="center"/>
    </xf>
    <xf numFmtId="0" fontId="33" fillId="0" borderId="127" xfId="0" applyFont="1" applyBorder="1" applyAlignment="1">
      <alignment horizontal="center" vertical="center"/>
    </xf>
    <xf numFmtId="0" fontId="33" fillId="0" borderId="77" xfId="0" applyFont="1" applyBorder="1" applyAlignment="1">
      <alignment horizontal="center" vertical="center"/>
    </xf>
    <xf numFmtId="0" fontId="33" fillId="0" borderId="122" xfId="0" applyFont="1" applyBorder="1" applyAlignment="1">
      <alignment horizontal="center" vertical="center"/>
    </xf>
    <xf numFmtId="10" fontId="33" fillId="0" borderId="57" xfId="0" applyNumberFormat="1" applyFont="1" applyBorder="1" applyAlignment="1">
      <alignment horizontal="center" vertical="center"/>
    </xf>
    <xf numFmtId="10" fontId="33" fillId="0" borderId="58" xfId="0" applyNumberFormat="1" applyFont="1" applyBorder="1" applyAlignment="1">
      <alignment horizontal="center" vertical="center"/>
    </xf>
    <xf numFmtId="0" fontId="33" fillId="0" borderId="56" xfId="0" applyFont="1" applyBorder="1" applyAlignment="1">
      <alignment horizontal="center" vertical="center" wrapText="1"/>
    </xf>
    <xf numFmtId="0" fontId="33" fillId="0" borderId="57" xfId="0" applyFont="1" applyBorder="1" applyAlignment="1">
      <alignment horizontal="center" vertical="center" wrapText="1"/>
    </xf>
    <xf numFmtId="0" fontId="33" fillId="0" borderId="58"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125" xfId="0" applyFont="1" applyBorder="1" applyAlignment="1">
      <alignment horizontal="center" vertical="center"/>
    </xf>
    <xf numFmtId="0" fontId="33" fillId="0" borderId="126" xfId="0" applyFont="1" applyBorder="1" applyAlignment="1">
      <alignment horizontal="center" vertical="center"/>
    </xf>
    <xf numFmtId="0" fontId="33" fillId="0" borderId="135" xfId="0" applyFont="1" applyBorder="1" applyAlignment="1">
      <alignment horizontal="center" vertical="center"/>
    </xf>
    <xf numFmtId="9" fontId="33" fillId="0" borderId="125" xfId="0" applyNumberFormat="1" applyFont="1" applyBorder="1" applyAlignment="1">
      <alignment horizontal="center" vertical="center"/>
    </xf>
    <xf numFmtId="9" fontId="33" fillId="0" borderId="126" xfId="0" applyNumberFormat="1" applyFont="1" applyBorder="1" applyAlignment="1">
      <alignment horizontal="center" vertical="center"/>
    </xf>
    <xf numFmtId="10" fontId="33" fillId="0" borderId="25" xfId="0" applyNumberFormat="1" applyFont="1" applyBorder="1" applyAlignment="1">
      <alignment horizontal="center" vertical="center"/>
    </xf>
    <xf numFmtId="10" fontId="33" fillId="0" borderId="26" xfId="0" applyNumberFormat="1" applyFont="1" applyBorder="1" applyAlignment="1">
      <alignment horizontal="center" vertical="center"/>
    </xf>
    <xf numFmtId="0" fontId="33" fillId="0" borderId="24" xfId="0" applyFont="1" applyBorder="1" applyAlignment="1">
      <alignment horizontal="center" vertical="center" wrapText="1"/>
    </xf>
    <xf numFmtId="0" fontId="33" fillId="0" borderId="25"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138"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139" xfId="0" applyFont="1" applyBorder="1" applyAlignment="1">
      <alignment horizontal="center" vertical="center" wrapText="1"/>
    </xf>
    <xf numFmtId="0" fontId="33" fillId="0" borderId="68"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51"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46" xfId="0" applyFont="1" applyBorder="1" applyAlignment="1">
      <alignment horizontal="center" vertical="center" wrapText="1"/>
    </xf>
    <xf numFmtId="0" fontId="19" fillId="0" borderId="154" xfId="0" applyFont="1" applyBorder="1" applyAlignment="1">
      <alignment horizontal="center"/>
    </xf>
    <xf numFmtId="0" fontId="19" fillId="0" borderId="151" xfId="0" applyFont="1" applyBorder="1" applyAlignment="1">
      <alignment horizontal="center"/>
    </xf>
    <xf numFmtId="0" fontId="33" fillId="0" borderId="141" xfId="0" applyFont="1" applyBorder="1" applyAlignment="1">
      <alignment horizontal="center" vertical="center"/>
    </xf>
    <xf numFmtId="0" fontId="33" fillId="0" borderId="92" xfId="0" applyFont="1" applyBorder="1" applyAlignment="1">
      <alignment horizontal="center" vertical="center"/>
    </xf>
    <xf numFmtId="0" fontId="33" fillId="0" borderId="152" xfId="0" applyFont="1" applyBorder="1" applyAlignment="1">
      <alignment horizontal="center" vertical="center"/>
    </xf>
    <xf numFmtId="0" fontId="33" fillId="0" borderId="18" xfId="0" applyFont="1" applyBorder="1" applyAlignment="1">
      <alignment horizontal="center" vertical="center"/>
    </xf>
    <xf numFmtId="0" fontId="33" fillId="0" borderId="19" xfId="0" applyFont="1" applyBorder="1" applyAlignment="1">
      <alignment horizontal="center" vertical="center"/>
    </xf>
    <xf numFmtId="0" fontId="33" fillId="0" borderId="20" xfId="0" applyFont="1" applyBorder="1" applyAlignment="1">
      <alignment horizontal="center" vertical="center"/>
    </xf>
    <xf numFmtId="10" fontId="33" fillId="0" borderId="141" xfId="0" applyNumberFormat="1" applyFont="1" applyBorder="1" applyAlignment="1">
      <alignment horizontal="center" vertical="center"/>
    </xf>
    <xf numFmtId="10" fontId="33" fillId="0" borderId="92" xfId="0" applyNumberFormat="1" applyFont="1" applyBorder="1" applyAlignment="1">
      <alignment horizontal="center" vertical="center"/>
    </xf>
    <xf numFmtId="10" fontId="33" fillId="0" borderId="18" xfId="0" applyNumberFormat="1" applyFont="1" applyBorder="1" applyAlignment="1">
      <alignment horizontal="center" vertical="center"/>
    </xf>
    <xf numFmtId="10" fontId="33" fillId="0" borderId="19" xfId="0" applyNumberFormat="1" applyFont="1" applyBorder="1" applyAlignment="1">
      <alignment horizontal="center" vertical="center"/>
    </xf>
    <xf numFmtId="10" fontId="33" fillId="0" borderId="11" xfId="0" applyNumberFormat="1" applyFont="1" applyBorder="1" applyAlignment="1">
      <alignment horizontal="center" vertical="center"/>
    </xf>
    <xf numFmtId="10" fontId="33" fillId="0" borderId="139" xfId="0" applyNumberFormat="1" applyFont="1" applyBorder="1" applyAlignment="1">
      <alignment horizontal="center" vertical="center"/>
    </xf>
    <xf numFmtId="10" fontId="33" fillId="0" borderId="20" xfId="0" applyNumberFormat="1" applyFont="1" applyBorder="1" applyAlignment="1">
      <alignment horizontal="center" vertical="center"/>
    </xf>
    <xf numFmtId="0" fontId="92" fillId="0" borderId="138" xfId="0" applyFont="1" applyBorder="1" applyAlignment="1">
      <alignment horizontal="left" vertical="center" wrapText="1"/>
    </xf>
    <xf numFmtId="0" fontId="92" fillId="0" borderId="11" xfId="0" applyFont="1" applyBorder="1" applyAlignment="1">
      <alignment horizontal="left" vertical="center" wrapText="1"/>
    </xf>
    <xf numFmtId="0" fontId="92" fillId="0" borderId="139" xfId="0" applyFont="1" applyBorder="1" applyAlignment="1">
      <alignment horizontal="left" vertical="center" wrapText="1"/>
    </xf>
    <xf numFmtId="0" fontId="92" fillId="0" borderId="18" xfId="0" applyFont="1" applyBorder="1" applyAlignment="1">
      <alignment horizontal="left" vertical="center" wrapText="1"/>
    </xf>
    <xf numFmtId="0" fontId="92" fillId="0" borderId="19" xfId="0" applyFont="1" applyBorder="1" applyAlignment="1">
      <alignment horizontal="left" vertical="center" wrapText="1"/>
    </xf>
    <xf numFmtId="0" fontId="92" fillId="0" borderId="20" xfId="0" applyFont="1" applyBorder="1" applyAlignment="1">
      <alignment horizontal="left" vertical="center" wrapText="1"/>
    </xf>
    <xf numFmtId="0" fontId="33" fillId="0" borderId="18" xfId="0" applyFont="1" applyBorder="1" applyAlignment="1">
      <alignment horizontal="center" vertical="center" wrapText="1"/>
    </xf>
    <xf numFmtId="0" fontId="33" fillId="0" borderId="19" xfId="0" applyFont="1" applyBorder="1" applyAlignment="1">
      <alignment horizontal="center" vertical="center" wrapText="1"/>
    </xf>
    <xf numFmtId="0" fontId="33" fillId="0" borderId="83" xfId="0" applyFont="1" applyBorder="1" applyAlignment="1">
      <alignment horizontal="center" vertical="center" wrapText="1"/>
    </xf>
    <xf numFmtId="0" fontId="33" fillId="0" borderId="142" xfId="0" applyFont="1" applyBorder="1" applyAlignment="1">
      <alignment horizontal="center" vertical="center"/>
    </xf>
    <xf numFmtId="0" fontId="33" fillId="0" borderId="81" xfId="0" applyFont="1" applyBorder="1" applyAlignment="1">
      <alignment horizontal="center" vertical="center"/>
    </xf>
    <xf numFmtId="0" fontId="33" fillId="0" borderId="153" xfId="0" applyFont="1" applyBorder="1" applyAlignment="1">
      <alignment horizontal="center" vertical="center"/>
    </xf>
    <xf numFmtId="9" fontId="33" fillId="0" borderId="141" xfId="0" applyNumberFormat="1" applyFont="1" applyBorder="1" applyAlignment="1">
      <alignment horizontal="center" vertical="center"/>
    </xf>
    <xf numFmtId="9" fontId="33" fillId="0" borderId="92" xfId="0" applyNumberFormat="1" applyFont="1" applyBorder="1" applyAlignment="1">
      <alignment horizontal="center" vertical="center"/>
    </xf>
    <xf numFmtId="9" fontId="33" fillId="0" borderId="142" xfId="0" applyNumberFormat="1" applyFont="1" applyBorder="1" applyAlignment="1">
      <alignment horizontal="center" vertical="center"/>
    </xf>
    <xf numFmtId="9" fontId="33" fillId="0" borderId="81" xfId="0" applyNumberFormat="1" applyFont="1" applyBorder="1" applyAlignment="1">
      <alignment horizontal="center" vertical="center"/>
    </xf>
    <xf numFmtId="10" fontId="33" fillId="0" borderId="50" xfId="0" applyNumberFormat="1" applyFont="1" applyBorder="1" applyAlignment="1">
      <alignment horizontal="center" vertical="center"/>
    </xf>
    <xf numFmtId="10" fontId="33" fillId="0" borderId="51" xfId="0" applyNumberFormat="1" applyFont="1" applyBorder="1" applyAlignment="1">
      <alignment horizontal="center" vertical="center"/>
    </xf>
    <xf numFmtId="0" fontId="42" fillId="0" borderId="99" xfId="0" applyFont="1" applyBorder="1" applyAlignment="1">
      <alignment horizontal="center" vertical="center" wrapText="1"/>
    </xf>
    <xf numFmtId="0" fontId="18" fillId="0" borderId="97" xfId="0" applyFont="1" applyBorder="1" applyAlignment="1">
      <alignment horizontal="center" vertical="center" wrapText="1"/>
    </xf>
    <xf numFmtId="0" fontId="0" fillId="0" borderId="79" xfId="0" applyBorder="1" applyAlignment="1">
      <alignment horizontal="center" vertical="center"/>
    </xf>
    <xf numFmtId="10" fontId="42" fillId="0" borderId="96" xfId="0" applyNumberFormat="1" applyFont="1" applyBorder="1" applyAlignment="1">
      <alignment horizontal="center" vertical="center" wrapText="1"/>
    </xf>
    <xf numFmtId="0" fontId="39" fillId="0" borderId="0" xfId="0" applyFont="1" applyAlignment="1"/>
    <xf numFmtId="170" fontId="39" fillId="0" borderId="80" xfId="0" applyNumberFormat="1" applyFont="1" applyBorder="1" applyAlignment="1">
      <alignment horizontal="center" vertical="center" wrapText="1"/>
    </xf>
    <xf numFmtId="0" fontId="14" fillId="0" borderId="81" xfId="0" applyFont="1" applyBorder="1" applyAlignment="1"/>
    <xf numFmtId="0" fontId="14" fillId="0" borderId="113" xfId="0" applyFont="1" applyBorder="1" applyAlignment="1"/>
    <xf numFmtId="0" fontId="39" fillId="0" borderId="81" xfId="0" applyFont="1" applyBorder="1" applyAlignment="1">
      <alignment horizontal="center" vertical="center" wrapText="1"/>
    </xf>
    <xf numFmtId="0" fontId="37" fillId="14" borderId="96" xfId="0" applyFont="1" applyFill="1" applyBorder="1" applyAlignment="1">
      <alignment horizontal="center"/>
    </xf>
    <xf numFmtId="0" fontId="38" fillId="0" borderId="80" xfId="0" applyFont="1" applyBorder="1" applyAlignment="1">
      <alignment horizontal="center" vertical="center"/>
    </xf>
    <xf numFmtId="0" fontId="14" fillId="0" borderId="81" xfId="0" applyFont="1" applyBorder="1" applyAlignment="1">
      <alignment vertical="center"/>
    </xf>
    <xf numFmtId="9" fontId="0" fillId="0" borderId="31" xfId="10" applyFont="1" applyBorder="1" applyAlignment="1">
      <alignment horizontal="center" vertical="center"/>
    </xf>
    <xf numFmtId="9" fontId="0" fillId="0" borderId="30" xfId="10" applyFont="1" applyBorder="1" applyAlignment="1">
      <alignment horizontal="center" vertical="center"/>
    </xf>
    <xf numFmtId="9" fontId="38" fillId="0" borderId="43" xfId="0" applyNumberFormat="1" applyFont="1" applyBorder="1" applyAlignment="1">
      <alignment horizontal="center" vertical="center"/>
    </xf>
    <xf numFmtId="0" fontId="14" fillId="0" borderId="43" xfId="0" applyFont="1" applyBorder="1" applyAlignment="1">
      <alignment vertical="center"/>
    </xf>
    <xf numFmtId="0" fontId="14" fillId="0" borderId="103" xfId="0" applyFont="1" applyBorder="1" applyAlignment="1">
      <alignment vertical="center"/>
    </xf>
    <xf numFmtId="0" fontId="38" fillId="0" borderId="102" xfId="0" applyFont="1" applyBorder="1" applyAlignment="1">
      <alignment horizontal="center" vertical="center" wrapText="1"/>
    </xf>
    <xf numFmtId="0" fontId="14" fillId="0" borderId="113" xfId="0" applyFont="1" applyBorder="1" applyAlignment="1">
      <alignment vertical="center"/>
    </xf>
    <xf numFmtId="0" fontId="14" fillId="0" borderId="20" xfId="0" applyFont="1" applyBorder="1" applyAlignment="1"/>
    <xf numFmtId="0" fontId="14" fillId="0" borderId="130" xfId="0" applyFont="1" applyBorder="1" applyAlignment="1"/>
    <xf numFmtId="0" fontId="14" fillId="0" borderId="121" xfId="0" applyFont="1" applyBorder="1" applyAlignment="1"/>
    <xf numFmtId="0" fontId="45" fillId="15" borderId="129" xfId="0" applyFont="1" applyFill="1" applyBorder="1" applyAlignment="1">
      <alignment horizontal="center" vertical="center" wrapText="1"/>
    </xf>
    <xf numFmtId="0" fontId="14" fillId="0" borderId="120" xfId="0" applyFont="1" applyBorder="1" applyAlignment="1"/>
    <xf numFmtId="0" fontId="45" fillId="15" borderId="15" xfId="0" applyFont="1" applyFill="1" applyBorder="1" applyAlignment="1">
      <alignment horizontal="center" vertical="center"/>
    </xf>
    <xf numFmtId="0" fontId="38" fillId="0" borderId="76" xfId="0" applyFont="1" applyBorder="1" applyAlignment="1">
      <alignment horizontal="center" vertical="center"/>
    </xf>
    <xf numFmtId="0" fontId="14" fillId="0" borderId="77" xfId="0" applyFont="1" applyBorder="1" applyAlignment="1">
      <alignment vertical="center"/>
    </xf>
    <xf numFmtId="9" fontId="0" fillId="0" borderId="52" xfId="10" applyFont="1" applyBorder="1" applyAlignment="1">
      <alignment horizontal="center" vertical="center"/>
    </xf>
    <xf numFmtId="9" fontId="0" fillId="0" borderId="48" xfId="10" applyFont="1" applyBorder="1" applyAlignment="1">
      <alignment horizontal="center" vertical="center"/>
    </xf>
    <xf numFmtId="9" fontId="38" fillId="0" borderId="81" xfId="0" applyNumberFormat="1" applyFont="1" applyBorder="1" applyAlignment="1">
      <alignment horizontal="center" vertical="center"/>
    </xf>
    <xf numFmtId="0" fontId="38" fillId="0" borderId="79" xfId="0" applyFont="1" applyBorder="1" applyAlignment="1">
      <alignment horizontal="center" vertical="center" wrapText="1"/>
    </xf>
    <xf numFmtId="0" fontId="14" fillId="0" borderId="77" xfId="0" applyFont="1" applyBorder="1" applyAlignment="1">
      <alignment vertical="center" wrapText="1"/>
    </xf>
    <xf numFmtId="0" fontId="14" fillId="0" borderId="114" xfId="0" applyFont="1" applyBorder="1" applyAlignment="1">
      <alignment vertical="center" wrapText="1"/>
    </xf>
    <xf numFmtId="0" fontId="20" fillId="14" borderId="24" xfId="0" applyFont="1" applyFill="1" applyBorder="1" applyAlignment="1">
      <alignment horizontal="center" vertical="center" wrapText="1"/>
    </xf>
    <xf numFmtId="0" fontId="20" fillId="14" borderId="25" xfId="0" applyFont="1" applyFill="1" applyBorder="1" applyAlignment="1">
      <alignment horizontal="center" vertical="center" wrapText="1"/>
    </xf>
    <xf numFmtId="0" fontId="20" fillId="14" borderId="30" xfId="0" applyFont="1" applyFill="1" applyBorder="1" applyAlignment="1">
      <alignment horizontal="center" vertical="center" wrapText="1"/>
    </xf>
    <xf numFmtId="0" fontId="20" fillId="14" borderId="31" xfId="0" applyFont="1" applyFill="1" applyBorder="1" applyAlignment="1">
      <alignment horizontal="center" vertical="center" wrapText="1"/>
    </xf>
    <xf numFmtId="0" fontId="18" fillId="0" borderId="27" xfId="0" applyFont="1" applyBorder="1" applyAlignment="1">
      <alignment horizontal="center"/>
    </xf>
    <xf numFmtId="0" fontId="18" fillId="0" borderId="28" xfId="0" applyFont="1" applyBorder="1" applyAlignment="1">
      <alignment horizontal="center"/>
    </xf>
    <xf numFmtId="0" fontId="18" fillId="0" borderId="32" xfId="0" applyFont="1" applyBorder="1" applyAlignment="1">
      <alignment horizontal="center"/>
    </xf>
    <xf numFmtId="0" fontId="18" fillId="0" borderId="33" xfId="0" applyFont="1" applyBorder="1" applyAlignment="1">
      <alignment horizontal="center" vertical="center" wrapText="1"/>
    </xf>
    <xf numFmtId="0" fontId="18" fillId="0" borderId="28" xfId="0" applyFont="1" applyBorder="1" applyAlignment="1">
      <alignment horizontal="center" vertical="center" wrapText="1"/>
    </xf>
    <xf numFmtId="0" fontId="18" fillId="0" borderId="32" xfId="0" applyFont="1" applyBorder="1" applyAlignment="1">
      <alignment horizontal="center" vertical="center" wrapText="1"/>
    </xf>
    <xf numFmtId="0" fontId="18" fillId="0" borderId="33" xfId="0" applyFont="1" applyBorder="1" applyAlignment="1">
      <alignment horizontal="center" vertical="center"/>
    </xf>
    <xf numFmtId="0" fontId="18" fillId="0" borderId="28" xfId="0" applyFont="1" applyBorder="1" applyAlignment="1">
      <alignment horizontal="center" vertical="center"/>
    </xf>
    <xf numFmtId="0" fontId="18" fillId="0" borderId="32" xfId="0" applyFont="1" applyBorder="1" applyAlignment="1">
      <alignment horizontal="center" vertical="center"/>
    </xf>
    <xf numFmtId="0" fontId="25" fillId="0" borderId="73" xfId="0" applyFont="1" applyBorder="1" applyAlignment="1">
      <alignment horizontal="center" vertical="center" wrapText="1"/>
    </xf>
    <xf numFmtId="0" fontId="25" fillId="0" borderId="86" xfId="0" applyFont="1" applyBorder="1" applyAlignment="1">
      <alignment horizontal="center" vertical="center" wrapText="1"/>
    </xf>
    <xf numFmtId="0" fontId="25" fillId="0" borderId="99" xfId="0" applyFont="1" applyBorder="1" applyAlignment="1">
      <alignment horizontal="center" vertical="center"/>
    </xf>
    <xf numFmtId="0" fontId="25" fillId="0" borderId="90" xfId="0" applyFont="1" applyBorder="1" applyAlignment="1">
      <alignment horizontal="center" vertical="center"/>
    </xf>
    <xf numFmtId="0" fontId="25" fillId="0" borderId="112" xfId="0" applyFont="1" applyBorder="1" applyAlignment="1">
      <alignment horizontal="center" vertical="center"/>
    </xf>
    <xf numFmtId="0" fontId="25" fillId="0" borderId="79" xfId="0" applyFont="1" applyBorder="1" applyAlignment="1">
      <alignment horizontal="center" vertical="center"/>
    </xf>
    <xf numFmtId="0" fontId="25" fillId="0" borderId="77" xfId="0" applyFont="1" applyBorder="1" applyAlignment="1">
      <alignment horizontal="center" vertical="center"/>
    </xf>
    <xf numFmtId="0" fontId="18" fillId="0" borderId="76" xfId="0" applyFont="1" applyBorder="1" applyAlignment="1">
      <alignment horizontal="center"/>
    </xf>
    <xf numFmtId="0" fontId="18" fillId="0" borderId="77" xfId="0" applyFont="1" applyBorder="1" applyAlignment="1">
      <alignment horizontal="center"/>
    </xf>
    <xf numFmtId="0" fontId="18" fillId="0" borderId="78" xfId="0" applyFont="1" applyBorder="1" applyAlignment="1">
      <alignment horizontal="center"/>
    </xf>
    <xf numFmtId="0" fontId="18" fillId="0" borderId="79" xfId="0" applyFont="1" applyBorder="1" applyAlignment="1">
      <alignment horizontal="center"/>
    </xf>
    <xf numFmtId="9" fontId="18" fillId="0" borderId="96" xfId="0" applyNumberFormat="1" applyFont="1" applyBorder="1" applyAlignment="1">
      <alignment horizontal="center" vertical="center" wrapText="1"/>
    </xf>
    <xf numFmtId="9" fontId="18" fillId="0" borderId="108" xfId="0" applyNumberFormat="1" applyFont="1" applyBorder="1" applyAlignment="1">
      <alignment horizontal="center" vertical="center" wrapText="1"/>
    </xf>
    <xf numFmtId="0" fontId="93" fillId="0" borderId="86" xfId="0" applyFont="1" applyBorder="1" applyAlignment="1">
      <alignment horizontal="left" vertical="center" wrapText="1"/>
    </xf>
    <xf numFmtId="0" fontId="93" fillId="0" borderId="0" xfId="0" applyFont="1" applyBorder="1" applyAlignment="1">
      <alignment horizontal="left" vertical="center" wrapText="1"/>
    </xf>
    <xf numFmtId="0" fontId="93" fillId="0" borderId="115" xfId="0" applyFont="1" applyBorder="1" applyAlignment="1">
      <alignment horizontal="left" vertical="center" wrapText="1"/>
    </xf>
    <xf numFmtId="0" fontId="93" fillId="0" borderId="116" xfId="0" applyFont="1" applyBorder="1" applyAlignment="1">
      <alignment horizontal="left" vertical="center" wrapText="1"/>
    </xf>
    <xf numFmtId="0" fontId="18" fillId="0" borderId="95" xfId="0" applyFont="1" applyBorder="1" applyAlignment="1">
      <alignment horizontal="center"/>
    </xf>
    <xf numFmtId="0" fontId="93" fillId="0" borderId="96" xfId="0" applyFont="1" applyBorder="1" applyAlignment="1">
      <alignment horizontal="left" vertical="center" wrapText="1"/>
    </xf>
    <xf numFmtId="0" fontId="93" fillId="0" borderId="97" xfId="0" applyFont="1" applyBorder="1" applyAlignment="1">
      <alignment horizontal="left" vertical="center" wrapText="1"/>
    </xf>
    <xf numFmtId="0" fontId="18" fillId="0" borderId="143" xfId="0" applyFont="1" applyBorder="1"/>
    <xf numFmtId="0" fontId="23" fillId="0" borderId="159" xfId="0" applyFont="1" applyBorder="1" applyAlignment="1">
      <alignment horizontal="center" vertical="center" wrapText="1"/>
    </xf>
    <xf numFmtId="0" fontId="23" fillId="0" borderId="137" xfId="0" applyFont="1" applyBorder="1" applyAlignment="1">
      <alignment horizontal="center" vertical="center" wrapText="1"/>
    </xf>
    <xf numFmtId="0" fontId="23" fillId="0" borderId="101" xfId="0" applyFont="1" applyBorder="1" applyAlignment="1">
      <alignment horizontal="center" vertical="center" wrapText="1"/>
    </xf>
    <xf numFmtId="10" fontId="23" fillId="0" borderId="159" xfId="0" applyNumberFormat="1" applyFont="1" applyBorder="1" applyAlignment="1">
      <alignment horizontal="center" vertical="center" wrapText="1"/>
    </xf>
    <xf numFmtId="10" fontId="23" fillId="0" borderId="137" xfId="0" applyNumberFormat="1" applyFont="1" applyBorder="1" applyAlignment="1">
      <alignment horizontal="center" vertical="center" wrapText="1"/>
    </xf>
    <xf numFmtId="10" fontId="23" fillId="0" borderId="101" xfId="0" applyNumberFormat="1" applyFont="1" applyBorder="1" applyAlignment="1">
      <alignment horizontal="center" vertical="center" wrapText="1"/>
    </xf>
    <xf numFmtId="0" fontId="93" fillId="0" borderId="73" xfId="0" applyFont="1" applyBorder="1" applyAlignment="1">
      <alignment horizontal="left" vertical="center" wrapText="1"/>
    </xf>
    <xf numFmtId="0" fontId="93" fillId="0" borderId="74" xfId="0" applyFont="1" applyBorder="1" applyAlignment="1">
      <alignment horizontal="left" vertical="center" wrapText="1"/>
    </xf>
    <xf numFmtId="0" fontId="24" fillId="14" borderId="86" xfId="0" applyFont="1" applyFill="1" applyBorder="1" applyAlignment="1">
      <alignment horizontal="center" vertical="center" wrapText="1"/>
    </xf>
    <xf numFmtId="0" fontId="24" fillId="14" borderId="0" xfId="0" applyFont="1" applyFill="1" applyBorder="1" applyAlignment="1">
      <alignment horizontal="center" vertical="center" wrapText="1"/>
    </xf>
    <xf numFmtId="0" fontId="24" fillId="14" borderId="106" xfId="0" applyFont="1" applyFill="1" applyBorder="1" applyAlignment="1">
      <alignment horizontal="center" vertical="center" wrapText="1"/>
    </xf>
    <xf numFmtId="0" fontId="24" fillId="14" borderId="137" xfId="0" applyFont="1" applyFill="1" applyBorder="1" applyAlignment="1">
      <alignment horizontal="center" vertical="center" wrapText="1"/>
    </xf>
    <xf numFmtId="10" fontId="23" fillId="0" borderId="118" xfId="0" applyNumberFormat="1" applyFont="1" applyBorder="1" applyAlignment="1">
      <alignment horizontal="center" vertical="center" wrapText="1"/>
    </xf>
    <xf numFmtId="0" fontId="24" fillId="14" borderId="96" xfId="0" applyFont="1" applyFill="1" applyBorder="1" applyAlignment="1">
      <alignment horizontal="center"/>
    </xf>
    <xf numFmtId="0" fontId="24" fillId="14" borderId="97" xfId="0" applyFont="1" applyFill="1" applyBorder="1" applyAlignment="1">
      <alignment horizontal="center"/>
    </xf>
    <xf numFmtId="0" fontId="24" fillId="14" borderId="108" xfId="0" applyFont="1" applyFill="1" applyBorder="1" applyAlignment="1">
      <alignment horizontal="center"/>
    </xf>
    <xf numFmtId="0" fontId="23" fillId="0" borderId="118" xfId="0" applyFont="1" applyBorder="1" applyAlignment="1">
      <alignment horizontal="center" vertical="center" wrapText="1"/>
    </xf>
    <xf numFmtId="0" fontId="33" fillId="0" borderId="76" xfId="0" applyFont="1" applyBorder="1" applyAlignment="1">
      <alignment horizontal="center" vertical="center"/>
    </xf>
    <xf numFmtId="0" fontId="33" fillId="0" borderId="78" xfId="0" applyFont="1" applyBorder="1" applyAlignment="1">
      <alignment horizontal="center" vertical="center"/>
    </xf>
    <xf numFmtId="10" fontId="33" fillId="0" borderId="78" xfId="0" applyNumberFormat="1" applyFont="1" applyBorder="1" applyAlignment="1">
      <alignment horizontal="center" vertical="center"/>
    </xf>
    <xf numFmtId="9" fontId="33" fillId="0" borderId="79" xfId="0" applyNumberFormat="1" applyFont="1" applyBorder="1" applyAlignment="1">
      <alignment horizontal="center" vertical="center"/>
    </xf>
    <xf numFmtId="9" fontId="33" fillId="0" borderId="77" xfId="0" applyNumberFormat="1" applyFont="1" applyBorder="1" applyAlignment="1">
      <alignment horizontal="center" vertical="center"/>
    </xf>
    <xf numFmtId="9" fontId="33" fillId="0" borderId="78" xfId="0" applyNumberFormat="1" applyFont="1" applyBorder="1" applyAlignment="1">
      <alignment horizontal="center" vertical="center"/>
    </xf>
    <xf numFmtId="0" fontId="33" fillId="0" borderId="79"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78" xfId="0" applyFont="1" applyBorder="1" applyAlignment="1">
      <alignment horizontal="center" vertical="center" wrapText="1"/>
    </xf>
    <xf numFmtId="0" fontId="33" fillId="9" borderId="79" xfId="0" applyFont="1" applyFill="1" applyBorder="1" applyAlignment="1">
      <alignment horizontal="center" vertical="center" wrapText="1"/>
    </xf>
    <xf numFmtId="0" fontId="33" fillId="9" borderId="77" xfId="0" applyFont="1" applyFill="1" applyBorder="1" applyAlignment="1">
      <alignment horizontal="center" vertical="center" wrapText="1"/>
    </xf>
    <xf numFmtId="0" fontId="33" fillId="9" borderId="78" xfId="0" applyFont="1" applyFill="1" applyBorder="1" applyAlignment="1">
      <alignment horizontal="center" vertical="center" wrapText="1"/>
    </xf>
    <xf numFmtId="0" fontId="90" fillId="15" borderId="74" xfId="0" applyFont="1" applyFill="1" applyBorder="1" applyAlignment="1">
      <alignment horizontal="center" vertical="center"/>
    </xf>
    <xf numFmtId="0" fontId="90" fillId="15" borderId="116" xfId="0" applyFont="1" applyFill="1" applyBorder="1" applyAlignment="1">
      <alignment horizontal="center" vertical="center"/>
    </xf>
    <xf numFmtId="0" fontId="33" fillId="0" borderId="98" xfId="0" applyFont="1" applyBorder="1" applyAlignment="1">
      <alignment horizontal="center" vertical="center"/>
    </xf>
    <xf numFmtId="0" fontId="33" fillId="0" borderId="88" xfId="0" applyFont="1" applyBorder="1" applyAlignment="1">
      <alignment horizontal="center" vertical="center"/>
    </xf>
    <xf numFmtId="0" fontId="33" fillId="0" borderId="111" xfId="0" applyFont="1" applyBorder="1" applyAlignment="1">
      <alignment horizontal="center" vertical="center"/>
    </xf>
    <xf numFmtId="10" fontId="33" fillId="0" borderId="87" xfId="0" applyNumberFormat="1" applyFont="1" applyBorder="1" applyAlignment="1">
      <alignment horizontal="center" vertical="center"/>
    </xf>
    <xf numFmtId="10" fontId="33" fillId="0" borderId="111" xfId="0" applyNumberFormat="1" applyFont="1" applyBorder="1" applyAlignment="1">
      <alignment horizontal="center" vertical="center"/>
    </xf>
    <xf numFmtId="9" fontId="33" fillId="0" borderId="87" xfId="0" applyNumberFormat="1" applyFont="1" applyBorder="1" applyAlignment="1">
      <alignment horizontal="center" vertical="center"/>
    </xf>
    <xf numFmtId="9" fontId="33" fillId="0" borderId="88" xfId="0" applyNumberFormat="1" applyFont="1" applyBorder="1" applyAlignment="1">
      <alignment horizontal="center" vertical="center"/>
    </xf>
    <xf numFmtId="9" fontId="33" fillId="0" borderId="111" xfId="0" applyNumberFormat="1" applyFont="1" applyBorder="1" applyAlignment="1">
      <alignment horizontal="center" vertical="center"/>
    </xf>
    <xf numFmtId="0" fontId="33" fillId="0" borderId="87" xfId="0" applyFont="1" applyBorder="1" applyAlignment="1">
      <alignment horizontal="center" vertical="center" wrapText="1"/>
    </xf>
    <xf numFmtId="0" fontId="33" fillId="0" borderId="88" xfId="0" applyFont="1" applyBorder="1" applyAlignment="1">
      <alignment horizontal="center" vertical="center" wrapText="1"/>
    </xf>
    <xf numFmtId="0" fontId="33" fillId="0" borderId="111" xfId="0" applyFont="1" applyBorder="1" applyAlignment="1">
      <alignment horizontal="center" vertical="center" wrapText="1"/>
    </xf>
    <xf numFmtId="0" fontId="33" fillId="9" borderId="87" xfId="0" applyFont="1" applyFill="1" applyBorder="1" applyAlignment="1">
      <alignment horizontal="center" vertical="center" wrapText="1"/>
    </xf>
    <xf numFmtId="0" fontId="33" fillId="9" borderId="88" xfId="0" applyFont="1" applyFill="1" applyBorder="1" applyAlignment="1">
      <alignment horizontal="center" vertical="center" wrapText="1"/>
    </xf>
    <xf numFmtId="0" fontId="33" fillId="9" borderId="111" xfId="0" applyFont="1" applyFill="1" applyBorder="1" applyAlignment="1">
      <alignment horizontal="center" vertical="center" wrapText="1"/>
    </xf>
    <xf numFmtId="0" fontId="18" fillId="0" borderId="94" xfId="0" applyFont="1" applyBorder="1"/>
    <xf numFmtId="0" fontId="18" fillId="0" borderId="0" xfId="0" applyFont="1" applyBorder="1"/>
    <xf numFmtId="0" fontId="90" fillId="15" borderId="73" xfId="0" applyFont="1" applyFill="1" applyBorder="1" applyAlignment="1">
      <alignment horizontal="center" vertical="center" wrapText="1"/>
    </xf>
    <xf numFmtId="0" fontId="90" fillId="15" borderId="74" xfId="0" applyFont="1" applyFill="1" applyBorder="1" applyAlignment="1">
      <alignment horizontal="center" vertical="center" wrapText="1"/>
    </xf>
    <xf numFmtId="0" fontId="90" fillId="15" borderId="105" xfId="0" applyFont="1" applyFill="1" applyBorder="1" applyAlignment="1">
      <alignment horizontal="center" vertical="center" wrapText="1"/>
    </xf>
    <xf numFmtId="0" fontId="90" fillId="15" borderId="115" xfId="0" applyFont="1" applyFill="1" applyBorder="1" applyAlignment="1">
      <alignment horizontal="center" vertical="center" wrapText="1"/>
    </xf>
    <xf numFmtId="0" fontId="90" fillId="15" borderId="116" xfId="0" applyFont="1" applyFill="1" applyBorder="1" applyAlignment="1">
      <alignment horizontal="center" vertical="center" wrapText="1"/>
    </xf>
    <xf numFmtId="0" fontId="90" fillId="15" borderId="119" xfId="0" applyFont="1" applyFill="1" applyBorder="1" applyAlignment="1">
      <alignment horizontal="center" vertical="center" wrapText="1"/>
    </xf>
    <xf numFmtId="0" fontId="18" fillId="0" borderId="0" xfId="0" applyFont="1"/>
    <xf numFmtId="0" fontId="33" fillId="0" borderId="99" xfId="0" applyFont="1" applyBorder="1" applyAlignment="1">
      <alignment horizontal="center" vertical="center"/>
    </xf>
    <xf numFmtId="0" fontId="33" fillId="0" borderId="90" xfId="0" applyFont="1" applyBorder="1" applyAlignment="1">
      <alignment horizontal="center" vertical="center"/>
    </xf>
    <xf numFmtId="0" fontId="33" fillId="0" borderId="112" xfId="0" applyFont="1" applyBorder="1" applyAlignment="1">
      <alignment horizontal="center" vertical="center"/>
    </xf>
    <xf numFmtId="10" fontId="33" fillId="0" borderId="89" xfId="0" applyNumberFormat="1" applyFont="1" applyBorder="1" applyAlignment="1">
      <alignment horizontal="center" vertical="center"/>
    </xf>
    <xf numFmtId="10" fontId="33" fillId="0" borderId="112" xfId="0" applyNumberFormat="1" applyFont="1" applyBorder="1" applyAlignment="1">
      <alignment horizontal="center" vertical="center"/>
    </xf>
    <xf numFmtId="9" fontId="33" fillId="0" borderId="89" xfId="0" applyNumberFormat="1" applyFont="1" applyBorder="1" applyAlignment="1">
      <alignment horizontal="center" vertical="center"/>
    </xf>
    <xf numFmtId="9" fontId="33" fillId="0" borderId="90" xfId="0" applyNumberFormat="1" applyFont="1" applyBorder="1" applyAlignment="1">
      <alignment horizontal="center" vertical="center"/>
    </xf>
    <xf numFmtId="9" fontId="33" fillId="0" borderId="112" xfId="0" applyNumberFormat="1" applyFont="1" applyBorder="1" applyAlignment="1">
      <alignment horizontal="center" vertical="center"/>
    </xf>
    <xf numFmtId="0" fontId="33" fillId="0" borderId="89" xfId="0" applyFont="1" applyBorder="1" applyAlignment="1">
      <alignment horizontal="center" vertical="center" wrapText="1"/>
    </xf>
    <xf numFmtId="0" fontId="33" fillId="0" borderId="90" xfId="0" applyFont="1" applyBorder="1" applyAlignment="1">
      <alignment horizontal="center" vertical="center" wrapText="1"/>
    </xf>
    <xf numFmtId="0" fontId="33" fillId="0" borderId="112" xfId="0" applyFont="1" applyBorder="1" applyAlignment="1">
      <alignment horizontal="center" vertical="center" wrapText="1"/>
    </xf>
    <xf numFmtId="0" fontId="33" fillId="0" borderId="89" xfId="0" applyFont="1" applyBorder="1" applyAlignment="1">
      <alignment horizontal="center" vertical="top" wrapText="1"/>
    </xf>
    <xf numFmtId="0" fontId="33" fillId="0" borderId="90" xfId="0" applyFont="1" applyBorder="1" applyAlignment="1">
      <alignment horizontal="center" vertical="top" wrapText="1"/>
    </xf>
    <xf numFmtId="0" fontId="33" fillId="0" borderId="112" xfId="0" applyFont="1" applyBorder="1" applyAlignment="1">
      <alignment horizontal="center" vertical="top" wrapText="1"/>
    </xf>
    <xf numFmtId="0" fontId="4" fillId="8" borderId="68" xfId="0" applyFont="1" applyFill="1" applyBorder="1" applyAlignment="1">
      <alignment horizontal="center" vertical="center" wrapText="1"/>
    </xf>
    <xf numFmtId="0" fontId="4" fillId="8" borderId="50" xfId="0" applyFont="1" applyFill="1" applyBorder="1" applyAlignment="1">
      <alignment horizontal="center" vertical="center" wrapText="1"/>
    </xf>
    <xf numFmtId="0" fontId="4" fillId="8" borderId="51" xfId="0" applyFont="1" applyFill="1" applyBorder="1" applyAlignment="1">
      <alignment horizontal="center" vertical="center" wrapText="1"/>
    </xf>
    <xf numFmtId="0" fontId="4" fillId="9" borderId="39" xfId="0" applyFont="1" applyFill="1" applyBorder="1" applyAlignment="1">
      <alignment horizontal="center" vertical="center" wrapText="1"/>
    </xf>
    <xf numFmtId="0" fontId="4" fillId="9" borderId="0" xfId="0" applyFont="1" applyFill="1" applyBorder="1" applyAlignment="1">
      <alignment horizontal="center" vertical="center" wrapText="1"/>
    </xf>
    <xf numFmtId="0" fontId="6" fillId="0" borderId="27" xfId="0" applyFont="1" applyBorder="1" applyAlignment="1">
      <alignment horizontal="center" vertical="center" wrapText="1"/>
    </xf>
    <xf numFmtId="0" fontId="6" fillId="0" borderId="28" xfId="0" applyFont="1" applyBorder="1" applyAlignment="1">
      <alignment horizontal="center" vertical="center" wrapText="1"/>
    </xf>
    <xf numFmtId="0" fontId="2" fillId="0" borderId="68" xfId="0" applyFont="1" applyBorder="1" applyAlignment="1">
      <alignment horizontal="center"/>
    </xf>
    <xf numFmtId="0" fontId="2" fillId="0" borderId="50" xfId="0" applyFont="1" applyBorder="1" applyAlignment="1">
      <alignment horizontal="center"/>
    </xf>
    <xf numFmtId="0" fontId="2" fillId="0" borderId="46" xfId="0" applyFont="1" applyBorder="1" applyAlignment="1">
      <alignment horizontal="center"/>
    </xf>
    <xf numFmtId="0" fontId="3" fillId="0" borderId="31"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30" xfId="0" applyFont="1" applyBorder="1" applyAlignment="1">
      <alignment horizontal="center" vertical="center" wrapText="1"/>
    </xf>
    <xf numFmtId="0" fontId="4" fillId="8" borderId="37" xfId="0" applyFont="1" applyFill="1" applyBorder="1" applyAlignment="1">
      <alignment horizontal="center" vertical="center" wrapText="1"/>
    </xf>
    <xf numFmtId="0" fontId="6" fillId="0" borderId="66" xfId="0" applyFont="1" applyBorder="1" applyAlignment="1">
      <alignment horizontal="center" vertical="center" wrapText="1"/>
    </xf>
    <xf numFmtId="0" fontId="6" fillId="0" borderId="37" xfId="0" applyFont="1" applyBorder="1" applyAlignment="1">
      <alignment horizontal="center" vertical="center" wrapText="1"/>
    </xf>
    <xf numFmtId="17" fontId="6" fillId="0" borderId="14" xfId="0" applyNumberFormat="1" applyFont="1" applyBorder="1" applyAlignment="1">
      <alignment horizontal="center" vertical="center" wrapText="1"/>
    </xf>
    <xf numFmtId="17" fontId="6" fillId="0" borderId="15" xfId="0" applyNumberFormat="1" applyFont="1" applyBorder="1" applyAlignment="1">
      <alignment horizontal="center" vertical="center" wrapText="1"/>
    </xf>
    <xf numFmtId="17" fontId="6" fillId="0" borderId="16" xfId="0" applyNumberFormat="1" applyFont="1" applyBorder="1" applyAlignment="1">
      <alignment horizontal="center" vertical="center" wrapText="1"/>
    </xf>
    <xf numFmtId="17" fontId="6" fillId="0" borderId="39" xfId="0" applyNumberFormat="1" applyFont="1" applyBorder="1" applyAlignment="1">
      <alignment horizontal="center" vertical="center" wrapText="1"/>
    </xf>
    <xf numFmtId="17" fontId="6" fillId="0" borderId="0" xfId="0" applyNumberFormat="1" applyFont="1" applyBorder="1" applyAlignment="1">
      <alignment horizontal="center" vertical="center" wrapText="1"/>
    </xf>
    <xf numFmtId="17" fontId="6" fillId="0" borderId="40" xfId="0" applyNumberFormat="1" applyFont="1" applyBorder="1" applyAlignment="1">
      <alignment horizontal="center" vertical="center" wrapText="1"/>
    </xf>
    <xf numFmtId="0" fontId="6" fillId="0" borderId="29" xfId="0" applyFont="1" applyBorder="1" applyAlignment="1">
      <alignment horizontal="center" vertical="center"/>
    </xf>
    <xf numFmtId="0" fontId="4" fillId="8" borderId="67" xfId="0" applyFont="1" applyFill="1" applyBorder="1" applyAlignment="1">
      <alignment horizontal="center" vertical="center" wrapText="1"/>
    </xf>
    <xf numFmtId="0" fontId="4" fillId="8" borderId="46" xfId="0" applyFont="1" applyFill="1" applyBorder="1" applyAlignment="1">
      <alignment horizontal="center" vertical="center" wrapText="1"/>
    </xf>
    <xf numFmtId="0" fontId="5" fillId="0" borderId="69"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49" xfId="0" applyFont="1" applyBorder="1" applyAlignment="1">
      <alignment horizontal="center" vertical="center" wrapText="1"/>
    </xf>
    <xf numFmtId="0" fontId="5" fillId="0" borderId="50" xfId="0" applyFont="1" applyBorder="1" applyAlignment="1">
      <alignment horizontal="center" vertical="center" wrapText="1"/>
    </xf>
    <xf numFmtId="0" fontId="5" fillId="0" borderId="51" xfId="0" applyFont="1" applyBorder="1" applyAlignment="1">
      <alignment horizontal="center" vertical="center" wrapText="1"/>
    </xf>
    <xf numFmtId="0" fontId="6" fillId="0" borderId="32" xfId="0" applyFont="1" applyBorder="1" applyAlignment="1">
      <alignment horizontal="center" vertical="center" wrapText="1"/>
    </xf>
    <xf numFmtId="0" fontId="7" fillId="8" borderId="21" xfId="0" applyFont="1" applyFill="1" applyBorder="1" applyAlignment="1">
      <alignment horizontal="center" vertical="center" wrapText="1"/>
    </xf>
    <xf numFmtId="0" fontId="7" fillId="8" borderId="22" xfId="0" applyFont="1" applyFill="1" applyBorder="1" applyAlignment="1">
      <alignment horizontal="center" vertical="center" wrapText="1"/>
    </xf>
    <xf numFmtId="0" fontId="7" fillId="8" borderId="23" xfId="0" applyFont="1" applyFill="1" applyBorder="1" applyAlignment="1">
      <alignment horizontal="center" vertical="center" wrapText="1"/>
    </xf>
    <xf numFmtId="0" fontId="8" fillId="0" borderId="21"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23" xfId="0" applyFont="1" applyBorder="1" applyAlignment="1">
      <alignment horizontal="center" vertical="center" wrapText="1"/>
    </xf>
    <xf numFmtId="0" fontId="8" fillId="9" borderId="21" xfId="0" applyFont="1" applyFill="1" applyBorder="1" applyAlignment="1">
      <alignment horizontal="center" vertical="center" wrapText="1"/>
    </xf>
    <xf numFmtId="0" fontId="8" fillId="9" borderId="22" xfId="0" applyFont="1" applyFill="1" applyBorder="1" applyAlignment="1">
      <alignment horizontal="center" vertical="center" wrapText="1"/>
    </xf>
    <xf numFmtId="0" fontId="8" fillId="9" borderId="23" xfId="0" applyFont="1" applyFill="1" applyBorder="1" applyAlignment="1">
      <alignment horizontal="center" vertical="center" wrapText="1"/>
    </xf>
    <xf numFmtId="0" fontId="6" fillId="0" borderId="29" xfId="0" applyFont="1" applyBorder="1" applyAlignment="1">
      <alignment horizontal="center" vertical="center" wrapText="1"/>
    </xf>
    <xf numFmtId="0" fontId="6" fillId="0" borderId="33" xfId="0" applyFont="1" applyBorder="1" applyAlignment="1">
      <alignment horizontal="center" vertical="center"/>
    </xf>
    <xf numFmtId="0" fontId="94" fillId="0" borderId="0" xfId="0" applyFont="1"/>
    <xf numFmtId="0" fontId="4" fillId="12" borderId="30" xfId="0" applyFont="1" applyFill="1" applyBorder="1" applyAlignment="1">
      <alignment horizontal="center"/>
    </xf>
    <xf numFmtId="0" fontId="4" fillId="13" borderId="31" xfId="0" applyFont="1" applyFill="1" applyBorder="1" applyAlignment="1">
      <alignment horizontal="center"/>
    </xf>
    <xf numFmtId="0" fontId="4" fillId="13" borderId="25" xfId="0" applyFont="1" applyFill="1" applyBorder="1" applyAlignment="1">
      <alignment horizontal="center"/>
    </xf>
    <xf numFmtId="0" fontId="4" fillId="13" borderId="30" xfId="0" applyFont="1" applyFill="1" applyBorder="1" applyAlignment="1">
      <alignment horizontal="center"/>
    </xf>
    <xf numFmtId="0" fontId="25" fillId="0" borderId="0" xfId="0" applyFont="1" applyAlignment="1">
      <alignment horizontal="left" vertical="center" wrapText="1"/>
    </xf>
    <xf numFmtId="0" fontId="2" fillId="0" borderId="17" xfId="0" applyFont="1" applyBorder="1"/>
    <xf numFmtId="0" fontId="6" fillId="0" borderId="64" xfId="0" applyFont="1" applyBorder="1"/>
    <xf numFmtId="0" fontId="5" fillId="8" borderId="14" xfId="0" applyFont="1" applyFill="1" applyBorder="1" applyAlignment="1">
      <alignment horizontal="center" vertical="center" wrapText="1"/>
    </xf>
    <xf numFmtId="0" fontId="5" fillId="8" borderId="15" xfId="0" applyFont="1" applyFill="1" applyBorder="1" applyAlignment="1">
      <alignment horizontal="center" vertical="center" wrapText="1"/>
    </xf>
    <xf numFmtId="0" fontId="5" fillId="8" borderId="16" xfId="0" applyFont="1" applyFill="1" applyBorder="1" applyAlignment="1">
      <alignment horizontal="center" vertical="center" wrapText="1"/>
    </xf>
    <xf numFmtId="0" fontId="5" fillId="8" borderId="39" xfId="0" applyFont="1" applyFill="1" applyBorder="1" applyAlignment="1">
      <alignment horizontal="center" vertical="center" wrapText="1"/>
    </xf>
    <xf numFmtId="0" fontId="5" fillId="8" borderId="0" xfId="0" applyFont="1" applyFill="1" applyBorder="1" applyAlignment="1">
      <alignment horizontal="center" vertical="center" wrapText="1"/>
    </xf>
    <xf numFmtId="0" fontId="5" fillId="8" borderId="40" xfId="0" applyFont="1" applyFill="1" applyBorder="1" applyAlignment="1">
      <alignment horizontal="center" vertical="center" wrapText="1"/>
    </xf>
    <xf numFmtId="0" fontId="5" fillId="8" borderId="68" xfId="0" applyFont="1" applyFill="1" applyBorder="1" applyAlignment="1">
      <alignment horizontal="center" vertical="center" wrapText="1"/>
    </xf>
    <xf numFmtId="0" fontId="5" fillId="8" borderId="50" xfId="0" applyFont="1" applyFill="1" applyBorder="1" applyAlignment="1">
      <alignment horizontal="center" vertical="center" wrapText="1"/>
    </xf>
    <xf numFmtId="0" fontId="5" fillId="8" borderId="51" xfId="0" applyFont="1" applyFill="1" applyBorder="1" applyAlignment="1">
      <alignment horizontal="center" vertical="center" wrapText="1"/>
    </xf>
    <xf numFmtId="0" fontId="25" fillId="0" borderId="70" xfId="0" applyFont="1" applyBorder="1" applyAlignment="1">
      <alignment horizontal="center" vertical="center" wrapText="1"/>
    </xf>
    <xf numFmtId="0" fontId="25" fillId="0" borderId="65" xfId="0" applyFont="1" applyBorder="1" applyAlignment="1">
      <alignment horizontal="center" vertical="center" wrapText="1"/>
    </xf>
    <xf numFmtId="0" fontId="25" fillId="0" borderId="45" xfId="0" applyFont="1" applyBorder="1" applyAlignment="1">
      <alignment horizontal="center" vertical="center" wrapText="1"/>
    </xf>
    <xf numFmtId="9" fontId="5" fillId="0" borderId="70" xfId="0" applyNumberFormat="1" applyFont="1" applyBorder="1" applyAlignment="1">
      <alignment horizontal="center" vertical="center" wrapText="1"/>
    </xf>
    <xf numFmtId="0" fontId="5" fillId="8" borderId="56" xfId="0" applyFont="1" applyFill="1" applyBorder="1" applyAlignment="1">
      <alignment horizontal="center" vertical="center" wrapText="1"/>
    </xf>
    <xf numFmtId="0" fontId="5" fillId="8" borderId="57" xfId="0" applyFont="1" applyFill="1" applyBorder="1" applyAlignment="1">
      <alignment horizontal="center" vertical="center" wrapText="1"/>
    </xf>
    <xf numFmtId="0" fontId="5" fillId="8" borderId="58" xfId="0" applyFont="1" applyFill="1" applyBorder="1" applyAlignment="1">
      <alignment horizontal="center" vertical="center" wrapText="1"/>
    </xf>
    <xf numFmtId="10" fontId="5" fillId="0" borderId="56" xfId="0" applyNumberFormat="1" applyFont="1" applyBorder="1" applyAlignment="1">
      <alignment horizontal="center" vertical="center" wrapText="1"/>
    </xf>
    <xf numFmtId="10" fontId="5" fillId="0" borderId="57" xfId="0" applyNumberFormat="1" applyFont="1" applyBorder="1" applyAlignment="1">
      <alignment horizontal="center" vertical="center" wrapText="1"/>
    </xf>
    <xf numFmtId="0" fontId="5" fillId="8" borderId="27" xfId="0" applyFont="1" applyFill="1" applyBorder="1" applyAlignment="1">
      <alignment horizontal="center" vertical="center" wrapText="1"/>
    </xf>
    <xf numFmtId="0" fontId="5" fillId="8" borderId="28" xfId="0" applyFont="1" applyFill="1" applyBorder="1" applyAlignment="1">
      <alignment horizontal="center" vertical="center" wrapText="1"/>
    </xf>
    <xf numFmtId="0" fontId="5" fillId="8" borderId="29" xfId="0" applyFont="1" applyFill="1" applyBorder="1" applyAlignment="1">
      <alignment horizontal="center" vertical="center" wrapText="1"/>
    </xf>
    <xf numFmtId="10" fontId="5" fillId="0" borderId="27" xfId="0" applyNumberFormat="1" applyFont="1" applyBorder="1" applyAlignment="1">
      <alignment horizontal="center" vertical="center" wrapText="1"/>
    </xf>
    <xf numFmtId="10" fontId="5" fillId="0" borderId="28" xfId="0" applyNumberFormat="1" applyFont="1" applyBorder="1" applyAlignment="1">
      <alignment horizontal="center" vertical="center" wrapText="1"/>
    </xf>
    <xf numFmtId="0" fontId="94" fillId="0" borderId="13" xfId="0" applyFont="1" applyBorder="1"/>
    <xf numFmtId="0" fontId="25" fillId="0" borderId="19" xfId="0" applyFont="1" applyBorder="1" applyAlignment="1">
      <alignment horizontal="left" vertical="center" wrapText="1"/>
    </xf>
    <xf numFmtId="0" fontId="6" fillId="0" borderId="17" xfId="0" applyFont="1" applyBorder="1" applyAlignment="1">
      <alignment horizontal="center"/>
    </xf>
    <xf numFmtId="10" fontId="5" fillId="0" borderId="14" xfId="0" applyNumberFormat="1" applyFont="1" applyBorder="1" applyAlignment="1">
      <alignment horizontal="center" vertical="center" wrapText="1"/>
    </xf>
    <xf numFmtId="10" fontId="5" fillId="0" borderId="15" xfId="0" applyNumberFormat="1" applyFont="1" applyBorder="1" applyAlignment="1">
      <alignment horizontal="center" vertical="center" wrapText="1"/>
    </xf>
    <xf numFmtId="10" fontId="5" fillId="0" borderId="39" xfId="0" applyNumberFormat="1" applyFont="1" applyBorder="1" applyAlignment="1">
      <alignment horizontal="center" vertical="center" wrapText="1"/>
    </xf>
    <xf numFmtId="10" fontId="5" fillId="0" borderId="0" xfId="0" applyNumberFormat="1" applyFont="1" applyBorder="1" applyAlignment="1">
      <alignment horizontal="center" vertical="center" wrapText="1"/>
    </xf>
    <xf numFmtId="10" fontId="5" fillId="0" borderId="68" xfId="0" applyNumberFormat="1" applyFont="1" applyBorder="1" applyAlignment="1">
      <alignment horizontal="center" vertical="center" wrapText="1"/>
    </xf>
    <xf numFmtId="10" fontId="5" fillId="0" borderId="50" xfId="0" applyNumberFormat="1" applyFont="1" applyBorder="1" applyAlignment="1">
      <alignment horizontal="center" vertical="center" wrapText="1"/>
    </xf>
    <xf numFmtId="0" fontId="25" fillId="0" borderId="15" xfId="0" applyFont="1" applyBorder="1" applyAlignment="1">
      <alignment horizontal="left" vertical="center" wrapText="1"/>
    </xf>
    <xf numFmtId="0" fontId="25" fillId="0" borderId="13" xfId="0" applyFont="1" applyBorder="1" applyAlignment="1">
      <alignment horizontal="left" vertical="center" wrapText="1"/>
    </xf>
    <xf numFmtId="0" fontId="25" fillId="0" borderId="17" xfId="0" applyFont="1" applyBorder="1" applyAlignment="1">
      <alignment horizontal="left" vertical="center" wrapText="1"/>
    </xf>
    <xf numFmtId="0" fontId="0" fillId="0" borderId="13" xfId="0" applyBorder="1" applyAlignment="1">
      <alignment horizontal="left" vertical="center" wrapText="1"/>
    </xf>
    <xf numFmtId="0" fontId="5" fillId="0" borderId="70" xfId="0" applyFont="1" applyBorder="1" applyAlignment="1">
      <alignment horizontal="center" vertical="center" wrapText="1"/>
    </xf>
    <xf numFmtId="10" fontId="5" fillId="0" borderId="48" xfId="0" applyNumberFormat="1" applyFont="1" applyBorder="1" applyAlignment="1">
      <alignment horizontal="center" vertical="center" wrapText="1"/>
    </xf>
    <xf numFmtId="10" fontId="5" fillId="0" borderId="32" xfId="0" applyNumberFormat="1" applyFont="1" applyBorder="1" applyAlignment="1">
      <alignment horizontal="center" vertical="center" wrapText="1"/>
    </xf>
    <xf numFmtId="0" fontId="25" fillId="0" borderId="82" xfId="0" applyFont="1" applyBorder="1" applyAlignment="1">
      <alignment horizontal="left" vertical="center" wrapText="1"/>
    </xf>
    <xf numFmtId="0" fontId="25" fillId="0" borderId="83" xfId="0" applyFont="1" applyBorder="1" applyAlignment="1">
      <alignment horizontal="left" vertical="center" wrapText="1"/>
    </xf>
    <xf numFmtId="0" fontId="6" fillId="0" borderId="63" xfId="0" applyFont="1" applyBorder="1" applyAlignment="1">
      <alignment horizontal="center"/>
    </xf>
    <xf numFmtId="10" fontId="5" fillId="0" borderId="67" xfId="0" applyNumberFormat="1" applyFont="1" applyBorder="1" applyAlignment="1">
      <alignment horizontal="center" vertical="center" wrapText="1"/>
    </xf>
    <xf numFmtId="10" fontId="5" fillId="0" borderId="17" xfId="0" applyNumberFormat="1" applyFont="1" applyBorder="1" applyAlignment="1">
      <alignment horizontal="center" vertical="center" wrapText="1"/>
    </xf>
    <xf numFmtId="10" fontId="5" fillId="0" borderId="46" xfId="0" applyNumberFormat="1" applyFont="1" applyBorder="1" applyAlignment="1">
      <alignment horizontal="center" vertical="center" wrapText="1"/>
    </xf>
    <xf numFmtId="0" fontId="25" fillId="0" borderId="69" xfId="0" applyFont="1" applyBorder="1" applyAlignment="1">
      <alignment horizontal="left" vertical="center" wrapText="1"/>
    </xf>
    <xf numFmtId="0" fontId="25" fillId="0" borderId="67" xfId="0" applyFont="1" applyBorder="1" applyAlignment="1">
      <alignment horizontal="left" vertical="center" wrapText="1"/>
    </xf>
    <xf numFmtId="0" fontId="5" fillId="9" borderId="70" xfId="0" applyFont="1" applyFill="1" applyBorder="1" applyAlignment="1">
      <alignment horizontal="center" vertical="center" wrapText="1"/>
    </xf>
    <xf numFmtId="0" fontId="5" fillId="9" borderId="65" xfId="0" applyFont="1" applyFill="1" applyBorder="1" applyAlignment="1">
      <alignment horizontal="center" vertical="center" wrapText="1"/>
    </xf>
    <xf numFmtId="0" fontId="5" fillId="9" borderId="45" xfId="0" applyFont="1" applyFill="1" applyBorder="1" applyAlignment="1">
      <alignment horizontal="center" vertical="center" wrapText="1"/>
    </xf>
    <xf numFmtId="0" fontId="19" fillId="0" borderId="13" xfId="0" applyFont="1" applyBorder="1"/>
    <xf numFmtId="0" fontId="5" fillId="8" borderId="138" xfId="0" applyFont="1" applyFill="1" applyBorder="1" applyAlignment="1">
      <alignment horizontal="center" vertical="center" wrapText="1"/>
    </xf>
    <xf numFmtId="0" fontId="5" fillId="8" borderId="11" xfId="0" applyFont="1" applyFill="1" applyBorder="1" applyAlignment="1">
      <alignment horizontal="center" vertical="center" wrapText="1"/>
    </xf>
    <xf numFmtId="0" fontId="5" fillId="8" borderId="139" xfId="0" applyFont="1" applyFill="1" applyBorder="1" applyAlignment="1">
      <alignment horizontal="center" vertical="center" wrapText="1"/>
    </xf>
    <xf numFmtId="0" fontId="5" fillId="9" borderId="59" xfId="0" applyFont="1" applyFill="1" applyBorder="1" applyAlignment="1">
      <alignment horizontal="center" vertical="center" wrapText="1"/>
    </xf>
    <xf numFmtId="0" fontId="2" fillId="0" borderId="13" xfId="0" applyFont="1" applyBorder="1" applyAlignment="1">
      <alignment wrapText="1"/>
    </xf>
    <xf numFmtId="0" fontId="94" fillId="0" borderId="0" xfId="0" applyFont="1" applyAlignment="1">
      <alignment wrapText="1"/>
    </xf>
    <xf numFmtId="10" fontId="5" fillId="0" borderId="138" xfId="0" applyNumberFormat="1" applyFont="1" applyBorder="1" applyAlignment="1">
      <alignment horizontal="center" vertical="center" wrapText="1"/>
    </xf>
    <xf numFmtId="10" fontId="5" fillId="0" borderId="11" xfId="0" applyNumberFormat="1" applyFont="1" applyBorder="1" applyAlignment="1">
      <alignment horizontal="center" vertical="center" wrapText="1"/>
    </xf>
    <xf numFmtId="0" fontId="7" fillId="8" borderId="21" xfId="0" applyFont="1" applyFill="1" applyBorder="1" applyAlignment="1">
      <alignment horizontal="center" vertical="center"/>
    </xf>
    <xf numFmtId="0" fontId="7" fillId="8" borderId="22" xfId="0" applyFont="1" applyFill="1" applyBorder="1" applyAlignment="1">
      <alignment horizontal="center" vertical="center"/>
    </xf>
    <xf numFmtId="0" fontId="7" fillId="8" borderId="23" xfId="0" applyFont="1" applyFill="1" applyBorder="1" applyAlignment="1">
      <alignment horizontal="center" vertical="center"/>
    </xf>
    <xf numFmtId="0" fontId="5" fillId="8" borderId="21" xfId="0" applyFont="1" applyFill="1" applyBorder="1" applyAlignment="1">
      <alignment horizontal="center"/>
    </xf>
    <xf numFmtId="0" fontId="5" fillId="8" borderId="22" xfId="0" applyFont="1" applyFill="1" applyBorder="1" applyAlignment="1">
      <alignment horizontal="center"/>
    </xf>
    <xf numFmtId="0" fontId="5" fillId="8" borderId="21" xfId="0" applyFont="1" applyFill="1" applyBorder="1" applyAlignment="1">
      <alignment horizontal="center" vertical="center" wrapText="1"/>
    </xf>
    <xf numFmtId="0" fontId="5" fillId="8" borderId="22" xfId="0" applyFont="1" applyFill="1" applyBorder="1" applyAlignment="1">
      <alignment horizontal="center" vertical="center" wrapText="1"/>
    </xf>
    <xf numFmtId="0" fontId="5" fillId="8" borderId="23" xfId="0" applyFont="1" applyFill="1" applyBorder="1" applyAlignment="1">
      <alignment horizontal="center" vertical="center" wrapText="1"/>
    </xf>
    <xf numFmtId="0" fontId="18" fillId="0" borderId="22" xfId="0" applyFont="1" applyBorder="1"/>
    <xf numFmtId="0" fontId="7" fillId="8" borderId="14"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7" fillId="8" borderId="39" xfId="0" applyFont="1" applyFill="1" applyBorder="1" applyAlignment="1">
      <alignment horizontal="center" vertical="center" wrapText="1"/>
    </xf>
    <xf numFmtId="0" fontId="7" fillId="8" borderId="0" xfId="0" applyFont="1" applyFill="1" applyBorder="1" applyAlignment="1">
      <alignment horizontal="center" vertical="center" wrapText="1"/>
    </xf>
    <xf numFmtId="0" fontId="5" fillId="0" borderId="39" xfId="0" applyFont="1" applyBorder="1" applyAlignment="1">
      <alignment horizontal="center" vertical="center" wrapText="1"/>
    </xf>
    <xf numFmtId="0" fontId="5" fillId="0" borderId="0" xfId="0" applyFont="1" applyBorder="1" applyAlignment="1">
      <alignment horizontal="center" vertical="center" wrapText="1"/>
    </xf>
    <xf numFmtId="0" fontId="7" fillId="10" borderId="14" xfId="0" applyFont="1" applyFill="1" applyBorder="1" applyAlignment="1">
      <alignment horizontal="center" vertical="center" wrapText="1"/>
    </xf>
    <xf numFmtId="0" fontId="7" fillId="10" borderId="15" xfId="0" applyFont="1" applyFill="1" applyBorder="1" applyAlignment="1">
      <alignment horizontal="center" vertical="center" wrapText="1"/>
    </xf>
    <xf numFmtId="0" fontId="7" fillId="10" borderId="16" xfId="0" applyFont="1" applyFill="1" applyBorder="1" applyAlignment="1">
      <alignment horizontal="center" vertical="center" wrapText="1"/>
    </xf>
    <xf numFmtId="0" fontId="7" fillId="10" borderId="18" xfId="0" applyFont="1" applyFill="1" applyBorder="1" applyAlignment="1">
      <alignment horizontal="center" vertical="center" wrapText="1"/>
    </xf>
    <xf numFmtId="0" fontId="7" fillId="10" borderId="19" xfId="0" applyFont="1" applyFill="1" applyBorder="1" applyAlignment="1">
      <alignment horizontal="center" vertical="center" wrapText="1"/>
    </xf>
    <xf numFmtId="0" fontId="7" fillId="10" borderId="20" xfId="0" applyFont="1" applyFill="1" applyBorder="1" applyAlignment="1">
      <alignment horizontal="center" vertical="center" wrapText="1"/>
    </xf>
    <xf numFmtId="0" fontId="95" fillId="0" borderId="0" xfId="0" applyFont="1"/>
    <xf numFmtId="0" fontId="7" fillId="10" borderId="15" xfId="0" applyFont="1" applyFill="1" applyBorder="1" applyAlignment="1">
      <alignment horizontal="center" vertical="center"/>
    </xf>
    <xf numFmtId="0" fontId="7" fillId="10" borderId="19" xfId="0" applyFont="1" applyFill="1" applyBorder="1" applyAlignment="1">
      <alignment horizontal="center" vertical="center"/>
    </xf>
    <xf numFmtId="0" fontId="13" fillId="0" borderId="24" xfId="0" applyFont="1" applyBorder="1" applyAlignment="1">
      <alignment horizontal="center"/>
    </xf>
    <xf numFmtId="0" fontId="13" fillId="0" borderId="25" xfId="0" applyFont="1" applyBorder="1" applyAlignment="1">
      <alignment horizontal="center"/>
    </xf>
    <xf numFmtId="0" fontId="13" fillId="0" borderId="30" xfId="0" applyFont="1" applyBorder="1" applyAlignment="1">
      <alignment horizontal="center"/>
    </xf>
    <xf numFmtId="0" fontId="13" fillId="0" borderId="31" xfId="0" applyFont="1" applyBorder="1" applyAlignment="1">
      <alignment horizontal="center"/>
    </xf>
    <xf numFmtId="10" fontId="13" fillId="0" borderId="31" xfId="0" applyNumberFormat="1" applyFont="1" applyBorder="1" applyAlignment="1">
      <alignment horizontal="center" wrapText="1"/>
    </xf>
    <xf numFmtId="10" fontId="13" fillId="0" borderId="25" xfId="0" applyNumberFormat="1" applyFont="1" applyBorder="1" applyAlignment="1">
      <alignment horizontal="center" wrapText="1"/>
    </xf>
    <xf numFmtId="10" fontId="13" fillId="0" borderId="30" xfId="0" applyNumberFormat="1" applyFont="1" applyBorder="1" applyAlignment="1">
      <alignment horizontal="center" wrapText="1"/>
    </xf>
    <xf numFmtId="0" fontId="13" fillId="0" borderId="69" xfId="0" applyFont="1" applyBorder="1" applyAlignment="1">
      <alignment horizontal="justify" vertical="center"/>
    </xf>
    <xf numFmtId="0" fontId="13" fillId="0" borderId="15" xfId="0" applyFont="1" applyBorder="1" applyAlignment="1">
      <alignment horizontal="justify" vertical="center"/>
    </xf>
    <xf numFmtId="0" fontId="13" fillId="0" borderId="13" xfId="0" applyFont="1" applyBorder="1" applyAlignment="1">
      <alignment horizontal="justify" vertical="center"/>
    </xf>
    <xf numFmtId="0" fontId="13" fillId="0" borderId="0" xfId="0" applyFont="1" applyBorder="1" applyAlignment="1">
      <alignment horizontal="justify" vertical="center"/>
    </xf>
    <xf numFmtId="0" fontId="13" fillId="0" borderId="56" xfId="0" applyFont="1" applyBorder="1" applyAlignment="1">
      <alignment horizontal="center"/>
    </xf>
    <xf numFmtId="0" fontId="13" fillId="0" borderId="57" xfId="0" applyFont="1" applyBorder="1" applyAlignment="1">
      <alignment horizontal="center"/>
    </xf>
    <xf numFmtId="0" fontId="13" fillId="0" borderId="48" xfId="0" applyFont="1" applyBorder="1" applyAlignment="1">
      <alignment horizontal="center"/>
    </xf>
    <xf numFmtId="0" fontId="13" fillId="0" borderId="52" xfId="0" applyFont="1" applyBorder="1" applyAlignment="1">
      <alignment horizontal="center"/>
    </xf>
    <xf numFmtId="0" fontId="13" fillId="0" borderId="82" xfId="0" applyFont="1" applyBorder="1" applyAlignment="1">
      <alignment horizontal="justify" vertical="center"/>
    </xf>
    <xf numFmtId="0" fontId="13" fillId="0" borderId="19" xfId="0" applyFont="1" applyBorder="1" applyAlignment="1">
      <alignment horizontal="justify" vertical="center"/>
    </xf>
    <xf numFmtId="10" fontId="13" fillId="0" borderId="52" xfId="0" applyNumberFormat="1" applyFont="1" applyBorder="1" applyAlignment="1">
      <alignment horizontal="center" wrapText="1"/>
    </xf>
    <xf numFmtId="10" fontId="13" fillId="0" borderId="57" xfId="0" applyNumberFormat="1" applyFont="1" applyBorder="1" applyAlignment="1">
      <alignment horizontal="center" wrapText="1"/>
    </xf>
    <xf numFmtId="10" fontId="13" fillId="0" borderId="48" xfId="0" applyNumberFormat="1" applyFont="1" applyBorder="1" applyAlignment="1">
      <alignment horizontal="center" wrapText="1"/>
    </xf>
    <xf numFmtId="0" fontId="13" fillId="0" borderId="27" xfId="0" applyFont="1" applyBorder="1" applyAlignment="1">
      <alignment horizontal="center"/>
    </xf>
    <xf numFmtId="0" fontId="13" fillId="0" borderId="28" xfId="0" applyFont="1" applyBorder="1" applyAlignment="1">
      <alignment horizontal="center"/>
    </xf>
    <xf numFmtId="0" fontId="13" fillId="0" borderId="32" xfId="0" applyFont="1" applyBorder="1" applyAlignment="1">
      <alignment horizontal="center"/>
    </xf>
    <xf numFmtId="0" fontId="13" fillId="0" borderId="33" xfId="0" applyFont="1" applyBorder="1" applyAlignment="1">
      <alignment horizontal="center"/>
    </xf>
    <xf numFmtId="10" fontId="13" fillId="0" borderId="33" xfId="0" applyNumberFormat="1" applyFont="1" applyBorder="1" applyAlignment="1">
      <alignment horizontal="center" wrapText="1"/>
    </xf>
    <xf numFmtId="10" fontId="13" fillId="0" borderId="28" xfId="0" applyNumberFormat="1" applyFont="1" applyBorder="1" applyAlignment="1">
      <alignment horizontal="center" wrapText="1"/>
    </xf>
    <xf numFmtId="10" fontId="13" fillId="0" borderId="32" xfId="0" applyNumberFormat="1" applyFont="1" applyBorder="1" applyAlignment="1">
      <alignment horizontal="center" wrapText="1"/>
    </xf>
    <xf numFmtId="0" fontId="13" fillId="0" borderId="69" xfId="0" applyFont="1" applyBorder="1" applyAlignment="1">
      <alignment horizontal="justify" vertical="center" wrapText="1"/>
    </xf>
    <xf numFmtId="0" fontId="13" fillId="0" borderId="15" xfId="0" applyFont="1" applyBorder="1" applyAlignment="1">
      <alignment horizontal="justify" vertical="center" wrapText="1"/>
    </xf>
    <xf numFmtId="0" fontId="13" fillId="0" borderId="13" xfId="0" applyFont="1" applyBorder="1" applyAlignment="1">
      <alignment horizontal="justify" vertical="center" wrapText="1"/>
    </xf>
    <xf numFmtId="0" fontId="13" fillId="0" borderId="0" xfId="0" applyFont="1" applyBorder="1" applyAlignment="1">
      <alignment horizontal="justify" vertical="center" wrapText="1"/>
    </xf>
    <xf numFmtId="0" fontId="6" fillId="9" borderId="59" xfId="0" applyFont="1" applyFill="1" applyBorder="1" applyAlignment="1">
      <alignment horizontal="center" vertical="center" wrapText="1"/>
    </xf>
    <xf numFmtId="0" fontId="6" fillId="9" borderId="65" xfId="0" applyFont="1" applyFill="1" applyBorder="1" applyAlignment="1">
      <alignment horizontal="center" vertical="center" wrapText="1"/>
    </xf>
    <xf numFmtId="0" fontId="6" fillId="9" borderId="45" xfId="0" applyFont="1" applyFill="1" applyBorder="1" applyAlignment="1">
      <alignment horizontal="center" vertical="center" wrapText="1"/>
    </xf>
    <xf numFmtId="0" fontId="8" fillId="0" borderId="138" xfId="0" applyFont="1" applyBorder="1" applyAlignment="1">
      <alignment horizontal="left" vertical="center" wrapText="1"/>
    </xf>
    <xf numFmtId="0" fontId="8" fillId="0" borderId="11" xfId="0" applyFont="1" applyBorder="1" applyAlignment="1">
      <alignment horizontal="left" vertical="center" wrapText="1"/>
    </xf>
    <xf numFmtId="0" fontId="8" fillId="0" borderId="12" xfId="0" applyFont="1" applyBorder="1" applyAlignment="1">
      <alignment horizontal="left" vertical="center" wrapText="1"/>
    </xf>
    <xf numFmtId="0" fontId="8" fillId="0" borderId="39" xfId="0" applyFont="1" applyBorder="1" applyAlignment="1">
      <alignment horizontal="left" vertical="center" wrapText="1"/>
    </xf>
    <xf numFmtId="0" fontId="8" fillId="0" borderId="0" xfId="0" applyFont="1" applyBorder="1" applyAlignment="1">
      <alignment horizontal="left" vertical="center" wrapText="1"/>
    </xf>
    <xf numFmtId="0" fontId="8" fillId="0" borderId="17" xfId="0" applyFont="1" applyBorder="1" applyAlignment="1">
      <alignment horizontal="left" vertical="center" wrapText="1"/>
    </xf>
    <xf numFmtId="0" fontId="8" fillId="0" borderId="68" xfId="0" applyFont="1" applyBorder="1" applyAlignment="1">
      <alignment horizontal="left" vertical="center" wrapText="1"/>
    </xf>
    <xf numFmtId="0" fontId="8" fillId="0" borderId="50" xfId="0" applyFont="1" applyBorder="1" applyAlignment="1">
      <alignment horizontal="left" vertical="center" wrapText="1"/>
    </xf>
    <xf numFmtId="0" fontId="8" fillId="0" borderId="46" xfId="0" applyFont="1" applyBorder="1" applyAlignment="1">
      <alignment horizontal="left" vertical="center" wrapText="1"/>
    </xf>
    <xf numFmtId="0" fontId="8" fillId="0" borderId="138" xfId="0" applyFont="1" applyBorder="1" applyAlignment="1">
      <alignment vertical="center" wrapText="1"/>
    </xf>
    <xf numFmtId="0" fontId="8" fillId="0" borderId="11" xfId="0" applyFont="1" applyBorder="1" applyAlignment="1">
      <alignment vertical="center" wrapText="1"/>
    </xf>
    <xf numFmtId="0" fontId="8" fillId="0" borderId="12" xfId="0" applyFont="1" applyBorder="1" applyAlignment="1">
      <alignment vertical="center" wrapText="1"/>
    </xf>
    <xf numFmtId="0" fontId="0" fillId="0" borderId="39" xfId="0" applyBorder="1" applyAlignment="1">
      <alignment vertical="center" wrapText="1"/>
    </xf>
    <xf numFmtId="0" fontId="0" fillId="0" borderId="0" xfId="0" applyBorder="1" applyAlignment="1">
      <alignment vertical="center" wrapText="1"/>
    </xf>
    <xf numFmtId="0" fontId="0" fillId="0" borderId="17" xfId="0" applyBorder="1" applyAlignment="1">
      <alignment vertical="center" wrapText="1"/>
    </xf>
    <xf numFmtId="0" fontId="8" fillId="0" borderId="39" xfId="0" applyFont="1" applyBorder="1" applyAlignment="1">
      <alignment vertical="center" wrapText="1"/>
    </xf>
    <xf numFmtId="0" fontId="8" fillId="0" borderId="0" xfId="0" applyFont="1" applyBorder="1" applyAlignment="1">
      <alignment vertical="center" wrapText="1"/>
    </xf>
    <xf numFmtId="0" fontId="8" fillId="0" borderId="17" xfId="0" applyFont="1" applyBorder="1" applyAlignment="1">
      <alignment vertical="center" wrapText="1"/>
    </xf>
    <xf numFmtId="0" fontId="8" fillId="0" borderId="68" xfId="0" applyFont="1" applyBorder="1" applyAlignment="1">
      <alignment vertical="center" wrapText="1"/>
    </xf>
    <xf numFmtId="0" fontId="8" fillId="0" borderId="50" xfId="0" applyFont="1" applyBorder="1" applyAlignment="1">
      <alignment vertical="center" wrapText="1"/>
    </xf>
    <xf numFmtId="0" fontId="8" fillId="0" borderId="46" xfId="0" applyFont="1" applyBorder="1" applyAlignment="1">
      <alignment vertical="center" wrapText="1"/>
    </xf>
    <xf numFmtId="0" fontId="4" fillId="10" borderId="138" xfId="0" applyFont="1" applyFill="1" applyBorder="1" applyAlignment="1">
      <alignment horizontal="center"/>
    </xf>
    <xf numFmtId="0" fontId="4" fillId="10" borderId="11" xfId="0" applyFont="1" applyFill="1" applyBorder="1" applyAlignment="1">
      <alignment horizontal="center"/>
    </xf>
    <xf numFmtId="0" fontId="4" fillId="10" borderId="12" xfId="0" applyFont="1" applyFill="1" applyBorder="1" applyAlignment="1">
      <alignment horizontal="center"/>
    </xf>
    <xf numFmtId="0" fontId="4" fillId="10" borderId="39" xfId="0" applyFont="1" applyFill="1" applyBorder="1" applyAlignment="1">
      <alignment horizontal="center"/>
    </xf>
    <xf numFmtId="0" fontId="4" fillId="10" borderId="0" xfId="0" applyFont="1" applyFill="1" applyBorder="1" applyAlignment="1">
      <alignment horizontal="center"/>
    </xf>
    <xf numFmtId="0" fontId="4" fillId="10" borderId="17" xfId="0" applyFont="1" applyFill="1" applyBorder="1" applyAlignment="1">
      <alignment horizontal="center"/>
    </xf>
    <xf numFmtId="0" fontId="4" fillId="10" borderId="68" xfId="0" applyFont="1" applyFill="1" applyBorder="1" applyAlignment="1">
      <alignment horizontal="center"/>
    </xf>
    <xf numFmtId="0" fontId="4" fillId="10" borderId="50" xfId="0" applyFont="1" applyFill="1" applyBorder="1" applyAlignment="1">
      <alignment horizontal="center"/>
    </xf>
    <xf numFmtId="0" fontId="4" fillId="10" borderId="46" xfId="0" applyFont="1" applyFill="1" applyBorder="1" applyAlignment="1">
      <alignment horizontal="center"/>
    </xf>
    <xf numFmtId="0" fontId="6" fillId="0" borderId="55" xfId="0" applyFont="1" applyBorder="1" applyAlignment="1">
      <alignment horizontal="center" vertical="center" wrapText="1"/>
    </xf>
    <xf numFmtId="0" fontId="2" fillId="0" borderId="69" xfId="0" applyFont="1" applyBorder="1" applyAlignment="1">
      <alignment horizontal="center" vertical="center" wrapText="1"/>
    </xf>
    <xf numFmtId="0" fontId="2" fillId="0" borderId="67"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50" xfId="0" applyFont="1" applyBorder="1" applyAlignment="1">
      <alignment horizontal="center" vertical="center" wrapText="1"/>
    </xf>
    <xf numFmtId="0" fontId="16" fillId="0" borderId="10" xfId="0" applyFont="1" applyBorder="1" applyAlignment="1">
      <alignment horizontal="center" wrapText="1"/>
    </xf>
    <xf numFmtId="0" fontId="16" fillId="0" borderId="11" xfId="0" applyFont="1" applyBorder="1" applyAlignment="1">
      <alignment horizontal="center" wrapText="1"/>
    </xf>
    <xf numFmtId="0" fontId="16" fillId="0" borderId="12" xfId="0" applyFont="1" applyBorder="1" applyAlignment="1">
      <alignment horizontal="center" wrapText="1"/>
    </xf>
    <xf numFmtId="0" fontId="16" fillId="0" borderId="49" xfId="0" applyFont="1" applyBorder="1" applyAlignment="1">
      <alignment horizontal="center" wrapText="1"/>
    </xf>
    <xf numFmtId="0" fontId="16" fillId="0" borderId="50" xfId="0" applyFont="1" applyBorder="1" applyAlignment="1">
      <alignment horizontal="center" wrapText="1"/>
    </xf>
    <xf numFmtId="0" fontId="16" fillId="0" borderId="46" xfId="0" applyFont="1" applyBorder="1" applyAlignment="1">
      <alignment horizontal="center" wrapText="1"/>
    </xf>
    <xf numFmtId="0" fontId="16" fillId="0" borderId="82"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83" xfId="0" applyFont="1" applyBorder="1" applyAlignment="1">
      <alignment horizontal="center" vertical="center" wrapText="1"/>
    </xf>
    <xf numFmtId="0" fontId="16" fillId="0" borderId="82" xfId="0" applyFont="1" applyBorder="1" applyAlignment="1">
      <alignment horizontal="center" wrapText="1"/>
    </xf>
    <xf numFmtId="0" fontId="16" fillId="0" borderId="19" xfId="0" applyFont="1" applyBorder="1" applyAlignment="1">
      <alignment horizontal="center" wrapText="1"/>
    </xf>
    <xf numFmtId="0" fontId="16" fillId="0" borderId="83" xfId="0" applyFont="1" applyBorder="1" applyAlignment="1">
      <alignment horizontal="center" wrapText="1"/>
    </xf>
    <xf numFmtId="0" fontId="4" fillId="0" borderId="23" xfId="0" applyFont="1" applyBorder="1" applyAlignment="1">
      <alignment horizontal="center" vertical="center"/>
    </xf>
    <xf numFmtId="0" fontId="6" fillId="9" borderId="14" xfId="0" applyFont="1" applyFill="1" applyBorder="1" applyAlignment="1">
      <alignment horizontal="center" vertical="center" wrapText="1"/>
    </xf>
    <xf numFmtId="0" fontId="6" fillId="9" borderId="15" xfId="0" applyFont="1" applyFill="1" applyBorder="1" applyAlignment="1">
      <alignment horizontal="center" vertical="center" wrapText="1"/>
    </xf>
    <xf numFmtId="0" fontId="6" fillId="9" borderId="16" xfId="0" applyFont="1" applyFill="1" applyBorder="1" applyAlignment="1">
      <alignment horizontal="center" vertical="center" wrapText="1"/>
    </xf>
    <xf numFmtId="0" fontId="6" fillId="9" borderId="39" xfId="0" applyFont="1" applyFill="1" applyBorder="1" applyAlignment="1">
      <alignment horizontal="center" vertical="center" wrapText="1"/>
    </xf>
    <xf numFmtId="0" fontId="6" fillId="9" borderId="0" xfId="0" applyFont="1" applyFill="1" applyBorder="1" applyAlignment="1">
      <alignment horizontal="center" vertical="center" wrapText="1"/>
    </xf>
    <xf numFmtId="0" fontId="6" fillId="9" borderId="40" xfId="0" applyFont="1" applyFill="1" applyBorder="1" applyAlignment="1">
      <alignment horizontal="center" vertical="center" wrapText="1"/>
    </xf>
    <xf numFmtId="0" fontId="6" fillId="9" borderId="66" xfId="0" applyFont="1" applyFill="1" applyBorder="1" applyAlignment="1">
      <alignment horizontal="center" vertical="center" wrapText="1"/>
    </xf>
    <xf numFmtId="0" fontId="6" fillId="9" borderId="37" xfId="0" applyFont="1" applyFill="1" applyBorder="1" applyAlignment="1">
      <alignment horizontal="center" vertical="center" wrapText="1"/>
    </xf>
    <xf numFmtId="0" fontId="5" fillId="9" borderId="69" xfId="0" applyFont="1" applyFill="1" applyBorder="1" applyAlignment="1">
      <alignment horizontal="center" vertical="center" wrapText="1"/>
    </xf>
    <xf numFmtId="0" fontId="5" fillId="9" borderId="15" xfId="0" applyFont="1" applyFill="1" applyBorder="1" applyAlignment="1">
      <alignment horizontal="center" vertical="center" wrapText="1"/>
    </xf>
    <xf numFmtId="0" fontId="5" fillId="9" borderId="16" xfId="0" applyFont="1" applyFill="1" applyBorder="1" applyAlignment="1">
      <alignment horizontal="center" vertical="center" wrapText="1"/>
    </xf>
    <xf numFmtId="0" fontId="5" fillId="9" borderId="49" xfId="0" applyFont="1" applyFill="1" applyBorder="1" applyAlignment="1">
      <alignment horizontal="center" vertical="center" wrapText="1"/>
    </xf>
    <xf numFmtId="0" fontId="5" fillId="9" borderId="50" xfId="0" applyFont="1" applyFill="1" applyBorder="1" applyAlignment="1">
      <alignment horizontal="center" vertical="center" wrapText="1"/>
    </xf>
    <xf numFmtId="0" fontId="5" fillId="9" borderId="51" xfId="0" applyFont="1" applyFill="1" applyBorder="1" applyAlignment="1">
      <alignment horizontal="center" vertical="center" wrapText="1"/>
    </xf>
    <xf numFmtId="0" fontId="6" fillId="9" borderId="23" xfId="0" applyFont="1" applyFill="1" applyBorder="1" applyAlignment="1">
      <alignment horizontal="center" vertical="center" wrapText="1"/>
    </xf>
    <xf numFmtId="0" fontId="6" fillId="9" borderId="27" xfId="0" applyFont="1" applyFill="1" applyBorder="1" applyAlignment="1">
      <alignment horizontal="center" vertical="center" wrapText="1"/>
    </xf>
    <xf numFmtId="0" fontId="6" fillId="9" borderId="28" xfId="0" applyFont="1" applyFill="1" applyBorder="1" applyAlignment="1">
      <alignment horizontal="center" vertical="center" wrapText="1"/>
    </xf>
    <xf numFmtId="0" fontId="6" fillId="9" borderId="29" xfId="0" applyFont="1" applyFill="1" applyBorder="1" applyAlignment="1">
      <alignment horizontal="center" vertical="center" wrapText="1"/>
    </xf>
    <xf numFmtId="10" fontId="5" fillId="0" borderId="58" xfId="0" applyNumberFormat="1" applyFont="1" applyBorder="1" applyAlignment="1">
      <alignment horizontal="center" vertical="center" wrapText="1"/>
    </xf>
    <xf numFmtId="0" fontId="27" fillId="0" borderId="39" xfId="0" applyFont="1" applyBorder="1" applyAlignment="1">
      <alignment horizontal="left" vertical="center" wrapText="1"/>
    </xf>
    <xf numFmtId="0" fontId="27" fillId="0" borderId="0" xfId="0" applyFont="1" applyBorder="1" applyAlignment="1">
      <alignment horizontal="left" vertical="center" wrapText="1"/>
    </xf>
    <xf numFmtId="10" fontId="5" fillId="0" borderId="16" xfId="0" applyNumberFormat="1" applyFont="1" applyBorder="1" applyAlignment="1">
      <alignment horizontal="center" vertical="center" wrapText="1"/>
    </xf>
    <xf numFmtId="10" fontId="5" fillId="0" borderId="40" xfId="0" applyNumberFormat="1" applyFont="1" applyBorder="1" applyAlignment="1">
      <alignment horizontal="center" vertical="center" wrapText="1"/>
    </xf>
    <xf numFmtId="10" fontId="5" fillId="0" borderId="51" xfId="0" applyNumberFormat="1" applyFont="1" applyBorder="1" applyAlignment="1">
      <alignment horizontal="center" vertical="center" wrapText="1"/>
    </xf>
    <xf numFmtId="0" fontId="5" fillId="0" borderId="14" xfId="0" applyFont="1" applyBorder="1" applyAlignment="1">
      <alignment horizontal="left" vertical="center" wrapText="1"/>
    </xf>
    <xf numFmtId="0" fontId="5" fillId="0" borderId="15" xfId="0" applyFont="1" applyBorder="1" applyAlignment="1">
      <alignment horizontal="left" vertical="center" wrapText="1"/>
    </xf>
    <xf numFmtId="0" fontId="5" fillId="0" borderId="39" xfId="0" applyFont="1" applyBorder="1" applyAlignment="1">
      <alignment horizontal="left" vertical="center" wrapText="1"/>
    </xf>
    <xf numFmtId="0" fontId="5" fillId="0" borderId="0" xfId="0" applyFont="1" applyBorder="1" applyAlignment="1">
      <alignment horizontal="left" vertical="center" wrapText="1"/>
    </xf>
    <xf numFmtId="0" fontId="25" fillId="0" borderId="39" xfId="0" applyFont="1" applyBorder="1" applyAlignment="1">
      <alignment horizontal="left" vertical="center" wrapText="1"/>
    </xf>
    <xf numFmtId="0" fontId="25" fillId="0" borderId="0" xfId="0" applyFont="1" applyBorder="1" applyAlignment="1">
      <alignment horizontal="left" vertical="center" wrapText="1"/>
    </xf>
    <xf numFmtId="10" fontId="5" fillId="0" borderId="29" xfId="0" applyNumberFormat="1" applyFont="1" applyBorder="1" applyAlignment="1">
      <alignment horizontal="center" vertical="center" wrapText="1"/>
    </xf>
    <xf numFmtId="0" fontId="5" fillId="0" borderId="18" xfId="0" applyFont="1" applyBorder="1" applyAlignment="1">
      <alignment horizontal="left" vertical="center" wrapText="1"/>
    </xf>
    <xf numFmtId="0" fontId="5" fillId="0" borderId="19" xfId="0" applyFont="1" applyBorder="1" applyAlignment="1">
      <alignment horizontal="left" vertical="center" wrapText="1"/>
    </xf>
    <xf numFmtId="0" fontId="5" fillId="8" borderId="21" xfId="0" applyFont="1" applyFill="1" applyBorder="1" applyAlignment="1">
      <alignment horizontal="center" vertical="center"/>
    </xf>
    <xf numFmtId="0" fontId="5" fillId="8" borderId="22" xfId="0" applyFont="1" applyFill="1" applyBorder="1" applyAlignment="1">
      <alignment horizontal="center" vertical="center"/>
    </xf>
    <xf numFmtId="0" fontId="6" fillId="0" borderId="13" xfId="0" applyFont="1" applyBorder="1"/>
    <xf numFmtId="0" fontId="6" fillId="0" borderId="0" xfId="0" applyFont="1" applyBorder="1"/>
    <xf numFmtId="0" fontId="7" fillId="8" borderId="21" xfId="0" applyFont="1" applyFill="1" applyBorder="1" applyAlignment="1">
      <alignment horizontal="center"/>
    </xf>
    <xf numFmtId="0" fontId="7" fillId="8" borderId="22" xfId="0" applyFont="1" applyFill="1" applyBorder="1" applyAlignment="1">
      <alignment horizontal="center"/>
    </xf>
    <xf numFmtId="0" fontId="7" fillId="8" borderId="23" xfId="0" applyFont="1" applyFill="1" applyBorder="1" applyAlignment="1">
      <alignment horizontal="center"/>
    </xf>
    <xf numFmtId="0" fontId="5" fillId="8" borderId="19" xfId="0" applyFont="1" applyFill="1" applyBorder="1" applyAlignment="1">
      <alignment horizontal="center"/>
    </xf>
    <xf numFmtId="10" fontId="13" fillId="0" borderId="31" xfId="0" applyNumberFormat="1" applyFont="1" applyBorder="1" applyAlignment="1">
      <alignment horizontal="center" vertical="center" wrapText="1"/>
    </xf>
    <xf numFmtId="10" fontId="13" fillId="0" borderId="25" xfId="0" applyNumberFormat="1" applyFont="1" applyBorder="1" applyAlignment="1">
      <alignment horizontal="center" vertical="center" wrapText="1"/>
    </xf>
    <xf numFmtId="10" fontId="13" fillId="0" borderId="30" xfId="0" applyNumberFormat="1" applyFont="1" applyBorder="1" applyAlignment="1">
      <alignment horizontal="center" vertical="center" wrapText="1"/>
    </xf>
    <xf numFmtId="10" fontId="13" fillId="0" borderId="52" xfId="0" applyNumberFormat="1" applyFont="1" applyBorder="1" applyAlignment="1">
      <alignment horizontal="center" vertical="center" wrapText="1"/>
    </xf>
    <xf numFmtId="10" fontId="13" fillId="0" borderId="57" xfId="0" applyNumberFormat="1" applyFont="1" applyBorder="1" applyAlignment="1">
      <alignment horizontal="center" vertical="center" wrapText="1"/>
    </xf>
    <xf numFmtId="10" fontId="13" fillId="0" borderId="48" xfId="0" applyNumberFormat="1" applyFont="1" applyBorder="1" applyAlignment="1">
      <alignment horizontal="center" vertical="center" wrapText="1"/>
    </xf>
    <xf numFmtId="0" fontId="13" fillId="0" borderId="52" xfId="0" applyFont="1" applyBorder="1" applyAlignment="1">
      <alignment horizontal="center" vertical="center" wrapText="1"/>
    </xf>
    <xf numFmtId="0" fontId="13" fillId="0" borderId="57" xfId="0" applyFont="1" applyBorder="1" applyAlignment="1">
      <alignment horizontal="center" vertical="center" wrapText="1"/>
    </xf>
    <xf numFmtId="0" fontId="13" fillId="0" borderId="48" xfId="0" applyFont="1" applyBorder="1" applyAlignment="1">
      <alignment horizontal="center" vertical="center" wrapText="1"/>
    </xf>
    <xf numFmtId="0" fontId="5" fillId="0" borderId="13" xfId="0" applyFont="1" applyBorder="1" applyAlignment="1">
      <alignment horizontal="left" vertical="center" wrapText="1"/>
    </xf>
    <xf numFmtId="0" fontId="5" fillId="0" borderId="0" xfId="0" applyFont="1" applyAlignment="1">
      <alignment horizontal="left" vertical="center" wrapText="1"/>
    </xf>
    <xf numFmtId="0" fontId="5" fillId="0" borderId="17" xfId="0" applyFont="1" applyBorder="1" applyAlignment="1">
      <alignment horizontal="left" vertical="center" wrapText="1"/>
    </xf>
    <xf numFmtId="0" fontId="5" fillId="0" borderId="69" xfId="0" applyFont="1" applyBorder="1" applyAlignment="1">
      <alignment horizontal="left" vertical="center" wrapText="1"/>
    </xf>
    <xf numFmtId="0" fontId="5" fillId="0" borderId="67" xfId="0" applyFont="1" applyBorder="1" applyAlignment="1">
      <alignment horizontal="left" vertical="center" wrapText="1"/>
    </xf>
    <xf numFmtId="0" fontId="5" fillId="0" borderId="82" xfId="0" applyFont="1" applyBorder="1" applyAlignment="1">
      <alignment horizontal="left" vertical="center" wrapText="1"/>
    </xf>
    <xf numFmtId="0" fontId="5" fillId="0" borderId="83" xfId="0" applyFont="1" applyBorder="1" applyAlignment="1">
      <alignment horizontal="left" vertical="center" wrapText="1"/>
    </xf>
    <xf numFmtId="10" fontId="5" fillId="0" borderId="12" xfId="0" applyNumberFormat="1" applyFont="1" applyBorder="1" applyAlignment="1">
      <alignment horizontal="center" vertical="center" wrapText="1"/>
    </xf>
    <xf numFmtId="10" fontId="13" fillId="0" borderId="33" xfId="0" applyNumberFormat="1" applyFont="1" applyBorder="1" applyAlignment="1">
      <alignment horizontal="center" vertical="center" wrapText="1"/>
    </xf>
    <xf numFmtId="10" fontId="13" fillId="0" borderId="28" xfId="0" applyNumberFormat="1" applyFont="1" applyBorder="1" applyAlignment="1">
      <alignment horizontal="center" vertical="center" wrapText="1"/>
    </xf>
    <xf numFmtId="10" fontId="13" fillId="0" borderId="32" xfId="0" applyNumberFormat="1" applyFont="1" applyBorder="1" applyAlignment="1">
      <alignment horizontal="center" vertical="center" wrapText="1"/>
    </xf>
    <xf numFmtId="0" fontId="13" fillId="0" borderId="31"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82" xfId="0" applyFont="1" applyBorder="1" applyAlignment="1">
      <alignment horizontal="justify" vertical="center" wrapText="1"/>
    </xf>
    <xf numFmtId="0" fontId="13" fillId="0" borderId="19" xfId="0" applyFont="1" applyBorder="1" applyAlignment="1">
      <alignment horizontal="justify" vertical="center" wrapText="1"/>
    </xf>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6" fillId="24" borderId="21" xfId="3" applyFont="1" applyFill="1" applyBorder="1" applyAlignment="1">
      <alignment horizontal="center" vertical="center" wrapText="1"/>
    </xf>
    <xf numFmtId="0" fontId="6" fillId="24" borderId="22" xfId="3" applyFont="1" applyFill="1" applyBorder="1" applyAlignment="1">
      <alignment horizontal="center" vertical="center" wrapText="1"/>
    </xf>
    <xf numFmtId="0" fontId="6" fillId="24" borderId="23" xfId="3" applyFont="1" applyFill="1" applyBorder="1" applyAlignment="1">
      <alignment horizontal="center" vertical="center" wrapText="1"/>
    </xf>
    <xf numFmtId="0" fontId="8" fillId="0" borderId="21" xfId="3" applyFont="1" applyBorder="1" applyAlignment="1">
      <alignment horizontal="justify" vertical="center" wrapText="1"/>
    </xf>
    <xf numFmtId="0" fontId="8" fillId="0" borderId="22" xfId="3" applyFont="1" applyBorder="1" applyAlignment="1">
      <alignment horizontal="justify" vertical="center" wrapText="1"/>
    </xf>
    <xf numFmtId="0" fontId="8" fillId="0" borderId="23" xfId="3" applyFont="1" applyBorder="1" applyAlignment="1">
      <alignment horizontal="justify" vertical="center" wrapText="1"/>
    </xf>
    <xf numFmtId="0" fontId="2" fillId="0" borderId="5" xfId="2" applyFont="1" applyBorder="1" applyAlignment="1">
      <alignment horizontal="justify" vertical="center"/>
    </xf>
    <xf numFmtId="0" fontId="2" fillId="0" borderId="6" xfId="2" applyFont="1" applyBorder="1" applyAlignment="1">
      <alignment horizontal="justify" vertical="center"/>
    </xf>
    <xf numFmtId="0" fontId="4" fillId="25" borderId="21" xfId="2" applyFont="1" applyFill="1" applyBorder="1" applyAlignment="1">
      <alignment horizontal="center" vertical="center" wrapText="1"/>
    </xf>
    <xf numFmtId="0" fontId="4" fillId="25" borderId="22" xfId="2" applyFont="1" applyFill="1" applyBorder="1" applyAlignment="1">
      <alignment horizontal="center" vertical="center" wrapText="1"/>
    </xf>
    <xf numFmtId="0" fontId="4" fillId="25" borderId="23" xfId="2" applyFont="1" applyFill="1" applyBorder="1" applyAlignment="1">
      <alignment horizontal="center" vertical="center" wrapText="1"/>
    </xf>
    <xf numFmtId="0" fontId="73" fillId="24" borderId="21" xfId="0" applyFont="1" applyFill="1" applyBorder="1" applyAlignment="1">
      <alignment horizontal="center" vertical="center" wrapText="1"/>
    </xf>
    <xf numFmtId="0" fontId="73" fillId="24" borderId="22" xfId="0" applyFont="1" applyFill="1" applyBorder="1" applyAlignment="1">
      <alignment horizontal="center" vertical="center" wrapText="1"/>
    </xf>
    <xf numFmtId="0" fontId="73" fillId="24" borderId="23" xfId="0" applyFont="1" applyFill="1" applyBorder="1" applyAlignment="1">
      <alignment horizontal="center" vertical="center" wrapText="1"/>
    </xf>
    <xf numFmtId="0" fontId="2" fillId="24" borderId="39" xfId="2" applyFont="1" applyFill="1" applyBorder="1" applyAlignment="1">
      <alignment horizontal="center" vertical="center"/>
    </xf>
    <xf numFmtId="0" fontId="2" fillId="24" borderId="0" xfId="2" applyFont="1" applyFill="1" applyAlignment="1">
      <alignment horizontal="center" vertical="center"/>
    </xf>
    <xf numFmtId="0" fontId="2" fillId="24" borderId="40" xfId="2" applyFont="1" applyFill="1" applyBorder="1" applyAlignment="1">
      <alignment horizontal="center" vertical="center"/>
    </xf>
    <xf numFmtId="0" fontId="2" fillId="24" borderId="18" xfId="2" applyFont="1" applyFill="1" applyBorder="1" applyAlignment="1">
      <alignment horizontal="center" vertical="center"/>
    </xf>
    <xf numFmtId="0" fontId="2" fillId="24" borderId="19" xfId="2" applyFont="1" applyFill="1" applyBorder="1" applyAlignment="1">
      <alignment horizontal="center" vertical="center"/>
    </xf>
    <xf numFmtId="0" fontId="2" fillId="24" borderId="20" xfId="2" applyFont="1" applyFill="1" applyBorder="1" applyAlignment="1">
      <alignment horizontal="center" vertical="center"/>
    </xf>
    <xf numFmtId="0" fontId="36" fillId="24" borderId="39" xfId="0" applyFont="1" applyFill="1" applyBorder="1" applyAlignment="1">
      <alignment horizontal="center" vertical="center"/>
    </xf>
    <xf numFmtId="0" fontId="36" fillId="24" borderId="0" xfId="0" applyFont="1" applyFill="1" applyAlignment="1">
      <alignment horizontal="center" vertical="center"/>
    </xf>
    <xf numFmtId="0" fontId="36" fillId="24" borderId="40" xfId="0" applyFont="1" applyFill="1" applyBorder="1" applyAlignment="1">
      <alignment horizontal="center" vertical="center"/>
    </xf>
    <xf numFmtId="0" fontId="36" fillId="24" borderId="18" xfId="0" applyFont="1" applyFill="1" applyBorder="1" applyAlignment="1">
      <alignment horizontal="center" vertical="center"/>
    </xf>
    <xf numFmtId="0" fontId="36" fillId="24" borderId="19" xfId="0" applyFont="1" applyFill="1" applyBorder="1" applyAlignment="1">
      <alignment horizontal="center" vertical="center"/>
    </xf>
    <xf numFmtId="0" fontId="36" fillId="24" borderId="20" xfId="0" applyFont="1" applyFill="1" applyBorder="1" applyAlignment="1">
      <alignment horizontal="center" vertical="center"/>
    </xf>
    <xf numFmtId="0" fontId="2" fillId="0" borderId="21" xfId="2" applyFont="1" applyBorder="1" applyAlignment="1">
      <alignment horizontal="justify" vertical="center"/>
    </xf>
    <xf numFmtId="0" fontId="2" fillId="0" borderId="22" xfId="2" applyFont="1" applyBorder="1" applyAlignment="1">
      <alignment horizontal="justify" vertical="center"/>
    </xf>
    <xf numFmtId="0" fontId="2" fillId="0" borderId="23" xfId="2" applyFont="1" applyBorder="1" applyAlignment="1">
      <alignment horizontal="justify" vertical="center"/>
    </xf>
    <xf numFmtId="0" fontId="2" fillId="0" borderId="40" xfId="0" applyFont="1" applyBorder="1" applyAlignment="1">
      <alignment horizontal="center" vertical="center" wrapText="1"/>
    </xf>
    <xf numFmtId="0" fontId="6" fillId="12" borderId="14" xfId="0" applyFont="1" applyFill="1" applyBorder="1" applyAlignment="1">
      <alignment horizontal="center" vertical="center" wrapText="1"/>
    </xf>
    <xf numFmtId="0" fontId="6" fillId="12" borderId="15" xfId="0" applyFont="1" applyFill="1" applyBorder="1" applyAlignment="1">
      <alignment horizontal="center" vertical="center" wrapText="1"/>
    </xf>
    <xf numFmtId="0" fontId="6" fillId="12" borderId="16" xfId="0" applyFont="1" applyFill="1" applyBorder="1" applyAlignment="1">
      <alignment horizontal="center" vertical="center" wrapText="1"/>
    </xf>
    <xf numFmtId="0" fontId="6" fillId="12" borderId="39" xfId="0" applyFont="1" applyFill="1" applyBorder="1" applyAlignment="1">
      <alignment horizontal="center" vertical="center" wrapText="1"/>
    </xf>
    <xf numFmtId="0" fontId="6" fillId="12" borderId="0" xfId="0" applyFont="1" applyFill="1" applyBorder="1" applyAlignment="1">
      <alignment horizontal="center" vertical="center" wrapText="1"/>
    </xf>
    <xf numFmtId="0" fontId="6" fillId="12" borderId="40" xfId="0" applyFont="1" applyFill="1" applyBorder="1" applyAlignment="1">
      <alignment horizontal="center" vertical="center" wrapText="1"/>
    </xf>
    <xf numFmtId="0" fontId="6" fillId="12" borderId="27" xfId="0" applyFont="1" applyFill="1" applyBorder="1" applyAlignment="1">
      <alignment horizontal="center" vertical="center"/>
    </xf>
    <xf numFmtId="0" fontId="6" fillId="12" borderId="28" xfId="0" applyFont="1" applyFill="1" applyBorder="1" applyAlignment="1">
      <alignment horizontal="center" vertical="center"/>
    </xf>
    <xf numFmtId="0" fontId="6" fillId="12" borderId="29" xfId="0" applyFont="1" applyFill="1" applyBorder="1" applyAlignment="1">
      <alignment horizontal="center" vertical="center"/>
    </xf>
    <xf numFmtId="0" fontId="6" fillId="0" borderId="69"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51" xfId="0" applyFont="1" applyBorder="1" applyAlignment="1">
      <alignment horizontal="center" vertical="center" wrapText="1"/>
    </xf>
    <xf numFmtId="9" fontId="6" fillId="0" borderId="21" xfId="0" applyNumberFormat="1" applyFont="1" applyBorder="1" applyAlignment="1">
      <alignment horizontal="center" vertical="center" wrapText="1"/>
    </xf>
    <xf numFmtId="9" fontId="6" fillId="0" borderId="23" xfId="0" applyNumberFormat="1" applyFont="1" applyBorder="1" applyAlignment="1">
      <alignment horizontal="center" vertical="center" wrapText="1"/>
    </xf>
    <xf numFmtId="0" fontId="5" fillId="12" borderId="21" xfId="0" applyFont="1" applyFill="1" applyBorder="1" applyAlignment="1">
      <alignment horizontal="center" vertical="center" wrapText="1"/>
    </xf>
    <xf numFmtId="0" fontId="5" fillId="12" borderId="22" xfId="0" applyFont="1" applyFill="1" applyBorder="1" applyAlignment="1">
      <alignment horizontal="center" vertical="center" wrapText="1"/>
    </xf>
    <xf numFmtId="0" fontId="5" fillId="12" borderId="37" xfId="0" applyFont="1" applyFill="1" applyBorder="1" applyAlignment="1">
      <alignment horizontal="center" vertical="center" wrapText="1"/>
    </xf>
    <xf numFmtId="0" fontId="5" fillId="0" borderId="31"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31" xfId="0" applyFont="1" applyBorder="1" applyAlignment="1">
      <alignment horizontal="center" vertical="center"/>
    </xf>
    <xf numFmtId="0" fontId="5" fillId="0" borderId="25" xfId="0" applyFont="1" applyBorder="1" applyAlignment="1">
      <alignment horizontal="center" vertical="center"/>
    </xf>
    <xf numFmtId="0" fontId="5" fillId="0" borderId="30" xfId="0" applyFont="1" applyBorder="1" applyAlignment="1">
      <alignment horizontal="center" vertical="center"/>
    </xf>
    <xf numFmtId="0" fontId="5" fillId="0" borderId="66"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66" xfId="0" applyFont="1" applyBorder="1" applyAlignment="1">
      <alignment horizontal="left" wrapText="1"/>
    </xf>
    <xf numFmtId="0" fontId="5" fillId="0" borderId="22" xfId="0" applyFont="1" applyBorder="1" applyAlignment="1">
      <alignment horizontal="left" wrapText="1"/>
    </xf>
    <xf numFmtId="0" fontId="5" fillId="0" borderId="56" xfId="0" applyFont="1" applyBorder="1" applyAlignment="1">
      <alignment horizontal="center"/>
    </xf>
    <xf numFmtId="0" fontId="5" fillId="0" borderId="57" xfId="0" applyFont="1" applyBorder="1" applyAlignment="1">
      <alignment horizontal="center"/>
    </xf>
    <xf numFmtId="0" fontId="5" fillId="0" borderId="48" xfId="0" applyFont="1" applyBorder="1" applyAlignment="1">
      <alignment horizontal="center"/>
    </xf>
    <xf numFmtId="0" fontId="6" fillId="0" borderId="52" xfId="0" applyFont="1" applyBorder="1" applyAlignment="1">
      <alignment horizontal="center" vertical="center" wrapText="1"/>
    </xf>
    <xf numFmtId="0" fontId="5" fillId="0" borderId="52" xfId="0" applyFont="1" applyBorder="1" applyAlignment="1">
      <alignment horizontal="center"/>
    </xf>
    <xf numFmtId="0" fontId="5" fillId="12" borderId="24" xfId="0" applyFont="1" applyFill="1" applyBorder="1" applyAlignment="1">
      <alignment horizontal="center" vertical="center" wrapText="1"/>
    </xf>
    <xf numFmtId="0" fontId="5" fillId="12" borderId="25" xfId="0" applyFont="1" applyFill="1" applyBorder="1" applyAlignment="1">
      <alignment horizontal="center" vertical="center" wrapText="1"/>
    </xf>
    <xf numFmtId="0" fontId="5" fillId="12" borderId="30" xfId="0" applyFont="1" applyFill="1" applyBorder="1" applyAlignment="1">
      <alignment horizontal="center" vertical="center" wrapText="1"/>
    </xf>
    <xf numFmtId="10" fontId="5" fillId="0" borderId="52" xfId="0" applyNumberFormat="1" applyFont="1" applyBorder="1" applyAlignment="1">
      <alignment horizontal="center"/>
    </xf>
    <xf numFmtId="10" fontId="5" fillId="0" borderId="48" xfId="0" applyNumberFormat="1" applyFont="1" applyBorder="1" applyAlignment="1">
      <alignment horizontal="center"/>
    </xf>
    <xf numFmtId="0" fontId="5" fillId="0" borderId="25" xfId="0" applyFont="1" applyBorder="1" applyAlignment="1">
      <alignment horizontal="center" vertical="center" wrapText="1"/>
    </xf>
    <xf numFmtId="0" fontId="5" fillId="0" borderId="31" xfId="0" applyFont="1" applyBorder="1" applyAlignment="1">
      <alignment horizontal="left" wrapText="1"/>
    </xf>
    <xf numFmtId="0" fontId="5" fillId="0" borderId="25" xfId="0" applyFont="1" applyBorder="1" applyAlignment="1">
      <alignment horizontal="left" wrapText="1"/>
    </xf>
    <xf numFmtId="0" fontId="17" fillId="10" borderId="14" xfId="0" applyFont="1" applyFill="1" applyBorder="1" applyAlignment="1">
      <alignment horizontal="center" vertical="center" wrapText="1"/>
    </xf>
    <xf numFmtId="0" fontId="17" fillId="10" borderId="15" xfId="0" applyFont="1" applyFill="1" applyBorder="1" applyAlignment="1">
      <alignment horizontal="center" vertical="center" wrapText="1"/>
    </xf>
    <xf numFmtId="0" fontId="17" fillId="10" borderId="16" xfId="0" applyFont="1" applyFill="1" applyBorder="1" applyAlignment="1">
      <alignment horizontal="center" vertical="center" wrapText="1"/>
    </xf>
    <xf numFmtId="0" fontId="17" fillId="10" borderId="18" xfId="0" applyFont="1" applyFill="1" applyBorder="1" applyAlignment="1">
      <alignment horizontal="center" vertical="center" wrapText="1"/>
    </xf>
    <xf numFmtId="0" fontId="17" fillId="10" borderId="19" xfId="0" applyFont="1" applyFill="1" applyBorder="1" applyAlignment="1">
      <alignment horizontal="center" vertical="center" wrapText="1"/>
    </xf>
    <xf numFmtId="0" fontId="17" fillId="10" borderId="20" xfId="0" applyFont="1" applyFill="1" applyBorder="1" applyAlignment="1">
      <alignment horizontal="center" vertical="center" wrapText="1"/>
    </xf>
    <xf numFmtId="0" fontId="4" fillId="8" borderId="52" xfId="0" applyFont="1" applyFill="1" applyBorder="1" applyAlignment="1">
      <alignment horizontal="center"/>
    </xf>
    <xf numFmtId="0" fontId="4" fillId="8" borderId="57" xfId="0" applyFont="1" applyFill="1" applyBorder="1" applyAlignment="1">
      <alignment horizontal="center"/>
    </xf>
    <xf numFmtId="0" fontId="4" fillId="8" borderId="48" xfId="0" applyFont="1" applyFill="1" applyBorder="1" applyAlignment="1">
      <alignment horizontal="center"/>
    </xf>
    <xf numFmtId="0" fontId="6" fillId="8" borderId="52" xfId="0" applyFont="1" applyFill="1" applyBorder="1" applyAlignment="1">
      <alignment horizontal="center"/>
    </xf>
    <xf numFmtId="0" fontId="6" fillId="8" borderId="57" xfId="0" applyFont="1" applyFill="1" applyBorder="1" applyAlignment="1">
      <alignment horizontal="center"/>
    </xf>
    <xf numFmtId="0" fontId="6" fillId="8" borderId="48" xfId="0" applyFont="1" applyFill="1" applyBorder="1" applyAlignment="1">
      <alignment horizontal="center"/>
    </xf>
    <xf numFmtId="0" fontId="15" fillId="8" borderId="14" xfId="0" applyFont="1" applyFill="1" applyBorder="1" applyAlignment="1">
      <alignment horizontal="center" vertical="center" wrapText="1"/>
    </xf>
    <xf numFmtId="0" fontId="15" fillId="8" borderId="15" xfId="0" applyFont="1" applyFill="1" applyBorder="1" applyAlignment="1">
      <alignment horizontal="center" vertical="center" wrapText="1"/>
    </xf>
    <xf numFmtId="0" fontId="15" fillId="8" borderId="18" xfId="0" applyFont="1" applyFill="1" applyBorder="1" applyAlignment="1">
      <alignment horizontal="center" vertical="center" wrapText="1"/>
    </xf>
    <xf numFmtId="0" fontId="15" fillId="8" borderId="19" xfId="0" applyFont="1" applyFill="1" applyBorder="1" applyAlignment="1">
      <alignment horizontal="center" vertical="center" wrapText="1"/>
    </xf>
    <xf numFmtId="0" fontId="17" fillId="10" borderId="15" xfId="0" applyFont="1" applyFill="1" applyBorder="1" applyAlignment="1">
      <alignment horizontal="center" vertical="center"/>
    </xf>
    <xf numFmtId="0" fontId="17" fillId="10" borderId="19" xfId="0" applyFont="1" applyFill="1" applyBorder="1" applyAlignment="1">
      <alignment horizontal="center" vertical="center"/>
    </xf>
    <xf numFmtId="0" fontId="4" fillId="8" borderId="21" xfId="0" applyFont="1" applyFill="1" applyBorder="1" applyAlignment="1">
      <alignment horizontal="center"/>
    </xf>
    <xf numFmtId="0" fontId="4" fillId="8" borderId="22" xfId="0" applyFont="1" applyFill="1" applyBorder="1" applyAlignment="1">
      <alignment horizontal="center"/>
    </xf>
    <xf numFmtId="0" fontId="4" fillId="8" borderId="23" xfId="0" applyFont="1" applyFill="1" applyBorder="1" applyAlignment="1">
      <alignment horizontal="center"/>
    </xf>
    <xf numFmtId="0" fontId="6" fillId="8" borderId="21" xfId="0" applyFont="1" applyFill="1" applyBorder="1" applyAlignment="1">
      <alignment horizontal="center"/>
    </xf>
    <xf numFmtId="0" fontId="6" fillId="8" borderId="22" xfId="0" applyFont="1" applyFill="1" applyBorder="1" applyAlignment="1">
      <alignment horizontal="center"/>
    </xf>
    <xf numFmtId="0" fontId="6" fillId="0" borderId="58"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30" xfId="0" applyFont="1" applyBorder="1" applyAlignment="1">
      <alignment horizontal="center" vertical="center" wrapText="1"/>
    </xf>
    <xf numFmtId="9" fontId="2" fillId="0" borderId="66" xfId="0" applyNumberFormat="1" applyFont="1" applyBorder="1" applyAlignment="1">
      <alignment horizontal="center" vertical="center" wrapText="1"/>
    </xf>
    <xf numFmtId="9" fontId="2" fillId="0" borderId="37" xfId="0" applyNumberFormat="1" applyFont="1" applyBorder="1" applyAlignment="1">
      <alignment horizontal="center" vertical="center" wrapText="1"/>
    </xf>
    <xf numFmtId="9" fontId="2" fillId="0" borderId="66" xfId="0" applyNumberFormat="1" applyFont="1" applyBorder="1" applyAlignment="1">
      <alignment horizontal="center" vertical="center"/>
    </xf>
    <xf numFmtId="9" fontId="2" fillId="0" borderId="22" xfId="0" applyNumberFormat="1" applyFont="1" applyBorder="1" applyAlignment="1">
      <alignment horizontal="center" vertical="center"/>
    </xf>
    <xf numFmtId="9" fontId="2" fillId="0" borderId="37" xfId="0" applyNumberFormat="1" applyFont="1" applyBorder="1" applyAlignment="1">
      <alignment horizontal="center" vertical="center"/>
    </xf>
    <xf numFmtId="0" fontId="2" fillId="0" borderId="66" xfId="0" applyFont="1" applyBorder="1" applyAlignment="1">
      <alignment horizontal="center" vertical="center" wrapText="1"/>
    </xf>
    <xf numFmtId="0" fontId="2" fillId="0" borderId="66" xfId="0" applyFont="1" applyBorder="1" applyAlignment="1">
      <alignment horizontal="center" wrapText="1"/>
    </xf>
    <xf numFmtId="0" fontId="2" fillId="0" borderId="31" xfId="0" applyFont="1" applyBorder="1" applyAlignment="1">
      <alignment horizontal="center" wrapText="1"/>
    </xf>
    <xf numFmtId="0" fontId="2" fillId="0" borderId="25" xfId="0" applyFont="1" applyBorder="1" applyAlignment="1">
      <alignment horizontal="center" wrapText="1"/>
    </xf>
    <xf numFmtId="0" fontId="20" fillId="0" borderId="14" xfId="0" applyFont="1" applyBorder="1" applyAlignment="1">
      <alignment horizontal="center" vertical="center"/>
    </xf>
    <xf numFmtId="0" fontId="20" fillId="0" borderId="15" xfId="0" applyFont="1" applyBorder="1" applyAlignment="1">
      <alignment horizontal="center" vertical="center"/>
    </xf>
    <xf numFmtId="0" fontId="20" fillId="0" borderId="16" xfId="0" applyFont="1" applyBorder="1" applyAlignment="1">
      <alignment horizontal="center" vertical="center"/>
    </xf>
    <xf numFmtId="0" fontId="20" fillId="0" borderId="39" xfId="0" applyFont="1" applyBorder="1" applyAlignment="1">
      <alignment horizontal="center" vertical="center"/>
    </xf>
    <xf numFmtId="0" fontId="20" fillId="0" borderId="0" xfId="0" applyFont="1" applyBorder="1" applyAlignment="1">
      <alignment horizontal="center" vertical="center"/>
    </xf>
    <xf numFmtId="0" fontId="20" fillId="0" borderId="40" xfId="0" applyFont="1" applyBorder="1" applyAlignment="1">
      <alignment horizontal="center" vertical="center"/>
    </xf>
    <xf numFmtId="0" fontId="76" fillId="0" borderId="21" xfId="0" applyFont="1" applyBorder="1" applyAlignment="1">
      <alignment horizontal="justify" vertical="center" wrapText="1"/>
    </xf>
    <xf numFmtId="0" fontId="76" fillId="0" borderId="22" xfId="0" applyFont="1" applyBorder="1" applyAlignment="1">
      <alignment horizontal="justify" vertical="center" wrapText="1"/>
    </xf>
    <xf numFmtId="0" fontId="76" fillId="0" borderId="23" xfId="0" applyFont="1" applyBorder="1" applyAlignment="1">
      <alignment horizontal="justify" vertical="center" wrapText="1"/>
    </xf>
    <xf numFmtId="0" fontId="13" fillId="0" borderId="21" xfId="0" applyFont="1" applyBorder="1" applyAlignment="1">
      <alignment horizontal="justify" vertical="center" wrapText="1"/>
    </xf>
    <xf numFmtId="0" fontId="13" fillId="0" borderId="22" xfId="0" applyFont="1" applyBorder="1" applyAlignment="1">
      <alignment horizontal="justify" vertical="center" wrapText="1"/>
    </xf>
    <xf numFmtId="0" fontId="13" fillId="0" borderId="52" xfId="0" applyFont="1" applyBorder="1" applyAlignment="1">
      <alignment horizontal="justify" vertical="top" wrapText="1"/>
    </xf>
    <xf numFmtId="0" fontId="13" fillId="0" borderId="57" xfId="0" applyFont="1" applyBorder="1" applyAlignment="1">
      <alignment horizontal="justify" vertical="top" wrapText="1"/>
    </xf>
    <xf numFmtId="0" fontId="13" fillId="0" borderId="48" xfId="0" applyFont="1" applyBorder="1" applyAlignment="1">
      <alignment horizontal="justify" vertical="top" wrapText="1"/>
    </xf>
    <xf numFmtId="10" fontId="2" fillId="0" borderId="52" xfId="0" applyNumberFormat="1" applyFont="1" applyBorder="1" applyAlignment="1">
      <alignment horizontal="center" vertical="center"/>
    </xf>
    <xf numFmtId="10" fontId="2" fillId="0" borderId="48" xfId="0" applyNumberFormat="1" applyFont="1" applyBorder="1" applyAlignment="1">
      <alignment horizontal="center" vertical="center"/>
    </xf>
    <xf numFmtId="10" fontId="2" fillId="0" borderId="57" xfId="0" applyNumberFormat="1" applyFont="1" applyBorder="1" applyAlignment="1">
      <alignment horizontal="center" vertical="center"/>
    </xf>
    <xf numFmtId="0" fontId="2" fillId="0" borderId="23" xfId="0" applyFont="1" applyBorder="1" applyAlignment="1">
      <alignment horizontal="center" vertical="center" wrapText="1"/>
    </xf>
    <xf numFmtId="0" fontId="6" fillId="0" borderId="21" xfId="0" applyFont="1" applyBorder="1" applyAlignment="1">
      <alignment horizontal="justify" vertical="center" wrapText="1"/>
    </xf>
    <xf numFmtId="0" fontId="6" fillId="0" borderId="22" xfId="0" applyFont="1" applyBorder="1" applyAlignment="1">
      <alignment horizontal="justify" vertical="center" wrapText="1"/>
    </xf>
    <xf numFmtId="0" fontId="20" fillId="0" borderId="21" xfId="0" applyFont="1" applyBorder="1" applyAlignment="1">
      <alignment horizontal="center" vertical="center" wrapText="1"/>
    </xf>
    <xf numFmtId="0" fontId="20" fillId="0" borderId="22" xfId="0" applyFont="1" applyBorder="1" applyAlignment="1">
      <alignment horizontal="center" vertical="center" wrapText="1"/>
    </xf>
    <xf numFmtId="0" fontId="2" fillId="0" borderId="70" xfId="0" applyFont="1" applyBorder="1" applyAlignment="1">
      <alignment horizontal="center" vertical="center"/>
    </xf>
    <xf numFmtId="0" fontId="2" fillId="0" borderId="72" xfId="0" applyFont="1" applyBorder="1" applyAlignment="1">
      <alignment horizontal="center" vertical="center"/>
    </xf>
    <xf numFmtId="0" fontId="13" fillId="0" borderId="21" xfId="0" applyFont="1" applyBorder="1" applyAlignment="1">
      <alignment horizontal="center" vertical="center" wrapText="1"/>
    </xf>
    <xf numFmtId="0" fontId="13" fillId="0" borderId="22" xfId="0" applyFont="1" applyBorder="1" applyAlignment="1">
      <alignment horizontal="center" vertical="center" wrapText="1"/>
    </xf>
    <xf numFmtId="0" fontId="2" fillId="0" borderId="7" xfId="44" applyFont="1" applyBorder="1" applyAlignment="1">
      <alignment horizontal="center"/>
    </xf>
    <xf numFmtId="0" fontId="2" fillId="0" borderId="8" xfId="44" applyFont="1" applyBorder="1" applyAlignment="1">
      <alignment horizontal="center"/>
    </xf>
    <xf numFmtId="0" fontId="2" fillId="0" borderId="33" xfId="44" applyFont="1" applyBorder="1" applyAlignment="1">
      <alignment horizontal="center"/>
    </xf>
    <xf numFmtId="0" fontId="2" fillId="0" borderId="28" xfId="44" applyFont="1" applyBorder="1" applyAlignment="1">
      <alignment horizontal="center"/>
    </xf>
    <xf numFmtId="0" fontId="2" fillId="0" borderId="32" xfId="44" applyFont="1" applyBorder="1" applyAlignment="1">
      <alignment horizontal="center"/>
    </xf>
    <xf numFmtId="0" fontId="2" fillId="0" borderId="29" xfId="44" applyFont="1" applyBorder="1" applyAlignment="1">
      <alignment horizontal="center"/>
    </xf>
    <xf numFmtId="0" fontId="2" fillId="0" borderId="4" xfId="44" applyFont="1" applyBorder="1" applyAlignment="1">
      <alignment horizontal="center"/>
    </xf>
    <xf numFmtId="0" fontId="2" fillId="0" borderId="5" xfId="44" applyFont="1" applyBorder="1" applyAlignment="1">
      <alignment horizontal="center"/>
    </xf>
    <xf numFmtId="0" fontId="2" fillId="0" borderId="52" xfId="44" applyFont="1" applyBorder="1" applyAlignment="1">
      <alignment horizontal="center"/>
    </xf>
    <xf numFmtId="0" fontId="2" fillId="0" borderId="57" xfId="44" applyFont="1" applyBorder="1" applyAlignment="1">
      <alignment horizontal="center"/>
    </xf>
    <xf numFmtId="0" fontId="2" fillId="0" borderId="48" xfId="44" applyFont="1" applyBorder="1" applyAlignment="1">
      <alignment horizontal="center"/>
    </xf>
    <xf numFmtId="0" fontId="2" fillId="0" borderId="58" xfId="44" applyFont="1" applyBorder="1" applyAlignment="1">
      <alignment horizontal="center"/>
    </xf>
    <xf numFmtId="0" fontId="6" fillId="0" borderId="64" xfId="0" applyFont="1" applyBorder="1" applyAlignment="1">
      <alignment horizontal="center"/>
    </xf>
    <xf numFmtId="0" fontId="14" fillId="9" borderId="39" xfId="0" applyFont="1" applyFill="1" applyBorder="1" applyAlignment="1">
      <alignment horizontal="left" vertical="center" wrapText="1"/>
    </xf>
    <xf numFmtId="0" fontId="14" fillId="9" borderId="0" xfId="0" applyFont="1" applyFill="1" applyBorder="1" applyAlignment="1">
      <alignment horizontal="left" vertical="center" wrapText="1"/>
    </xf>
    <xf numFmtId="0" fontId="14" fillId="9" borderId="40" xfId="0" applyFont="1" applyFill="1" applyBorder="1" applyAlignment="1">
      <alignment horizontal="left" vertical="center" wrapText="1"/>
    </xf>
    <xf numFmtId="0" fontId="14" fillId="9" borderId="18" xfId="0" applyFont="1" applyFill="1" applyBorder="1" applyAlignment="1">
      <alignment horizontal="left" vertical="center" wrapText="1"/>
    </xf>
    <xf numFmtId="0" fontId="14" fillId="9" borderId="19" xfId="0" applyFont="1" applyFill="1" applyBorder="1" applyAlignment="1">
      <alignment horizontal="left" vertical="center" wrapText="1"/>
    </xf>
    <xf numFmtId="0" fontId="14" fillId="9" borderId="20" xfId="0" applyFont="1" applyFill="1" applyBorder="1" applyAlignment="1">
      <alignment horizontal="left" vertical="center" wrapText="1"/>
    </xf>
    <xf numFmtId="0" fontId="6" fillId="0" borderId="83" xfId="0" applyFont="1" applyBorder="1" applyAlignment="1">
      <alignment horizontal="center" vertical="center" wrapText="1"/>
    </xf>
    <xf numFmtId="0" fontId="6" fillId="0" borderId="10" xfId="0" applyFont="1" applyBorder="1" applyAlignment="1">
      <alignment horizontal="center" vertical="center"/>
    </xf>
    <xf numFmtId="0" fontId="6" fillId="0" borderId="13" xfId="0" applyFont="1" applyBorder="1" applyAlignment="1">
      <alignment horizontal="center" vertical="center"/>
    </xf>
    <xf numFmtId="0" fontId="6" fillId="0" borderId="82" xfId="0" applyFont="1" applyBorder="1" applyAlignment="1">
      <alignment horizontal="center" vertical="center"/>
    </xf>
    <xf numFmtId="0" fontId="6" fillId="0" borderId="83" xfId="0" applyFont="1" applyBorder="1" applyAlignment="1">
      <alignment horizontal="center" vertical="center"/>
    </xf>
    <xf numFmtId="0" fontId="14" fillId="9" borderId="138" xfId="0" applyFont="1" applyFill="1" applyBorder="1" applyAlignment="1">
      <alignment horizontal="left" vertical="center" wrapText="1"/>
    </xf>
    <xf numFmtId="0" fontId="14" fillId="9" borderId="11" xfId="0" applyFont="1" applyFill="1" applyBorder="1" applyAlignment="1">
      <alignment horizontal="left" vertical="center" wrapText="1"/>
    </xf>
    <xf numFmtId="0" fontId="14" fillId="9" borderId="139" xfId="0" applyFont="1" applyFill="1" applyBorder="1" applyAlignment="1">
      <alignment horizontal="left" vertical="center" wrapText="1"/>
    </xf>
    <xf numFmtId="14" fontId="6" fillId="13" borderId="14" xfId="0" applyNumberFormat="1" applyFont="1" applyFill="1" applyBorder="1" applyAlignment="1">
      <alignment horizontal="center" vertical="center" wrapText="1"/>
    </xf>
    <xf numFmtId="14" fontId="6" fillId="13" borderId="15" xfId="0" applyNumberFormat="1" applyFont="1" applyFill="1" applyBorder="1" applyAlignment="1">
      <alignment horizontal="center" vertical="center" wrapText="1"/>
    </xf>
    <xf numFmtId="14" fontId="6" fillId="13" borderId="16" xfId="0" applyNumberFormat="1" applyFont="1" applyFill="1" applyBorder="1" applyAlignment="1">
      <alignment horizontal="center" vertical="center" wrapText="1"/>
    </xf>
    <xf numFmtId="14" fontId="6" fillId="13" borderId="39" xfId="0" applyNumberFormat="1" applyFont="1" applyFill="1" applyBorder="1" applyAlignment="1">
      <alignment horizontal="center" vertical="center" wrapText="1"/>
    </xf>
    <xf numFmtId="14" fontId="6" fillId="13" borderId="0" xfId="0" applyNumberFormat="1" applyFont="1" applyFill="1" applyBorder="1" applyAlignment="1">
      <alignment horizontal="center" vertical="center" wrapText="1"/>
    </xf>
    <xf numFmtId="14" fontId="6" fillId="13" borderId="40" xfId="0" applyNumberFormat="1" applyFont="1" applyFill="1" applyBorder="1" applyAlignment="1">
      <alignment horizontal="center" vertical="center" wrapText="1"/>
    </xf>
    <xf numFmtId="0" fontId="5" fillId="0" borderId="27" xfId="0" applyFont="1" applyBorder="1" applyAlignment="1">
      <alignment horizontal="center" vertical="center"/>
    </xf>
    <xf numFmtId="0" fontId="5" fillId="0" borderId="28" xfId="0" applyFont="1" applyBorder="1" applyAlignment="1">
      <alignment horizontal="center" vertical="center"/>
    </xf>
    <xf numFmtId="0" fontId="5" fillId="0" borderId="29" xfId="0" applyFont="1" applyBorder="1" applyAlignment="1">
      <alignment horizontal="center" vertical="center"/>
    </xf>
    <xf numFmtId="0" fontId="5" fillId="0" borderId="27" xfId="0" applyFont="1" applyBorder="1" applyAlignment="1">
      <alignment horizontal="center" vertical="center" wrapText="1"/>
    </xf>
    <xf numFmtId="0" fontId="5" fillId="0" borderId="28" xfId="0" applyFont="1" applyBorder="1" applyAlignment="1">
      <alignment horizontal="center" vertical="center" wrapText="1"/>
    </xf>
    <xf numFmtId="0" fontId="6" fillId="13" borderId="59" xfId="0" applyFont="1" applyFill="1" applyBorder="1" applyAlignment="1">
      <alignment horizontal="center" vertical="center" wrapText="1"/>
    </xf>
    <xf numFmtId="0" fontId="6" fillId="13" borderId="45" xfId="0" applyFont="1" applyFill="1" applyBorder="1" applyAlignment="1">
      <alignment horizontal="center" vertical="center" wrapText="1"/>
    </xf>
    <xf numFmtId="0" fontId="5" fillId="0" borderId="24" xfId="0" applyFont="1" applyBorder="1" applyAlignment="1">
      <alignment vertical="center" wrapText="1"/>
    </xf>
    <xf numFmtId="0" fontId="5" fillId="0" borderId="25" xfId="0" applyFont="1" applyBorder="1" applyAlignment="1">
      <alignment vertical="center" wrapText="1"/>
    </xf>
    <xf numFmtId="0" fontId="5" fillId="0" borderId="30" xfId="0" applyFont="1" applyBorder="1" applyAlignment="1">
      <alignment vertical="center" wrapText="1"/>
    </xf>
    <xf numFmtId="0" fontId="5" fillId="0" borderId="138" xfId="0" applyFont="1" applyBorder="1" applyAlignment="1">
      <alignment horizontal="left" vertical="center" wrapText="1"/>
    </xf>
    <xf numFmtId="0" fontId="5" fillId="0" borderId="11" xfId="0" applyFont="1" applyBorder="1" applyAlignment="1">
      <alignment horizontal="left" vertical="center" wrapText="1"/>
    </xf>
    <xf numFmtId="0" fontId="5" fillId="0" borderId="12" xfId="0" applyFont="1" applyBorder="1" applyAlignment="1">
      <alignment horizontal="left" vertical="center" wrapText="1"/>
    </xf>
    <xf numFmtId="0" fontId="5" fillId="0" borderId="68" xfId="0" applyFont="1" applyBorder="1" applyAlignment="1">
      <alignment horizontal="left" vertical="center" wrapText="1"/>
    </xf>
    <xf numFmtId="0" fontId="5" fillId="0" borderId="50" xfId="0" applyFont="1" applyBorder="1" applyAlignment="1">
      <alignment horizontal="left" vertical="center" wrapText="1"/>
    </xf>
    <xf numFmtId="0" fontId="5" fillId="0" borderId="46" xfId="0" applyFont="1" applyBorder="1" applyAlignment="1">
      <alignment horizontal="left" vertical="center" wrapText="1"/>
    </xf>
    <xf numFmtId="0" fontId="10" fillId="10" borderId="14" xfId="0" applyFont="1" applyFill="1" applyBorder="1" applyAlignment="1">
      <alignment horizontal="center" vertical="center" wrapText="1"/>
    </xf>
    <xf numFmtId="0" fontId="10" fillId="10" borderId="15"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39" xfId="0" applyFont="1" applyFill="1" applyBorder="1" applyAlignment="1">
      <alignment horizontal="center" vertical="center" wrapText="1"/>
    </xf>
    <xf numFmtId="0" fontId="10" fillId="10" borderId="0" xfId="0" applyFont="1" applyFill="1" applyBorder="1" applyAlignment="1">
      <alignment horizontal="center" vertical="center" wrapText="1"/>
    </xf>
    <xf numFmtId="0" fontId="10" fillId="10" borderId="40" xfId="0" applyFont="1" applyFill="1" applyBorder="1" applyAlignment="1">
      <alignment horizontal="center" vertical="center" wrapText="1"/>
    </xf>
    <xf numFmtId="0" fontId="10" fillId="10" borderId="18" xfId="0" applyFont="1" applyFill="1" applyBorder="1" applyAlignment="1">
      <alignment horizontal="center" vertical="center" wrapText="1"/>
    </xf>
    <xf numFmtId="0" fontId="10" fillId="10" borderId="19" xfId="0" applyFont="1" applyFill="1" applyBorder="1" applyAlignment="1">
      <alignment horizontal="center" vertical="center" wrapText="1"/>
    </xf>
    <xf numFmtId="0" fontId="10" fillId="10" borderId="20" xfId="0" applyFont="1" applyFill="1" applyBorder="1" applyAlignment="1">
      <alignment horizontal="center" vertical="center" wrapText="1"/>
    </xf>
    <xf numFmtId="0" fontId="10" fillId="10" borderId="15" xfId="0" applyFont="1" applyFill="1" applyBorder="1" applyAlignment="1">
      <alignment horizontal="center" vertical="center"/>
    </xf>
    <xf numFmtId="0" fontId="10" fillId="10" borderId="0" xfId="0" applyFont="1" applyFill="1" applyBorder="1" applyAlignment="1">
      <alignment horizontal="center" vertical="center"/>
    </xf>
    <xf numFmtId="0" fontId="10" fillId="10" borderId="19" xfId="0" applyFont="1" applyFill="1" applyBorder="1" applyAlignment="1">
      <alignment horizontal="center" vertical="center"/>
    </xf>
    <xf numFmtId="0" fontId="16" fillId="0" borderId="66" xfId="0" applyFont="1" applyBorder="1" applyAlignment="1">
      <alignment horizontal="center" vertical="center" wrapText="1"/>
    </xf>
    <xf numFmtId="0" fontId="16" fillId="0" borderId="22" xfId="0" applyFont="1" applyBorder="1" applyAlignment="1">
      <alignment horizontal="center" vertical="center" wrapText="1"/>
    </xf>
    <xf numFmtId="0" fontId="16" fillId="0" borderId="37" xfId="0" applyFont="1" applyBorder="1" applyAlignment="1">
      <alignment horizontal="center" vertical="center" wrapText="1"/>
    </xf>
    <xf numFmtId="0" fontId="16" fillId="0" borderId="66" xfId="0" applyFont="1" applyBorder="1" applyAlignment="1">
      <alignment horizontal="left" vertical="center" wrapText="1"/>
    </xf>
    <xf numFmtId="0" fontId="16" fillId="0" borderId="22" xfId="0" applyFont="1" applyBorder="1" applyAlignment="1">
      <alignment horizontal="left" vertical="center" wrapText="1"/>
    </xf>
    <xf numFmtId="0" fontId="16" fillId="0" borderId="37" xfId="0" applyFont="1" applyBorder="1" applyAlignment="1">
      <alignment horizontal="left" vertical="center" wrapText="1"/>
    </xf>
    <xf numFmtId="0" fontId="2" fillId="0" borderId="66" xfId="0" applyFont="1" applyBorder="1" applyAlignment="1">
      <alignment horizontal="center" vertical="center"/>
    </xf>
    <xf numFmtId="0" fontId="2" fillId="0" borderId="37" xfId="0" applyFont="1" applyBorder="1" applyAlignment="1">
      <alignment horizontal="center" vertical="center"/>
    </xf>
    <xf numFmtId="0" fontId="16" fillId="0" borderId="66" xfId="0" applyFont="1" applyBorder="1" applyAlignment="1">
      <alignment horizontal="justify" vertical="center" wrapText="1"/>
    </xf>
    <xf numFmtId="0" fontId="16" fillId="0" borderId="22" xfId="0" applyFont="1" applyBorder="1" applyAlignment="1">
      <alignment horizontal="justify" vertical="center" wrapText="1"/>
    </xf>
    <xf numFmtId="0" fontId="16" fillId="0" borderId="37" xfId="0" applyFont="1" applyBorder="1" applyAlignment="1">
      <alignment horizontal="justify" vertical="center" wrapText="1"/>
    </xf>
    <xf numFmtId="0" fontId="16" fillId="0" borderId="31" xfId="0" applyFont="1" applyBorder="1" applyAlignment="1">
      <alignment horizontal="justify" vertical="center" wrapText="1"/>
    </xf>
    <xf numFmtId="0" fontId="16" fillId="0" borderId="25" xfId="0" applyFont="1" applyBorder="1" applyAlignment="1">
      <alignment horizontal="justify" vertical="center" wrapText="1"/>
    </xf>
    <xf numFmtId="0" fontId="16" fillId="0" borderId="30" xfId="0" applyFont="1" applyBorder="1" applyAlignment="1">
      <alignment horizontal="justify" vertical="center" wrapText="1"/>
    </xf>
    <xf numFmtId="0" fontId="16" fillId="0" borderId="31" xfId="0" applyFont="1" applyBorder="1" applyAlignment="1">
      <alignment horizontal="left" vertical="center" wrapText="1"/>
    </xf>
    <xf numFmtId="0" fontId="16" fillId="0" borderId="25" xfId="0" applyFont="1" applyBorder="1" applyAlignment="1">
      <alignment horizontal="left" vertical="center" wrapText="1"/>
    </xf>
    <xf numFmtId="0" fontId="16" fillId="0" borderId="30" xfId="0" applyFont="1" applyBorder="1" applyAlignment="1">
      <alignment horizontal="left" vertical="center" wrapText="1"/>
    </xf>
    <xf numFmtId="0" fontId="4" fillId="10" borderId="58" xfId="0" applyFont="1" applyFill="1" applyBorder="1" applyAlignment="1">
      <alignment horizontal="center" vertical="center" wrapText="1"/>
    </xf>
    <xf numFmtId="0" fontId="4" fillId="10" borderId="26" xfId="0" applyFont="1" applyFill="1" applyBorder="1" applyAlignment="1">
      <alignment horizontal="center" vertical="center" wrapText="1"/>
    </xf>
    <xf numFmtId="10" fontId="2" fillId="0" borderId="52" xfId="0" applyNumberFormat="1" applyFont="1" applyBorder="1" applyAlignment="1">
      <alignment horizontal="center"/>
    </xf>
    <xf numFmtId="10" fontId="2" fillId="0" borderId="57" xfId="0" applyNumberFormat="1" applyFont="1" applyBorder="1" applyAlignment="1">
      <alignment horizontal="center"/>
    </xf>
    <xf numFmtId="10" fontId="2" fillId="0" borderId="48" xfId="0" applyNumberFormat="1" applyFont="1" applyBorder="1" applyAlignment="1">
      <alignment horizontal="center"/>
    </xf>
    <xf numFmtId="9" fontId="2" fillId="0" borderId="33" xfId="0" applyNumberFormat="1" applyFont="1" applyBorder="1" applyAlignment="1">
      <alignment horizontal="center"/>
    </xf>
    <xf numFmtId="9" fontId="2" fillId="0" borderId="28" xfId="0" applyNumberFormat="1" applyFont="1" applyBorder="1" applyAlignment="1">
      <alignment horizontal="center"/>
    </xf>
    <xf numFmtId="9" fontId="2" fillId="0" borderId="32" xfId="0" applyNumberFormat="1" applyFont="1" applyBorder="1" applyAlignment="1">
      <alignment horizontal="center"/>
    </xf>
    <xf numFmtId="0" fontId="6" fillId="0" borderId="14" xfId="0" applyFont="1" applyBorder="1" applyAlignment="1">
      <alignment horizontal="center" wrapText="1"/>
    </xf>
    <xf numFmtId="0" fontId="6" fillId="0" borderId="15" xfId="0" applyFont="1" applyBorder="1" applyAlignment="1">
      <alignment horizontal="center" wrapText="1"/>
    </xf>
    <xf numFmtId="0" fontId="6" fillId="0" borderId="18" xfId="0" applyFont="1" applyBorder="1" applyAlignment="1">
      <alignment horizontal="center" wrapText="1"/>
    </xf>
    <xf numFmtId="0" fontId="6" fillId="0" borderId="19" xfId="0" applyFont="1" applyBorder="1" applyAlignment="1">
      <alignment horizontal="center" wrapText="1"/>
    </xf>
    <xf numFmtId="0" fontId="18" fillId="9" borderId="14" xfId="0" applyFont="1" applyFill="1" applyBorder="1" applyAlignment="1">
      <alignment horizontal="center" vertical="center"/>
    </xf>
    <xf numFmtId="0" fontId="18" fillId="9" borderId="15" xfId="0" applyFont="1" applyFill="1" applyBorder="1" applyAlignment="1">
      <alignment horizontal="center" vertical="center"/>
    </xf>
    <xf numFmtId="0" fontId="18" fillId="9" borderId="16" xfId="0" applyFont="1" applyFill="1" applyBorder="1" applyAlignment="1">
      <alignment horizontal="center" vertical="center"/>
    </xf>
    <xf numFmtId="0" fontId="18" fillId="9" borderId="39" xfId="0" applyFont="1" applyFill="1" applyBorder="1" applyAlignment="1">
      <alignment horizontal="center" vertical="center"/>
    </xf>
    <xf numFmtId="0" fontId="18" fillId="9" borderId="0" xfId="0" applyFont="1" applyFill="1" applyBorder="1" applyAlignment="1">
      <alignment horizontal="center" vertical="center"/>
    </xf>
    <xf numFmtId="0" fontId="18" fillId="9" borderId="40" xfId="0" applyFont="1" applyFill="1" applyBorder="1" applyAlignment="1">
      <alignment horizontal="center" vertical="center"/>
    </xf>
    <xf numFmtId="0" fontId="6" fillId="0" borderId="31" xfId="0" applyFont="1" applyBorder="1" applyAlignment="1">
      <alignment horizontal="center" vertical="center" wrapText="1"/>
    </xf>
    <xf numFmtId="10" fontId="2" fillId="0" borderId="33" xfId="0" applyNumberFormat="1" applyFont="1" applyBorder="1" applyAlignment="1">
      <alignment horizontal="center" vertical="center"/>
    </xf>
    <xf numFmtId="10" fontId="2" fillId="0" borderId="32" xfId="0" applyNumberFormat="1" applyFont="1" applyBorder="1" applyAlignment="1">
      <alignment horizontal="center" vertical="center"/>
    </xf>
    <xf numFmtId="10" fontId="2" fillId="0" borderId="28" xfId="0" applyNumberFormat="1" applyFont="1" applyBorder="1" applyAlignment="1">
      <alignment horizontal="center" vertical="center"/>
    </xf>
    <xf numFmtId="0" fontId="16" fillId="0" borderId="33" xfId="0" applyFont="1" applyBorder="1" applyAlignment="1">
      <alignment horizontal="justify" vertical="top" wrapText="1"/>
    </xf>
    <xf numFmtId="0" fontId="16" fillId="0" borderId="28" xfId="0" applyFont="1" applyBorder="1" applyAlignment="1">
      <alignment horizontal="justify" vertical="top" wrapText="1"/>
    </xf>
    <xf numFmtId="0" fontId="16" fillId="0" borderId="32" xfId="0" applyFont="1" applyBorder="1" applyAlignment="1">
      <alignment horizontal="justify" vertical="top"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18"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6" fillId="0" borderId="60" xfId="0" applyFont="1" applyBorder="1" applyAlignment="1">
      <alignment horizontal="center" vertical="center" wrapText="1"/>
    </xf>
    <xf numFmtId="0" fontId="6" fillId="0" borderId="63" xfId="0" applyFont="1" applyBorder="1" applyAlignment="1">
      <alignment horizontal="center" vertical="center" wrapText="1"/>
    </xf>
    <xf numFmtId="0" fontId="6" fillId="0" borderId="54" xfId="0" applyFont="1" applyBorder="1" applyAlignment="1">
      <alignment horizontal="center" vertical="center" wrapText="1"/>
    </xf>
    <xf numFmtId="0" fontId="0" fillId="0" borderId="39" xfId="0" applyBorder="1" applyAlignment="1">
      <alignment horizontal="justify" vertical="top" wrapText="1"/>
    </xf>
    <xf numFmtId="0" fontId="0" fillId="0" borderId="0" xfId="0" applyBorder="1" applyAlignment="1">
      <alignment horizontal="justify" vertical="top" wrapText="1"/>
    </xf>
    <xf numFmtId="0" fontId="0" fillId="0" borderId="17" xfId="0" applyBorder="1" applyAlignment="1">
      <alignment horizontal="justify" vertical="top" wrapText="1"/>
    </xf>
    <xf numFmtId="0" fontId="6" fillId="9" borderId="60" xfId="0" applyFont="1" applyFill="1" applyBorder="1" applyAlignment="1">
      <alignment horizontal="center" vertical="center" wrapText="1"/>
    </xf>
    <xf numFmtId="0" fontId="6" fillId="9" borderId="63" xfId="0" applyFont="1" applyFill="1" applyBorder="1" applyAlignment="1">
      <alignment horizontal="center" vertical="center" wrapText="1"/>
    </xf>
    <xf numFmtId="0" fontId="6" fillId="9" borderId="43" xfId="0" applyFont="1" applyFill="1" applyBorder="1" applyAlignment="1">
      <alignment horizontal="center" vertical="center" wrapText="1"/>
    </xf>
    <xf numFmtId="0" fontId="6" fillId="9" borderId="61" xfId="0" applyFont="1" applyFill="1" applyBorder="1" applyAlignment="1">
      <alignment horizontal="center" vertical="center" wrapText="1"/>
    </xf>
    <xf numFmtId="0" fontId="6" fillId="9" borderId="64" xfId="0" applyFont="1" applyFill="1" applyBorder="1" applyAlignment="1">
      <alignment horizontal="center" vertical="center" wrapText="1"/>
    </xf>
    <xf numFmtId="0" fontId="6" fillId="9" borderId="44" xfId="0" applyFont="1" applyFill="1" applyBorder="1" applyAlignment="1">
      <alignment horizontal="center" vertical="center" wrapText="1"/>
    </xf>
    <xf numFmtId="0" fontId="97" fillId="0" borderId="21" xfId="0" applyFont="1" applyBorder="1" applyAlignment="1">
      <alignment horizontal="center" vertical="center" wrapText="1"/>
    </xf>
    <xf numFmtId="0" fontId="97" fillId="0" borderId="22" xfId="0" applyFont="1" applyBorder="1" applyAlignment="1">
      <alignment horizontal="center" vertical="center" wrapText="1"/>
    </xf>
    <xf numFmtId="0" fontId="97" fillId="0" borderId="23" xfId="0" applyFont="1" applyBorder="1" applyAlignment="1">
      <alignment horizontal="center" vertical="center" wrapText="1"/>
    </xf>
    <xf numFmtId="0" fontId="0" fillId="0" borderId="37" xfId="0" applyBorder="1"/>
    <xf numFmtId="0" fontId="18" fillId="9" borderId="21" xfId="0" applyFont="1" applyFill="1" applyBorder="1" applyAlignment="1">
      <alignment horizontal="center" vertical="center" wrapText="1"/>
    </xf>
    <xf numFmtId="0" fontId="18" fillId="9" borderId="22" xfId="0" applyFont="1" applyFill="1" applyBorder="1" applyAlignment="1">
      <alignment horizontal="center" vertical="center" wrapText="1"/>
    </xf>
    <xf numFmtId="0" fontId="62" fillId="0" borderId="13" xfId="2" applyFont="1" applyBorder="1" applyAlignment="1">
      <alignment horizontal="center" vertical="top" wrapText="1"/>
    </xf>
    <xf numFmtId="9" fontId="2" fillId="0" borderId="31" xfId="0" applyNumberFormat="1" applyFont="1" applyBorder="1" applyAlignment="1">
      <alignment horizontal="center" vertical="center"/>
    </xf>
    <xf numFmtId="9" fontId="2" fillId="0" borderId="30" xfId="0" applyNumberFormat="1" applyFont="1" applyBorder="1" applyAlignment="1">
      <alignment horizontal="center" vertical="center"/>
    </xf>
    <xf numFmtId="9" fontId="2" fillId="0" borderId="25" xfId="0" applyNumberFormat="1" applyFont="1" applyBorder="1" applyAlignment="1">
      <alignment horizontal="center" vertical="center"/>
    </xf>
    <xf numFmtId="0" fontId="13" fillId="0" borderId="31" xfId="0" applyFont="1" applyBorder="1" applyAlignment="1">
      <alignment horizontal="justify" vertical="top" wrapText="1"/>
    </xf>
    <xf numFmtId="0" fontId="13" fillId="0" borderId="25" xfId="0" applyFont="1" applyBorder="1" applyAlignment="1">
      <alignment horizontal="justify" vertical="top" wrapText="1"/>
    </xf>
    <xf numFmtId="0" fontId="13" fillId="0" borderId="30" xfId="0" applyFont="1" applyBorder="1" applyAlignment="1">
      <alignment horizontal="justify" vertical="top" wrapText="1"/>
    </xf>
    <xf numFmtId="0" fontId="71" fillId="0" borderId="21" xfId="0" applyFont="1" applyBorder="1" applyAlignment="1">
      <alignment horizontal="justify" vertical="center" wrapText="1"/>
    </xf>
    <xf numFmtId="0" fontId="71" fillId="0" borderId="22" xfId="0" applyFont="1" applyBorder="1" applyAlignment="1">
      <alignment horizontal="justify" vertical="center" wrapText="1"/>
    </xf>
    <xf numFmtId="0" fontId="71" fillId="0" borderId="23" xfId="0" applyFont="1" applyBorder="1" applyAlignment="1">
      <alignment horizontal="justify" vertical="center" wrapText="1"/>
    </xf>
    <xf numFmtId="0" fontId="2" fillId="0" borderId="33" xfId="0" applyFont="1" applyBorder="1" applyAlignment="1">
      <alignment horizontal="justify"/>
    </xf>
    <xf numFmtId="0" fontId="2" fillId="0" borderId="28" xfId="0" applyFont="1" applyBorder="1" applyAlignment="1">
      <alignment horizontal="justify"/>
    </xf>
    <xf numFmtId="0" fontId="2" fillId="0" borderId="32" xfId="0" applyFont="1" applyBorder="1" applyAlignment="1">
      <alignment horizontal="justify"/>
    </xf>
    <xf numFmtId="0" fontId="16" fillId="0" borderId="52" xfId="0" applyFont="1" applyBorder="1" applyAlignment="1">
      <alignment horizontal="justify" vertical="top" wrapText="1"/>
    </xf>
    <xf numFmtId="0" fontId="16" fillId="0" borderId="57" xfId="0" applyFont="1" applyBorder="1" applyAlignment="1">
      <alignment horizontal="justify" vertical="top" wrapText="1"/>
    </xf>
    <xf numFmtId="0" fontId="16" fillId="0" borderId="48" xfId="0" applyFont="1" applyBorder="1" applyAlignment="1">
      <alignment horizontal="justify" vertical="top" wrapText="1"/>
    </xf>
    <xf numFmtId="0" fontId="2" fillId="0" borderId="52" xfId="0" applyFont="1" applyBorder="1" applyAlignment="1">
      <alignment horizontal="justify"/>
    </xf>
    <xf numFmtId="0" fontId="2" fillId="0" borderId="57" xfId="0" applyFont="1" applyBorder="1" applyAlignment="1">
      <alignment horizontal="justify"/>
    </xf>
    <xf numFmtId="0" fontId="2" fillId="0" borderId="48" xfId="0" applyFont="1" applyBorder="1" applyAlignment="1">
      <alignment horizontal="justify"/>
    </xf>
    <xf numFmtId="0" fontId="2" fillId="0" borderId="52" xfId="0" applyFont="1" applyBorder="1" applyAlignment="1">
      <alignment horizontal="justify" wrapText="1"/>
    </xf>
    <xf numFmtId="0" fontId="2" fillId="0" borderId="57" xfId="0" applyFont="1" applyBorder="1" applyAlignment="1">
      <alignment horizontal="justify" wrapText="1"/>
    </xf>
    <xf numFmtId="0" fontId="2" fillId="0" borderId="48" xfId="0" applyFont="1" applyBorder="1" applyAlignment="1">
      <alignment horizontal="justify" wrapText="1"/>
    </xf>
    <xf numFmtId="0" fontId="4" fillId="8" borderId="27" xfId="0" applyFont="1" applyFill="1" applyBorder="1" applyAlignment="1">
      <alignment vertical="center" wrapText="1"/>
    </xf>
    <xf numFmtId="0" fontId="4" fillId="8" borderId="28" xfId="0" applyFont="1" applyFill="1" applyBorder="1" applyAlignment="1">
      <alignment vertical="center" wrapText="1"/>
    </xf>
    <xf numFmtId="0" fontId="4" fillId="8" borderId="32" xfId="0" applyFont="1" applyFill="1" applyBorder="1" applyAlignment="1">
      <alignment vertical="center" wrapText="1"/>
    </xf>
    <xf numFmtId="0" fontId="6" fillId="8" borderId="27" xfId="0" applyFont="1" applyFill="1" applyBorder="1"/>
    <xf numFmtId="0" fontId="6" fillId="8" borderId="28" xfId="0" applyFont="1" applyFill="1" applyBorder="1"/>
    <xf numFmtId="0" fontId="6" fillId="8" borderId="32" xfId="0" applyFont="1" applyFill="1" applyBorder="1"/>
    <xf numFmtId="0" fontId="16" fillId="0" borderId="52" xfId="0" applyFont="1" applyBorder="1" applyAlignment="1">
      <alignment horizontal="center" vertical="center" wrapText="1"/>
    </xf>
    <xf numFmtId="0" fontId="16" fillId="0" borderId="57" xfId="0" applyFont="1" applyBorder="1" applyAlignment="1">
      <alignment horizontal="center" vertical="center" wrapText="1"/>
    </xf>
    <xf numFmtId="0" fontId="16" fillId="0" borderId="48" xfId="0" applyFont="1" applyBorder="1" applyAlignment="1">
      <alignment horizontal="center" vertical="center" wrapText="1"/>
    </xf>
    <xf numFmtId="0" fontId="16" fillId="0" borderId="52" xfId="0" applyFont="1" applyBorder="1" applyAlignment="1">
      <alignment horizontal="center" vertical="top" wrapText="1"/>
    </xf>
    <xf numFmtId="0" fontId="16" fillId="0" borderId="57" xfId="0" applyFont="1" applyBorder="1" applyAlignment="1">
      <alignment horizontal="center" vertical="top" wrapText="1"/>
    </xf>
    <xf numFmtId="0" fontId="16" fillId="0" borderId="48" xfId="0" applyFont="1" applyBorder="1" applyAlignment="1">
      <alignment horizontal="center" vertical="top" wrapText="1"/>
    </xf>
    <xf numFmtId="0" fontId="2" fillId="0" borderId="56" xfId="0" applyFont="1" applyBorder="1" applyAlignment="1">
      <alignment horizontal="center" vertical="top"/>
    </xf>
    <xf numFmtId="0" fontId="2" fillId="0" borderId="57" xfId="0" applyFont="1" applyBorder="1" applyAlignment="1">
      <alignment horizontal="center" vertical="top"/>
    </xf>
    <xf numFmtId="0" fontId="2" fillId="0" borderId="48" xfId="0" applyFont="1" applyBorder="1" applyAlignment="1">
      <alignment horizontal="center" vertical="top"/>
    </xf>
    <xf numFmtId="9" fontId="2" fillId="0" borderId="52" xfId="0" applyNumberFormat="1" applyFont="1" applyBorder="1" applyAlignment="1">
      <alignment horizontal="center" vertical="top"/>
    </xf>
    <xf numFmtId="9" fontId="2" fillId="0" borderId="48" xfId="0" applyNumberFormat="1" applyFont="1" applyBorder="1" applyAlignment="1">
      <alignment horizontal="center" vertical="top"/>
    </xf>
    <xf numFmtId="9" fontId="2" fillId="0" borderId="57" xfId="0" applyNumberFormat="1" applyFont="1" applyBorder="1" applyAlignment="1">
      <alignment horizontal="center" vertical="top"/>
    </xf>
    <xf numFmtId="0" fontId="6" fillId="0" borderId="33" xfId="0" applyFont="1" applyBorder="1" applyAlignment="1">
      <alignment horizontal="center" vertical="center" wrapText="1"/>
    </xf>
    <xf numFmtId="9" fontId="2" fillId="0" borderId="56" xfId="0" applyNumberFormat="1" applyFont="1" applyBorder="1" applyAlignment="1">
      <alignment horizontal="center" vertical="center"/>
    </xf>
    <xf numFmtId="0" fontId="6" fillId="0" borderId="40" xfId="0" applyFont="1" applyBorder="1" applyAlignment="1">
      <alignment horizontal="center" vertical="center"/>
    </xf>
    <xf numFmtId="10" fontId="5" fillId="9" borderId="59" xfId="0" applyNumberFormat="1" applyFont="1" applyFill="1" applyBorder="1" applyAlignment="1">
      <alignment horizontal="center" vertical="center" wrapText="1"/>
    </xf>
    <xf numFmtId="10" fontId="5" fillId="9" borderId="65" xfId="0" applyNumberFormat="1" applyFont="1" applyFill="1" applyBorder="1" applyAlignment="1">
      <alignment horizontal="center" vertical="center" wrapText="1"/>
    </xf>
    <xf numFmtId="10" fontId="5" fillId="9" borderId="72" xfId="0" applyNumberFormat="1" applyFont="1" applyFill="1" applyBorder="1" applyAlignment="1">
      <alignment horizontal="center" vertical="center" wrapText="1"/>
    </xf>
    <xf numFmtId="10" fontId="5" fillId="9" borderId="45" xfId="0" applyNumberFormat="1" applyFont="1" applyFill="1" applyBorder="1" applyAlignment="1">
      <alignment horizontal="center" vertical="center" wrapText="1"/>
    </xf>
    <xf numFmtId="9" fontId="6" fillId="0" borderId="61" xfId="0" applyNumberFormat="1" applyFont="1" applyBorder="1" applyAlignment="1">
      <alignment horizontal="center" vertical="center" wrapText="1"/>
    </xf>
    <xf numFmtId="9" fontId="6" fillId="0" borderId="64" xfId="0" applyNumberFormat="1" applyFont="1" applyBorder="1" applyAlignment="1">
      <alignment horizontal="center" vertical="center" wrapText="1"/>
    </xf>
    <xf numFmtId="9" fontId="6" fillId="0" borderId="44" xfId="0" applyNumberFormat="1" applyFont="1" applyBorder="1" applyAlignment="1">
      <alignment horizontal="center" vertical="center" wrapText="1"/>
    </xf>
    <xf numFmtId="9" fontId="6" fillId="0" borderId="27" xfId="0" applyNumberFormat="1" applyFont="1" applyBorder="1" applyAlignment="1">
      <alignment horizontal="center" vertical="center"/>
    </xf>
    <xf numFmtId="9" fontId="6" fillId="0" borderId="28" xfId="0" applyNumberFormat="1" applyFont="1" applyBorder="1" applyAlignment="1">
      <alignment horizontal="center" vertical="center"/>
    </xf>
    <xf numFmtId="9" fontId="6" fillId="0" borderId="32" xfId="0" applyNumberFormat="1" applyFont="1" applyBorder="1" applyAlignment="1">
      <alignment horizontal="center" vertical="center"/>
    </xf>
    <xf numFmtId="9" fontId="6" fillId="0" borderId="33" xfId="0" applyNumberFormat="1" applyFont="1" applyBorder="1" applyAlignment="1">
      <alignment horizontal="center" vertical="center"/>
    </xf>
    <xf numFmtId="0" fontId="5" fillId="0" borderId="21" xfId="0" applyFont="1" applyBorder="1" applyAlignment="1">
      <alignment horizontal="center" vertical="center" wrapText="1"/>
    </xf>
    <xf numFmtId="0" fontId="5" fillId="0" borderId="23" xfId="0" applyFont="1" applyBorder="1" applyAlignment="1">
      <alignment horizontal="center" vertical="center" wrapText="1"/>
    </xf>
    <xf numFmtId="0" fontId="2" fillId="0" borderId="33" xfId="0" applyFont="1" applyBorder="1" applyAlignment="1">
      <alignment horizontal="center" wrapText="1"/>
    </xf>
    <xf numFmtId="0" fontId="2" fillId="0" borderId="28" xfId="0" applyFont="1" applyBorder="1" applyAlignment="1">
      <alignment horizontal="center" wrapText="1"/>
    </xf>
    <xf numFmtId="0" fontId="2" fillId="0" borderId="32" xfId="0" applyFont="1" applyBorder="1" applyAlignment="1">
      <alignment horizontal="center" wrapText="1"/>
    </xf>
    <xf numFmtId="9" fontId="6" fillId="12" borderId="27" xfId="0" applyNumberFormat="1" applyFont="1" applyFill="1" applyBorder="1" applyAlignment="1">
      <alignment horizontal="center"/>
    </xf>
    <xf numFmtId="9" fontId="6" fillId="12" borderId="28" xfId="0" applyNumberFormat="1" applyFont="1" applyFill="1" applyBorder="1" applyAlignment="1">
      <alignment horizontal="center"/>
    </xf>
    <xf numFmtId="9" fontId="6" fillId="12" borderId="32" xfId="0" applyNumberFormat="1" applyFont="1" applyFill="1" applyBorder="1" applyAlignment="1">
      <alignment horizontal="center"/>
    </xf>
    <xf numFmtId="9" fontId="6" fillId="12" borderId="33" xfId="0" applyNumberFormat="1" applyFont="1" applyFill="1" applyBorder="1" applyAlignment="1">
      <alignment horizontal="center"/>
    </xf>
    <xf numFmtId="0" fontId="64" fillId="0" borderId="14" xfId="0" applyFont="1" applyBorder="1" applyAlignment="1">
      <alignment horizontal="center" vertical="center" wrapText="1"/>
    </xf>
    <xf numFmtId="0" fontId="64" fillId="0" borderId="15" xfId="0" applyFont="1" applyBorder="1" applyAlignment="1">
      <alignment horizontal="center" vertical="center" wrapText="1"/>
    </xf>
    <xf numFmtId="0" fontId="0" fillId="0" borderId="18" xfId="0" applyBorder="1"/>
    <xf numFmtId="0" fontId="0" fillId="0" borderId="19" xfId="0" applyBorder="1"/>
    <xf numFmtId="0" fontId="4" fillId="12" borderId="21" xfId="0" applyFont="1" applyFill="1" applyBorder="1" applyAlignment="1">
      <alignment horizontal="center" vertical="center"/>
    </xf>
    <xf numFmtId="0" fontId="4" fillId="12" borderId="22" xfId="0" applyFont="1" applyFill="1" applyBorder="1" applyAlignment="1">
      <alignment horizontal="center" vertical="center"/>
    </xf>
    <xf numFmtId="0" fontId="4" fillId="12" borderId="23" xfId="0" applyFont="1" applyFill="1" applyBorder="1" applyAlignment="1">
      <alignment horizontal="center" vertical="center"/>
    </xf>
    <xf numFmtId="0" fontId="2" fillId="12" borderId="52" xfId="0" applyFont="1" applyFill="1" applyBorder="1" applyAlignment="1">
      <alignment horizontal="center" vertical="center"/>
    </xf>
    <xf numFmtId="0" fontId="2" fillId="12" borderId="57" xfId="0" applyFont="1" applyFill="1" applyBorder="1" applyAlignment="1">
      <alignment horizontal="center" vertical="center"/>
    </xf>
    <xf numFmtId="0" fontId="2" fillId="12" borderId="48" xfId="0" applyFont="1" applyFill="1" applyBorder="1" applyAlignment="1">
      <alignment horizontal="center" vertical="center"/>
    </xf>
    <xf numFmtId="0" fontId="4" fillId="0" borderId="39"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7" xfId="0" applyFont="1" applyBorder="1" applyAlignment="1">
      <alignment horizontal="center" vertical="center" wrapText="1"/>
    </xf>
    <xf numFmtId="0" fontId="6" fillId="12" borderId="59" xfId="0" applyFont="1" applyFill="1" applyBorder="1" applyAlignment="1">
      <alignment horizontal="center" vertical="center" wrapText="1"/>
    </xf>
    <xf numFmtId="0" fontId="6" fillId="12" borderId="65" xfId="0" applyFont="1" applyFill="1" applyBorder="1" applyAlignment="1">
      <alignment horizontal="center" vertical="center" wrapText="1"/>
    </xf>
    <xf numFmtId="0" fontId="6" fillId="12" borderId="45" xfId="0" applyFont="1" applyFill="1" applyBorder="1" applyAlignment="1">
      <alignment horizontal="center" vertical="center" wrapText="1"/>
    </xf>
    <xf numFmtId="0" fontId="6" fillId="9" borderId="21" xfId="0" applyFont="1" applyFill="1" applyBorder="1" applyAlignment="1">
      <alignment horizontal="center" vertical="top" wrapText="1"/>
    </xf>
    <xf numFmtId="0" fontId="6" fillId="9" borderId="22" xfId="0" applyFont="1" applyFill="1" applyBorder="1" applyAlignment="1">
      <alignment horizontal="center" vertical="top" wrapText="1"/>
    </xf>
    <xf numFmtId="0" fontId="6" fillId="9" borderId="23" xfId="0" applyFont="1" applyFill="1" applyBorder="1" applyAlignment="1">
      <alignment horizontal="center" vertical="top" wrapText="1"/>
    </xf>
    <xf numFmtId="0" fontId="4" fillId="0" borderId="68" xfId="0" applyFont="1" applyBorder="1" applyAlignment="1">
      <alignment horizontal="left" vertical="center" wrapText="1"/>
    </xf>
    <xf numFmtId="0" fontId="4" fillId="0" borderId="50" xfId="0" applyFont="1" applyBorder="1" applyAlignment="1">
      <alignment horizontal="left" vertical="center" wrapText="1"/>
    </xf>
    <xf numFmtId="0" fontId="4" fillId="0" borderId="46" xfId="0" applyFont="1" applyBorder="1" applyAlignment="1">
      <alignment horizontal="left" vertical="center" wrapText="1"/>
    </xf>
    <xf numFmtId="0" fontId="0" fillId="0" borderId="138" xfId="0" applyBorder="1" applyAlignment="1">
      <alignment horizontal="left"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4" fillId="0" borderId="39" xfId="0" applyFont="1" applyBorder="1" applyAlignment="1">
      <alignment horizontal="left" vertical="center" wrapText="1"/>
    </xf>
    <xf numFmtId="0" fontId="4" fillId="0" borderId="0" xfId="0" applyFont="1" applyBorder="1" applyAlignment="1">
      <alignment horizontal="left" vertical="center" wrapText="1"/>
    </xf>
    <xf numFmtId="0" fontId="4" fillId="0" borderId="17" xfId="0" applyFont="1" applyBorder="1" applyAlignment="1">
      <alignment horizontal="left" vertical="center" wrapText="1"/>
    </xf>
    <xf numFmtId="9" fontId="4" fillId="12" borderId="21" xfId="0" applyNumberFormat="1" applyFont="1" applyFill="1" applyBorder="1" applyAlignment="1">
      <alignment horizontal="center" vertical="center"/>
    </xf>
    <xf numFmtId="9" fontId="4" fillId="12" borderId="22" xfId="0" applyNumberFormat="1" applyFont="1" applyFill="1" applyBorder="1" applyAlignment="1">
      <alignment horizontal="center" vertical="center"/>
    </xf>
    <xf numFmtId="9" fontId="4" fillId="12" borderId="23" xfId="0" applyNumberFormat="1" applyFont="1" applyFill="1" applyBorder="1" applyAlignment="1">
      <alignment horizontal="center" vertical="center"/>
    </xf>
    <xf numFmtId="0" fontId="6" fillId="0" borderId="138" xfId="0" applyFont="1" applyBorder="1" applyAlignment="1">
      <alignment horizontal="center"/>
    </xf>
    <xf numFmtId="0" fontId="6" fillId="0" borderId="11" xfId="0" applyFont="1" applyBorder="1" applyAlignment="1">
      <alignment horizontal="center"/>
    </xf>
    <xf numFmtId="0" fontId="6" fillId="0" borderId="12" xfId="0" applyFont="1" applyBorder="1" applyAlignment="1">
      <alignment horizontal="center"/>
    </xf>
    <xf numFmtId="0" fontId="6" fillId="0" borderId="68" xfId="0" applyFont="1" applyBorder="1" applyAlignment="1">
      <alignment horizontal="center"/>
    </xf>
    <xf numFmtId="0" fontId="6" fillId="0" borderId="50" xfId="0" applyFont="1" applyBorder="1" applyAlignment="1">
      <alignment horizontal="center"/>
    </xf>
    <xf numFmtId="0" fontId="6" fillId="0" borderId="46" xfId="0" applyFont="1" applyBorder="1" applyAlignment="1">
      <alignment horizontal="center"/>
    </xf>
    <xf numFmtId="0" fontId="16" fillId="0" borderId="24" xfId="0" applyFont="1" applyBorder="1" applyAlignment="1">
      <alignment horizontal="center" vertical="center"/>
    </xf>
    <xf numFmtId="0" fontId="16" fillId="0" borderId="25" xfId="0" applyFont="1" applyBorder="1" applyAlignment="1">
      <alignment horizontal="center" vertical="center"/>
    </xf>
    <xf numFmtId="0" fontId="16" fillId="0" borderId="30" xfId="0" applyFont="1" applyBorder="1" applyAlignment="1">
      <alignment horizontal="center" vertical="center"/>
    </xf>
    <xf numFmtId="9" fontId="16" fillId="0" borderId="66" xfId="0" applyNumberFormat="1" applyFont="1" applyBorder="1" applyAlignment="1">
      <alignment horizontal="center" vertical="center"/>
    </xf>
    <xf numFmtId="9" fontId="16" fillId="0" borderId="37" xfId="0" applyNumberFormat="1" applyFont="1" applyBorder="1" applyAlignment="1">
      <alignment horizontal="center" vertical="center"/>
    </xf>
    <xf numFmtId="9" fontId="16" fillId="0" borderId="22" xfId="0" applyNumberFormat="1" applyFont="1" applyBorder="1" applyAlignment="1">
      <alignment horizontal="center" vertical="center"/>
    </xf>
    <xf numFmtId="0" fontId="18" fillId="0" borderId="56"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48" xfId="0" applyFont="1" applyBorder="1" applyAlignment="1">
      <alignment horizontal="center" vertical="center" wrapText="1"/>
    </xf>
    <xf numFmtId="0" fontId="33" fillId="0" borderId="66" xfId="0" applyFont="1" applyBorder="1" applyAlignment="1">
      <alignment horizontal="center" vertical="center" wrapText="1"/>
    </xf>
    <xf numFmtId="0" fontId="33" fillId="0" borderId="22" xfId="0" applyFont="1" applyBorder="1" applyAlignment="1">
      <alignment horizontal="center" vertical="center" wrapText="1"/>
    </xf>
    <xf numFmtId="0" fontId="16" fillId="0" borderId="56" xfId="0" applyFont="1" applyBorder="1" applyAlignment="1">
      <alignment horizontal="center" vertical="center"/>
    </xf>
    <xf numFmtId="9" fontId="16" fillId="0" borderId="31" xfId="0" applyNumberFormat="1" applyFont="1" applyBorder="1" applyAlignment="1">
      <alignment horizontal="center" vertical="center"/>
    </xf>
    <xf numFmtId="9" fontId="16" fillId="0" borderId="30" xfId="0" applyNumberFormat="1" applyFont="1" applyBorder="1" applyAlignment="1">
      <alignment horizontal="center" vertical="center"/>
    </xf>
    <xf numFmtId="9" fontId="16" fillId="0" borderId="25" xfId="0" applyNumberFormat="1" applyFont="1" applyBorder="1" applyAlignment="1">
      <alignment horizontal="center" vertical="center"/>
    </xf>
    <xf numFmtId="9" fontId="98" fillId="0" borderId="52" xfId="0" applyNumberFormat="1" applyFont="1" applyBorder="1" applyAlignment="1">
      <alignment horizontal="center" vertical="center"/>
    </xf>
    <xf numFmtId="9" fontId="98" fillId="0" borderId="48" xfId="0" applyNumberFormat="1" applyFont="1" applyBorder="1" applyAlignment="1">
      <alignment horizontal="center" vertical="center"/>
    </xf>
    <xf numFmtId="9" fontId="16" fillId="0" borderId="52" xfId="0" applyNumberFormat="1" applyFont="1" applyBorder="1" applyAlignment="1">
      <alignment horizontal="center" vertical="center"/>
    </xf>
    <xf numFmtId="9" fontId="16" fillId="0" borderId="57" xfId="0" applyNumberFormat="1" applyFont="1" applyBorder="1" applyAlignment="1">
      <alignment horizontal="center" vertical="center"/>
    </xf>
    <xf numFmtId="9" fontId="16" fillId="0" borderId="48" xfId="0" applyNumberFormat="1" applyFont="1" applyBorder="1" applyAlignment="1">
      <alignment horizontal="center" vertical="center"/>
    </xf>
    <xf numFmtId="0" fontId="16" fillId="0" borderId="56" xfId="0" applyFont="1" applyBorder="1" applyAlignment="1">
      <alignment horizontal="center"/>
    </xf>
    <xf numFmtId="0" fontId="16" fillId="0" borderId="57" xfId="0" applyFont="1" applyBorder="1" applyAlignment="1">
      <alignment horizontal="center"/>
    </xf>
    <xf numFmtId="0" fontId="16" fillId="0" borderId="48" xfId="0" applyFont="1" applyBorder="1" applyAlignment="1">
      <alignment horizontal="center"/>
    </xf>
    <xf numFmtId="0" fontId="33" fillId="0" borderId="31" xfId="0" applyFont="1" applyBorder="1" applyAlignment="1">
      <alignment horizontal="center" vertical="center" wrapText="1"/>
    </xf>
    <xf numFmtId="0" fontId="4" fillId="9" borderId="52" xfId="0" applyFont="1" applyFill="1" applyBorder="1" applyAlignment="1">
      <alignment horizontal="left" vertical="center" wrapText="1"/>
    </xf>
    <xf numFmtId="0" fontId="4" fillId="9" borderId="57" xfId="0" applyFont="1" applyFill="1" applyBorder="1" applyAlignment="1">
      <alignment horizontal="left" vertical="center" wrapText="1"/>
    </xf>
    <xf numFmtId="0" fontId="4" fillId="9" borderId="48" xfId="0" applyFont="1" applyFill="1" applyBorder="1" applyAlignment="1">
      <alignment horizontal="left" vertical="center" wrapText="1"/>
    </xf>
    <xf numFmtId="0" fontId="4" fillId="3" borderId="14" xfId="12" applyFont="1" applyFill="1" applyBorder="1" applyAlignment="1">
      <alignment horizontal="center" vertical="center" wrapText="1"/>
    </xf>
    <xf numFmtId="0" fontId="4" fillId="3" borderId="15" xfId="12" applyFont="1" applyFill="1" applyBorder="1" applyAlignment="1">
      <alignment horizontal="center" vertical="center" wrapText="1"/>
    </xf>
    <xf numFmtId="0" fontId="4" fillId="3" borderId="16" xfId="12" applyFont="1" applyFill="1" applyBorder="1" applyAlignment="1">
      <alignment horizontal="center" vertical="center" wrapText="1"/>
    </xf>
    <xf numFmtId="0" fontId="4" fillId="3" borderId="18" xfId="12" applyFont="1" applyFill="1" applyBorder="1" applyAlignment="1">
      <alignment horizontal="center" vertical="center" wrapText="1"/>
    </xf>
    <xf numFmtId="0" fontId="4" fillId="3" borderId="19" xfId="12" applyFont="1" applyFill="1" applyBorder="1" applyAlignment="1">
      <alignment horizontal="center" vertical="center" wrapText="1"/>
    </xf>
    <xf numFmtId="0" fontId="4" fillId="3" borderId="20" xfId="12" applyFont="1" applyFill="1" applyBorder="1" applyAlignment="1">
      <alignment horizontal="center" vertical="center" wrapText="1"/>
    </xf>
    <xf numFmtId="0" fontId="7" fillId="2" borderId="24" xfId="2" applyFont="1" applyFill="1" applyBorder="1" applyAlignment="1">
      <alignment horizontal="center" vertical="center" wrapText="1"/>
    </xf>
    <xf numFmtId="0" fontId="7" fillId="2" borderId="25" xfId="2" applyFont="1" applyFill="1" applyBorder="1" applyAlignment="1">
      <alignment horizontal="center" vertical="center" wrapText="1"/>
    </xf>
    <xf numFmtId="0" fontId="7" fillId="2" borderId="26" xfId="2" applyFont="1" applyFill="1" applyBorder="1" applyAlignment="1">
      <alignment horizontal="center" vertical="center" wrapText="1"/>
    </xf>
    <xf numFmtId="0" fontId="7" fillId="2" borderId="14" xfId="2" applyFont="1" applyFill="1" applyBorder="1" applyAlignment="1">
      <alignment horizontal="center" vertical="center" wrapText="1"/>
    </xf>
    <xf numFmtId="0" fontId="7" fillId="2" borderId="15" xfId="2" applyFont="1" applyFill="1" applyBorder="1" applyAlignment="1">
      <alignment horizontal="center" vertical="center" wrapText="1"/>
    </xf>
    <xf numFmtId="0" fontId="7" fillId="2" borderId="16" xfId="2" applyFont="1" applyFill="1" applyBorder="1" applyAlignment="1">
      <alignment horizontal="center" vertical="center" wrapText="1"/>
    </xf>
    <xf numFmtId="0" fontId="7" fillId="2" borderId="18" xfId="2" applyFont="1" applyFill="1" applyBorder="1" applyAlignment="1">
      <alignment horizontal="center" vertical="center" wrapText="1"/>
    </xf>
    <xf numFmtId="0" fontId="7" fillId="2" borderId="19" xfId="2" applyFont="1" applyFill="1" applyBorder="1" applyAlignment="1">
      <alignment horizontal="center" vertical="center" wrapText="1"/>
    </xf>
    <xf numFmtId="0" fontId="7" fillId="2" borderId="20" xfId="2" applyFont="1" applyFill="1" applyBorder="1" applyAlignment="1">
      <alignment horizontal="center" vertical="center" wrapText="1"/>
    </xf>
    <xf numFmtId="9" fontId="6" fillId="0" borderId="14" xfId="3" applyNumberFormat="1" applyFont="1" applyBorder="1" applyAlignment="1">
      <alignment horizontal="center" vertical="center" wrapText="1"/>
    </xf>
    <xf numFmtId="9" fontId="6" fillId="0" borderId="15" xfId="3" applyNumberFormat="1" applyFont="1" applyBorder="1" applyAlignment="1">
      <alignment horizontal="center" vertical="center" wrapText="1"/>
    </xf>
    <xf numFmtId="9" fontId="6" fillId="0" borderId="16" xfId="3" applyNumberFormat="1" applyFont="1" applyBorder="1" applyAlignment="1">
      <alignment horizontal="center" vertical="center" wrapText="1"/>
    </xf>
    <xf numFmtId="9" fontId="6" fillId="0" borderId="18" xfId="3" applyNumberFormat="1" applyFont="1" applyBorder="1" applyAlignment="1">
      <alignment horizontal="center" vertical="center" wrapText="1"/>
    </xf>
    <xf numFmtId="9" fontId="6" fillId="0" borderId="19" xfId="3" applyNumberFormat="1" applyFont="1" applyBorder="1" applyAlignment="1">
      <alignment horizontal="center" vertical="center" wrapText="1"/>
    </xf>
    <xf numFmtId="9" fontId="6" fillId="0" borderId="20" xfId="3" applyNumberFormat="1" applyFont="1" applyBorder="1" applyAlignment="1">
      <alignment horizontal="center" vertical="center" wrapText="1"/>
    </xf>
    <xf numFmtId="0" fontId="7" fillId="2" borderId="24" xfId="12" applyFont="1" applyFill="1" applyBorder="1" applyAlignment="1">
      <alignment horizontal="center" vertical="center" wrapText="1"/>
    </xf>
    <xf numFmtId="0" fontId="7" fillId="2" borderId="25" xfId="12" applyFont="1" applyFill="1" applyBorder="1" applyAlignment="1">
      <alignment horizontal="center" vertical="center" wrapText="1"/>
    </xf>
    <xf numFmtId="0" fontId="7" fillId="2" borderId="26" xfId="12" applyFont="1" applyFill="1" applyBorder="1" applyAlignment="1">
      <alignment horizontal="center" vertical="center" wrapText="1"/>
    </xf>
    <xf numFmtId="0" fontId="6" fillId="0" borderId="27" xfId="12" applyFont="1" applyBorder="1" applyAlignment="1">
      <alignment horizontal="center" vertical="center" wrapText="1"/>
    </xf>
    <xf numFmtId="0" fontId="6" fillId="0" borderId="28" xfId="12" applyFont="1" applyBorder="1" applyAlignment="1">
      <alignment horizontal="center" vertical="center" wrapText="1"/>
    </xf>
    <xf numFmtId="0" fontId="6" fillId="0" borderId="29" xfId="12" applyFont="1" applyBorder="1" applyAlignment="1">
      <alignment horizontal="center" vertical="center" wrapText="1"/>
    </xf>
    <xf numFmtId="0" fontId="7" fillId="2" borderId="21" xfId="2" applyFont="1" applyFill="1" applyBorder="1" applyAlignment="1">
      <alignment horizontal="center" vertical="center" wrapText="1"/>
    </xf>
    <xf numFmtId="0" fontId="7" fillId="2" borderId="22" xfId="2" applyFont="1" applyFill="1" applyBorder="1" applyAlignment="1">
      <alignment horizontal="center" vertical="center" wrapText="1"/>
    </xf>
    <xf numFmtId="0" fontId="7" fillId="2" borderId="23" xfId="2" applyFont="1" applyFill="1" applyBorder="1" applyAlignment="1">
      <alignment horizontal="center" vertical="center" wrapText="1"/>
    </xf>
    <xf numFmtId="0" fontId="28" fillId="0" borderId="14" xfId="12" applyFont="1" applyBorder="1" applyAlignment="1">
      <alignment horizontal="center" vertical="center" wrapText="1"/>
    </xf>
    <xf numFmtId="0" fontId="28" fillId="0" borderId="15" xfId="12" applyFont="1" applyBorder="1" applyAlignment="1">
      <alignment horizontal="center" vertical="center" wrapText="1"/>
    </xf>
    <xf numFmtId="0" fontId="28" fillId="0" borderId="16" xfId="12" applyFont="1" applyBorder="1" applyAlignment="1">
      <alignment horizontal="center" vertical="center" wrapText="1"/>
    </xf>
    <xf numFmtId="0" fontId="28" fillId="0" borderId="18" xfId="12" applyFont="1" applyBorder="1" applyAlignment="1">
      <alignment horizontal="center" vertical="center" wrapText="1"/>
    </xf>
    <xf numFmtId="0" fontId="28" fillId="0" borderId="19" xfId="12" applyFont="1" applyBorder="1" applyAlignment="1">
      <alignment horizontal="center" vertical="center" wrapText="1"/>
    </xf>
    <xf numFmtId="0" fontId="28" fillId="0" borderId="20" xfId="12" applyFont="1" applyBorder="1" applyAlignment="1">
      <alignment horizontal="center" vertical="center" wrapText="1"/>
    </xf>
    <xf numFmtId="0" fontId="4" fillId="2" borderId="24" xfId="2" applyFont="1" applyFill="1" applyBorder="1" applyAlignment="1">
      <alignment horizontal="center" vertical="center" wrapText="1"/>
    </xf>
    <xf numFmtId="0" fontId="4" fillId="2" borderId="25" xfId="2" applyFont="1" applyFill="1" applyBorder="1" applyAlignment="1">
      <alignment horizontal="center" vertical="center" wrapText="1"/>
    </xf>
    <xf numFmtId="0" fontId="4" fillId="2" borderId="26" xfId="2" applyFont="1" applyFill="1" applyBorder="1" applyAlignment="1">
      <alignment horizontal="center" vertical="center" wrapText="1"/>
    </xf>
    <xf numFmtId="0" fontId="2" fillId="0" borderId="14" xfId="2" applyFont="1" applyBorder="1" applyAlignment="1">
      <alignment horizontal="center"/>
    </xf>
    <xf numFmtId="0" fontId="2" fillId="0" borderId="15" xfId="2" applyFont="1" applyBorder="1" applyAlignment="1">
      <alignment horizontal="center"/>
    </xf>
    <xf numFmtId="0" fontId="2" fillId="0" borderId="67" xfId="2" applyFont="1" applyBorder="1" applyAlignment="1">
      <alignment horizontal="center"/>
    </xf>
    <xf numFmtId="0" fontId="2" fillId="0" borderId="39" xfId="2" applyFont="1" applyBorder="1" applyAlignment="1">
      <alignment horizontal="center"/>
    </xf>
    <xf numFmtId="0" fontId="2" fillId="0" borderId="0" xfId="2" applyFont="1" applyBorder="1" applyAlignment="1">
      <alignment horizontal="center"/>
    </xf>
    <xf numFmtId="0" fontId="2" fillId="0" borderId="17" xfId="2" applyFont="1" applyBorder="1" applyAlignment="1">
      <alignment horizontal="center"/>
    </xf>
    <xf numFmtId="0" fontId="2" fillId="0" borderId="18" xfId="2" applyFont="1" applyBorder="1" applyAlignment="1">
      <alignment horizontal="center"/>
    </xf>
    <xf numFmtId="0" fontId="2" fillId="0" borderId="19" xfId="2" applyFont="1" applyBorder="1" applyAlignment="1">
      <alignment horizontal="center"/>
    </xf>
    <xf numFmtId="0" fontId="2" fillId="0" borderId="83" xfId="2" applyFont="1" applyBorder="1" applyAlignment="1">
      <alignment horizontal="center"/>
    </xf>
    <xf numFmtId="0" fontId="28" fillId="0" borderId="31" xfId="2" applyFont="1" applyBorder="1" applyAlignment="1">
      <alignment horizontal="center" vertical="center" wrapText="1"/>
    </xf>
    <xf numFmtId="0" fontId="28" fillId="0" borderId="25" xfId="2" applyFont="1" applyBorder="1" applyAlignment="1">
      <alignment horizontal="center" vertical="center" wrapText="1"/>
    </xf>
    <xf numFmtId="0" fontId="28" fillId="0" borderId="26" xfId="2" applyFont="1" applyBorder="1" applyAlignment="1">
      <alignment horizontal="center" vertical="center" wrapText="1"/>
    </xf>
    <xf numFmtId="0" fontId="4" fillId="0" borderId="52" xfId="2" applyFont="1" applyBorder="1" applyAlignment="1">
      <alignment horizontal="left" vertical="center" wrapText="1"/>
    </xf>
    <xf numFmtId="0" fontId="4" fillId="0" borderId="57" xfId="2" applyFont="1" applyBorder="1" applyAlignment="1">
      <alignment horizontal="left" vertical="center" wrapText="1"/>
    </xf>
    <xf numFmtId="0" fontId="4" fillId="0" borderId="48" xfId="2" applyFont="1" applyBorder="1" applyAlignment="1">
      <alignment horizontal="left" vertical="center" wrapText="1"/>
    </xf>
    <xf numFmtId="0" fontId="4" fillId="0" borderId="58" xfId="2" applyFont="1" applyBorder="1" applyAlignment="1">
      <alignment horizontal="left" vertical="center" wrapText="1"/>
    </xf>
    <xf numFmtId="0" fontId="4" fillId="0" borderId="33" xfId="2" applyFont="1" applyBorder="1" applyAlignment="1">
      <alignment horizontal="left" vertical="center" wrapText="1"/>
    </xf>
    <xf numFmtId="0" fontId="4" fillId="0" borderId="28" xfId="2" applyFont="1" applyBorder="1" applyAlignment="1">
      <alignment horizontal="left" vertical="center" wrapText="1"/>
    </xf>
    <xf numFmtId="0" fontId="4" fillId="0" borderId="29" xfId="2" applyFont="1" applyBorder="1" applyAlignment="1">
      <alignment horizontal="left" vertical="center" wrapText="1"/>
    </xf>
    <xf numFmtId="164" fontId="6" fillId="0" borderId="7" xfId="0" applyNumberFormat="1" applyFont="1" applyBorder="1" applyAlignment="1">
      <alignment horizontal="center" vertical="center" wrapText="1"/>
    </xf>
    <xf numFmtId="0" fontId="6" fillId="0" borderId="8" xfId="0" applyFont="1" applyBorder="1" applyAlignment="1"/>
    <xf numFmtId="9" fontId="2" fillId="0" borderId="8" xfId="2" applyNumberFormat="1" applyFont="1" applyBorder="1" applyAlignment="1">
      <alignment horizontal="center"/>
    </xf>
    <xf numFmtId="0" fontId="2" fillId="0" borderId="5" xfId="2" applyFont="1" applyBorder="1" applyAlignment="1">
      <alignment horizontal="left" wrapText="1"/>
    </xf>
    <xf numFmtId="0" fontId="2" fillId="0" borderId="5" xfId="2" applyFont="1" applyBorder="1" applyAlignment="1">
      <alignment horizontal="left" vertical="center" wrapText="1"/>
    </xf>
    <xf numFmtId="0" fontId="2" fillId="0" borderId="6" xfId="2" applyFont="1" applyBorder="1" applyAlignment="1">
      <alignment horizontal="left" vertical="center" wrapText="1"/>
    </xf>
    <xf numFmtId="164" fontId="6" fillId="0" borderId="4" xfId="0" applyNumberFormat="1" applyFont="1" applyBorder="1" applyAlignment="1">
      <alignment horizontal="center" vertical="center" wrapText="1"/>
    </xf>
    <xf numFmtId="0" fontId="6" fillId="0" borderId="5" xfId="0" applyFont="1" applyBorder="1" applyAlignment="1"/>
    <xf numFmtId="9" fontId="2" fillId="0" borderId="5" xfId="2" applyNumberFormat="1" applyFont="1" applyBorder="1" applyAlignment="1">
      <alignment horizontal="center"/>
    </xf>
    <xf numFmtId="9" fontId="2" fillId="0" borderId="5" xfId="1" applyFont="1" applyBorder="1" applyAlignment="1">
      <alignment horizontal="left" vertical="center" wrapText="1"/>
    </xf>
    <xf numFmtId="0" fontId="6" fillId="0" borderId="5" xfId="0" applyFont="1" applyBorder="1" applyAlignment="1">
      <alignment vertical="center"/>
    </xf>
    <xf numFmtId="164" fontId="4" fillId="0" borderId="53" xfId="0" applyNumberFormat="1" applyFont="1" applyBorder="1" applyAlignment="1">
      <alignment horizontal="center" vertical="center" wrapText="1"/>
    </xf>
    <xf numFmtId="0" fontId="4" fillId="0" borderId="54" xfId="0" applyFont="1" applyBorder="1" applyAlignment="1"/>
    <xf numFmtId="0" fontId="6" fillId="0" borderId="8" xfId="4" applyNumberFormat="1" applyFont="1" applyFill="1" applyBorder="1" applyAlignment="1">
      <alignment horizontal="center" vertical="center" wrapText="1"/>
    </xf>
    <xf numFmtId="0" fontId="6" fillId="0" borderId="9" xfId="4" applyNumberFormat="1" applyFont="1" applyFill="1" applyBorder="1" applyAlignment="1">
      <alignment horizontal="center" vertical="center" wrapText="1"/>
    </xf>
    <xf numFmtId="0" fontId="4" fillId="2" borderId="39" xfId="2" applyFont="1" applyFill="1" applyBorder="1" applyAlignment="1">
      <alignment horizontal="center" vertical="center" wrapText="1"/>
    </xf>
    <xf numFmtId="0" fontId="4" fillId="2" borderId="0" xfId="2" applyFont="1" applyFill="1" applyAlignment="1">
      <alignment horizontal="center" vertical="center" wrapText="1"/>
    </xf>
    <xf numFmtId="0" fontId="4" fillId="2" borderId="40" xfId="2" applyFont="1" applyFill="1" applyBorder="1" applyAlignment="1">
      <alignment horizontal="center" vertical="center" wrapText="1"/>
    </xf>
    <xf numFmtId="0" fontId="15" fillId="2" borderId="21" xfId="2" applyFont="1" applyFill="1" applyBorder="1" applyAlignment="1">
      <alignment horizontal="center" vertical="center" wrapText="1"/>
    </xf>
    <xf numFmtId="0" fontId="15" fillId="2" borderId="22" xfId="2" applyFont="1" applyFill="1" applyBorder="1" applyAlignment="1">
      <alignment horizontal="center" vertical="center" wrapText="1"/>
    </xf>
    <xf numFmtId="0" fontId="15" fillId="2" borderId="23" xfId="2" applyFont="1" applyFill="1" applyBorder="1" applyAlignment="1">
      <alignment horizontal="center" vertical="center" wrapText="1"/>
    </xf>
    <xf numFmtId="9" fontId="6" fillId="0" borderId="33" xfId="12" applyNumberFormat="1" applyFont="1" applyBorder="1" applyAlignment="1">
      <alignment horizontal="center"/>
    </xf>
    <xf numFmtId="9" fontId="6" fillId="0" borderId="29" xfId="12" applyNumberFormat="1" applyFont="1" applyBorder="1" applyAlignment="1">
      <alignment horizontal="center"/>
    </xf>
    <xf numFmtId="0" fontId="4" fillId="4" borderId="0" xfId="2" applyFont="1" applyFill="1" applyBorder="1" applyAlignment="1">
      <alignment horizontal="center" vertical="center"/>
    </xf>
    <xf numFmtId="0" fontId="4" fillId="5" borderId="24" xfId="2" applyFont="1" applyFill="1" applyBorder="1" applyAlignment="1">
      <alignment horizontal="center"/>
    </xf>
    <xf numFmtId="0" fontId="4" fillId="5" borderId="25" xfId="2" applyFont="1" applyFill="1" applyBorder="1" applyAlignment="1">
      <alignment horizontal="center"/>
    </xf>
    <xf numFmtId="0" fontId="4" fillId="5" borderId="30" xfId="2" applyFont="1" applyFill="1" applyBorder="1" applyAlignment="1">
      <alignment horizontal="center"/>
    </xf>
    <xf numFmtId="0" fontId="4" fillId="6" borderId="25" xfId="2" applyFont="1" applyFill="1" applyBorder="1" applyAlignment="1">
      <alignment horizontal="center"/>
    </xf>
    <xf numFmtId="0" fontId="4" fillId="6" borderId="30" xfId="2" applyFont="1" applyFill="1" applyBorder="1" applyAlignment="1">
      <alignment horizontal="center"/>
    </xf>
    <xf numFmtId="0" fontId="4" fillId="7" borderId="31" xfId="2" applyFont="1" applyFill="1" applyBorder="1" applyAlignment="1">
      <alignment horizontal="center"/>
    </xf>
    <xf numFmtId="0" fontId="4" fillId="7" borderId="25" xfId="2" applyFont="1" applyFill="1" applyBorder="1" applyAlignment="1">
      <alignment horizontal="center"/>
    </xf>
    <xf numFmtId="0" fontId="4" fillId="7" borderId="26" xfId="2" applyFont="1" applyFill="1" applyBorder="1" applyAlignment="1">
      <alignment horizontal="center"/>
    </xf>
    <xf numFmtId="0" fontId="6" fillId="0" borderId="56" xfId="2" applyFont="1" applyBorder="1" applyAlignment="1">
      <alignment horizontal="center"/>
    </xf>
    <xf numFmtId="0" fontId="6" fillId="0" borderId="57" xfId="2" applyFont="1" applyBorder="1" applyAlignment="1">
      <alignment horizontal="center"/>
    </xf>
    <xf numFmtId="0" fontId="6" fillId="0" borderId="48" xfId="2" applyFont="1" applyBorder="1" applyAlignment="1">
      <alignment horizontal="center"/>
    </xf>
    <xf numFmtId="0" fontId="6" fillId="0" borderId="52" xfId="2" applyFont="1" applyBorder="1" applyAlignment="1">
      <alignment horizontal="center"/>
    </xf>
    <xf numFmtId="0" fontId="6" fillId="0" borderId="58" xfId="2" applyFont="1" applyBorder="1" applyAlignment="1">
      <alignment horizontal="center"/>
    </xf>
    <xf numFmtId="9" fontId="6" fillId="0" borderId="27" xfId="12" applyNumberFormat="1" applyFont="1" applyBorder="1" applyAlignment="1">
      <alignment horizontal="center"/>
    </xf>
    <xf numFmtId="9" fontId="6" fillId="0" borderId="28" xfId="12" applyNumberFormat="1" applyFont="1" applyBorder="1" applyAlignment="1">
      <alignment horizontal="center"/>
    </xf>
    <xf numFmtId="9" fontId="6" fillId="0" borderId="32" xfId="12" applyNumberFormat="1" applyFont="1" applyBorder="1" applyAlignment="1">
      <alignment horizontal="center"/>
    </xf>
    <xf numFmtId="10" fontId="6" fillId="0" borderId="33" xfId="12" applyNumberFormat="1" applyFont="1" applyBorder="1" applyAlignment="1">
      <alignment horizontal="center"/>
    </xf>
    <xf numFmtId="10" fontId="6" fillId="0" borderId="28" xfId="12" applyNumberFormat="1" applyFont="1" applyBorder="1" applyAlignment="1">
      <alignment horizontal="center"/>
    </xf>
    <xf numFmtId="10" fontId="6" fillId="0" borderId="32" xfId="12" applyNumberFormat="1" applyFont="1" applyBorder="1" applyAlignment="1">
      <alignment horizontal="center"/>
    </xf>
    <xf numFmtId="0" fontId="10" fillId="4" borderId="1"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164" fontId="4" fillId="0" borderId="4" xfId="0" applyNumberFormat="1" applyFont="1" applyBorder="1" applyAlignment="1">
      <alignment horizontal="center" vertical="center" wrapText="1"/>
    </xf>
    <xf numFmtId="0" fontId="4" fillId="0" borderId="5" xfId="0" applyFont="1" applyBorder="1" applyAlignment="1"/>
    <xf numFmtId="0" fontId="4" fillId="2" borderId="24" xfId="0" applyFont="1" applyFill="1" applyBorder="1" applyAlignment="1">
      <alignment horizontal="center" vertical="center" wrapText="1"/>
    </xf>
    <xf numFmtId="0" fontId="4" fillId="2" borderId="25"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15" fillId="2" borderId="56" xfId="0" applyFont="1" applyFill="1" applyBorder="1" applyAlignment="1">
      <alignment horizontal="center" vertical="center" wrapText="1"/>
    </xf>
    <xf numFmtId="0" fontId="15" fillId="2" borderId="57" xfId="0" applyFont="1" applyFill="1" applyBorder="1" applyAlignment="1">
      <alignment horizontal="center" vertical="center" wrapText="1"/>
    </xf>
    <xf numFmtId="0" fontId="15" fillId="2" borderId="48" xfId="0" applyFont="1" applyFill="1" applyBorder="1" applyAlignment="1">
      <alignment horizontal="center" vertical="center" wrapText="1"/>
    </xf>
    <xf numFmtId="0" fontId="4" fillId="2" borderId="52" xfId="0" applyFont="1" applyFill="1" applyBorder="1" applyAlignment="1">
      <alignment horizontal="center" vertical="center" wrapText="1"/>
    </xf>
    <xf numFmtId="0" fontId="4" fillId="2" borderId="57" xfId="0" applyFont="1" applyFill="1" applyBorder="1" applyAlignment="1">
      <alignment horizontal="center" vertical="center" wrapText="1"/>
    </xf>
    <xf numFmtId="0" fontId="4" fillId="2" borderId="58" xfId="0" applyFont="1" applyFill="1" applyBorder="1" applyAlignment="1">
      <alignment horizontal="center" vertical="center" wrapText="1"/>
    </xf>
    <xf numFmtId="164" fontId="4" fillId="0" borderId="56" xfId="0" applyNumberFormat="1" applyFont="1" applyBorder="1" applyAlignment="1">
      <alignment horizontal="center" vertical="center" wrapText="1"/>
    </xf>
    <xf numFmtId="164" fontId="4" fillId="0" borderId="57" xfId="0" applyNumberFormat="1" applyFont="1" applyBorder="1" applyAlignment="1">
      <alignment horizontal="center" vertical="center" wrapText="1"/>
    </xf>
    <xf numFmtId="164" fontId="4" fillId="0" borderId="48" xfId="0" applyNumberFormat="1" applyFont="1" applyBorder="1" applyAlignment="1">
      <alignment horizontal="center" vertical="center" wrapText="1"/>
    </xf>
    <xf numFmtId="0" fontId="6" fillId="0" borderId="52" xfId="4" applyNumberFormat="1" applyFont="1" applyFill="1" applyBorder="1" applyAlignment="1">
      <alignment horizontal="left" vertical="center" wrapText="1"/>
    </xf>
    <xf numFmtId="0" fontId="6" fillId="0" borderId="57" xfId="4" applyNumberFormat="1" applyFont="1" applyFill="1" applyBorder="1" applyAlignment="1">
      <alignment horizontal="left" vertical="center" wrapText="1"/>
    </xf>
    <xf numFmtId="0" fontId="6" fillId="0" borderId="58" xfId="4" applyNumberFormat="1" applyFont="1" applyFill="1" applyBorder="1" applyAlignment="1">
      <alignment horizontal="left" vertical="center" wrapText="1"/>
    </xf>
    <xf numFmtId="0" fontId="6" fillId="2" borderId="16" xfId="2" applyFont="1" applyFill="1" applyBorder="1" applyAlignment="1">
      <alignment horizontal="center" vertical="center" wrapText="1"/>
    </xf>
    <xf numFmtId="0" fontId="6" fillId="2" borderId="20" xfId="2" applyFont="1" applyFill="1" applyBorder="1" applyAlignment="1">
      <alignment horizontal="center" vertical="center" wrapText="1"/>
    </xf>
    <xf numFmtId="0" fontId="6" fillId="0" borderId="27" xfId="2" applyFont="1" applyBorder="1" applyAlignment="1">
      <alignment horizontal="center" vertical="center"/>
    </xf>
    <xf numFmtId="0" fontId="6" fillId="0" borderId="28" xfId="2" applyFont="1" applyBorder="1" applyAlignment="1">
      <alignment horizontal="center" vertical="center"/>
    </xf>
    <xf numFmtId="0" fontId="6" fillId="0" borderId="29" xfId="2" applyFont="1" applyBorder="1" applyAlignment="1">
      <alignment horizontal="center" vertical="center"/>
    </xf>
    <xf numFmtId="0" fontId="6" fillId="0" borderId="27" xfId="2" applyFont="1" applyBorder="1" applyAlignment="1">
      <alignment horizontal="center" vertical="center" wrapText="1"/>
    </xf>
    <xf numFmtId="0" fontId="6" fillId="0" borderId="28" xfId="2" applyFont="1" applyBorder="1" applyAlignment="1">
      <alignment horizontal="center" vertical="center" wrapText="1"/>
    </xf>
    <xf numFmtId="0" fontId="6" fillId="0" borderId="29" xfId="2" applyFont="1" applyBorder="1" applyAlignment="1">
      <alignment horizontal="center" vertical="center" wrapText="1"/>
    </xf>
    <xf numFmtId="0" fontId="6" fillId="0" borderId="27" xfId="3" applyFont="1" applyBorder="1" applyAlignment="1">
      <alignment horizontal="center" vertical="center" wrapText="1"/>
    </xf>
    <xf numFmtId="0" fontId="6" fillId="0" borderId="28" xfId="3" applyFont="1" applyBorder="1" applyAlignment="1">
      <alignment horizontal="center" vertical="center" wrapText="1"/>
    </xf>
    <xf numFmtId="0" fontId="6" fillId="0" borderId="29" xfId="3" applyFont="1" applyBorder="1" applyAlignment="1">
      <alignment horizontal="center" vertical="center" wrapText="1"/>
    </xf>
    <xf numFmtId="164" fontId="6" fillId="0" borderId="56" xfId="0" applyNumberFormat="1" applyFont="1" applyBorder="1" applyAlignment="1">
      <alignment horizontal="center" vertical="center" wrapText="1"/>
    </xf>
    <xf numFmtId="164" fontId="6" fillId="0" borderId="57" xfId="0" applyNumberFormat="1" applyFont="1" applyBorder="1" applyAlignment="1">
      <alignment horizontal="center" vertical="center" wrapText="1"/>
    </xf>
    <xf numFmtId="164" fontId="6" fillId="0" borderId="48" xfId="0" applyNumberFormat="1" applyFont="1" applyBorder="1" applyAlignment="1">
      <alignment horizontal="center" vertical="center" wrapText="1"/>
    </xf>
    <xf numFmtId="9" fontId="2" fillId="0" borderId="52" xfId="2" applyNumberFormat="1" applyFont="1" applyBorder="1" applyAlignment="1">
      <alignment horizontal="center" vertical="center" wrapText="1"/>
    </xf>
    <xf numFmtId="0" fontId="2" fillId="0" borderId="48" xfId="2" applyFont="1" applyBorder="1" applyAlignment="1">
      <alignment horizontal="center" vertical="center" wrapText="1"/>
    </xf>
    <xf numFmtId="9" fontId="2" fillId="0" borderId="52" xfId="2" applyNumberFormat="1" applyFont="1" applyBorder="1" applyAlignment="1">
      <alignment horizontal="center" vertical="center"/>
    </xf>
    <xf numFmtId="0" fontId="2" fillId="0" borderId="57" xfId="2" applyFont="1" applyBorder="1" applyAlignment="1">
      <alignment horizontal="center" vertical="center"/>
    </xf>
    <xf numFmtId="0" fontId="2" fillId="0" borderId="48" xfId="2" applyFont="1" applyBorder="1" applyAlignment="1">
      <alignment horizontal="center" vertical="center"/>
    </xf>
    <xf numFmtId="0" fontId="13" fillId="0" borderId="52" xfId="2" applyFont="1" applyBorder="1" applyAlignment="1">
      <alignment horizontal="justify" vertical="center" wrapText="1"/>
    </xf>
    <xf numFmtId="0" fontId="13" fillId="0" borderId="57" xfId="2" applyFont="1" applyBorder="1" applyAlignment="1">
      <alignment horizontal="justify" vertical="center" wrapText="1"/>
    </xf>
    <xf numFmtId="0" fontId="13" fillId="0" borderId="48" xfId="2" applyFont="1" applyBorder="1" applyAlignment="1">
      <alignment horizontal="justify" vertical="center" wrapText="1"/>
    </xf>
    <xf numFmtId="0" fontId="13" fillId="0" borderId="58" xfId="2" applyFont="1" applyBorder="1" applyAlignment="1">
      <alignment horizontal="justify" vertical="center" wrapText="1"/>
    </xf>
    <xf numFmtId="0" fontId="14" fillId="0" borderId="5" xfId="4" applyNumberFormat="1" applyFont="1" applyFill="1" applyBorder="1" applyAlignment="1">
      <alignment horizontal="justify" vertical="center" wrapText="1"/>
    </xf>
    <xf numFmtId="0" fontId="14" fillId="0" borderId="6" xfId="4" applyNumberFormat="1" applyFont="1" applyFill="1" applyBorder="1" applyAlignment="1">
      <alignment horizontal="justify" vertical="center" wrapText="1"/>
    </xf>
    <xf numFmtId="0" fontId="15" fillId="0" borderId="5" xfId="4" applyNumberFormat="1" applyFont="1" applyFill="1" applyBorder="1" applyAlignment="1">
      <alignment horizontal="justify" vertical="center" wrapText="1"/>
    </xf>
    <xf numFmtId="0" fontId="6" fillId="0" borderId="5" xfId="0" applyFont="1" applyBorder="1"/>
    <xf numFmtId="9" fontId="6" fillId="0" borderId="8" xfId="17" applyNumberFormat="1" applyFont="1" applyBorder="1" applyAlignment="1">
      <alignment horizontal="center"/>
    </xf>
    <xf numFmtId="0" fontId="6" fillId="0" borderId="9" xfId="17" applyFont="1" applyBorder="1" applyAlignment="1">
      <alignment horizontal="center"/>
    </xf>
    <xf numFmtId="9" fontId="6" fillId="0" borderId="7" xfId="17" applyNumberFormat="1" applyFont="1" applyBorder="1" applyAlignment="1">
      <alignment horizontal="center"/>
    </xf>
    <xf numFmtId="0" fontId="6" fillId="0" borderId="8" xfId="17" applyFont="1" applyBorder="1" applyAlignment="1">
      <alignment horizontal="center"/>
    </xf>
    <xf numFmtId="10" fontId="6" fillId="0" borderId="8" xfId="17" applyNumberFormat="1" applyFont="1" applyBorder="1" applyAlignment="1">
      <alignment horizontal="center"/>
    </xf>
    <xf numFmtId="0" fontId="15" fillId="2" borderId="4"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123" xfId="0" applyFont="1" applyFill="1" applyBorder="1" applyAlignment="1">
      <alignment horizontal="center" vertical="center" wrapText="1"/>
    </xf>
    <xf numFmtId="0" fontId="4" fillId="2" borderId="124" xfId="0" applyFont="1" applyFill="1" applyBorder="1" applyAlignment="1">
      <alignment horizontal="center" vertical="center" wrapText="1"/>
    </xf>
    <xf numFmtId="0" fontId="4" fillId="2" borderId="85" xfId="0" applyFont="1" applyFill="1" applyBorder="1" applyAlignment="1">
      <alignment horizontal="center" vertical="center" wrapText="1"/>
    </xf>
    <xf numFmtId="0" fontId="4" fillId="7" borderId="2" xfId="2" applyFont="1" applyFill="1" applyBorder="1" applyAlignment="1">
      <alignment horizontal="center"/>
    </xf>
    <xf numFmtId="0" fontId="4" fillId="7" borderId="3" xfId="2" applyFont="1" applyFill="1" applyBorder="1" applyAlignment="1">
      <alignment horizontal="center"/>
    </xf>
    <xf numFmtId="0" fontId="6" fillId="0" borderId="37" xfId="3" applyFont="1" applyBorder="1" applyAlignment="1">
      <alignment horizontal="center" vertical="center" wrapText="1"/>
    </xf>
    <xf numFmtId="0" fontId="6" fillId="0" borderId="35" xfId="3" applyFont="1" applyBorder="1" applyAlignment="1">
      <alignment horizontal="center" vertical="center" wrapText="1"/>
    </xf>
    <xf numFmtId="0" fontId="6" fillId="0" borderId="36" xfId="3" applyFont="1" applyBorder="1" applyAlignment="1">
      <alignment horizontal="center" vertical="center" wrapText="1"/>
    </xf>
    <xf numFmtId="0" fontId="6" fillId="0" borderId="7" xfId="3" applyFont="1" applyBorder="1" applyAlignment="1">
      <alignment horizontal="center" vertical="center" wrapText="1"/>
    </xf>
    <xf numFmtId="0" fontId="6" fillId="0" borderId="8" xfId="3" applyFont="1" applyBorder="1" applyAlignment="1">
      <alignment horizontal="center" vertical="center" wrapText="1"/>
    </xf>
    <xf numFmtId="0" fontId="6" fillId="0" borderId="9" xfId="3" applyFont="1" applyBorder="1" applyAlignment="1">
      <alignment horizontal="center" vertical="center" wrapText="1"/>
    </xf>
    <xf numFmtId="0" fontId="6" fillId="0" borderId="32" xfId="2" applyFont="1" applyBorder="1" applyAlignment="1">
      <alignment horizontal="center" vertical="center"/>
    </xf>
    <xf numFmtId="0" fontId="6" fillId="0" borderId="8" xfId="2" applyFont="1" applyBorder="1" applyAlignment="1">
      <alignment horizontal="center" vertical="center"/>
    </xf>
    <xf numFmtId="0" fontId="6" fillId="0" borderId="9" xfId="2" applyFont="1" applyBorder="1" applyAlignment="1">
      <alignment horizontal="center" vertical="center"/>
    </xf>
    <xf numFmtId="0" fontId="7" fillId="2" borderId="34" xfId="2" applyFont="1" applyFill="1" applyBorder="1" applyAlignment="1">
      <alignment horizontal="center" vertical="center" wrapText="1"/>
    </xf>
    <xf numFmtId="0" fontId="7" fillId="2" borderId="35" xfId="2" applyFont="1" applyFill="1" applyBorder="1" applyAlignment="1">
      <alignment horizontal="center" vertical="center" wrapText="1"/>
    </xf>
    <xf numFmtId="0" fontId="7" fillId="2" borderId="36" xfId="2" applyFont="1" applyFill="1" applyBorder="1" applyAlignment="1">
      <alignment horizontal="center" vertical="center" wrapText="1"/>
    </xf>
    <xf numFmtId="0" fontId="7" fillId="2" borderId="1" xfId="2" applyFont="1" applyFill="1" applyBorder="1" applyAlignment="1">
      <alignment horizontal="center" vertical="center" wrapText="1"/>
    </xf>
    <xf numFmtId="0" fontId="7" fillId="2" borderId="2" xfId="2" applyFont="1" applyFill="1" applyBorder="1" applyAlignment="1">
      <alignment horizontal="center" vertical="center" wrapText="1"/>
    </xf>
    <xf numFmtId="0" fontId="7" fillId="2" borderId="3" xfId="2" applyFont="1" applyFill="1" applyBorder="1" applyAlignment="1">
      <alignment horizontal="center" vertical="center" wrapText="1"/>
    </xf>
    <xf numFmtId="0" fontId="7" fillId="2" borderId="7" xfId="2" applyFont="1" applyFill="1" applyBorder="1" applyAlignment="1">
      <alignment horizontal="center" vertical="center" wrapText="1"/>
    </xf>
    <xf numFmtId="0" fontId="7" fillId="2" borderId="8" xfId="2" applyFont="1" applyFill="1" applyBorder="1" applyAlignment="1">
      <alignment horizontal="center" vertical="center" wrapText="1"/>
    </xf>
    <xf numFmtId="0" fontId="7" fillId="2" borderId="9" xfId="2" applyFont="1" applyFill="1" applyBorder="1" applyAlignment="1">
      <alignment horizontal="center" vertical="center" wrapText="1"/>
    </xf>
    <xf numFmtId="9" fontId="6" fillId="0" borderId="30" xfId="3" applyNumberFormat="1" applyFont="1" applyBorder="1" applyAlignment="1">
      <alignment horizontal="center" vertical="center" wrapText="1"/>
    </xf>
    <xf numFmtId="9" fontId="6" fillId="0" borderId="2" xfId="3" applyNumberFormat="1" applyFont="1" applyBorder="1" applyAlignment="1">
      <alignment horizontal="center" vertical="center" wrapText="1"/>
    </xf>
    <xf numFmtId="9" fontId="6" fillId="0" borderId="31" xfId="3" applyNumberFormat="1" applyFont="1" applyBorder="1" applyAlignment="1">
      <alignment horizontal="center" vertical="center" wrapText="1"/>
    </xf>
    <xf numFmtId="9" fontId="6" fillId="0" borderId="32" xfId="3" applyNumberFormat="1" applyFont="1" applyBorder="1" applyAlignment="1">
      <alignment horizontal="center" vertical="center" wrapText="1"/>
    </xf>
    <xf numFmtId="9" fontId="6" fillId="0" borderId="8" xfId="3" applyNumberFormat="1" applyFont="1" applyBorder="1" applyAlignment="1">
      <alignment horizontal="center" vertical="center" wrapText="1"/>
    </xf>
    <xf numFmtId="9" fontId="6" fillId="0" borderId="33" xfId="3" applyNumberFormat="1" applyFont="1" applyBorder="1" applyAlignment="1">
      <alignment horizontal="center" vertical="center" wrapText="1"/>
    </xf>
    <xf numFmtId="0" fontId="7" fillId="2" borderId="1" xfId="17" applyFont="1" applyFill="1" applyBorder="1" applyAlignment="1">
      <alignment horizontal="center" vertical="center" wrapText="1"/>
    </xf>
    <xf numFmtId="0" fontId="7" fillId="2" borderId="2" xfId="17" applyFont="1" applyFill="1" applyBorder="1" applyAlignment="1">
      <alignment horizontal="center" vertical="center" wrapText="1"/>
    </xf>
    <xf numFmtId="0" fontId="7" fillId="2" borderId="3" xfId="17" applyFont="1" applyFill="1" applyBorder="1" applyAlignment="1">
      <alignment horizontal="center" vertical="center" wrapText="1"/>
    </xf>
    <xf numFmtId="0" fontId="6" fillId="0" borderId="7" xfId="17" applyFont="1" applyBorder="1" applyAlignment="1">
      <alignment horizontal="center" vertical="center" wrapText="1"/>
    </xf>
    <xf numFmtId="0" fontId="6" fillId="0" borderId="8" xfId="17" applyFont="1" applyBorder="1" applyAlignment="1">
      <alignment horizontal="center" vertical="center" wrapText="1"/>
    </xf>
    <xf numFmtId="0" fontId="6" fillId="0" borderId="9" xfId="17" applyFont="1" applyBorder="1" applyAlignment="1">
      <alignment horizontal="center" vertical="center" wrapText="1"/>
    </xf>
    <xf numFmtId="0" fontId="3" fillId="0" borderId="2" xfId="2" applyFont="1" applyBorder="1" applyAlignment="1">
      <alignment horizontal="center" vertical="center" wrapText="1"/>
    </xf>
    <xf numFmtId="0" fontId="3" fillId="0" borderId="3" xfId="2" applyFont="1" applyBorder="1" applyAlignment="1">
      <alignment horizontal="center" vertical="center" wrapText="1"/>
    </xf>
    <xf numFmtId="0" fontId="4" fillId="2" borderId="1" xfId="2" applyFont="1" applyFill="1" applyBorder="1" applyAlignment="1">
      <alignment horizontal="center" vertical="center" wrapText="1"/>
    </xf>
    <xf numFmtId="0" fontId="4" fillId="2" borderId="2" xfId="2" applyFont="1" applyFill="1" applyBorder="1" applyAlignment="1">
      <alignment horizontal="center" vertical="center" wrapText="1"/>
    </xf>
    <xf numFmtId="0" fontId="4" fillId="2" borderId="3" xfId="2" applyFont="1" applyFill="1" applyBorder="1" applyAlignment="1">
      <alignment horizontal="center" vertical="center" wrapText="1"/>
    </xf>
    <xf numFmtId="0" fontId="4" fillId="2" borderId="7" xfId="2" applyFont="1" applyFill="1" applyBorder="1" applyAlignment="1">
      <alignment horizontal="center" vertical="center" wrapText="1"/>
    </xf>
    <xf numFmtId="0" fontId="4" fillId="2" borderId="8" xfId="2" applyFont="1" applyFill="1" applyBorder="1" applyAlignment="1">
      <alignment horizontal="center" vertical="center" wrapText="1"/>
    </xf>
    <xf numFmtId="0" fontId="4" fillId="2" borderId="9" xfId="2" applyFont="1" applyFill="1" applyBorder="1" applyAlignment="1">
      <alignment horizontal="center" vertical="center" wrapText="1"/>
    </xf>
    <xf numFmtId="0" fontId="4" fillId="3" borderId="14" xfId="17" applyFont="1" applyFill="1" applyBorder="1" applyAlignment="1">
      <alignment horizontal="center" vertical="center" wrapText="1"/>
    </xf>
    <xf numFmtId="0" fontId="4" fillId="3" borderId="15" xfId="17" applyFont="1" applyFill="1" applyBorder="1" applyAlignment="1">
      <alignment horizontal="center" vertical="center" wrapText="1"/>
    </xf>
    <xf numFmtId="0" fontId="4" fillId="3" borderId="16" xfId="17" applyFont="1" applyFill="1" applyBorder="1" applyAlignment="1">
      <alignment horizontal="center" vertical="center" wrapText="1"/>
    </xf>
    <xf numFmtId="0" fontId="4" fillId="3" borderId="18" xfId="17" applyFont="1" applyFill="1" applyBorder="1" applyAlignment="1">
      <alignment horizontal="center" vertical="center" wrapText="1"/>
    </xf>
    <xf numFmtId="0" fontId="4" fillId="3" borderId="19" xfId="17" applyFont="1" applyFill="1" applyBorder="1" applyAlignment="1">
      <alignment horizontal="center" vertical="center" wrapText="1"/>
    </xf>
    <xf numFmtId="0" fontId="4" fillId="3" borderId="20" xfId="17" applyFont="1" applyFill="1" applyBorder="1" applyAlignment="1">
      <alignment horizontal="center" vertical="center" wrapText="1"/>
    </xf>
    <xf numFmtId="0" fontId="28" fillId="0" borderId="14" xfId="17" applyFont="1" applyBorder="1" applyAlignment="1">
      <alignment horizontal="center" vertical="center" wrapText="1"/>
    </xf>
    <xf numFmtId="0" fontId="28" fillId="0" borderId="15" xfId="17" applyFont="1" applyBorder="1" applyAlignment="1">
      <alignment horizontal="center" vertical="center"/>
    </xf>
    <xf numFmtId="0" fontId="28" fillId="0" borderId="16" xfId="17" applyFont="1" applyBorder="1" applyAlignment="1">
      <alignment horizontal="center" vertical="center"/>
    </xf>
    <xf numFmtId="0" fontId="28" fillId="0" borderId="18" xfId="17" applyFont="1" applyBorder="1" applyAlignment="1">
      <alignment horizontal="center" vertical="center"/>
    </xf>
    <xf numFmtId="0" fontId="28" fillId="0" borderId="19" xfId="17" applyFont="1" applyBorder="1" applyAlignment="1">
      <alignment horizontal="center" vertical="center"/>
    </xf>
    <xf numFmtId="0" fontId="28" fillId="0" borderId="20" xfId="17" applyFont="1" applyBorder="1" applyAlignment="1">
      <alignment horizontal="center" vertical="center"/>
    </xf>
    <xf numFmtId="0" fontId="4" fillId="0" borderId="27" xfId="17" applyFont="1" applyBorder="1" applyAlignment="1">
      <alignment horizontal="center" vertical="center" wrapText="1"/>
    </xf>
    <xf numFmtId="0" fontId="4" fillId="0" borderId="28" xfId="17" applyFont="1" applyBorder="1" applyAlignment="1">
      <alignment horizontal="center" vertical="center" wrapText="1"/>
    </xf>
    <xf numFmtId="0" fontId="4" fillId="0" borderId="29" xfId="17" applyFont="1" applyBorder="1" applyAlignment="1">
      <alignment horizontal="center" vertical="center" wrapText="1"/>
    </xf>
    <xf numFmtId="9" fontId="2" fillId="0" borderId="8" xfId="2" applyNumberFormat="1" applyFont="1" applyBorder="1" applyAlignment="1">
      <alignment horizontal="center" vertical="center"/>
    </xf>
    <xf numFmtId="0" fontId="2" fillId="0" borderId="8" xfId="2" applyFont="1" applyBorder="1" applyAlignment="1">
      <alignment horizontal="center" vertical="center"/>
    </xf>
    <xf numFmtId="0" fontId="8" fillId="0" borderId="0" xfId="0" applyFont="1" applyAlignment="1">
      <alignment horizontal="center" vertical="center" wrapText="1"/>
    </xf>
    <xf numFmtId="0" fontId="10" fillId="4" borderId="24" xfId="0" applyFont="1" applyFill="1" applyBorder="1" applyAlignment="1">
      <alignment horizontal="center" vertical="center" wrapText="1"/>
    </xf>
    <xf numFmtId="0" fontId="10" fillId="4" borderId="25" xfId="0" applyFont="1" applyFill="1" applyBorder="1" applyAlignment="1">
      <alignment horizontal="center" vertical="center" wrapText="1"/>
    </xf>
    <xf numFmtId="0" fontId="10" fillId="4" borderId="30" xfId="0" applyFont="1" applyFill="1" applyBorder="1" applyAlignment="1">
      <alignment horizontal="center" vertical="center" wrapText="1"/>
    </xf>
    <xf numFmtId="0" fontId="10" fillId="4" borderId="31" xfId="0" applyFont="1" applyFill="1" applyBorder="1" applyAlignment="1">
      <alignment horizontal="center" vertical="center" wrapText="1"/>
    </xf>
    <xf numFmtId="0" fontId="10" fillId="4" borderId="31" xfId="0" applyFont="1" applyFill="1" applyBorder="1" applyAlignment="1">
      <alignment horizontal="center" vertical="center"/>
    </xf>
    <xf numFmtId="0" fontId="10" fillId="4" borderId="25" xfId="0" applyFont="1" applyFill="1" applyBorder="1" applyAlignment="1">
      <alignment horizontal="center" vertical="center"/>
    </xf>
    <xf numFmtId="0" fontId="10" fillId="4" borderId="26" xfId="0" applyFont="1" applyFill="1" applyBorder="1" applyAlignment="1">
      <alignment horizontal="center" vertical="center"/>
    </xf>
    <xf numFmtId="9" fontId="2" fillId="9" borderId="52" xfId="0" applyNumberFormat="1" applyFont="1" applyFill="1" applyBorder="1" applyAlignment="1">
      <alignment horizontal="center" vertical="center"/>
    </xf>
    <xf numFmtId="9" fontId="2" fillId="9" borderId="48" xfId="0" applyNumberFormat="1" applyFont="1" applyFill="1" applyBorder="1" applyAlignment="1">
      <alignment horizontal="center" vertical="center"/>
    </xf>
    <xf numFmtId="9" fontId="2" fillId="9" borderId="57" xfId="0" applyNumberFormat="1" applyFont="1" applyFill="1" applyBorder="1" applyAlignment="1">
      <alignment horizontal="center" vertical="center"/>
    </xf>
    <xf numFmtId="0" fontId="0" fillId="0" borderId="39" xfId="0" applyBorder="1" applyAlignment="1">
      <alignment horizontal="justify" vertical="center" wrapText="1"/>
    </xf>
    <xf numFmtId="0" fontId="0" fillId="0" borderId="0" xfId="0" applyBorder="1" applyAlignment="1">
      <alignment horizontal="justify" vertical="center" wrapText="1"/>
    </xf>
    <xf numFmtId="0" fontId="0" fillId="0" borderId="17" xfId="0" applyBorder="1" applyAlignment="1">
      <alignment horizontal="justify" vertical="center" wrapText="1"/>
    </xf>
    <xf numFmtId="0" fontId="6" fillId="0" borderId="39" xfId="0" applyFont="1" applyBorder="1" applyAlignment="1">
      <alignment horizontal="justify" vertical="center" wrapText="1"/>
    </xf>
    <xf numFmtId="0" fontId="6" fillId="0" borderId="0" xfId="0" applyFont="1" applyBorder="1" applyAlignment="1">
      <alignment horizontal="justify" vertical="center" wrapText="1"/>
    </xf>
    <xf numFmtId="0" fontId="6" fillId="0" borderId="17" xfId="0" applyFont="1" applyBorder="1" applyAlignment="1">
      <alignment horizontal="justify" vertical="center" wrapText="1"/>
    </xf>
    <xf numFmtId="0" fontId="6" fillId="0" borderId="68" xfId="0" applyFont="1" applyBorder="1" applyAlignment="1">
      <alignment horizontal="justify" vertical="center" wrapText="1"/>
    </xf>
    <xf numFmtId="0" fontId="6" fillId="0" borderId="50" xfId="0" applyFont="1" applyBorder="1" applyAlignment="1">
      <alignment horizontal="justify" vertical="center" wrapText="1"/>
    </xf>
    <xf numFmtId="0" fontId="6" fillId="0" borderId="46" xfId="0" applyFont="1" applyBorder="1" applyAlignment="1">
      <alignment horizontal="justify" vertical="center" wrapText="1"/>
    </xf>
    <xf numFmtId="0" fontId="0" fillId="0" borderId="138" xfId="0" applyBorder="1" applyAlignment="1">
      <alignment horizontal="justify" vertical="center" wrapText="1"/>
    </xf>
    <xf numFmtId="0" fontId="0" fillId="0" borderId="11" xfId="0" applyBorder="1" applyAlignment="1">
      <alignment horizontal="justify" vertical="center" wrapText="1"/>
    </xf>
    <xf numFmtId="0" fontId="0" fillId="0" borderId="12" xfId="0" applyBorder="1" applyAlignment="1">
      <alignment horizontal="justify" vertical="center" wrapText="1"/>
    </xf>
    <xf numFmtId="0" fontId="0" fillId="0" borderId="138" xfId="0" applyBorder="1" applyAlignment="1">
      <alignment horizontal="justify" vertical="top" wrapText="1"/>
    </xf>
    <xf numFmtId="0" fontId="0" fillId="0" borderId="11" xfId="0" applyBorder="1" applyAlignment="1">
      <alignment horizontal="justify" vertical="top" wrapText="1"/>
    </xf>
    <xf numFmtId="0" fontId="0" fillId="0" borderId="12" xfId="0" applyBorder="1" applyAlignment="1">
      <alignment horizontal="justify" vertical="top" wrapText="1"/>
    </xf>
    <xf numFmtId="0" fontId="0" fillId="0" borderId="17" xfId="0" applyBorder="1"/>
    <xf numFmtId="14" fontId="2" fillId="9" borderId="70" xfId="0" applyNumberFormat="1" applyFont="1" applyFill="1" applyBorder="1" applyAlignment="1">
      <alignment horizontal="center" vertical="center"/>
    </xf>
    <xf numFmtId="14" fontId="2" fillId="9" borderId="72" xfId="0" applyNumberFormat="1" applyFont="1" applyFill="1" applyBorder="1" applyAlignment="1">
      <alignment horizontal="center" vertical="center"/>
    </xf>
    <xf numFmtId="0" fontId="20" fillId="0" borderId="52" xfId="0" applyFont="1" applyBorder="1" applyAlignment="1">
      <alignment horizontal="left" vertical="center" wrapText="1"/>
    </xf>
    <xf numFmtId="0" fontId="20" fillId="0" borderId="57" xfId="0" applyFont="1" applyBorder="1" applyAlignment="1">
      <alignment horizontal="left" vertical="center" wrapText="1"/>
    </xf>
    <xf numFmtId="0" fontId="20" fillId="0" borderId="48" xfId="0" applyFont="1" applyBorder="1" applyAlignment="1">
      <alignment horizontal="left" vertical="center" wrapText="1"/>
    </xf>
    <xf numFmtId="0" fontId="71" fillId="0" borderId="21" xfId="0" applyFont="1" applyBorder="1" applyAlignment="1">
      <alignment horizontal="justify" vertical="top" wrapText="1"/>
    </xf>
    <xf numFmtId="0" fontId="71" fillId="0" borderId="22" xfId="0" applyFont="1" applyBorder="1" applyAlignment="1">
      <alignment horizontal="justify" vertical="top" wrapText="1"/>
    </xf>
    <xf numFmtId="0" fontId="71" fillId="0" borderId="23" xfId="0" applyFont="1" applyBorder="1" applyAlignment="1">
      <alignment horizontal="justify" vertical="top" wrapText="1"/>
    </xf>
    <xf numFmtId="0" fontId="6" fillId="0" borderId="138" xfId="0" applyFont="1" applyBorder="1" applyAlignment="1">
      <alignment horizontal="justify" vertical="center" wrapText="1"/>
    </xf>
    <xf numFmtId="0" fontId="6" fillId="0" borderId="11" xfId="0" applyFont="1" applyBorder="1" applyAlignment="1">
      <alignment horizontal="justify" vertical="center" wrapText="1"/>
    </xf>
    <xf numFmtId="0" fontId="6" fillId="0" borderId="12" xfId="0" applyFont="1" applyBorder="1" applyAlignment="1">
      <alignment horizontal="justify" vertical="center" wrapText="1"/>
    </xf>
    <xf numFmtId="14" fontId="2" fillId="0" borderId="70" xfId="0" applyNumberFormat="1" applyFont="1" applyBorder="1" applyAlignment="1">
      <alignment horizontal="center" vertical="center"/>
    </xf>
    <xf numFmtId="14" fontId="2" fillId="0" borderId="72" xfId="0" applyNumberFormat="1" applyFont="1" applyBorder="1" applyAlignment="1">
      <alignment horizontal="center" vertical="center"/>
    </xf>
    <xf numFmtId="0" fontId="6" fillId="0" borderId="56" xfId="0" applyFont="1" applyBorder="1" applyAlignment="1">
      <alignment horizontal="justify" vertical="center" wrapText="1"/>
    </xf>
    <xf numFmtId="0" fontId="6" fillId="0" borderId="57" xfId="0" applyFont="1" applyBorder="1" applyAlignment="1">
      <alignment horizontal="justify" vertical="center" wrapText="1"/>
    </xf>
    <xf numFmtId="0" fontId="6" fillId="0" borderId="48" xfId="0" applyFont="1" applyBorder="1" applyAlignment="1">
      <alignment horizontal="justify" vertical="center" wrapText="1"/>
    </xf>
    <xf numFmtId="0" fontId="7" fillId="7" borderId="48" xfId="2" applyFont="1" applyFill="1" applyBorder="1" applyAlignment="1">
      <alignment horizontal="center" vertical="center"/>
    </xf>
    <xf numFmtId="0" fontId="7" fillId="4" borderId="2" xfId="2" applyFont="1" applyFill="1" applyBorder="1" applyAlignment="1">
      <alignment horizontal="center" vertical="center"/>
    </xf>
    <xf numFmtId="0" fontId="99" fillId="19" borderId="1" xfId="0" applyFont="1" applyFill="1" applyBorder="1" applyAlignment="1">
      <alignment horizontal="center" vertical="center" wrapText="1"/>
    </xf>
    <xf numFmtId="0" fontId="99" fillId="19" borderId="2" xfId="0" applyFont="1" applyFill="1" applyBorder="1" applyAlignment="1">
      <alignment horizontal="center" vertical="center" wrapText="1"/>
    </xf>
    <xf numFmtId="0" fontId="67" fillId="19" borderId="2" xfId="0" applyFont="1" applyFill="1" applyBorder="1" applyAlignment="1">
      <alignment horizontal="center" vertical="center" wrapText="1"/>
    </xf>
    <xf numFmtId="0" fontId="67" fillId="19" borderId="3" xfId="0" applyFont="1" applyFill="1" applyBorder="1" applyAlignment="1">
      <alignment horizontal="center" vertical="center" wrapText="1"/>
    </xf>
    <xf numFmtId="0" fontId="67" fillId="19" borderId="30" xfId="0" applyFont="1" applyFill="1" applyBorder="1" applyAlignment="1">
      <alignment horizontal="center" vertical="center" wrapText="1"/>
    </xf>
    <xf numFmtId="0" fontId="67" fillId="19" borderId="2" xfId="0" applyFont="1" applyFill="1" applyBorder="1" applyAlignment="1">
      <alignment horizontal="center" vertical="center" wrapText="1"/>
    </xf>
    <xf numFmtId="0" fontId="9" fillId="19" borderId="3" xfId="0" applyFont="1" applyFill="1" applyBorder="1" applyAlignment="1">
      <alignment horizontal="center" vertical="center" wrapText="1"/>
    </xf>
    <xf numFmtId="0" fontId="0" fillId="0" borderId="30" xfId="0" applyBorder="1"/>
    <xf numFmtId="0" fontId="99" fillId="19" borderId="4" xfId="0" applyFont="1" applyFill="1" applyBorder="1" applyAlignment="1">
      <alignment horizontal="center" vertical="center" wrapText="1"/>
    </xf>
    <xf numFmtId="0" fontId="99" fillId="19" borderId="5" xfId="0" applyFont="1" applyFill="1" applyBorder="1" applyAlignment="1">
      <alignment horizontal="center" vertical="center" wrapText="1"/>
    </xf>
    <xf numFmtId="0" fontId="67" fillId="19" borderId="5" xfId="0" applyFont="1" applyFill="1" applyBorder="1" applyAlignment="1">
      <alignment horizontal="center" vertical="center" wrapText="1"/>
    </xf>
    <xf numFmtId="0" fontId="67" fillId="19" borderId="6" xfId="0" applyFont="1" applyFill="1" applyBorder="1" applyAlignment="1">
      <alignment horizontal="center" vertical="center" wrapText="1"/>
    </xf>
    <xf numFmtId="0" fontId="7" fillId="7" borderId="5" xfId="2" applyFont="1" applyFill="1" applyBorder="1" applyAlignment="1">
      <alignment horizontal="center" vertical="center"/>
    </xf>
    <xf numFmtId="0" fontId="7" fillId="6" borderId="5" xfId="2" applyFont="1" applyFill="1" applyBorder="1" applyAlignment="1">
      <alignment horizontal="center" vertical="center"/>
    </xf>
    <xf numFmtId="0" fontId="7" fillId="5" borderId="5" xfId="2" applyFont="1" applyFill="1" applyBorder="1" applyAlignment="1">
      <alignment horizontal="center" vertical="center"/>
    </xf>
    <xf numFmtId="0" fontId="9" fillId="19" borderId="6" xfId="0" applyFont="1" applyFill="1" applyBorder="1" applyAlignment="1">
      <alignment horizontal="center" vertical="center" wrapText="1"/>
    </xf>
    <xf numFmtId="0" fontId="0" fillId="0" borderId="48" xfId="0" applyBorder="1"/>
    <xf numFmtId="0" fontId="7" fillId="23" borderId="5" xfId="2" applyFont="1" applyFill="1" applyBorder="1" applyAlignment="1">
      <alignment horizontal="center" vertical="center"/>
    </xf>
    <xf numFmtId="0" fontId="101" fillId="0" borderId="4" xfId="0" applyFont="1" applyBorder="1" applyAlignment="1">
      <alignment horizontal="center" vertical="center"/>
    </xf>
    <xf numFmtId="0" fontId="101" fillId="0" borderId="5" xfId="0" applyFont="1" applyBorder="1" applyAlignment="1" applyProtection="1">
      <alignment horizontal="left" vertical="center" wrapText="1"/>
      <protection locked="0"/>
    </xf>
    <xf numFmtId="0" fontId="101" fillId="0" borderId="5" xfId="0" applyFont="1" applyFill="1" applyBorder="1" applyAlignment="1" applyProtection="1">
      <alignment horizontal="center" vertical="center" wrapText="1"/>
      <protection locked="0"/>
    </xf>
    <xf numFmtId="0" fontId="101" fillId="0" borderId="5" xfId="0" applyFont="1" applyBorder="1" applyAlignment="1" applyProtection="1">
      <alignment horizontal="center" vertical="center" wrapText="1"/>
      <protection locked="0"/>
    </xf>
    <xf numFmtId="9" fontId="101" fillId="7" borderId="5" xfId="1" applyFont="1" applyFill="1" applyBorder="1" applyAlignment="1" applyProtection="1">
      <alignment horizontal="center" vertical="center" wrapText="1"/>
      <protection locked="0"/>
    </xf>
    <xf numFmtId="9" fontId="101" fillId="7" borderId="6" xfId="0" applyNumberFormat="1" applyFont="1" applyFill="1" applyBorder="1" applyAlignment="1" applyProtection="1">
      <alignment horizontal="center" vertical="center" wrapText="1"/>
      <protection locked="0"/>
    </xf>
    <xf numFmtId="9" fontId="8" fillId="0" borderId="5" xfId="2" applyNumberFormat="1" applyFont="1" applyBorder="1" applyAlignment="1">
      <alignment horizontal="center" vertical="center"/>
    </xf>
    <xf numFmtId="0" fontId="8" fillId="0" borderId="5" xfId="2" applyFont="1" applyBorder="1" applyAlignment="1">
      <alignment horizontal="center" vertical="center"/>
    </xf>
    <xf numFmtId="3" fontId="8" fillId="0" borderId="6" xfId="0" applyNumberFormat="1" applyFont="1" applyBorder="1" applyAlignment="1">
      <alignment horizontal="center" vertical="center" wrapText="1"/>
    </xf>
    <xf numFmtId="0" fontId="101" fillId="0" borderId="5" xfId="0" applyFont="1" applyFill="1" applyBorder="1" applyAlignment="1">
      <alignment horizontal="center" vertical="center" wrapText="1"/>
    </xf>
    <xf numFmtId="0" fontId="100" fillId="0" borderId="4" xfId="0" applyFont="1" applyBorder="1" applyAlignment="1">
      <alignment horizontal="center" vertical="center"/>
    </xf>
    <xf numFmtId="9" fontId="101" fillId="6" borderId="5" xfId="1" applyFont="1" applyFill="1" applyBorder="1" applyAlignment="1" applyProtection="1">
      <alignment horizontal="center" vertical="center" wrapText="1"/>
      <protection locked="0"/>
    </xf>
    <xf numFmtId="9" fontId="100" fillId="6" borderId="6" xfId="1" applyFont="1" applyFill="1" applyBorder="1" applyAlignment="1">
      <alignment horizontal="center" vertical="center" wrapText="1"/>
    </xf>
    <xf numFmtId="0" fontId="8" fillId="0" borderId="6" xfId="0" applyFont="1" applyBorder="1" applyAlignment="1">
      <alignment horizontal="center" vertical="center" wrapText="1"/>
    </xf>
    <xf numFmtId="0" fontId="100" fillId="0" borderId="4" xfId="0" applyFont="1" applyFill="1" applyBorder="1" applyAlignment="1">
      <alignment horizontal="center" vertical="center"/>
    </xf>
    <xf numFmtId="0" fontId="101" fillId="7" borderId="5" xfId="0" applyFont="1" applyFill="1" applyBorder="1" applyAlignment="1" applyProtection="1">
      <alignment horizontal="center" vertical="center" wrapText="1"/>
      <protection locked="0"/>
    </xf>
    <xf numFmtId="2" fontId="100" fillId="7" borderId="6" xfId="1" applyNumberFormat="1" applyFont="1" applyFill="1" applyBorder="1" applyAlignment="1">
      <alignment horizontal="center" vertical="center" wrapText="1"/>
    </xf>
    <xf numFmtId="0" fontId="35" fillId="0" borderId="5" xfId="0" applyFont="1" applyBorder="1" applyAlignment="1">
      <alignment horizontal="center" vertical="center" wrapText="1"/>
    </xf>
    <xf numFmtId="0" fontId="8" fillId="0" borderId="5" xfId="2" applyFont="1" applyBorder="1" applyAlignment="1">
      <alignment horizontal="center" vertical="center" wrapText="1"/>
    </xf>
    <xf numFmtId="9" fontId="8" fillId="0" borderId="5" xfId="2" applyNumberFormat="1" applyFont="1" applyBorder="1" applyAlignment="1">
      <alignment horizontal="center" vertical="center" wrapText="1"/>
    </xf>
    <xf numFmtId="0" fontId="100" fillId="0" borderId="5" xfId="0" applyFont="1" applyBorder="1" applyAlignment="1">
      <alignment horizontal="left" vertical="center" wrapText="1"/>
    </xf>
    <xf numFmtId="20" fontId="100" fillId="0" borderId="5" xfId="0" applyNumberFormat="1" applyFont="1" applyBorder="1" applyAlignment="1">
      <alignment horizontal="center" vertical="center" wrapText="1"/>
    </xf>
    <xf numFmtId="0" fontId="100" fillId="0" borderId="5" xfId="0" applyFont="1" applyBorder="1" applyAlignment="1">
      <alignment horizontal="center" vertical="center" wrapText="1"/>
    </xf>
    <xf numFmtId="20" fontId="100" fillId="7" borderId="5" xfId="0" applyNumberFormat="1" applyFont="1" applyFill="1" applyBorder="1" applyAlignment="1">
      <alignment horizontal="center" vertical="center" wrapText="1"/>
    </xf>
    <xf numFmtId="20" fontId="101" fillId="7" borderId="6" xfId="1" applyNumberFormat="1" applyFont="1" applyFill="1" applyBorder="1" applyAlignment="1" applyProtection="1">
      <alignment horizontal="center" vertical="center" wrapText="1"/>
      <protection locked="0"/>
    </xf>
    <xf numFmtId="20" fontId="8" fillId="0" borderId="6" xfId="0" applyNumberFormat="1" applyFont="1" applyBorder="1" applyAlignment="1">
      <alignment horizontal="center" vertical="center" wrapText="1"/>
    </xf>
    <xf numFmtId="9" fontId="100" fillId="6" borderId="5" xfId="1" applyFont="1" applyFill="1" applyBorder="1" applyAlignment="1">
      <alignment horizontal="center" vertical="center" wrapText="1"/>
    </xf>
    <xf numFmtId="9" fontId="8" fillId="0" borderId="48" xfId="1" applyFont="1" applyBorder="1" applyAlignment="1">
      <alignment horizontal="center" vertical="center"/>
    </xf>
    <xf numFmtId="9" fontId="8" fillId="0" borderId="5" xfId="1" applyFont="1" applyBorder="1" applyAlignment="1">
      <alignment horizontal="center" vertical="center"/>
    </xf>
    <xf numFmtId="0" fontId="100" fillId="7" borderId="5" xfId="0" applyFont="1" applyFill="1" applyBorder="1" applyAlignment="1">
      <alignment horizontal="center" vertical="center" wrapText="1"/>
    </xf>
    <xf numFmtId="0" fontId="8" fillId="0" borderId="5" xfId="2" applyNumberFormat="1" applyFont="1" applyBorder="1" applyAlignment="1">
      <alignment horizontal="center" vertical="center"/>
    </xf>
    <xf numFmtId="9" fontId="100" fillId="7" borderId="5" xfId="1" applyFont="1" applyFill="1" applyBorder="1" applyAlignment="1">
      <alignment horizontal="center" vertical="center" wrapText="1"/>
    </xf>
    <xf numFmtId="9" fontId="35" fillId="0" borderId="5" xfId="1" applyFont="1" applyBorder="1" applyAlignment="1">
      <alignment horizontal="center" vertical="center"/>
    </xf>
    <xf numFmtId="0" fontId="100" fillId="0" borderId="4" xfId="0" applyFont="1" applyBorder="1" applyAlignment="1">
      <alignment horizontal="center" vertical="center" wrapText="1"/>
    </xf>
    <xf numFmtId="3" fontId="100" fillId="0" borderId="5" xfId="0" applyNumberFormat="1" applyFont="1" applyBorder="1" applyAlignment="1">
      <alignment horizontal="left" vertical="center" wrapText="1"/>
    </xf>
    <xf numFmtId="3" fontId="100" fillId="0" borderId="5" xfId="0" applyNumberFormat="1" applyFont="1" applyBorder="1" applyAlignment="1">
      <alignment horizontal="center" vertical="center" wrapText="1"/>
    </xf>
    <xf numFmtId="0" fontId="101" fillId="20" borderId="5" xfId="0" applyFont="1" applyFill="1" applyBorder="1" applyAlignment="1" applyProtection="1">
      <alignment horizontal="left" vertical="center" wrapText="1"/>
      <protection locked="0"/>
    </xf>
    <xf numFmtId="0" fontId="101" fillId="20" borderId="5" xfId="0" applyFont="1" applyFill="1" applyBorder="1" applyAlignment="1" applyProtection="1">
      <alignment horizontal="center" vertical="center" wrapText="1"/>
      <protection locked="0"/>
    </xf>
    <xf numFmtId="1" fontId="100" fillId="0" borderId="5" xfId="4" applyNumberFormat="1" applyFont="1" applyFill="1" applyBorder="1" applyAlignment="1">
      <alignment horizontal="left" vertical="center" wrapText="1"/>
    </xf>
    <xf numFmtId="1" fontId="100" fillId="0" borderId="5" xfId="4" applyNumberFormat="1" applyFont="1" applyFill="1" applyBorder="1" applyAlignment="1">
      <alignment horizontal="center" vertical="center" wrapText="1"/>
    </xf>
    <xf numFmtId="10" fontId="100" fillId="7" borderId="6" xfId="1" applyNumberFormat="1" applyFont="1" applyFill="1" applyBorder="1" applyAlignment="1">
      <alignment horizontal="center" vertical="center" wrapText="1"/>
    </xf>
    <xf numFmtId="1" fontId="8" fillId="0" borderId="6" xfId="4" applyNumberFormat="1" applyFont="1" applyFill="1" applyBorder="1" applyAlignment="1">
      <alignment horizontal="center" vertical="center" wrapText="1"/>
    </xf>
    <xf numFmtId="1" fontId="100" fillId="7" borderId="5" xfId="4" applyNumberFormat="1" applyFont="1" applyFill="1" applyBorder="1" applyAlignment="1">
      <alignment horizontal="center" vertical="center" wrapText="1"/>
    </xf>
    <xf numFmtId="9" fontId="100" fillId="7" borderId="6" xfId="1" applyFont="1" applyFill="1" applyBorder="1" applyAlignment="1">
      <alignment horizontal="center" vertical="center" wrapText="1"/>
    </xf>
    <xf numFmtId="3" fontId="100" fillId="21" borderId="5" xfId="0" applyNumberFormat="1" applyFont="1" applyFill="1" applyBorder="1" applyAlignment="1">
      <alignment horizontal="left" vertical="center" wrapText="1"/>
    </xf>
    <xf numFmtId="3" fontId="100" fillId="21" borderId="5" xfId="0" applyNumberFormat="1" applyFont="1" applyFill="1" applyBorder="1" applyAlignment="1">
      <alignment horizontal="center" vertical="center" wrapText="1"/>
    </xf>
    <xf numFmtId="3" fontId="8" fillId="21" borderId="6" xfId="0" applyNumberFormat="1" applyFont="1" applyFill="1" applyBorder="1" applyAlignment="1">
      <alignment horizontal="center" vertical="center" wrapText="1"/>
    </xf>
    <xf numFmtId="9" fontId="100" fillId="21" borderId="5" xfId="1" applyFont="1" applyFill="1" applyBorder="1" applyAlignment="1">
      <alignment horizontal="center" vertical="center" wrapText="1"/>
    </xf>
    <xf numFmtId="0" fontId="101" fillId="0" borderId="4" xfId="0" applyFont="1" applyFill="1" applyBorder="1" applyAlignment="1">
      <alignment horizontal="center" vertical="center"/>
    </xf>
    <xf numFmtId="0" fontId="100" fillId="3" borderId="5" xfId="0" applyFont="1" applyFill="1" applyBorder="1" applyAlignment="1" applyProtection="1">
      <alignment horizontal="left" vertical="center" wrapText="1"/>
      <protection locked="0"/>
    </xf>
    <xf numFmtId="0" fontId="100" fillId="3" borderId="5" xfId="0" applyFont="1" applyFill="1" applyBorder="1" applyAlignment="1" applyProtection="1">
      <alignment horizontal="center" vertical="center" wrapText="1"/>
      <protection locked="0"/>
    </xf>
    <xf numFmtId="9" fontId="100" fillId="7" borderId="5" xfId="1"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protection locked="0"/>
    </xf>
    <xf numFmtId="9" fontId="101" fillId="6" borderId="6" xfId="0" applyNumberFormat="1" applyFont="1" applyFill="1" applyBorder="1" applyAlignment="1" applyProtection="1">
      <alignment horizontal="center" vertical="center" wrapText="1"/>
      <protection locked="0"/>
    </xf>
    <xf numFmtId="9" fontId="101" fillId="7" borderId="5" xfId="0" applyNumberFormat="1" applyFont="1" applyFill="1" applyBorder="1" applyAlignment="1" applyProtection="1">
      <alignment horizontal="center" vertical="center" wrapText="1"/>
      <protection locked="0"/>
    </xf>
    <xf numFmtId="0" fontId="35" fillId="0" borderId="6" xfId="0" applyFont="1" applyBorder="1" applyAlignment="1" applyProtection="1">
      <alignment horizontal="center" vertical="center" wrapText="1"/>
      <protection locked="0"/>
    </xf>
    <xf numFmtId="3" fontId="101" fillId="0" borderId="5" xfId="0" applyNumberFormat="1" applyFont="1" applyBorder="1" applyAlignment="1" applyProtection="1">
      <alignment horizontal="left" vertical="center" wrapText="1"/>
      <protection locked="0"/>
    </xf>
    <xf numFmtId="3" fontId="101" fillId="0" borderId="5" xfId="0" applyNumberFormat="1" applyFont="1" applyBorder="1" applyAlignment="1" applyProtection="1">
      <alignment horizontal="center" vertical="center" wrapText="1"/>
      <protection locked="0"/>
    </xf>
    <xf numFmtId="3" fontId="101" fillId="7" borderId="5" xfId="0" applyNumberFormat="1" applyFont="1" applyFill="1" applyBorder="1" applyAlignment="1" applyProtection="1">
      <alignment horizontal="center" vertical="center" wrapText="1"/>
      <protection locked="0"/>
    </xf>
    <xf numFmtId="2" fontId="101" fillId="7" borderId="6" xfId="0" applyNumberFormat="1" applyFont="1" applyFill="1" applyBorder="1" applyAlignment="1" applyProtection="1">
      <alignment horizontal="center" vertical="center" wrapText="1"/>
      <protection locked="0"/>
    </xf>
    <xf numFmtId="9" fontId="100" fillId="7" borderId="5" xfId="0" applyNumberFormat="1" applyFont="1" applyFill="1" applyBorder="1" applyAlignment="1">
      <alignment horizontal="center" vertical="center" wrapText="1"/>
    </xf>
    <xf numFmtId="0" fontId="8" fillId="0" borderId="6" xfId="0" applyFont="1" applyBorder="1" applyAlignment="1" applyProtection="1">
      <alignment horizontal="center" vertical="center" wrapText="1"/>
      <protection locked="0"/>
    </xf>
    <xf numFmtId="169" fontId="100" fillId="0" borderId="5" xfId="5" applyNumberFormat="1" applyFont="1" applyBorder="1" applyAlignment="1">
      <alignment horizontal="left" vertical="center" wrapText="1"/>
    </xf>
    <xf numFmtId="169" fontId="100" fillId="0" borderId="5" xfId="5" applyNumberFormat="1" applyFont="1" applyBorder="1" applyAlignment="1">
      <alignment horizontal="center" vertical="center" wrapText="1"/>
    </xf>
    <xf numFmtId="9" fontId="100" fillId="6" borderId="6" xfId="0" applyNumberFormat="1" applyFont="1" applyFill="1" applyBorder="1" applyAlignment="1">
      <alignment horizontal="center" vertical="center" wrapText="1"/>
    </xf>
    <xf numFmtId="169" fontId="8" fillId="0" borderId="6" xfId="5" applyNumberFormat="1" applyFont="1" applyBorder="1" applyAlignment="1">
      <alignment horizontal="center" vertical="center" wrapText="1"/>
    </xf>
    <xf numFmtId="0" fontId="101" fillId="7" borderId="6" xfId="0" applyFont="1" applyFill="1" applyBorder="1" applyAlignment="1" applyProtection="1">
      <alignment horizontal="center" vertical="center" wrapText="1"/>
      <protection locked="0"/>
    </xf>
    <xf numFmtId="0" fontId="35" fillId="20" borderId="6" xfId="0" applyFont="1" applyFill="1" applyBorder="1" applyAlignment="1" applyProtection="1">
      <alignment horizontal="center" vertical="center" wrapText="1"/>
      <protection locked="0"/>
    </xf>
    <xf numFmtId="9" fontId="100" fillId="7" borderId="6" xfId="1" applyNumberFormat="1" applyFont="1" applyFill="1" applyBorder="1" applyAlignment="1">
      <alignment horizontal="center" vertical="center" wrapText="1"/>
    </xf>
    <xf numFmtId="1" fontId="100" fillId="5" borderId="5" xfId="4" applyNumberFormat="1" applyFont="1" applyFill="1" applyBorder="1" applyAlignment="1">
      <alignment horizontal="center" vertical="center" wrapText="1"/>
    </xf>
    <xf numFmtId="2" fontId="100" fillId="6" borderId="6" xfId="1" applyNumberFormat="1" applyFont="1" applyFill="1" applyBorder="1" applyAlignment="1">
      <alignment horizontal="center" vertical="center" wrapText="1"/>
    </xf>
    <xf numFmtId="176" fontId="100" fillId="7" borderId="5" xfId="4" applyNumberFormat="1" applyFont="1" applyFill="1" applyBorder="1" applyAlignment="1">
      <alignment horizontal="center" vertical="center" wrapText="1"/>
    </xf>
    <xf numFmtId="176" fontId="100" fillId="7" borderId="6" xfId="1" applyNumberFormat="1" applyFont="1" applyFill="1" applyBorder="1" applyAlignment="1">
      <alignment horizontal="center" vertical="center" wrapText="1"/>
    </xf>
    <xf numFmtId="9" fontId="100" fillId="7" borderId="6" xfId="0" applyNumberFormat="1" applyFont="1" applyFill="1" applyBorder="1" applyAlignment="1">
      <alignment horizontal="center" vertical="center" wrapText="1"/>
    </xf>
    <xf numFmtId="0" fontId="100" fillId="9" borderId="5" xfId="0" applyFont="1" applyFill="1" applyBorder="1" applyAlignment="1">
      <alignment horizontal="left" vertical="center" wrapText="1"/>
    </xf>
    <xf numFmtId="0" fontId="8" fillId="9" borderId="6" xfId="0" applyFont="1" applyFill="1" applyBorder="1" applyAlignment="1">
      <alignment horizontal="center" vertical="center" wrapText="1"/>
    </xf>
    <xf numFmtId="1" fontId="100" fillId="7" borderId="5" xfId="1" applyNumberFormat="1" applyFont="1" applyFill="1" applyBorder="1" applyAlignment="1">
      <alignment horizontal="center" vertical="center" wrapText="1"/>
    </xf>
    <xf numFmtId="0" fontId="100" fillId="7" borderId="6" xfId="0" applyFont="1" applyFill="1" applyBorder="1" applyAlignment="1">
      <alignment horizontal="center" vertical="center" wrapText="1"/>
    </xf>
    <xf numFmtId="10" fontId="100" fillId="7" borderId="6" xfId="0" applyNumberFormat="1" applyFont="1" applyFill="1" applyBorder="1" applyAlignment="1">
      <alignment horizontal="center" vertical="center" wrapText="1"/>
    </xf>
    <xf numFmtId="9" fontId="35" fillId="0" borderId="5" xfId="0" applyNumberFormat="1" applyFont="1" applyBorder="1" applyAlignment="1">
      <alignment horizontal="center" vertical="center"/>
    </xf>
    <xf numFmtId="168" fontId="35" fillId="0" borderId="5" xfId="0" applyNumberFormat="1" applyFont="1" applyBorder="1" applyAlignment="1">
      <alignment horizontal="center" vertical="center"/>
    </xf>
    <xf numFmtId="9" fontId="101" fillId="20" borderId="5" xfId="0" applyNumberFormat="1" applyFont="1" applyFill="1" applyBorder="1" applyAlignment="1" applyProtection="1">
      <alignment horizontal="left" vertical="center" wrapText="1"/>
      <protection locked="0"/>
    </xf>
    <xf numFmtId="9" fontId="101" fillId="20" borderId="5" xfId="0" applyNumberFormat="1" applyFont="1" applyFill="1" applyBorder="1" applyAlignment="1" applyProtection="1">
      <alignment horizontal="center" vertical="center" wrapText="1"/>
      <protection locked="0"/>
    </xf>
    <xf numFmtId="9" fontId="35" fillId="20" borderId="6" xfId="0" applyNumberFormat="1" applyFont="1" applyFill="1" applyBorder="1" applyAlignment="1" applyProtection="1">
      <alignment horizontal="center" vertical="center" wrapText="1"/>
      <protection locked="0"/>
    </xf>
    <xf numFmtId="1" fontId="101" fillId="20" borderId="5" xfId="0" applyNumberFormat="1" applyFont="1" applyFill="1" applyBorder="1" applyAlignment="1" applyProtection="1">
      <alignment horizontal="left" vertical="center" wrapText="1"/>
      <protection locked="0"/>
    </xf>
    <xf numFmtId="1" fontId="101" fillId="20" borderId="5" xfId="0" applyNumberFormat="1" applyFont="1" applyFill="1" applyBorder="1" applyAlignment="1" applyProtection="1">
      <alignment horizontal="center" vertical="center" wrapText="1"/>
      <protection locked="0"/>
    </xf>
    <xf numFmtId="9" fontId="8" fillId="0" borderId="5" xfId="1" applyNumberFormat="1" applyFont="1" applyBorder="1" applyAlignment="1">
      <alignment horizontal="center" vertical="center"/>
    </xf>
    <xf numFmtId="1" fontId="35" fillId="20" borderId="6" xfId="0" applyNumberFormat="1" applyFont="1" applyFill="1" applyBorder="1" applyAlignment="1" applyProtection="1">
      <alignment horizontal="center" vertical="center" wrapText="1"/>
      <protection locked="0"/>
    </xf>
    <xf numFmtId="1" fontId="101" fillId="7" borderId="5" xfId="0" applyNumberFormat="1" applyFont="1" applyFill="1" applyBorder="1" applyAlignment="1" applyProtection="1">
      <alignment horizontal="center" vertical="center" wrapText="1"/>
      <protection locked="0"/>
    </xf>
    <xf numFmtId="9" fontId="101" fillId="7" borderId="6" xfId="1" applyFont="1" applyFill="1" applyBorder="1" applyAlignment="1" applyProtection="1">
      <alignment horizontal="center" vertical="center" wrapText="1"/>
      <protection locked="0"/>
    </xf>
    <xf numFmtId="0" fontId="100" fillId="9" borderId="5" xfId="0" applyFont="1" applyFill="1" applyBorder="1" applyAlignment="1">
      <alignment horizontal="center" vertical="center" wrapText="1"/>
    </xf>
    <xf numFmtId="10" fontId="8" fillId="0" borderId="5" xfId="2" applyNumberFormat="1" applyFont="1" applyBorder="1" applyAlignment="1">
      <alignment horizontal="center" vertical="center"/>
    </xf>
    <xf numFmtId="0" fontId="101" fillId="0" borderId="7" xfId="0" applyFont="1" applyBorder="1" applyAlignment="1">
      <alignment horizontal="center" vertical="center"/>
    </xf>
    <xf numFmtId="0" fontId="101" fillId="0" borderId="8"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center" vertical="center" wrapText="1"/>
      <protection locked="0"/>
    </xf>
    <xf numFmtId="1" fontId="100" fillId="0" borderId="8" xfId="4" applyNumberFormat="1" applyFont="1" applyFill="1" applyBorder="1" applyAlignment="1">
      <alignment horizontal="left" vertical="center" wrapText="1"/>
    </xf>
    <xf numFmtId="1" fontId="100" fillId="0" borderId="8" xfId="4" applyNumberFormat="1" applyFont="1" applyFill="1" applyBorder="1" applyAlignment="1">
      <alignment horizontal="center" vertical="center" wrapText="1"/>
    </xf>
    <xf numFmtId="9" fontId="101" fillId="7" borderId="8" xfId="1" applyFont="1" applyFill="1" applyBorder="1" applyAlignment="1" applyProtection="1">
      <alignment horizontal="center" vertical="center" wrapText="1"/>
      <protection locked="0"/>
    </xf>
    <xf numFmtId="9" fontId="100" fillId="7" borderId="9" xfId="1" applyFont="1" applyFill="1" applyBorder="1" applyAlignment="1">
      <alignment horizontal="center" vertical="center" wrapText="1"/>
    </xf>
    <xf numFmtId="9" fontId="8" fillId="0" borderId="32" xfId="2" applyNumberFormat="1" applyFont="1" applyFill="1" applyBorder="1" applyAlignment="1">
      <alignment horizontal="center" vertical="center"/>
    </xf>
    <xf numFmtId="9" fontId="8" fillId="0" borderId="8" xfId="2" applyNumberFormat="1" applyFont="1" applyFill="1" applyBorder="1" applyAlignment="1">
      <alignment horizontal="center" vertical="center"/>
    </xf>
    <xf numFmtId="0" fontId="8" fillId="0" borderId="8" xfId="2" applyFont="1" applyFill="1" applyBorder="1" applyAlignment="1">
      <alignment horizontal="center" vertical="center"/>
    </xf>
    <xf numFmtId="1" fontId="8" fillId="0" borderId="9" xfId="4" applyNumberFormat="1" applyFont="1" applyFill="1" applyBorder="1" applyAlignment="1">
      <alignment horizontal="center" vertical="center" wrapText="1"/>
    </xf>
    <xf numFmtId="0" fontId="0" fillId="0" borderId="42" xfId="0" applyBorder="1"/>
    <xf numFmtId="0" fontId="0" fillId="0" borderId="43" xfId="0" applyBorder="1" applyAlignment="1">
      <alignment horizontal="left"/>
    </xf>
    <xf numFmtId="0" fontId="0" fillId="0" borderId="43" xfId="0" applyBorder="1" applyAlignment="1">
      <alignment horizontal="center"/>
    </xf>
    <xf numFmtId="0" fontId="0" fillId="0" borderId="43" xfId="0" applyBorder="1"/>
    <xf numFmtId="0" fontId="0" fillId="0" borderId="5" xfId="0" applyBorder="1" applyAlignment="1">
      <alignment horizontal="left"/>
    </xf>
    <xf numFmtId="0" fontId="0" fillId="0" borderId="5" xfId="0" applyBorder="1" applyAlignment="1">
      <alignment horizontal="center"/>
    </xf>
  </cellXfs>
  <cellStyles count="167">
    <cellStyle name="Euro" xfId="23"/>
    <cellStyle name="Hipervínculo 2" xfId="24"/>
    <cellStyle name="Hipervínculo 2 2" xfId="25"/>
    <cellStyle name="Hipervínculo 2 3" xfId="26"/>
    <cellStyle name="Hipervínculo 2 4" xfId="27"/>
    <cellStyle name="Hipervínculo 3" xfId="28"/>
    <cellStyle name="Hipervínculo 3 2" xfId="29"/>
    <cellStyle name="Hipervínculo 4" xfId="30"/>
    <cellStyle name="Hipervínculo 4 2" xfId="31"/>
    <cellStyle name="Hipervínculo 4 3" xfId="32"/>
    <cellStyle name="Hipervínculo 5" xfId="33"/>
    <cellStyle name="Hipervínculo 5 2" xfId="34"/>
    <cellStyle name="Hipervínculo 6" xfId="35"/>
    <cellStyle name="Hipervínculo 6 2" xfId="36"/>
    <cellStyle name="Hipervínculo 7" xfId="37"/>
    <cellStyle name="Hyperlink" xfId="6"/>
    <cellStyle name="Millares [0] 2" xfId="165"/>
    <cellStyle name="Millares [0] 3" xfId="166"/>
    <cellStyle name="Millares 2" xfId="19"/>
    <cellStyle name="Moneda" xfId="5" builtinId="4"/>
    <cellStyle name="Moneda 2" xfId="4"/>
    <cellStyle name="Moneda 2 2" xfId="13"/>
    <cellStyle name="Normal" xfId="0" builtinId="0"/>
    <cellStyle name="Normal 10" xfId="38"/>
    <cellStyle name="Normal 10 2" xfId="39"/>
    <cellStyle name="Normal 11" xfId="40"/>
    <cellStyle name="Normal 12" xfId="21"/>
    <cellStyle name="Normal 13" xfId="163"/>
    <cellStyle name="Normal 14" xfId="164"/>
    <cellStyle name="Normal 15" xfId="20"/>
    <cellStyle name="Normal 2" xfId="2"/>
    <cellStyle name="Normal 2 10" xfId="41"/>
    <cellStyle name="Normal 2 2" xfId="3"/>
    <cellStyle name="Normal 2 2 2" xfId="18"/>
    <cellStyle name="Normal 2 2 2 2" xfId="44"/>
    <cellStyle name="Normal 2 2 2 3" xfId="45"/>
    <cellStyle name="Normal 2 2 2 4" xfId="46"/>
    <cellStyle name="Normal 2 2 2 4 2" xfId="47"/>
    <cellStyle name="Normal 2 2 2 5" xfId="48"/>
    <cellStyle name="Normal 2 2 2 5 2" xfId="49"/>
    <cellStyle name="Normal 2 2 2 6" xfId="50"/>
    <cellStyle name="Normal 2 2 2 7" xfId="43"/>
    <cellStyle name="Normal 2 2 3" xfId="51"/>
    <cellStyle name="Normal 2 2 3 2" xfId="52"/>
    <cellStyle name="Normal 2 2 4" xfId="53"/>
    <cellStyle name="Normal 2 2 4 2" xfId="54"/>
    <cellStyle name="Normal 2 2 4 2 2" xfId="55"/>
    <cellStyle name="Normal 2 2 5" xfId="56"/>
    <cellStyle name="Normal 2 2 6" xfId="42"/>
    <cellStyle name="Normal 2 3" xfId="12"/>
    <cellStyle name="Normal 2 3 10" xfId="57"/>
    <cellStyle name="Normal 2 3 10 2" xfId="58"/>
    <cellStyle name="Normal 2 3 10 2 2" xfId="59"/>
    <cellStyle name="Normal 2 3 11" xfId="60"/>
    <cellStyle name="Normal 2 3 12" xfId="61"/>
    <cellStyle name="Normal 2 3 13" xfId="62"/>
    <cellStyle name="Normal 2 3 14" xfId="63"/>
    <cellStyle name="Normal 2 3 15" xfId="64"/>
    <cellStyle name="Normal 2 3 16" xfId="65"/>
    <cellStyle name="Normal 2 3 17" xfId="66"/>
    <cellStyle name="Normal 2 3 17 2" xfId="67"/>
    <cellStyle name="Normal 2 3 17 3" xfId="68"/>
    <cellStyle name="Normal 2 3 18" xfId="69"/>
    <cellStyle name="Normal 2 3 2" xfId="17"/>
    <cellStyle name="Normal 2 3 3" xfId="15"/>
    <cellStyle name="Normal 2 3 3 2" xfId="70"/>
    <cellStyle name="Normal 2 3 4" xfId="71"/>
    <cellStyle name="Normal 2 3 5" xfId="72"/>
    <cellStyle name="Normal 2 3 5 2" xfId="73"/>
    <cellStyle name="Normal 2 3 5 2 2" xfId="74"/>
    <cellStyle name="Normal 2 3 5 2 2 2" xfId="75"/>
    <cellStyle name="Normal 2 3 5 3" xfId="76"/>
    <cellStyle name="Normal 2 3 5 4" xfId="77"/>
    <cellStyle name="Normal 2 3 5 5" xfId="78"/>
    <cellStyle name="Normal 2 3 5 6" xfId="79"/>
    <cellStyle name="Normal 2 3 5 7" xfId="80"/>
    <cellStyle name="Normal 2 3 5 7 2" xfId="81"/>
    <cellStyle name="Normal 2 3 5 7 2 2" xfId="82"/>
    <cellStyle name="Normal 2 3 5 7 2 2 2" xfId="83"/>
    <cellStyle name="Normal 2 3 5 7 2 2 3" xfId="84"/>
    <cellStyle name="Normal 2 3 5 7 3" xfId="85"/>
    <cellStyle name="Normal 2 3 5 7 4" xfId="86"/>
    <cellStyle name="Normal 2 3 5 7 5" xfId="87"/>
    <cellStyle name="Normal 2 3 5 7 6" xfId="88"/>
    <cellStyle name="Normal 2 3 5 7 7" xfId="89"/>
    <cellStyle name="Normal 2 3 5 7 8" xfId="90"/>
    <cellStyle name="Normal 2 3 5 7 8 2" xfId="91"/>
    <cellStyle name="Normal 2 3 5 7 8 3" xfId="92"/>
    <cellStyle name="Normal 2 3 5 7 8 4" xfId="93"/>
    <cellStyle name="Normal 2 3 5 7 8 4 2" xfId="94"/>
    <cellStyle name="Normal 2 3 5 7 8 4 3" xfId="95"/>
    <cellStyle name="Normal 2 3 5 7 8 4 3 2" xfId="96"/>
    <cellStyle name="Normal 2 3 5 7 8 4 3 3" xfId="97"/>
    <cellStyle name="Normal 2 3 5 7 8 4 3 3 2" xfId="98"/>
    <cellStyle name="Normal 2 3 5 7 8 4 4" xfId="99"/>
    <cellStyle name="Normal 2 3 6" xfId="100"/>
    <cellStyle name="Normal 2 3 7" xfId="101"/>
    <cellStyle name="Normal 2 3 8" xfId="102"/>
    <cellStyle name="Normal 2 3 9" xfId="103"/>
    <cellStyle name="Normal 2 4" xfId="22"/>
    <cellStyle name="Normal 2 4 2" xfId="104"/>
    <cellStyle name="Normal 2 4 3" xfId="105"/>
    <cellStyle name="Normal 2 4 4" xfId="106"/>
    <cellStyle name="Normal 2 5" xfId="107"/>
    <cellStyle name="Normal 2 5 2" xfId="108"/>
    <cellStyle name="Normal 2 5 2 2" xfId="109"/>
    <cellStyle name="Normal 2 6" xfId="110"/>
    <cellStyle name="Normal 2 6 2" xfId="111"/>
    <cellStyle name="Normal 2 6 2 2" xfId="112"/>
    <cellStyle name="Normal 2 6 3" xfId="113"/>
    <cellStyle name="Normal 2 6 3 2" xfId="114"/>
    <cellStyle name="Normal 2 6 3 2 2" xfId="115"/>
    <cellStyle name="Normal 2 6 3 2 3" xfId="116"/>
    <cellStyle name="Normal 2 6 3 2 3 2" xfId="117"/>
    <cellStyle name="Normal 2 6 3 2 3 2 2" xfId="118"/>
    <cellStyle name="Normal 2 6 3 2 4" xfId="119"/>
    <cellStyle name="Normal 2 6 3 2 4 2" xfId="120"/>
    <cellStyle name="Normal 2 6 4" xfId="121"/>
    <cellStyle name="Normal 2 6 5" xfId="122"/>
    <cellStyle name="Normal 2 6 5 2" xfId="123"/>
    <cellStyle name="Normal 2 6 6" xfId="124"/>
    <cellStyle name="Normal 2 6 7" xfId="125"/>
    <cellStyle name="Normal 2 6 7 2" xfId="126"/>
    <cellStyle name="Normal 2 6 7 3" xfId="127"/>
    <cellStyle name="Normal 2 6 8" xfId="128"/>
    <cellStyle name="Normal 2 6 8 2" xfId="129"/>
    <cellStyle name="Normal 2 6 8 2 2" xfId="130"/>
    <cellStyle name="Normal 2 6 8 2 3" xfId="131"/>
    <cellStyle name="Normal 2 6 8 2 4" xfId="132"/>
    <cellStyle name="Normal 2 6 8 3" xfId="133"/>
    <cellStyle name="Normal 2 7" xfId="134"/>
    <cellStyle name="Normal 2 7 2" xfId="135"/>
    <cellStyle name="Normal 2 7 3" xfId="136"/>
    <cellStyle name="Normal 2 7 4" xfId="137"/>
    <cellStyle name="Normal 2 8" xfId="138"/>
    <cellStyle name="Normal 2 9" xfId="139"/>
    <cellStyle name="Normal 3" xfId="7"/>
    <cellStyle name="Normal 3 2" xfId="9"/>
    <cellStyle name="Normal 3 2 2" xfId="141"/>
    <cellStyle name="Normal 3 3" xfId="142"/>
    <cellStyle name="Normal 3 4" xfId="140"/>
    <cellStyle name="Normal 4" xfId="8"/>
    <cellStyle name="Normal 4 2" xfId="144"/>
    <cellStyle name="Normal 4 3" xfId="143"/>
    <cellStyle name="Normal 5" xfId="145"/>
    <cellStyle name="Normal 6" xfId="146"/>
    <cellStyle name="Normal 6 2" xfId="147"/>
    <cellStyle name="Normal 6 2 2" xfId="148"/>
    <cellStyle name="Normal 6 3" xfId="149"/>
    <cellStyle name="Normal 7" xfId="150"/>
    <cellStyle name="Normal 8" xfId="14"/>
    <cellStyle name="Normal 8 2" xfId="152"/>
    <cellStyle name="Normal 8 3" xfId="153"/>
    <cellStyle name="Normal 8 4" xfId="154"/>
    <cellStyle name="Normal 8 4 2" xfId="155"/>
    <cellStyle name="Normal 8 5" xfId="156"/>
    <cellStyle name="Normal 8 6" xfId="157"/>
    <cellStyle name="Normal 8 7" xfId="151"/>
    <cellStyle name="Normal 9" xfId="16"/>
    <cellStyle name="Normal 9 2" xfId="158"/>
    <cellStyle name="Porcentaje" xfId="1" builtinId="5"/>
    <cellStyle name="Porcentaje 2" xfId="10"/>
    <cellStyle name="Porcentaje 3" xfId="11"/>
    <cellStyle name="Porcentual 2" xfId="159"/>
    <cellStyle name="Porcentual 3" xfId="160"/>
    <cellStyle name="Porcentual 3 2" xfId="161"/>
    <cellStyle name="Porcentual 4" xfId="162"/>
  </cellStyles>
  <dxfs count="0"/>
  <tableStyles count="0" defaultTableStyle="TableStyleMedium2" defaultPivotStyle="PivotStyleLight16"/>
  <colors>
    <mruColors>
      <color rgb="FFDC08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8.xml"/><Relationship Id="rId68" Type="http://schemas.openxmlformats.org/officeDocument/2006/relationships/externalLink" Target="externalLinks/externalLink1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3.xml"/><Relationship Id="rId74" Type="http://schemas.openxmlformats.org/officeDocument/2006/relationships/externalLink" Target="externalLinks/externalLink19.xml"/><Relationship Id="rId79"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externalLink" Target="externalLinks/externalLink6.xml"/><Relationship Id="rId152" Type="http://schemas.microsoft.com/office/2017/06/relationships/rdRichValue" Target="richData/rdrichvalue.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externalLink" Target="externalLinks/externalLink9.xml"/><Relationship Id="rId69" Type="http://schemas.openxmlformats.org/officeDocument/2006/relationships/externalLink" Target="externalLinks/externalLink14.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7.xml"/><Relationship Id="rId80" Type="http://schemas.openxmlformats.org/officeDocument/2006/relationships/customXml" Target="../customXml/item2.xml"/><Relationship Id="rId150" Type="http://schemas.microsoft.com/office/2017/06/relationships/rdRichValueStructure" Target="richData/rdrichvaluestructure.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 Id="rId70" Type="http://schemas.openxmlformats.org/officeDocument/2006/relationships/externalLink" Target="externalLinks/externalLink15.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73" Type="http://schemas.openxmlformats.org/officeDocument/2006/relationships/externalLink" Target="externalLinks/externalLink18.xml"/><Relationship Id="rId78" Type="http://schemas.openxmlformats.org/officeDocument/2006/relationships/calcChain" Target="calcChain.xml"/><Relationship Id="rId81" Type="http://schemas.openxmlformats.org/officeDocument/2006/relationships/customXml" Target="../customXml/item3.xml"/><Relationship Id="rId151"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1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'[1]DES-FM-007'!$C$36</c:f>
              <c:strCache>
                <c:ptCount val="1"/>
              </c:strCache>
              <c:extLst xmlns:c15="http://schemas.microsoft.com/office/drawing/2012/chart"/>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'[1]DES-FM-007'!$B$37:$B$44</c:f>
              <c:strCache>
                <c:ptCount val="8"/>
                <c:pt idx="0">
                  <c:v>Semestre 1</c:v>
                </c:pt>
                <c:pt idx="1">
                  <c:v>Semestre 2</c:v>
                </c:pt>
                <c:pt idx="7">
                  <c:v>TOTAL</c:v>
                </c:pt>
              </c:strCache>
              <c:extLst xmlns:c15="http://schemas.microsoft.com/office/drawing/2012/chart"/>
            </c:strRef>
          </c:cat>
          <c:val>
            <c:numRef>
              <c:f>'[1]DES-FM-007'!$C$37:$C$44</c:f>
              <c:numCache>
                <c:formatCode>General</c:formatCode>
                <c:ptCount val="8"/>
              </c:numCache>
              <c:extLst xmlns:c15="http://schemas.microsoft.com/office/drawing/2012/chart"/>
            </c:numRef>
          </c:val>
          <c:extLst xmlns:c15="http://schemas.microsoft.com/office/drawing/2012/chart">
            <c:ext xmlns:c16="http://schemas.microsoft.com/office/drawing/2014/chart" uri="{C3380CC4-5D6E-409C-BE32-E72D297353CC}">
              <c16:uniqueId val="{00000001-D8DA-4DBA-9320-F2F0598D778B}"/>
            </c:ext>
          </c:extLst>
        </c:ser>
        <c:ser>
          <c:idx val="1"/>
          <c:order val="1"/>
          <c:tx>
            <c:strRef>
              <c:f>'[1]DES-FM-007'!$D$36</c:f>
              <c:strCache>
                <c:ptCount val="1"/>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'[1]DES-FM-007'!$B$37:$B$44</c:f>
              <c:strCache>
                <c:ptCount val="8"/>
                <c:pt idx="0">
                  <c:v>Semestre 1</c:v>
                </c:pt>
                <c:pt idx="1">
                  <c:v>Semestre 2</c:v>
                </c:pt>
                <c:pt idx="7">
                  <c:v>TOTAL</c:v>
                </c:pt>
              </c:strCache>
              <c:extLst xmlns:c15="http://schemas.microsoft.com/office/drawing/2012/chart"/>
            </c:strRef>
          </c:cat>
          <c:val>
            <c:numRef>
              <c:f>'[1]DES-FM-007'!$D$37:$D$44</c:f>
              <c:numCache>
                <c:formatCode>General</c:formatCode>
                <c:ptCount val="8"/>
              </c:numCache>
              <c:extLst xmlns:c15="http://schemas.microsoft.com/office/drawing/2012/chart"/>
            </c:numRef>
          </c:val>
          <c:extLst xmlns:c15="http://schemas.microsoft.com/office/drawing/2012/chart">
            <c:ext xmlns:c16="http://schemas.microsoft.com/office/drawing/2014/chart" uri="{C3380CC4-5D6E-409C-BE32-E72D297353CC}">
              <c16:uniqueId val="{00000002-D8DA-4DBA-9320-F2F0598D778B}"/>
            </c:ext>
          </c:extLst>
        </c:ser>
        <c:ser>
          <c:idx val="2"/>
          <c:order val="2"/>
          <c:tx>
            <c:strRef>
              <c:f>'[1]DES-FM-007'!$E$36</c:f>
              <c:strCache>
                <c:ptCount val="1"/>
              </c:strCache>
              <c:extLst xmlns:c15="http://schemas.microsoft.com/office/drawing/2012/chart"/>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'[1]DES-FM-007'!$B$37:$B$44</c:f>
              <c:strCache>
                <c:ptCount val="8"/>
                <c:pt idx="0">
                  <c:v>Semestre 1</c:v>
                </c:pt>
                <c:pt idx="1">
                  <c:v>Semestre 2</c:v>
                </c:pt>
                <c:pt idx="7">
                  <c:v>TOTAL</c:v>
                </c:pt>
              </c:strCache>
              <c:extLst xmlns:c15="http://schemas.microsoft.com/office/drawing/2012/chart"/>
            </c:strRef>
          </c:cat>
          <c:val>
            <c:numRef>
              <c:f>'[1]DES-FM-007'!$E$37:$E$44</c:f>
              <c:numCache>
                <c:formatCode>General</c:formatCode>
                <c:ptCount val="8"/>
              </c:numCache>
              <c:extLst xmlns:c15="http://schemas.microsoft.com/office/drawing/2012/chart"/>
            </c:numRef>
          </c:val>
          <c:extLst xmlns:c15="http://schemas.microsoft.com/office/drawing/2012/chart">
            <c:ext xmlns:c16="http://schemas.microsoft.com/office/drawing/2014/chart" uri="{C3380CC4-5D6E-409C-BE32-E72D297353CC}">
              <c16:uniqueId val="{00000003-D8DA-4DBA-9320-F2F0598D778B}"/>
            </c:ext>
          </c:extLst>
        </c:ser>
        <c:ser>
          <c:idx val="3"/>
          <c:order val="3"/>
          <c:tx>
            <c:strRef>
              <c:f>'[1]DES-FM-007'!$F$36</c:f>
              <c:strCache>
                <c:ptCount val="1"/>
              </c:strCache>
              <c:extLst xmlns:c15="http://schemas.microsoft.com/office/drawing/2012/chart"/>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'[1]DES-FM-007'!$B$37:$B$44</c:f>
              <c:strCache>
                <c:ptCount val="8"/>
                <c:pt idx="0">
                  <c:v>Semestre 1</c:v>
                </c:pt>
                <c:pt idx="1">
                  <c:v>Semestre 2</c:v>
                </c:pt>
                <c:pt idx="7">
                  <c:v>TOTAL</c:v>
                </c:pt>
              </c:strCache>
              <c:extLst xmlns:c15="http://schemas.microsoft.com/office/drawing/2012/chart"/>
            </c:strRef>
          </c:cat>
          <c:val>
            <c:numRef>
              <c:f>'[1]DES-FM-007'!$F$37:$F$44</c:f>
              <c:numCache>
                <c:formatCode>General</c:formatCode>
                <c:ptCount val="8"/>
              </c:numCache>
              <c:extLst xmlns:c15="http://schemas.microsoft.com/office/drawing/2012/chart"/>
            </c:numRef>
          </c:val>
          <c:extLst xmlns:c15="http://schemas.microsoft.com/office/drawing/2012/chart">
            <c:ext xmlns:c16="http://schemas.microsoft.com/office/drawing/2014/chart" uri="{C3380CC4-5D6E-409C-BE32-E72D297353CC}">
              <c16:uniqueId val="{00000004-D8DA-4DBA-9320-F2F0598D778B}"/>
            </c:ext>
          </c:extLst>
        </c:ser>
        <c:ser>
          <c:idx val="4"/>
          <c:order val="4"/>
          <c:tx>
            <c:strRef>
              <c:f>'[1]DES-FM-007'!$G$36</c:f>
              <c:strCache>
                <c:ptCount val="1"/>
              </c:strCache>
              <c:extLst xmlns:c15="http://schemas.microsoft.com/office/drawing/2012/chart"/>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'[1]DES-FM-007'!$B$37:$B$44</c:f>
              <c:strCache>
                <c:ptCount val="8"/>
                <c:pt idx="0">
                  <c:v>Semestre 1</c:v>
                </c:pt>
                <c:pt idx="1">
                  <c:v>Semestre 2</c:v>
                </c:pt>
                <c:pt idx="7">
                  <c:v>TOTAL</c:v>
                </c:pt>
              </c:strCache>
              <c:extLst xmlns:c15="http://schemas.microsoft.com/office/drawing/2012/chart"/>
            </c:strRef>
          </c:cat>
          <c:val>
            <c:numRef>
              <c:f>'[1]DES-FM-007'!$G$37:$G$44</c:f>
              <c:numCache>
                <c:formatCode>General</c:formatCode>
                <c:ptCount val="8"/>
              </c:numCache>
              <c:extLst xmlns:c15="http://schemas.microsoft.com/office/drawing/2012/chart"/>
            </c:numRef>
          </c:val>
          <c:extLst xmlns:c15="http://schemas.microsoft.com/office/drawing/2012/chart">
            <c:ext xmlns:c16="http://schemas.microsoft.com/office/drawing/2014/chart" uri="{C3380CC4-5D6E-409C-BE32-E72D297353CC}">
              <c16:uniqueId val="{00000005-D8DA-4DBA-9320-F2F0598D778B}"/>
            </c:ext>
          </c:extLst>
        </c:ser>
        <c:ser>
          <c:idx val="7"/>
          <c:order val="5"/>
          <c:tx>
            <c:strRef>
              <c:f>'[1]DES-FM-007'!$J$36</c:f>
              <c:strCache>
                <c:ptCount val="1"/>
                <c:pt idx="0">
                  <c:v>RESULTADO</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'[1]DES-FM-007'!$B$37:$B$44</c:f>
              <c:strCache>
                <c:ptCount val="8"/>
                <c:pt idx="0">
                  <c:v>Semestre 1</c:v>
                </c:pt>
                <c:pt idx="1">
                  <c:v>Semestre 2</c:v>
                </c:pt>
                <c:pt idx="7">
                  <c:v>TOTAL</c:v>
                </c:pt>
              </c:strCache>
            </c:strRef>
          </c:cat>
          <c:val>
            <c:numRef>
              <c:f>'[1]DES-FM-007'!$J$37:$J$44</c:f>
              <c:numCache>
                <c:formatCode>General</c:formatCode>
                <c:ptCount val="8"/>
                <c:pt idx="0">
                  <c:v>4.6500000000000004</c:v>
                </c:pt>
                <c:pt idx="1">
                  <c:v>4.8</c:v>
                </c:pt>
                <c:pt idx="2">
                  <c:v>0</c:v>
                </c:pt>
                <c:pt idx="3">
                  <c:v>0</c:v>
                </c:pt>
                <c:pt idx="4">
                  <c:v>0</c:v>
                </c:pt>
                <c:pt idx="5">
                  <c:v>0</c:v>
                </c:pt>
                <c:pt idx="6">
                  <c:v>0</c:v>
                </c:pt>
                <c:pt idx="7">
                  <c:v>4.7249999999999996</c:v>
                </c:pt>
              </c:numCache>
            </c:numRef>
          </c:val>
          <c:extLst>
            <c:ext xmlns:c16="http://schemas.microsoft.com/office/drawing/2014/chart" uri="{C3380CC4-5D6E-409C-BE32-E72D297353CC}">
              <c16:uniqueId val="{00000000-D8DA-4DBA-9320-F2F0598D778B}"/>
            </c:ext>
          </c:extLst>
        </c:ser>
        <c:dLbls>
          <c:dLblPos val="outEnd"/>
          <c:showLegendKey val="0"/>
          <c:showVal val="1"/>
          <c:showCatName val="0"/>
          <c:showSerName val="0"/>
          <c:showPercent val="0"/>
          <c:showBubbleSize val="0"/>
        </c:dLbls>
        <c:gapWidth val="219"/>
        <c:overlap val="-27"/>
        <c:axId val="1140111744"/>
        <c:axId val="1140112224"/>
        <c:extLst/>
      </c:barChart>
      <c:catAx>
        <c:axId val="114011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0112224"/>
        <c:crosses val="autoZero"/>
        <c:auto val="1"/>
        <c:lblAlgn val="ctr"/>
        <c:lblOffset val="100"/>
        <c:noMultiLvlLbl val="0"/>
      </c:catAx>
      <c:valAx>
        <c:axId val="1140112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0111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MX" sz="900"/>
              <a:t>EJECUCIÓN DEL PROGRAMA  ANUAL  MENSUALIZADO DE CAJA - PAC </a:t>
            </a:r>
            <a:r>
              <a:rPr lang="es-MX" sz="900" baseline="0"/>
              <a:t>RESERVA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4"/>
          <c:order val="4"/>
          <c:tx>
            <c:strRef>
              <c:f>'[11]GEFI-IND-007 -V2 RESERVA'!$H$35</c:f>
              <c:strCache>
                <c:ptCount val="1"/>
                <c:pt idx="0">
                  <c:v>PAC EJECUTADO</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'[11]GEFI-IND-007 -V2 RESERVA'!$C$36:$C$40</c:f>
              <c:strCache>
                <c:ptCount val="5"/>
                <c:pt idx="0">
                  <c:v>PRIMER TRIMESTRE</c:v>
                </c:pt>
                <c:pt idx="1">
                  <c:v>SEGUNDO TRIMESTRE</c:v>
                </c:pt>
                <c:pt idx="2">
                  <c:v>0</c:v>
                </c:pt>
                <c:pt idx="3">
                  <c:v>0</c:v>
                </c:pt>
                <c:pt idx="4">
                  <c:v>0</c:v>
                </c:pt>
              </c:strCache>
            </c:strRef>
          </c:cat>
          <c:val>
            <c:numRef>
              <c:f>'[11]GEFI-IND-007 -V2 RESERVA'!$H$36:$H$41</c:f>
              <c:numCache>
                <c:formatCode>General</c:formatCode>
                <c:ptCount val="6"/>
                <c:pt idx="0">
                  <c:v>36514319801</c:v>
                </c:pt>
                <c:pt idx="1">
                  <c:v>15291864349</c:v>
                </c:pt>
                <c:pt idx="2">
                  <c:v>0</c:v>
                </c:pt>
                <c:pt idx="3">
                  <c:v>0</c:v>
                </c:pt>
                <c:pt idx="4">
                  <c:v>0</c:v>
                </c:pt>
                <c:pt idx="5">
                  <c:v>0</c:v>
                </c:pt>
              </c:numCache>
            </c:numRef>
          </c:val>
          <c:extLst>
            <c:ext xmlns:c16="http://schemas.microsoft.com/office/drawing/2014/chart" uri="{C3380CC4-5D6E-409C-BE32-E72D297353CC}">
              <c16:uniqueId val="{00000000-DB88-48B8-9C86-E53BBD44EC70}"/>
            </c:ext>
          </c:extLst>
        </c:ser>
        <c:ser>
          <c:idx val="5"/>
          <c:order val="5"/>
          <c:tx>
            <c:strRef>
              <c:f>'[11]GEFI-IND-007 -V2 RESERVA'!$I$35</c:f>
              <c:strCache>
                <c:ptCount val="1"/>
                <c:pt idx="0">
                  <c:v>PAC PROGRAMADO</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dLbl>
              <c:idx val="0"/>
              <c:layout>
                <c:manualLayout>
                  <c:x val="-3.1859820802305839E-3"/>
                  <c:y val="1.42629444046766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88-48B8-9C86-E53BBD44EC70}"/>
                </c:ext>
              </c:extLst>
            </c:dLbl>
            <c:dLbl>
              <c:idx val="1"/>
              <c:layout>
                <c:manualLayout>
                  <c:x val="-1.5929910401152774E-3"/>
                  <c:y val="3.04245605662928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88-48B8-9C86-E53BBD44EC70}"/>
                </c:ext>
              </c:extLst>
            </c:dLbl>
            <c:dLbl>
              <c:idx val="2"/>
              <c:layout>
                <c:manualLayout>
                  <c:x val="-1.5929910401152774E-3"/>
                  <c:y val="3.85053686471009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B88-48B8-9C86-E53BBD44EC70}"/>
                </c:ext>
              </c:extLst>
            </c:dLbl>
            <c:dLbl>
              <c:idx val="3"/>
              <c:layout>
                <c:manualLayout>
                  <c:x val="-1.5929910401152774E-3"/>
                  <c:y val="-1.4218404517617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B88-48B8-9C86-E53BBD44EC70}"/>
                </c:ext>
              </c:extLst>
            </c:dLbl>
            <c:dLbl>
              <c:idx val="4"/>
              <c:layout>
                <c:manualLayout>
                  <c:x val="-1.168179934503582E-16"/>
                  <c:y val="-6.430732522071104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B88-48B8-9C86-E53BBD44EC70}"/>
                </c:ext>
              </c:extLst>
            </c:dLbl>
            <c:dLbl>
              <c:idx val="5"/>
              <c:layout>
                <c:manualLayout>
                  <c:x val="-1.168179934503582E-16"/>
                  <c:y val="-6.39172830668894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B88-48B8-9C86-E53BBD44EC7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'[11]GEFI-IND-007 -V2 RESERVA'!$C$36:$C$40</c:f>
              <c:strCache>
                <c:ptCount val="5"/>
                <c:pt idx="0">
                  <c:v>PRIMER TRIMESTRE</c:v>
                </c:pt>
                <c:pt idx="1">
                  <c:v>SEGUNDO TRIMESTRE</c:v>
                </c:pt>
                <c:pt idx="2">
                  <c:v>0</c:v>
                </c:pt>
                <c:pt idx="3">
                  <c:v>0</c:v>
                </c:pt>
                <c:pt idx="4">
                  <c:v>0</c:v>
                </c:pt>
              </c:strCache>
            </c:strRef>
          </c:cat>
          <c:val>
            <c:numRef>
              <c:f>'[11]GEFI-IND-007 -V2 RESERVA'!$I$36:$I$41</c:f>
              <c:numCache>
                <c:formatCode>General</c:formatCode>
                <c:ptCount val="6"/>
                <c:pt idx="0">
                  <c:v>44520234891</c:v>
                </c:pt>
                <c:pt idx="1">
                  <c:v>20276160025</c:v>
                </c:pt>
                <c:pt idx="2">
                  <c:v>0</c:v>
                </c:pt>
                <c:pt idx="3">
                  <c:v>0</c:v>
                </c:pt>
                <c:pt idx="4">
                  <c:v>0</c:v>
                </c:pt>
                <c:pt idx="5">
                  <c:v>0</c:v>
                </c:pt>
              </c:numCache>
            </c:numRef>
          </c:val>
          <c:extLst>
            <c:ext xmlns:c16="http://schemas.microsoft.com/office/drawing/2014/chart" uri="{C3380CC4-5D6E-409C-BE32-E72D297353CC}">
              <c16:uniqueId val="{00000007-DB88-48B8-9C86-E53BBD44EC70}"/>
            </c:ext>
          </c:extLst>
        </c:ser>
        <c:dLbls>
          <c:dLblPos val="inEnd"/>
          <c:showLegendKey val="0"/>
          <c:showVal val="1"/>
          <c:showCatName val="0"/>
          <c:showSerName val="0"/>
          <c:showPercent val="0"/>
          <c:showBubbleSize val="0"/>
        </c:dLbls>
        <c:gapWidth val="100"/>
        <c:overlap val="-24"/>
        <c:axId val="-775460320"/>
        <c:axId val="-775459776"/>
        <c:extLst>
          <c:ext xmlns:c15="http://schemas.microsoft.com/office/drawing/2012/chart" uri="{02D57815-91ED-43cb-92C2-25804820EDAC}">
            <c15:filteredBarSeries>
              <c15:ser>
                <c:idx val="0"/>
                <c:order val="0"/>
                <c:tx>
                  <c:strRef>
                    <c:extLst>
                      <c:ext uri="{02D57815-91ED-43cb-92C2-25804820EDAC}">
                        <c15:formulaRef>
                          <c15:sqref>'[11]GEFI-IND-007 -V2 RESERVA'!$D$35</c15:sqref>
                        </c15:formulaRef>
                      </c:ext>
                    </c:extLst>
                    <c:strCache>
                      <c:ptCount val="1"/>
                      <c:pt idx="0">
                        <c:v>0</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ormulaRef>
                          <c15:sqref>'[11]GEFI-IND-007 -V2 RESERVA'!$C$36:$C$40</c15:sqref>
                        </c15:formulaRef>
                      </c:ext>
                    </c:extLst>
                    <c:strCache>
                      <c:ptCount val="5"/>
                      <c:pt idx="0">
                        <c:v>PRIMER TRIMESTRE</c:v>
                      </c:pt>
                      <c:pt idx="1">
                        <c:v>SEGUNDO TRIMESTRE</c:v>
                      </c:pt>
                      <c:pt idx="2">
                        <c:v>0</c:v>
                      </c:pt>
                      <c:pt idx="3">
                        <c:v>0</c:v>
                      </c:pt>
                      <c:pt idx="4">
                        <c:v>0</c:v>
                      </c:pt>
                    </c:strCache>
                  </c:strRef>
                </c:cat>
                <c:val>
                  <c:numRef>
                    <c:extLst>
                      <c:ext uri="{02D57815-91ED-43cb-92C2-25804820EDAC}">
                        <c15:formulaRef>
                          <c15:sqref>'[11]GEFI-IND-007 -V2 RESERVA'!$D$36:$D$40</c15:sqref>
                        </c15:formulaRef>
                      </c:ext>
                    </c:extLst>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8-DB88-48B8-9C86-E53BBD44EC7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'[11]GEFI-IND-007 -V2 RESERVA'!$E$35</c15:sqref>
                        </c15:formulaRef>
                      </c:ext>
                    </c:extLst>
                    <c:strCache>
                      <c:ptCount val="1"/>
                      <c:pt idx="0">
                        <c:v>0</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'[11]GEFI-IND-007 -V2 RESERVA'!$C$36:$C$40</c15:sqref>
                        </c15:formulaRef>
                      </c:ext>
                    </c:extLst>
                    <c:strCache>
                      <c:ptCount val="5"/>
                      <c:pt idx="0">
                        <c:v>PRIMER TRIMESTRE</c:v>
                      </c:pt>
                      <c:pt idx="1">
                        <c:v>SEGUNDO TRIMESTRE</c:v>
                      </c:pt>
                      <c:pt idx="2">
                        <c:v>0</c:v>
                      </c:pt>
                      <c:pt idx="3">
                        <c:v>0</c:v>
                      </c:pt>
                      <c:pt idx="4">
                        <c:v>0</c:v>
                      </c:pt>
                    </c:strCache>
                  </c:strRef>
                </c:cat>
                <c:val>
                  <c:numRef>
                    <c:extLst xmlns:c15="http://schemas.microsoft.com/office/drawing/2012/chart">
                      <c:ext xmlns:c15="http://schemas.microsoft.com/office/drawing/2012/chart" uri="{02D57815-91ED-43cb-92C2-25804820EDAC}">
                        <c15:formulaRef>
                          <c15:sqref>'[11]GEFI-IND-007 -V2 RESERVA'!$E$36:$E$40</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9-DB88-48B8-9C86-E53BBD44EC7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'[11]GEFI-IND-007 -V2 RESERVA'!$F$35</c15:sqref>
                        </c15:formulaRef>
                      </c:ext>
                    </c:extLst>
                    <c:strCache>
                      <c:ptCount val="1"/>
                      <c:pt idx="0">
                        <c:v>0</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'[11]GEFI-IND-007 -V2 RESERVA'!$C$36:$C$40</c15:sqref>
                        </c15:formulaRef>
                      </c:ext>
                    </c:extLst>
                    <c:strCache>
                      <c:ptCount val="5"/>
                      <c:pt idx="0">
                        <c:v>PRIMER TRIMESTRE</c:v>
                      </c:pt>
                      <c:pt idx="1">
                        <c:v>SEGUNDO TRIMESTRE</c:v>
                      </c:pt>
                      <c:pt idx="2">
                        <c:v>0</c:v>
                      </c:pt>
                      <c:pt idx="3">
                        <c:v>0</c:v>
                      </c:pt>
                      <c:pt idx="4">
                        <c:v>0</c:v>
                      </c:pt>
                    </c:strCache>
                  </c:strRef>
                </c:cat>
                <c:val>
                  <c:numRef>
                    <c:extLst xmlns:c15="http://schemas.microsoft.com/office/drawing/2012/chart">
                      <c:ext xmlns:c15="http://schemas.microsoft.com/office/drawing/2012/chart" uri="{02D57815-91ED-43cb-92C2-25804820EDAC}">
                        <c15:formulaRef>
                          <c15:sqref>'[11]GEFI-IND-007 -V2 RESERVA'!$F$36:$F$40</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A-DB88-48B8-9C86-E53BBD44EC7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'[11]GEFI-IND-007 -V2 RESERVA'!$G$35</c15:sqref>
                        </c15:formulaRef>
                      </c:ext>
                    </c:extLst>
                    <c:strCache>
                      <c:ptCount val="1"/>
                      <c:pt idx="0">
                        <c:v>0</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'[11]GEFI-IND-007 -V2 RESERVA'!$C$36:$C$40</c15:sqref>
                        </c15:formulaRef>
                      </c:ext>
                    </c:extLst>
                    <c:strCache>
                      <c:ptCount val="5"/>
                      <c:pt idx="0">
                        <c:v>PRIMER TRIMESTRE</c:v>
                      </c:pt>
                      <c:pt idx="1">
                        <c:v>SEGUNDO TRIMESTRE</c:v>
                      </c:pt>
                      <c:pt idx="2">
                        <c:v>0</c:v>
                      </c:pt>
                      <c:pt idx="3">
                        <c:v>0</c:v>
                      </c:pt>
                      <c:pt idx="4">
                        <c:v>0</c:v>
                      </c:pt>
                    </c:strCache>
                  </c:strRef>
                </c:cat>
                <c:val>
                  <c:numRef>
                    <c:extLst xmlns:c15="http://schemas.microsoft.com/office/drawing/2012/chart">
                      <c:ext xmlns:c15="http://schemas.microsoft.com/office/drawing/2012/chart" uri="{02D57815-91ED-43cb-92C2-25804820EDAC}">
                        <c15:formulaRef>
                          <c15:sqref>'[11]GEFI-IND-007 -V2 RESERVA'!$G$36:$G$40</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B-DB88-48B8-9C86-E53BBD44EC70}"/>
                  </c:ext>
                </c:extLst>
              </c15:ser>
            </c15:filteredBarSeries>
          </c:ext>
        </c:extLst>
      </c:barChart>
      <c:catAx>
        <c:axId val="-775460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s-CO"/>
          </a:p>
        </c:txPr>
        <c:crossAx val="-775459776"/>
        <c:crosses val="autoZero"/>
        <c:auto val="1"/>
        <c:lblAlgn val="ctr"/>
        <c:lblOffset val="100"/>
        <c:noMultiLvlLbl val="0"/>
      </c:catAx>
      <c:valAx>
        <c:axId val="-7754597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s-CO"/>
          </a:p>
        </c:txPr>
        <c:crossAx val="-775460320"/>
        <c:crosses val="autoZero"/>
        <c:crossBetween val="between"/>
      </c:valAx>
      <c:spPr>
        <a:noFill/>
        <a:ln>
          <a:noFill/>
        </a:ln>
        <a:effectLst/>
      </c:spPr>
    </c:plotArea>
    <c:legend>
      <c:legendPos val="b"/>
      <c:layout>
        <c:manualLayout>
          <c:xMode val="edge"/>
          <c:yMode val="edge"/>
          <c:x val="0.80425890544707612"/>
          <c:y val="4.7460325737428519E-2"/>
          <c:w val="0.192099040392232"/>
          <c:h val="0.2373078861831012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'[12]CEM-IND-001-V11'!$D$35</c:f>
              <c:strCache>
                <c:ptCount val="1"/>
                <c:pt idx="0">
                  <c:v>0</c:v>
                </c:pt>
              </c:strCache>
            </c:strRef>
          </c:tx>
          <c:spPr>
            <a:solidFill>
              <a:schemeClr val="accent1"/>
            </a:solidFill>
            <a:ln>
              <a:noFill/>
            </a:ln>
            <a:effectLst/>
          </c:spPr>
          <c:invertIfNegative val="0"/>
          <c:cat>
            <c:strRef>
              <c:f>'[12]CEM-IND-001-V11'!$C$36:$C$40</c:f>
              <c:strCache>
                <c:ptCount val="5"/>
                <c:pt idx="0">
                  <c:v>Trimestre 1</c:v>
                </c:pt>
                <c:pt idx="1">
                  <c:v>Trimestre 2</c:v>
                </c:pt>
                <c:pt idx="2">
                  <c:v>Trimestre 3</c:v>
                </c:pt>
                <c:pt idx="3">
                  <c:v>Trimestre 4</c:v>
                </c:pt>
                <c:pt idx="4">
                  <c:v>SUMATORIA</c:v>
                </c:pt>
              </c:strCache>
            </c:strRef>
          </c:cat>
          <c:val>
            <c:numRef>
              <c:f>'[12]CEM-IND-001-V11'!$D$36:$D$40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9F38-4AD3-A3F7-A1854041432B}"/>
            </c:ext>
          </c:extLst>
        </c:ser>
        <c:ser>
          <c:idx val="1"/>
          <c:order val="1"/>
          <c:tx>
            <c:strRef>
              <c:f>'[12]CEM-IND-001-V11'!$E$35</c:f>
              <c:strCache>
                <c:ptCount val="1"/>
                <c:pt idx="0">
                  <c:v>0</c:v>
                </c:pt>
              </c:strCache>
            </c:strRef>
          </c:tx>
          <c:spPr>
            <a:solidFill>
              <a:schemeClr val="accent2"/>
            </a:solidFill>
            <a:ln>
              <a:noFill/>
            </a:ln>
            <a:effectLst/>
          </c:spPr>
          <c:invertIfNegative val="0"/>
          <c:cat>
            <c:strRef>
              <c:f>'[12]CEM-IND-001-V11'!$C$36:$C$40</c:f>
              <c:strCache>
                <c:ptCount val="5"/>
                <c:pt idx="0">
                  <c:v>Trimestre 1</c:v>
                </c:pt>
                <c:pt idx="1">
                  <c:v>Trimestre 2</c:v>
                </c:pt>
                <c:pt idx="2">
                  <c:v>Trimestre 3</c:v>
                </c:pt>
                <c:pt idx="3">
                  <c:v>Trimestre 4</c:v>
                </c:pt>
                <c:pt idx="4">
                  <c:v>SUMATORIA</c:v>
                </c:pt>
              </c:strCache>
            </c:strRef>
          </c:cat>
          <c:val>
            <c:numRef>
              <c:f>'[12]CEM-IND-001-V11'!$E$36:$E$40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9F38-4AD3-A3F7-A1854041432B}"/>
            </c:ext>
          </c:extLst>
        </c:ser>
        <c:ser>
          <c:idx val="2"/>
          <c:order val="2"/>
          <c:tx>
            <c:strRef>
              <c:f>'[12]CEM-IND-001-V11'!$F$35</c:f>
              <c:strCache>
                <c:ptCount val="1"/>
                <c:pt idx="0">
                  <c:v>0</c:v>
                </c:pt>
              </c:strCache>
            </c:strRef>
          </c:tx>
          <c:spPr>
            <a:solidFill>
              <a:schemeClr val="accent3"/>
            </a:solidFill>
            <a:ln>
              <a:noFill/>
            </a:ln>
            <a:effectLst/>
          </c:spPr>
          <c:invertIfNegative val="0"/>
          <c:cat>
            <c:strRef>
              <c:f>'[12]CEM-IND-001-V11'!$C$36:$C$40</c:f>
              <c:strCache>
                <c:ptCount val="5"/>
                <c:pt idx="0">
                  <c:v>Trimestre 1</c:v>
                </c:pt>
                <c:pt idx="1">
                  <c:v>Trimestre 2</c:v>
                </c:pt>
                <c:pt idx="2">
                  <c:v>Trimestre 3</c:v>
                </c:pt>
                <c:pt idx="3">
                  <c:v>Trimestre 4</c:v>
                </c:pt>
                <c:pt idx="4">
                  <c:v>SUMATORIA</c:v>
                </c:pt>
              </c:strCache>
            </c:strRef>
          </c:cat>
          <c:val>
            <c:numRef>
              <c:f>'[12]CEM-IND-001-V11'!$F$36:$F$40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9F38-4AD3-A3F7-A1854041432B}"/>
            </c:ext>
          </c:extLst>
        </c:ser>
        <c:ser>
          <c:idx val="3"/>
          <c:order val="3"/>
          <c:tx>
            <c:strRef>
              <c:f>'[12]CEM-IND-001-V11'!$G$35</c:f>
              <c:strCache>
                <c:ptCount val="1"/>
                <c:pt idx="0">
                  <c:v>0</c:v>
                </c:pt>
              </c:strCache>
            </c:strRef>
          </c:tx>
          <c:spPr>
            <a:solidFill>
              <a:schemeClr val="accent4"/>
            </a:solidFill>
            <a:ln>
              <a:noFill/>
            </a:ln>
            <a:effectLst/>
          </c:spPr>
          <c:invertIfNegative val="0"/>
          <c:cat>
            <c:strRef>
              <c:f>'[12]CEM-IND-001-V11'!$C$36:$C$40</c:f>
              <c:strCache>
                <c:ptCount val="5"/>
                <c:pt idx="0">
                  <c:v>Trimestre 1</c:v>
                </c:pt>
                <c:pt idx="1">
                  <c:v>Trimestre 2</c:v>
                </c:pt>
                <c:pt idx="2">
                  <c:v>Trimestre 3</c:v>
                </c:pt>
                <c:pt idx="3">
                  <c:v>Trimestre 4</c:v>
                </c:pt>
                <c:pt idx="4">
                  <c:v>SUMATORIA</c:v>
                </c:pt>
              </c:strCache>
            </c:strRef>
          </c:cat>
          <c:val>
            <c:numRef>
              <c:f>'[12]CEM-IND-001-V11'!$G$36:$G$40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9F38-4AD3-A3F7-A1854041432B}"/>
            </c:ext>
          </c:extLst>
        </c:ser>
        <c:ser>
          <c:idx val="4"/>
          <c:order val="4"/>
          <c:tx>
            <c:strRef>
              <c:f>'[12]CEM-IND-001-V11'!$H$35</c:f>
              <c:strCache>
                <c:ptCount val="1"/>
                <c:pt idx="0">
                  <c:v>Sumatoria de actividades del PAA ejecutadas</c:v>
                </c:pt>
              </c:strCache>
            </c:strRef>
          </c:tx>
          <c:spPr>
            <a:solidFill>
              <a:schemeClr val="accent5"/>
            </a:solidFill>
            <a:ln>
              <a:noFill/>
            </a:ln>
            <a:effectLst/>
          </c:spPr>
          <c:invertIfNegative val="0"/>
          <c:cat>
            <c:strRef>
              <c:f>'[12]CEM-IND-001-V11'!$C$36:$C$40</c:f>
              <c:strCache>
                <c:ptCount val="5"/>
                <c:pt idx="0">
                  <c:v>Trimestre 1</c:v>
                </c:pt>
                <c:pt idx="1">
                  <c:v>Trimestre 2</c:v>
                </c:pt>
                <c:pt idx="2">
                  <c:v>Trimestre 3</c:v>
                </c:pt>
                <c:pt idx="3">
                  <c:v>Trimestre 4</c:v>
                </c:pt>
                <c:pt idx="4">
                  <c:v>SUMATORIA</c:v>
                </c:pt>
              </c:strCache>
            </c:strRef>
          </c:cat>
          <c:val>
            <c:numRef>
              <c:f>'[12]CEM-IND-001-V11'!$H$36:$H$40</c:f>
              <c:numCache>
                <c:formatCode>General</c:formatCode>
                <c:ptCount val="5"/>
                <c:pt idx="0">
                  <c:v>36</c:v>
                </c:pt>
                <c:pt idx="1">
                  <c:v>23</c:v>
                </c:pt>
                <c:pt idx="2">
                  <c:v>31</c:v>
                </c:pt>
                <c:pt idx="3">
                  <c:v>28</c:v>
                </c:pt>
                <c:pt idx="4">
                  <c:v>118</c:v>
                </c:pt>
              </c:numCache>
            </c:numRef>
          </c:val>
          <c:extLst>
            <c:ext xmlns:c16="http://schemas.microsoft.com/office/drawing/2014/chart" uri="{C3380CC4-5D6E-409C-BE32-E72D297353CC}">
              <c16:uniqueId val="{00000004-9F38-4AD3-A3F7-A1854041432B}"/>
            </c:ext>
          </c:extLst>
        </c:ser>
        <c:ser>
          <c:idx val="5"/>
          <c:order val="5"/>
          <c:tx>
            <c:strRef>
              <c:f>'[12]CEM-IND-001-V11'!$I$35</c:f>
              <c:strCache>
                <c:ptCount val="1"/>
                <c:pt idx="0">
                  <c:v>Sumatoria de actividades del PAA programadas</c:v>
                </c:pt>
              </c:strCache>
            </c:strRef>
          </c:tx>
          <c:spPr>
            <a:solidFill>
              <a:srgbClr val="FFC000"/>
            </a:solidFill>
            <a:ln>
              <a:noFill/>
            </a:ln>
            <a:effectLst/>
          </c:spPr>
          <c:invertIfNegative val="0"/>
          <c:cat>
            <c:strRef>
              <c:f>'[12]CEM-IND-001-V11'!$C$36:$C$40</c:f>
              <c:strCache>
                <c:ptCount val="5"/>
                <c:pt idx="0">
                  <c:v>Trimestre 1</c:v>
                </c:pt>
                <c:pt idx="1">
                  <c:v>Trimestre 2</c:v>
                </c:pt>
                <c:pt idx="2">
                  <c:v>Trimestre 3</c:v>
                </c:pt>
                <c:pt idx="3">
                  <c:v>Trimestre 4</c:v>
                </c:pt>
                <c:pt idx="4">
                  <c:v>SUMATORIA</c:v>
                </c:pt>
              </c:strCache>
            </c:strRef>
          </c:cat>
          <c:val>
            <c:numRef>
              <c:f>'[12]CEM-IND-001-V11'!$I$36:$I$40</c:f>
              <c:numCache>
                <c:formatCode>General</c:formatCode>
                <c:ptCount val="5"/>
                <c:pt idx="0">
                  <c:v>37</c:v>
                </c:pt>
                <c:pt idx="1">
                  <c:v>23</c:v>
                </c:pt>
                <c:pt idx="2">
                  <c:v>32</c:v>
                </c:pt>
                <c:pt idx="3">
                  <c:v>29</c:v>
                </c:pt>
                <c:pt idx="4">
                  <c:v>121</c:v>
                </c:pt>
              </c:numCache>
            </c:numRef>
          </c:val>
          <c:extLst>
            <c:ext xmlns:c16="http://schemas.microsoft.com/office/drawing/2014/chart" uri="{C3380CC4-5D6E-409C-BE32-E72D297353CC}">
              <c16:uniqueId val="{00000005-9F38-4AD3-A3F7-A1854041432B}"/>
            </c:ext>
          </c:extLst>
        </c:ser>
        <c:ser>
          <c:idx val="6"/>
          <c:order val="6"/>
          <c:tx>
            <c:strRef>
              <c:f>'[12]CEM-IND-001-V11'!$J$35</c:f>
              <c:strCache>
                <c:ptCount val="1"/>
                <c:pt idx="0">
                  <c:v>% cumplimiento</c:v>
                </c:pt>
              </c:strCache>
            </c:strRef>
          </c:tx>
          <c:spPr>
            <a:solidFill>
              <a:srgbClr val="00B050"/>
            </a:solidFill>
            <a:ln>
              <a:noFill/>
            </a:ln>
            <a:effectLst/>
          </c:spPr>
          <c:invertIfNegative val="0"/>
          <c:cat>
            <c:strRef>
              <c:f>'[12]CEM-IND-001-V11'!$C$36:$C$40</c:f>
              <c:strCache>
                <c:ptCount val="5"/>
                <c:pt idx="0">
                  <c:v>Trimestre 1</c:v>
                </c:pt>
                <c:pt idx="1">
                  <c:v>Trimestre 2</c:v>
                </c:pt>
                <c:pt idx="2">
                  <c:v>Trimestre 3</c:v>
                </c:pt>
                <c:pt idx="3">
                  <c:v>Trimestre 4</c:v>
                </c:pt>
                <c:pt idx="4">
                  <c:v>SUMATORIA</c:v>
                </c:pt>
              </c:strCache>
            </c:strRef>
          </c:cat>
          <c:val>
            <c:numRef>
              <c:f>'[12]CEM-IND-001-V11'!$J$36:$J$40</c:f>
              <c:numCache>
                <c:formatCode>General</c:formatCode>
                <c:ptCount val="5"/>
                <c:pt idx="0">
                  <c:v>0.97297297297297303</c:v>
                </c:pt>
                <c:pt idx="1">
                  <c:v>1</c:v>
                </c:pt>
                <c:pt idx="2">
                  <c:v>0.96875</c:v>
                </c:pt>
                <c:pt idx="3">
                  <c:v>0.96551724137931039</c:v>
                </c:pt>
                <c:pt idx="4">
                  <c:v>0.97520661157024791</c:v>
                </c:pt>
              </c:numCache>
            </c:numRef>
          </c:val>
          <c:extLst>
            <c:ext xmlns:c16="http://schemas.microsoft.com/office/drawing/2014/chart" uri="{C3380CC4-5D6E-409C-BE32-E72D297353CC}">
              <c16:uniqueId val="{00000006-9F38-4AD3-A3F7-A1854041432B}"/>
            </c:ext>
          </c:extLst>
        </c:ser>
        <c:dLbls>
          <c:showLegendKey val="0"/>
          <c:showVal val="0"/>
          <c:showCatName val="0"/>
          <c:showSerName val="0"/>
          <c:showPercent val="0"/>
          <c:showBubbleSize val="0"/>
        </c:dLbls>
        <c:gapWidth val="219"/>
        <c:overlap val="-27"/>
        <c:axId val="639259920"/>
        <c:axId val="639263248"/>
      </c:barChart>
      <c:catAx>
        <c:axId val="639259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9263248"/>
        <c:crosses val="autoZero"/>
        <c:auto val="1"/>
        <c:lblAlgn val="ctr"/>
        <c:lblOffset val="100"/>
        <c:noMultiLvlLbl val="0"/>
      </c:catAx>
      <c:valAx>
        <c:axId val="639263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9259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'[12]CEM-IND-001-V11'!$D$35</c:f>
              <c:strCache>
                <c:ptCount val="1"/>
                <c:pt idx="0">
                  <c:v>0</c:v>
                </c:pt>
              </c:strCache>
            </c:strRef>
          </c:tx>
          <c:spPr>
            <a:solidFill>
              <a:schemeClr val="accent1"/>
            </a:solidFill>
            <a:ln>
              <a:noFill/>
            </a:ln>
            <a:effectLst/>
          </c:spPr>
          <c:invertIfNegative val="0"/>
          <c:cat>
            <c:strRef>
              <c:f>'[12]CEM-IND-001-V11'!$C$36:$C$40</c:f>
              <c:strCache>
                <c:ptCount val="5"/>
                <c:pt idx="0">
                  <c:v>Trimestre 1</c:v>
                </c:pt>
                <c:pt idx="1">
                  <c:v>Trimestre 2</c:v>
                </c:pt>
                <c:pt idx="2">
                  <c:v>Trimestre 3</c:v>
                </c:pt>
                <c:pt idx="3">
                  <c:v>Trimestre 4</c:v>
                </c:pt>
                <c:pt idx="4">
                  <c:v>SUMATORIA</c:v>
                </c:pt>
              </c:strCache>
            </c:strRef>
          </c:cat>
          <c:val>
            <c:numRef>
              <c:f>'[12]CEM-IND-001-V11'!$D$36:$D$40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764C-4F64-91EB-0981B69FCCE0}"/>
            </c:ext>
          </c:extLst>
        </c:ser>
        <c:ser>
          <c:idx val="1"/>
          <c:order val="1"/>
          <c:tx>
            <c:strRef>
              <c:f>'[12]CEM-IND-001-V11'!$E$35</c:f>
              <c:strCache>
                <c:ptCount val="1"/>
                <c:pt idx="0">
                  <c:v>0</c:v>
                </c:pt>
              </c:strCache>
            </c:strRef>
          </c:tx>
          <c:spPr>
            <a:solidFill>
              <a:schemeClr val="accent2"/>
            </a:solidFill>
            <a:ln>
              <a:noFill/>
            </a:ln>
            <a:effectLst/>
          </c:spPr>
          <c:invertIfNegative val="0"/>
          <c:cat>
            <c:strRef>
              <c:f>'[12]CEM-IND-001-V11'!$C$36:$C$40</c:f>
              <c:strCache>
                <c:ptCount val="5"/>
                <c:pt idx="0">
                  <c:v>Trimestre 1</c:v>
                </c:pt>
                <c:pt idx="1">
                  <c:v>Trimestre 2</c:v>
                </c:pt>
                <c:pt idx="2">
                  <c:v>Trimestre 3</c:v>
                </c:pt>
                <c:pt idx="3">
                  <c:v>Trimestre 4</c:v>
                </c:pt>
                <c:pt idx="4">
                  <c:v>SUMATORIA</c:v>
                </c:pt>
              </c:strCache>
            </c:strRef>
          </c:cat>
          <c:val>
            <c:numRef>
              <c:f>'[12]CEM-IND-001-V11'!$E$36:$E$40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764C-4F64-91EB-0981B69FCCE0}"/>
            </c:ext>
          </c:extLst>
        </c:ser>
        <c:ser>
          <c:idx val="2"/>
          <c:order val="2"/>
          <c:tx>
            <c:strRef>
              <c:f>'[12]CEM-IND-001-V11'!$F$35</c:f>
              <c:strCache>
                <c:ptCount val="1"/>
                <c:pt idx="0">
                  <c:v>0</c:v>
                </c:pt>
              </c:strCache>
            </c:strRef>
          </c:tx>
          <c:spPr>
            <a:solidFill>
              <a:schemeClr val="accent3"/>
            </a:solidFill>
            <a:ln>
              <a:noFill/>
            </a:ln>
            <a:effectLst/>
          </c:spPr>
          <c:invertIfNegative val="0"/>
          <c:cat>
            <c:strRef>
              <c:f>'[12]CEM-IND-001-V11'!$C$36:$C$40</c:f>
              <c:strCache>
                <c:ptCount val="5"/>
                <c:pt idx="0">
                  <c:v>Trimestre 1</c:v>
                </c:pt>
                <c:pt idx="1">
                  <c:v>Trimestre 2</c:v>
                </c:pt>
                <c:pt idx="2">
                  <c:v>Trimestre 3</c:v>
                </c:pt>
                <c:pt idx="3">
                  <c:v>Trimestre 4</c:v>
                </c:pt>
                <c:pt idx="4">
                  <c:v>SUMATORIA</c:v>
                </c:pt>
              </c:strCache>
            </c:strRef>
          </c:cat>
          <c:val>
            <c:numRef>
              <c:f>'[12]CEM-IND-001-V11'!$F$36:$F$40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764C-4F64-91EB-0981B69FCCE0}"/>
            </c:ext>
          </c:extLst>
        </c:ser>
        <c:ser>
          <c:idx val="3"/>
          <c:order val="3"/>
          <c:tx>
            <c:strRef>
              <c:f>'[12]CEM-IND-001-V11'!$G$35</c:f>
              <c:strCache>
                <c:ptCount val="1"/>
                <c:pt idx="0">
                  <c:v>0</c:v>
                </c:pt>
              </c:strCache>
            </c:strRef>
          </c:tx>
          <c:spPr>
            <a:solidFill>
              <a:schemeClr val="accent4"/>
            </a:solidFill>
            <a:ln>
              <a:noFill/>
            </a:ln>
            <a:effectLst/>
          </c:spPr>
          <c:invertIfNegative val="0"/>
          <c:cat>
            <c:strRef>
              <c:f>'[12]CEM-IND-001-V11'!$C$36:$C$40</c:f>
              <c:strCache>
                <c:ptCount val="5"/>
                <c:pt idx="0">
                  <c:v>Trimestre 1</c:v>
                </c:pt>
                <c:pt idx="1">
                  <c:v>Trimestre 2</c:v>
                </c:pt>
                <c:pt idx="2">
                  <c:v>Trimestre 3</c:v>
                </c:pt>
                <c:pt idx="3">
                  <c:v>Trimestre 4</c:v>
                </c:pt>
                <c:pt idx="4">
                  <c:v>SUMATORIA</c:v>
                </c:pt>
              </c:strCache>
            </c:strRef>
          </c:cat>
          <c:val>
            <c:numRef>
              <c:f>'[12]CEM-IND-001-V11'!$G$36:$G$40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764C-4F64-91EB-0981B69FCCE0}"/>
            </c:ext>
          </c:extLst>
        </c:ser>
        <c:ser>
          <c:idx val="4"/>
          <c:order val="4"/>
          <c:tx>
            <c:strRef>
              <c:f>'[12]CEM-IND-001-V11'!$H$35</c:f>
              <c:strCache>
                <c:ptCount val="1"/>
                <c:pt idx="0">
                  <c:v>Sumatoria de actividades del PAA ejecutadas</c:v>
                </c:pt>
              </c:strCache>
            </c:strRef>
          </c:tx>
          <c:spPr>
            <a:solidFill>
              <a:schemeClr val="accent5"/>
            </a:solidFill>
            <a:ln>
              <a:noFill/>
            </a:ln>
            <a:effectLst/>
          </c:spPr>
          <c:invertIfNegative val="0"/>
          <c:cat>
            <c:strRef>
              <c:f>'[12]CEM-IND-001-V11'!$C$36:$C$40</c:f>
              <c:strCache>
                <c:ptCount val="5"/>
                <c:pt idx="0">
                  <c:v>Trimestre 1</c:v>
                </c:pt>
                <c:pt idx="1">
                  <c:v>Trimestre 2</c:v>
                </c:pt>
                <c:pt idx="2">
                  <c:v>Trimestre 3</c:v>
                </c:pt>
                <c:pt idx="3">
                  <c:v>Trimestre 4</c:v>
                </c:pt>
                <c:pt idx="4">
                  <c:v>SUMATORIA</c:v>
                </c:pt>
              </c:strCache>
            </c:strRef>
          </c:cat>
          <c:val>
            <c:numRef>
              <c:f>'[12]CEM-IND-001-V11'!$H$36:$H$40</c:f>
              <c:numCache>
                <c:formatCode>General</c:formatCode>
                <c:ptCount val="5"/>
                <c:pt idx="0">
                  <c:v>36</c:v>
                </c:pt>
                <c:pt idx="1">
                  <c:v>23</c:v>
                </c:pt>
                <c:pt idx="2">
                  <c:v>31</c:v>
                </c:pt>
                <c:pt idx="3">
                  <c:v>28</c:v>
                </c:pt>
                <c:pt idx="4">
                  <c:v>118</c:v>
                </c:pt>
              </c:numCache>
            </c:numRef>
          </c:val>
          <c:extLst>
            <c:ext xmlns:c16="http://schemas.microsoft.com/office/drawing/2014/chart" uri="{C3380CC4-5D6E-409C-BE32-E72D297353CC}">
              <c16:uniqueId val="{00000004-764C-4F64-91EB-0981B69FCCE0}"/>
            </c:ext>
          </c:extLst>
        </c:ser>
        <c:ser>
          <c:idx val="5"/>
          <c:order val="5"/>
          <c:tx>
            <c:strRef>
              <c:f>'[12]CEM-IND-001-V11'!$I$35</c:f>
              <c:strCache>
                <c:ptCount val="1"/>
                <c:pt idx="0">
                  <c:v>Sumatoria de actividades del PAA programadas</c:v>
                </c:pt>
              </c:strCache>
            </c:strRef>
          </c:tx>
          <c:spPr>
            <a:solidFill>
              <a:srgbClr val="FFC000"/>
            </a:solidFill>
            <a:ln>
              <a:noFill/>
            </a:ln>
            <a:effectLst/>
          </c:spPr>
          <c:invertIfNegative val="0"/>
          <c:cat>
            <c:strRef>
              <c:f>'[12]CEM-IND-001-V11'!$C$36:$C$40</c:f>
              <c:strCache>
                <c:ptCount val="5"/>
                <c:pt idx="0">
                  <c:v>Trimestre 1</c:v>
                </c:pt>
                <c:pt idx="1">
                  <c:v>Trimestre 2</c:v>
                </c:pt>
                <c:pt idx="2">
                  <c:v>Trimestre 3</c:v>
                </c:pt>
                <c:pt idx="3">
                  <c:v>Trimestre 4</c:v>
                </c:pt>
                <c:pt idx="4">
                  <c:v>SUMATORIA</c:v>
                </c:pt>
              </c:strCache>
            </c:strRef>
          </c:cat>
          <c:val>
            <c:numRef>
              <c:f>'[12]CEM-IND-001-V11'!$I$36:$I$40</c:f>
              <c:numCache>
                <c:formatCode>General</c:formatCode>
                <c:ptCount val="5"/>
                <c:pt idx="0">
                  <c:v>37</c:v>
                </c:pt>
                <c:pt idx="1">
                  <c:v>23</c:v>
                </c:pt>
                <c:pt idx="2">
                  <c:v>32</c:v>
                </c:pt>
                <c:pt idx="3">
                  <c:v>29</c:v>
                </c:pt>
                <c:pt idx="4">
                  <c:v>121</c:v>
                </c:pt>
              </c:numCache>
            </c:numRef>
          </c:val>
          <c:extLst>
            <c:ext xmlns:c16="http://schemas.microsoft.com/office/drawing/2014/chart" uri="{C3380CC4-5D6E-409C-BE32-E72D297353CC}">
              <c16:uniqueId val="{00000005-764C-4F64-91EB-0981B69FCCE0}"/>
            </c:ext>
          </c:extLst>
        </c:ser>
        <c:ser>
          <c:idx val="6"/>
          <c:order val="6"/>
          <c:tx>
            <c:strRef>
              <c:f>'[12]CEM-IND-001-V11'!$J$35</c:f>
              <c:strCache>
                <c:ptCount val="1"/>
                <c:pt idx="0">
                  <c:v>% cumplimiento</c:v>
                </c:pt>
              </c:strCache>
            </c:strRef>
          </c:tx>
          <c:spPr>
            <a:solidFill>
              <a:srgbClr val="00B050"/>
            </a:solidFill>
            <a:ln>
              <a:noFill/>
            </a:ln>
            <a:effectLst/>
          </c:spPr>
          <c:invertIfNegative val="0"/>
          <c:cat>
            <c:strRef>
              <c:f>'[12]CEM-IND-001-V11'!$C$36:$C$40</c:f>
              <c:strCache>
                <c:ptCount val="5"/>
                <c:pt idx="0">
                  <c:v>Trimestre 1</c:v>
                </c:pt>
                <c:pt idx="1">
                  <c:v>Trimestre 2</c:v>
                </c:pt>
                <c:pt idx="2">
                  <c:v>Trimestre 3</c:v>
                </c:pt>
                <c:pt idx="3">
                  <c:v>Trimestre 4</c:v>
                </c:pt>
                <c:pt idx="4">
                  <c:v>SUMATORIA</c:v>
                </c:pt>
              </c:strCache>
            </c:strRef>
          </c:cat>
          <c:val>
            <c:numRef>
              <c:f>'[12]CEM-IND-001-V11'!$J$36:$J$40</c:f>
              <c:numCache>
                <c:formatCode>General</c:formatCode>
                <c:ptCount val="5"/>
                <c:pt idx="0">
                  <c:v>0.97297297297297303</c:v>
                </c:pt>
                <c:pt idx="1">
                  <c:v>1</c:v>
                </c:pt>
                <c:pt idx="2">
                  <c:v>0.96875</c:v>
                </c:pt>
                <c:pt idx="3">
                  <c:v>0.96551724137931039</c:v>
                </c:pt>
                <c:pt idx="4">
                  <c:v>0.97520661157024791</c:v>
                </c:pt>
              </c:numCache>
            </c:numRef>
          </c:val>
          <c:extLst>
            <c:ext xmlns:c16="http://schemas.microsoft.com/office/drawing/2014/chart" uri="{C3380CC4-5D6E-409C-BE32-E72D297353CC}">
              <c16:uniqueId val="{00000006-764C-4F64-91EB-0981B69FCCE0}"/>
            </c:ext>
          </c:extLst>
        </c:ser>
        <c:dLbls>
          <c:showLegendKey val="0"/>
          <c:showVal val="0"/>
          <c:showCatName val="0"/>
          <c:showSerName val="0"/>
          <c:showPercent val="0"/>
          <c:showBubbleSize val="0"/>
        </c:dLbls>
        <c:gapWidth val="219"/>
        <c:overlap val="-27"/>
        <c:axId val="639259920"/>
        <c:axId val="639263248"/>
      </c:barChart>
      <c:catAx>
        <c:axId val="639259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9263248"/>
        <c:crosses val="autoZero"/>
        <c:auto val="1"/>
        <c:lblAlgn val="ctr"/>
        <c:lblOffset val="100"/>
        <c:noMultiLvlLbl val="0"/>
      </c:catAx>
      <c:valAx>
        <c:axId val="639263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9259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234680051487224E-2"/>
          <c:y val="0.26804812996862803"/>
          <c:w val="0.90481095540478018"/>
          <c:h val="0.61948672980639108"/>
        </c:manualLayout>
      </c:layout>
      <c:barChart>
        <c:barDir val="col"/>
        <c:grouping val="clustered"/>
        <c:varyColors val="0"/>
        <c:ser>
          <c:idx val="0"/>
          <c:order val="0"/>
          <c:spPr>
            <a:solidFill>
              <a:schemeClr val="accent1"/>
            </a:solidFill>
            <a:ln>
              <a:noFill/>
            </a:ln>
            <a:effectLst/>
          </c:spPr>
          <c:invertIfNegative val="0"/>
          <c:dLbls>
            <c:dLbl>
              <c:idx val="0"/>
              <c:tx>
                <c:rich>
                  <a:bodyPr/>
                  <a:lstStyle/>
                  <a:p>
                    <a:r>
                      <a:rPr lang="en-US"/>
                      <a:t>28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A7-4CDB-B7D2-7CABFC7E2B0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Trimestre 1</c:v>
              </c:pt>
            </c:strLit>
          </c:cat>
          <c:val>
            <c:numRef>
              <c:f>'[13]CEM-IND-002-V5'!$H$36:$H$39</c:f>
              <c:numCache>
                <c:formatCode>General</c:formatCode>
                <c:ptCount val="4"/>
                <c:pt idx="0">
                  <c:v>24</c:v>
                </c:pt>
                <c:pt idx="1">
                  <c:v>64</c:v>
                </c:pt>
                <c:pt idx="2">
                  <c:v>74</c:v>
                </c:pt>
                <c:pt idx="3">
                  <c:v>112</c:v>
                </c:pt>
              </c:numCache>
            </c:numRef>
          </c:val>
          <c:extLst>
            <c:ext xmlns:c16="http://schemas.microsoft.com/office/drawing/2014/chart" uri="{C3380CC4-5D6E-409C-BE32-E72D297353CC}">
              <c16:uniqueId val="{00000001-10A7-4CDB-B7D2-7CABFC7E2B09}"/>
            </c:ext>
          </c:extLst>
        </c:ser>
        <c:ser>
          <c:idx val="1"/>
          <c:order val="1"/>
          <c:spPr>
            <a:solidFill>
              <a:schemeClr val="accent2"/>
            </a:solidFill>
            <a:ln>
              <a:noFill/>
            </a:ln>
            <a:effectLst/>
          </c:spPr>
          <c:invertIfNegative val="0"/>
          <c:dLbls>
            <c:dLbl>
              <c:idx val="0"/>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A7-4CDB-B7D2-7CABFC7E2B09}"/>
                </c:ext>
              </c:extLst>
            </c:dLbl>
            <c:dLbl>
              <c:idx val="1"/>
              <c:delete val="1"/>
              <c:extLst>
                <c:ext xmlns:c15="http://schemas.microsoft.com/office/drawing/2012/chart" uri="{CE6537A1-D6FC-4f65-9D91-7224C49458BB}"/>
                <c:ext xmlns:c16="http://schemas.microsoft.com/office/drawing/2014/chart" uri="{C3380CC4-5D6E-409C-BE32-E72D297353CC}">
                  <c16:uniqueId val="{00000003-10A7-4CDB-B7D2-7CABFC7E2B09}"/>
                </c:ext>
              </c:extLst>
            </c:dLbl>
            <c:dLbl>
              <c:idx val="2"/>
              <c:delete val="1"/>
              <c:extLst>
                <c:ext xmlns:c15="http://schemas.microsoft.com/office/drawing/2012/chart" uri="{CE6537A1-D6FC-4f65-9D91-7224C49458BB}"/>
                <c:ext xmlns:c16="http://schemas.microsoft.com/office/drawing/2014/chart" uri="{C3380CC4-5D6E-409C-BE32-E72D297353CC}">
                  <c16:uniqueId val="{00000004-10A7-4CDB-B7D2-7CABFC7E2B09}"/>
                </c:ext>
              </c:extLst>
            </c:dLbl>
            <c:dLbl>
              <c:idx val="3"/>
              <c:delete val="1"/>
              <c:extLst>
                <c:ext xmlns:c15="http://schemas.microsoft.com/office/drawing/2012/chart" uri="{CE6537A1-D6FC-4f65-9D91-7224C49458BB}"/>
                <c:ext xmlns:c16="http://schemas.microsoft.com/office/drawing/2014/chart" uri="{C3380CC4-5D6E-409C-BE32-E72D297353CC}">
                  <c16:uniqueId val="{00000005-10A7-4CDB-B7D2-7CABFC7E2B0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Trimestre 1</c:v>
              </c:pt>
            </c:strLit>
          </c:cat>
          <c:val>
            <c:numRef>
              <c:f>'[13]CEM-IND-002-V5'!$I$36:$I$39</c:f>
              <c:numCache>
                <c:formatCode>General</c:formatCode>
                <c:ptCount val="4"/>
                <c:pt idx="0">
                  <c:v>37</c:v>
                </c:pt>
                <c:pt idx="1">
                  <c:v>84</c:v>
                </c:pt>
                <c:pt idx="2">
                  <c:v>80</c:v>
                </c:pt>
                <c:pt idx="3">
                  <c:v>130</c:v>
                </c:pt>
              </c:numCache>
            </c:numRef>
          </c:val>
          <c:extLst>
            <c:ext xmlns:c16="http://schemas.microsoft.com/office/drawing/2014/chart" uri="{C3380CC4-5D6E-409C-BE32-E72D297353CC}">
              <c16:uniqueId val="{00000006-10A7-4CDB-B7D2-7CABFC7E2B09}"/>
            </c:ext>
          </c:extLst>
        </c:ser>
        <c:ser>
          <c:idx val="2"/>
          <c:order val="2"/>
          <c:spPr>
            <a:solidFill>
              <a:schemeClr val="accent3"/>
            </a:solidFill>
            <a:ln>
              <a:noFill/>
            </a:ln>
            <a:effectLst/>
          </c:spPr>
          <c:invertIfNegative val="0"/>
          <c:cat>
            <c:strLit>
              <c:ptCount val="1"/>
              <c:pt idx="0">
                <c:v>Trimestre 1</c:v>
              </c:pt>
            </c:strLit>
          </c:cat>
          <c:val>
            <c:numRef>
              <c:f>'[13]CEM-IND-002-V5'!$J$36:$J$39</c:f>
              <c:numCache>
                <c:formatCode>General</c:formatCode>
                <c:ptCount val="4"/>
                <c:pt idx="0">
                  <c:v>0.64864864864864868</c:v>
                </c:pt>
                <c:pt idx="1">
                  <c:v>0.76190476190476186</c:v>
                </c:pt>
                <c:pt idx="2">
                  <c:v>0.92500000000000004</c:v>
                </c:pt>
                <c:pt idx="3">
                  <c:v>0.86153846153846159</c:v>
                </c:pt>
              </c:numCache>
            </c:numRef>
          </c:val>
          <c:extLst>
            <c:ext xmlns:c16="http://schemas.microsoft.com/office/drawing/2014/chart" uri="{C3380CC4-5D6E-409C-BE32-E72D297353CC}">
              <c16:uniqueId val="{00000007-10A7-4CDB-B7D2-7CABFC7E2B09}"/>
            </c:ext>
          </c:extLst>
        </c:ser>
        <c:dLbls>
          <c:showLegendKey val="0"/>
          <c:showVal val="0"/>
          <c:showCatName val="0"/>
          <c:showSerName val="0"/>
          <c:showPercent val="0"/>
          <c:showBubbleSize val="0"/>
        </c:dLbls>
        <c:gapWidth val="219"/>
        <c:overlap val="-27"/>
        <c:axId val="969214624"/>
        <c:axId val="969211296"/>
      </c:barChart>
      <c:catAx>
        <c:axId val="96921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9211296"/>
        <c:crosses val="autoZero"/>
        <c:auto val="1"/>
        <c:lblAlgn val="ctr"/>
        <c:lblOffset val="100"/>
        <c:noMultiLvlLbl val="0"/>
      </c:catAx>
      <c:valAx>
        <c:axId val="96921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9214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oddFooter>&amp;ZAvenida Calle 26 No. 57-83 Torre 8, Piso 8 CEMSA - C.P. 111321 
PBX:(+57) 601-3779555 - Información: Línea 195 
Sede Operativa - Atención al Ciudadano: Calle 22D No. 120-40
www.umv.gov.co &amp;CDESI-FM-007
&amp;P de &amp;#</c:oddFooter>
    </c:headerFooter>
    <c:pageMargins b="0.75" l="0.7" r="0.7" t="0.75" header="0.3" footer="0.3"/>
    <c:pageSetup orientation="landscape"/>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234680051487224E-2"/>
          <c:y val="0.26804812996862803"/>
          <c:w val="0.90481095540478018"/>
          <c:h val="0.61948672980639108"/>
        </c:manualLayout>
      </c:layout>
      <c:barChart>
        <c:barDir val="col"/>
        <c:grouping val="clustered"/>
        <c:varyColors val="0"/>
        <c:ser>
          <c:idx val="0"/>
          <c:order val="0"/>
          <c:spPr>
            <a:solidFill>
              <a:schemeClr val="accent1"/>
            </a:solidFill>
            <a:ln>
              <a:noFill/>
            </a:ln>
            <a:effectLst/>
          </c:spPr>
          <c:invertIfNegative val="0"/>
          <c:dLbls>
            <c:dLbl>
              <c:idx val="0"/>
              <c:tx>
                <c:rich>
                  <a:bodyPr/>
                  <a:lstStyle/>
                  <a:p>
                    <a:r>
                      <a:rPr lang="en-US"/>
                      <a:t>28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7C-436A-BB59-3017D408B11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Trimestre 1</c:v>
              </c:pt>
            </c:strLit>
          </c:cat>
          <c:val>
            <c:numRef>
              <c:f>'[13]CEM-IND-002-V5'!$H$36:$H$39</c:f>
              <c:numCache>
                <c:formatCode>General</c:formatCode>
                <c:ptCount val="4"/>
                <c:pt idx="0">
                  <c:v>24</c:v>
                </c:pt>
                <c:pt idx="1">
                  <c:v>64</c:v>
                </c:pt>
                <c:pt idx="2">
                  <c:v>74</c:v>
                </c:pt>
                <c:pt idx="3">
                  <c:v>112</c:v>
                </c:pt>
              </c:numCache>
            </c:numRef>
          </c:val>
          <c:extLst>
            <c:ext xmlns:c16="http://schemas.microsoft.com/office/drawing/2014/chart" uri="{C3380CC4-5D6E-409C-BE32-E72D297353CC}">
              <c16:uniqueId val="{00000001-B87C-436A-BB59-3017D408B115}"/>
            </c:ext>
          </c:extLst>
        </c:ser>
        <c:ser>
          <c:idx val="1"/>
          <c:order val="1"/>
          <c:spPr>
            <a:solidFill>
              <a:schemeClr val="accent2"/>
            </a:solidFill>
            <a:ln>
              <a:noFill/>
            </a:ln>
            <a:effectLst/>
          </c:spPr>
          <c:invertIfNegative val="0"/>
          <c:dLbls>
            <c:dLbl>
              <c:idx val="0"/>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7C-436A-BB59-3017D408B115}"/>
                </c:ext>
              </c:extLst>
            </c:dLbl>
            <c:dLbl>
              <c:idx val="1"/>
              <c:delete val="1"/>
              <c:extLst>
                <c:ext xmlns:c15="http://schemas.microsoft.com/office/drawing/2012/chart" uri="{CE6537A1-D6FC-4f65-9D91-7224C49458BB}"/>
                <c:ext xmlns:c16="http://schemas.microsoft.com/office/drawing/2014/chart" uri="{C3380CC4-5D6E-409C-BE32-E72D297353CC}">
                  <c16:uniqueId val="{00000003-B87C-436A-BB59-3017D408B115}"/>
                </c:ext>
              </c:extLst>
            </c:dLbl>
            <c:dLbl>
              <c:idx val="2"/>
              <c:delete val="1"/>
              <c:extLst>
                <c:ext xmlns:c15="http://schemas.microsoft.com/office/drawing/2012/chart" uri="{CE6537A1-D6FC-4f65-9D91-7224C49458BB}"/>
                <c:ext xmlns:c16="http://schemas.microsoft.com/office/drawing/2014/chart" uri="{C3380CC4-5D6E-409C-BE32-E72D297353CC}">
                  <c16:uniqueId val="{00000004-B87C-436A-BB59-3017D408B115}"/>
                </c:ext>
              </c:extLst>
            </c:dLbl>
            <c:dLbl>
              <c:idx val="3"/>
              <c:delete val="1"/>
              <c:extLst>
                <c:ext xmlns:c15="http://schemas.microsoft.com/office/drawing/2012/chart" uri="{CE6537A1-D6FC-4f65-9D91-7224C49458BB}"/>
                <c:ext xmlns:c16="http://schemas.microsoft.com/office/drawing/2014/chart" uri="{C3380CC4-5D6E-409C-BE32-E72D297353CC}">
                  <c16:uniqueId val="{00000005-B87C-436A-BB59-3017D408B11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Trimestre 1</c:v>
              </c:pt>
            </c:strLit>
          </c:cat>
          <c:val>
            <c:numRef>
              <c:f>'[13]CEM-IND-002-V5'!$I$36:$I$39</c:f>
              <c:numCache>
                <c:formatCode>General</c:formatCode>
                <c:ptCount val="4"/>
                <c:pt idx="0">
                  <c:v>37</c:v>
                </c:pt>
                <c:pt idx="1">
                  <c:v>84</c:v>
                </c:pt>
                <c:pt idx="2">
                  <c:v>80</c:v>
                </c:pt>
                <c:pt idx="3">
                  <c:v>130</c:v>
                </c:pt>
              </c:numCache>
            </c:numRef>
          </c:val>
          <c:extLst>
            <c:ext xmlns:c16="http://schemas.microsoft.com/office/drawing/2014/chart" uri="{C3380CC4-5D6E-409C-BE32-E72D297353CC}">
              <c16:uniqueId val="{00000006-B87C-436A-BB59-3017D408B115}"/>
            </c:ext>
          </c:extLst>
        </c:ser>
        <c:ser>
          <c:idx val="2"/>
          <c:order val="2"/>
          <c:spPr>
            <a:solidFill>
              <a:schemeClr val="accent3"/>
            </a:solidFill>
            <a:ln>
              <a:noFill/>
            </a:ln>
            <a:effectLst/>
          </c:spPr>
          <c:invertIfNegative val="0"/>
          <c:cat>
            <c:strLit>
              <c:ptCount val="1"/>
              <c:pt idx="0">
                <c:v>Trimestre 1</c:v>
              </c:pt>
            </c:strLit>
          </c:cat>
          <c:val>
            <c:numRef>
              <c:f>'[13]CEM-IND-002-V5'!$J$36:$J$39</c:f>
              <c:numCache>
                <c:formatCode>General</c:formatCode>
                <c:ptCount val="4"/>
                <c:pt idx="0">
                  <c:v>0.64864864864864868</c:v>
                </c:pt>
                <c:pt idx="1">
                  <c:v>0.76190476190476186</c:v>
                </c:pt>
                <c:pt idx="2">
                  <c:v>0.92500000000000004</c:v>
                </c:pt>
                <c:pt idx="3">
                  <c:v>0.86153846153846159</c:v>
                </c:pt>
              </c:numCache>
            </c:numRef>
          </c:val>
          <c:extLst>
            <c:ext xmlns:c16="http://schemas.microsoft.com/office/drawing/2014/chart" uri="{C3380CC4-5D6E-409C-BE32-E72D297353CC}">
              <c16:uniqueId val="{00000007-B87C-436A-BB59-3017D408B115}"/>
            </c:ext>
          </c:extLst>
        </c:ser>
        <c:dLbls>
          <c:showLegendKey val="0"/>
          <c:showVal val="0"/>
          <c:showCatName val="0"/>
          <c:showSerName val="0"/>
          <c:showPercent val="0"/>
          <c:showBubbleSize val="0"/>
        </c:dLbls>
        <c:gapWidth val="219"/>
        <c:overlap val="-27"/>
        <c:axId val="969214624"/>
        <c:axId val="969211296"/>
      </c:barChart>
      <c:catAx>
        <c:axId val="96921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9211296"/>
        <c:crosses val="autoZero"/>
        <c:auto val="1"/>
        <c:lblAlgn val="ctr"/>
        <c:lblOffset val="100"/>
        <c:noMultiLvlLbl val="0"/>
      </c:catAx>
      <c:valAx>
        <c:axId val="96921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9214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oddFooter>&amp;ZAvenida Calle 26 No. 57-83 Torre 8, Piso 8 CEMSA - C.P. 111321 
PBX:(+57) 601-3779555 - Información: Línea 195 
Sede Operativa - Atención al Ciudadano: Calle 22D No. 120-40
www.umv.gov.co &amp;CDESI-FM-007
&amp;P de &amp;#</c:oddFooter>
    </c:headerFooter>
    <c:pageMargins b="0.75" l="0.7" r="0.7" t="0.75" header="0.3" footer="0.3"/>
    <c:pageSetup orientation="landscape"/>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234680051487224E-2"/>
          <c:y val="0.26804812996862803"/>
          <c:w val="0.90481095540478018"/>
          <c:h val="0.61948672980639108"/>
        </c:manualLayout>
      </c:layout>
      <c:barChart>
        <c:barDir val="col"/>
        <c:grouping val="clustered"/>
        <c:varyColors val="0"/>
        <c:ser>
          <c:idx val="0"/>
          <c:order val="0"/>
          <c:spPr>
            <a:solidFill>
              <a:schemeClr val="accent1"/>
            </a:solidFill>
            <a:ln>
              <a:noFill/>
            </a:ln>
            <a:effectLst/>
          </c:spPr>
          <c:invertIfNegative val="0"/>
          <c:cat>
            <c:strLit>
              <c:ptCount val="1"/>
              <c:pt idx="0">
                <c:v>Trimestre 1</c:v>
              </c:pt>
            </c:strLit>
          </c:cat>
          <c:val>
            <c:numRef>
              <c:f>'[13]CEM-IND-002-V5'!$H$36:$H$39</c:f>
              <c:numCache>
                <c:formatCode>General</c:formatCode>
                <c:ptCount val="4"/>
                <c:pt idx="0">
                  <c:v>24</c:v>
                </c:pt>
                <c:pt idx="1">
                  <c:v>64</c:v>
                </c:pt>
                <c:pt idx="2">
                  <c:v>74</c:v>
                </c:pt>
                <c:pt idx="3">
                  <c:v>112</c:v>
                </c:pt>
              </c:numCache>
            </c:numRef>
          </c:val>
          <c:extLst>
            <c:ext xmlns:c16="http://schemas.microsoft.com/office/drawing/2014/chart" uri="{C3380CC4-5D6E-409C-BE32-E72D297353CC}">
              <c16:uniqueId val="{00000000-196D-43B5-A4A4-697FDA272CC2}"/>
            </c:ext>
          </c:extLst>
        </c:ser>
        <c:ser>
          <c:idx val="1"/>
          <c:order val="1"/>
          <c:spPr>
            <a:solidFill>
              <a:schemeClr val="accent2"/>
            </a:solidFill>
            <a:ln>
              <a:noFill/>
            </a:ln>
            <a:effectLst/>
          </c:spPr>
          <c:invertIfNegative val="0"/>
          <c:cat>
            <c:strLit>
              <c:ptCount val="1"/>
              <c:pt idx="0">
                <c:v>Trimestre 1</c:v>
              </c:pt>
            </c:strLit>
          </c:cat>
          <c:val>
            <c:numRef>
              <c:f>'[13]CEM-IND-002-V5'!$I$36:$I$39</c:f>
              <c:numCache>
                <c:formatCode>General</c:formatCode>
                <c:ptCount val="4"/>
                <c:pt idx="0">
                  <c:v>37</c:v>
                </c:pt>
                <c:pt idx="1">
                  <c:v>84</c:v>
                </c:pt>
                <c:pt idx="2">
                  <c:v>80</c:v>
                </c:pt>
                <c:pt idx="3">
                  <c:v>130</c:v>
                </c:pt>
              </c:numCache>
            </c:numRef>
          </c:val>
          <c:extLst>
            <c:ext xmlns:c16="http://schemas.microsoft.com/office/drawing/2014/chart" uri="{C3380CC4-5D6E-409C-BE32-E72D297353CC}">
              <c16:uniqueId val="{00000001-196D-43B5-A4A4-697FDA272CC2}"/>
            </c:ext>
          </c:extLst>
        </c:ser>
        <c:ser>
          <c:idx val="2"/>
          <c:order val="2"/>
          <c:spPr>
            <a:solidFill>
              <a:schemeClr val="accent3"/>
            </a:solidFill>
            <a:ln>
              <a:noFill/>
            </a:ln>
            <a:effectLst/>
          </c:spPr>
          <c:invertIfNegative val="0"/>
          <c:cat>
            <c:strLit>
              <c:ptCount val="1"/>
              <c:pt idx="0">
                <c:v>Trimestre 1</c:v>
              </c:pt>
            </c:strLit>
          </c:cat>
          <c:val>
            <c:numRef>
              <c:f>'[13]CEM-IND-002-V5'!$J$36:$J$39</c:f>
              <c:numCache>
                <c:formatCode>General</c:formatCode>
                <c:ptCount val="4"/>
                <c:pt idx="0">
                  <c:v>0.64864864864864868</c:v>
                </c:pt>
                <c:pt idx="1">
                  <c:v>0.76190476190476186</c:v>
                </c:pt>
                <c:pt idx="2">
                  <c:v>0.92500000000000004</c:v>
                </c:pt>
                <c:pt idx="3">
                  <c:v>0.86153846153846159</c:v>
                </c:pt>
              </c:numCache>
            </c:numRef>
          </c:val>
          <c:extLst>
            <c:ext xmlns:c16="http://schemas.microsoft.com/office/drawing/2014/chart" uri="{C3380CC4-5D6E-409C-BE32-E72D297353CC}">
              <c16:uniqueId val="{00000002-196D-43B5-A4A4-697FDA272CC2}"/>
            </c:ext>
          </c:extLst>
        </c:ser>
        <c:dLbls>
          <c:showLegendKey val="0"/>
          <c:showVal val="0"/>
          <c:showCatName val="0"/>
          <c:showSerName val="0"/>
          <c:showPercent val="0"/>
          <c:showBubbleSize val="0"/>
        </c:dLbls>
        <c:gapWidth val="219"/>
        <c:overlap val="-27"/>
        <c:axId val="969214624"/>
        <c:axId val="969211296"/>
      </c:barChart>
      <c:catAx>
        <c:axId val="96921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9211296"/>
        <c:crosses val="autoZero"/>
        <c:auto val="1"/>
        <c:lblAlgn val="ctr"/>
        <c:lblOffset val="100"/>
        <c:noMultiLvlLbl val="0"/>
      </c:catAx>
      <c:valAx>
        <c:axId val="96921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9214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oddFooter>&amp;ZAvenida Calle 26 No. 57-83 Torre 8, Piso 8 CEMSA - C.P. 111321 
PBX:(+57) 601-3779555 - Información: Línea 195 
Sede Operativa - Atención al Ciudadano: Calle 22D No. 120-40
www.umv.gov.co &amp;CDESI-FM-007
&amp;P de &amp;#</c:oddFooter>
    </c:headerFooter>
    <c:pageMargins b="0.75" l="0.7" r="0.7" t="0.75" header="0.3" footer="0.3"/>
    <c:pageSetup orientation="landscape"/>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276550319269791E-2"/>
          <c:y val="8.9227793894184282E-2"/>
          <c:w val="0.68547219333432385"/>
          <c:h val="0.76196712253073628"/>
        </c:manualLayout>
      </c:layout>
      <c:barChart>
        <c:barDir val="col"/>
        <c:grouping val="clustered"/>
        <c:varyColors val="0"/>
        <c:ser>
          <c:idx val="4"/>
          <c:order val="0"/>
          <c:tx>
            <c:strRef>
              <c:f>'[14]01.  (2)'!$H$36:$H$37</c:f>
              <c:strCache>
                <c:ptCount val="1"/>
                <c:pt idx="0">
                  <c:v>N° TOTAL DE INFORMES VERIFICADOS</c:v>
                </c:pt>
              </c:strCache>
            </c:strRef>
          </c:tx>
          <c:spPr>
            <a:solidFill>
              <a:schemeClr val="accent5"/>
            </a:solidFill>
            <a:ln>
              <a:noFill/>
            </a:ln>
            <a:effectLst/>
          </c:spPr>
          <c:invertIfNegative val="0"/>
          <c:dLbls>
            <c:dLbl>
              <c:idx val="0"/>
              <c:layout>
                <c:manualLayout>
                  <c:x val="-1.3917884481558804E-3"/>
                  <c:y val="0.30622009569377995"/>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2F-4D1E-B4AB-23AFEF8892B7}"/>
                </c:ext>
              </c:extLst>
            </c:dLbl>
            <c:dLbl>
              <c:idx val="1"/>
              <c:layout>
                <c:manualLayout>
                  <c:x val="-2.551582678851606E-17"/>
                  <c:y val="0.28708133971291866"/>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2F-4D1E-B4AB-23AFEF8892B7}"/>
                </c:ext>
              </c:extLst>
            </c:dLbl>
            <c:dLbl>
              <c:idx val="2"/>
              <c:layout>
                <c:manualLayout>
                  <c:x val="-5.1031653577032119E-17"/>
                  <c:y val="0.1658692185007974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2F-4D1E-B4AB-23AFEF8892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'[14]01.  (2)'!$C$38:$G$43</c:f>
              <c:multiLvlStrCache>
                <c:ptCount val="6"/>
                <c:lvl/>
                <c:lvl/>
                <c:lvl/>
                <c:lvl/>
                <c:lvl>
                  <c:pt idx="0">
                    <c:v>BIMESTRE 1</c:v>
                  </c:pt>
                  <c:pt idx="1">
                    <c:v>BIMESTRE 2</c:v>
                  </c:pt>
                  <c:pt idx="2">
                    <c:v>BIMESTRE 3</c:v>
                  </c:pt>
                  <c:pt idx="3">
                    <c:v>BIMESTRE 4</c:v>
                  </c:pt>
                  <c:pt idx="4">
                    <c:v>BIMESTRE 5</c:v>
                  </c:pt>
                  <c:pt idx="5">
                    <c:v>BIMESTRE 6</c:v>
                  </c:pt>
                </c:lvl>
              </c:multiLvlStrCache>
            </c:multiLvlStrRef>
          </c:cat>
          <c:val>
            <c:numRef>
              <c:f>'[14]01.  (2)'!$H$38:$H$43</c:f>
              <c:numCache>
                <c:formatCode>General</c:formatCode>
                <c:ptCount val="6"/>
                <c:pt idx="0">
                  <c:v>245</c:v>
                </c:pt>
              </c:numCache>
            </c:numRef>
          </c:val>
          <c:extLst>
            <c:ext xmlns:c16="http://schemas.microsoft.com/office/drawing/2014/chart" uri="{C3380CC4-5D6E-409C-BE32-E72D297353CC}">
              <c16:uniqueId val="{00000003-AE2F-4D1E-B4AB-23AFEF8892B7}"/>
            </c:ext>
          </c:extLst>
        </c:ser>
        <c:ser>
          <c:idx val="5"/>
          <c:order val="1"/>
          <c:tx>
            <c:strRef>
              <c:f>'[14]01.  (2)'!$I$36:$I$37</c:f>
              <c:strCache>
                <c:ptCount val="1"/>
                <c:pt idx="0">
                  <c:v>N° TOTAL DE INFORMES A VERIFICAR</c:v>
                </c:pt>
              </c:strCache>
            </c:strRef>
          </c:tx>
          <c:spPr>
            <a:solidFill>
              <a:schemeClr val="accent6"/>
            </a:solidFill>
            <a:ln>
              <a:noFill/>
            </a:ln>
            <a:effectLst/>
          </c:spPr>
          <c:invertIfNegative val="0"/>
          <c:dLbls>
            <c:dLbl>
              <c:idx val="0"/>
              <c:layout>
                <c:manualLayout>
                  <c:x val="0"/>
                  <c:y val="0.17224880382775121"/>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2F-4D1E-B4AB-23AFEF8892B7}"/>
                </c:ext>
              </c:extLst>
            </c:dLbl>
            <c:dLbl>
              <c:idx val="1"/>
              <c:layout>
                <c:manualLayout>
                  <c:x val="0"/>
                  <c:y val="0.4593301435406698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2F-4D1E-B4AB-23AFEF8892B7}"/>
                </c:ext>
              </c:extLst>
            </c:dLbl>
            <c:dLbl>
              <c:idx val="2"/>
              <c:layout>
                <c:manualLayout>
                  <c:x val="0"/>
                  <c:y val="0.2424242424242424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2F-4D1E-B4AB-23AFEF8892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'[14]01.  (2)'!$C$38:$G$43</c:f>
              <c:multiLvlStrCache>
                <c:ptCount val="6"/>
                <c:lvl/>
                <c:lvl/>
                <c:lvl/>
                <c:lvl/>
                <c:lvl>
                  <c:pt idx="0">
                    <c:v>BIMESTRE 1</c:v>
                  </c:pt>
                  <c:pt idx="1">
                    <c:v>BIMESTRE 2</c:v>
                  </c:pt>
                  <c:pt idx="2">
                    <c:v>BIMESTRE 3</c:v>
                  </c:pt>
                  <c:pt idx="3">
                    <c:v>BIMESTRE 4</c:v>
                  </c:pt>
                  <c:pt idx="4">
                    <c:v>BIMESTRE 5</c:v>
                  </c:pt>
                  <c:pt idx="5">
                    <c:v>BIMESTRE 6</c:v>
                  </c:pt>
                </c:lvl>
              </c:multiLvlStrCache>
            </c:multiLvlStrRef>
          </c:cat>
          <c:val>
            <c:numRef>
              <c:f>'[14]01.  (2)'!$I$38:$I$43</c:f>
              <c:numCache>
                <c:formatCode>General</c:formatCode>
                <c:ptCount val="6"/>
                <c:pt idx="0">
                  <c:v>245</c:v>
                </c:pt>
              </c:numCache>
            </c:numRef>
          </c:val>
          <c:extLst>
            <c:ext xmlns:c16="http://schemas.microsoft.com/office/drawing/2014/chart" uri="{C3380CC4-5D6E-409C-BE32-E72D297353CC}">
              <c16:uniqueId val="{00000007-AE2F-4D1E-B4AB-23AFEF8892B7}"/>
            </c:ext>
          </c:extLst>
        </c:ser>
        <c:dLbls>
          <c:showLegendKey val="0"/>
          <c:showVal val="0"/>
          <c:showCatName val="0"/>
          <c:showSerName val="0"/>
          <c:showPercent val="0"/>
          <c:showBubbleSize val="0"/>
        </c:dLbls>
        <c:gapWidth val="150"/>
        <c:axId val="478933272"/>
        <c:axId val="478924648"/>
        <c:extLst/>
      </c:barChart>
      <c:lineChart>
        <c:grouping val="standard"/>
        <c:varyColors val="0"/>
        <c:ser>
          <c:idx val="6"/>
          <c:order val="2"/>
          <c:tx>
            <c:strRef>
              <c:f>'[14]01.  (2)'!$J$36:$J$37</c:f>
              <c:strCache>
                <c:ptCount val="1"/>
                <c:pt idx="0">
                  <c:v>% DE INFORMES VERIFICADOS  DE ACUERDO A LOS REQUERIMIENTOS EN LAS ESPECIFICACIONES TECNICAS</c:v>
                </c:pt>
              </c:strCache>
            </c:strRef>
          </c:tx>
          <c:spPr>
            <a:ln w="28575" cap="rnd">
              <a:solidFill>
                <a:schemeClr val="accent1">
                  <a:lumMod val="60000"/>
                </a:schemeClr>
              </a:solidFill>
              <a:round/>
            </a:ln>
            <a:effectLst/>
          </c:spPr>
          <c:marker>
            <c:symbol val="none"/>
          </c:marker>
          <c:dLbls>
            <c:dLbl>
              <c:idx val="0"/>
              <c:layout>
                <c:manualLayout>
                  <c:x val="-2.706721680666746E-2"/>
                  <c:y val="-6.3795853269537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E2F-4D1E-B4AB-23AFEF8892B7}"/>
                </c:ext>
              </c:extLst>
            </c:dLbl>
            <c:dLbl>
              <c:idx val="1"/>
              <c:layout>
                <c:manualLayout>
                  <c:x val="-2.6682885933621579E-2"/>
                  <c:y val="-0.153110047846889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E2F-4D1E-B4AB-23AFEF8892B7}"/>
                </c:ext>
              </c:extLst>
            </c:dLbl>
            <c:dLbl>
              <c:idx val="2"/>
              <c:layout>
                <c:manualLayout>
                  <c:x val="-2.5052192066805846E-2"/>
                  <c:y val="-7.6555023923444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E2F-4D1E-B4AB-23AFEF8892B7}"/>
                </c:ext>
              </c:extLst>
            </c:dLbl>
            <c:dLbl>
              <c:idx val="3"/>
              <c:layout>
                <c:manualLayout>
                  <c:x val="-4.1753653444675902E-3"/>
                  <c:y val="-6.37958532695374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E2F-4D1E-B4AB-23AFEF8892B7}"/>
                </c:ext>
              </c:extLst>
            </c:dLbl>
            <c:dLbl>
              <c:idx val="4"/>
              <c:layout>
                <c:manualLayout>
                  <c:x val="-1.0206330715406424E-16"/>
                  <c:y val="-0.108452950558213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E2F-4D1E-B4AB-23AFEF8892B7}"/>
                </c:ext>
              </c:extLst>
            </c:dLbl>
            <c:dLbl>
              <c:idx val="5"/>
              <c:layout>
                <c:manualLayout>
                  <c:x val="-1.3917884481558804E-3"/>
                  <c:y val="-0.108452950558213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E2F-4D1E-B4AB-23AFEF8892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'[14]01.  (2)'!$C$38:$G$43</c:f>
              <c:multiLvlStrCache>
                <c:ptCount val="6"/>
                <c:lvl/>
                <c:lvl/>
                <c:lvl/>
                <c:lvl/>
                <c:lvl>
                  <c:pt idx="0">
                    <c:v>BIMESTRE 1</c:v>
                  </c:pt>
                  <c:pt idx="1">
                    <c:v>BIMESTRE 2</c:v>
                  </c:pt>
                  <c:pt idx="2">
                    <c:v>BIMESTRE 3</c:v>
                  </c:pt>
                  <c:pt idx="3">
                    <c:v>BIMESTRE 4</c:v>
                  </c:pt>
                  <c:pt idx="4">
                    <c:v>BIMESTRE 5</c:v>
                  </c:pt>
                  <c:pt idx="5">
                    <c:v>BIMESTRE 6</c:v>
                  </c:pt>
                </c:lvl>
              </c:multiLvlStrCache>
            </c:multiLvlStrRef>
          </c:cat>
          <c:val>
            <c:numRef>
              <c:f>'[14]01.  (2)'!$J$38:$J$43</c:f>
              <c:numCache>
                <c:formatCode>General</c:formatCode>
                <c:ptCount val="6"/>
                <c:pt idx="0">
                  <c:v>1</c:v>
                </c:pt>
                <c:pt idx="1">
                  <c:v>0</c:v>
                </c:pt>
                <c:pt idx="2">
                  <c:v>0</c:v>
                </c:pt>
                <c:pt idx="3">
                  <c:v>0</c:v>
                </c:pt>
                <c:pt idx="4">
                  <c:v>0</c:v>
                </c:pt>
                <c:pt idx="5">
                  <c:v>0</c:v>
                </c:pt>
              </c:numCache>
            </c:numRef>
          </c:val>
          <c:smooth val="0"/>
          <c:extLst>
            <c:ext xmlns:c16="http://schemas.microsoft.com/office/drawing/2014/chart" uri="{C3380CC4-5D6E-409C-BE32-E72D297353CC}">
              <c16:uniqueId val="{0000000E-AE2F-4D1E-B4AB-23AFEF8892B7}"/>
            </c:ext>
          </c:extLst>
        </c:ser>
        <c:dLbls>
          <c:showLegendKey val="0"/>
          <c:showVal val="0"/>
          <c:showCatName val="0"/>
          <c:showSerName val="0"/>
          <c:showPercent val="0"/>
          <c:showBubbleSize val="0"/>
        </c:dLbls>
        <c:marker val="1"/>
        <c:smooth val="0"/>
        <c:axId val="478927784"/>
        <c:axId val="478921904"/>
      </c:lineChart>
      <c:catAx>
        <c:axId val="47893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478924648"/>
        <c:crosses val="autoZero"/>
        <c:auto val="1"/>
        <c:lblAlgn val="ctr"/>
        <c:lblOffset val="100"/>
        <c:noMultiLvlLbl val="0"/>
      </c:catAx>
      <c:valAx>
        <c:axId val="478924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33272"/>
        <c:crosses val="autoZero"/>
        <c:crossBetween val="between"/>
      </c:valAx>
      <c:valAx>
        <c:axId val="4789219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7784"/>
        <c:crosses val="max"/>
        <c:crossBetween val="between"/>
      </c:valAx>
      <c:catAx>
        <c:axId val="478927784"/>
        <c:scaling>
          <c:orientation val="minMax"/>
        </c:scaling>
        <c:delete val="1"/>
        <c:axPos val="b"/>
        <c:numFmt formatCode="General" sourceLinked="1"/>
        <c:majorTickMark val="out"/>
        <c:minorTickMark val="none"/>
        <c:tickLblPos val="nextTo"/>
        <c:crossAx val="478921904"/>
        <c:crosses val="autoZero"/>
        <c:auto val="1"/>
        <c:lblAlgn val="ctr"/>
        <c:lblOffset val="100"/>
        <c:noMultiLvlLbl val="0"/>
      </c:catAx>
      <c:spPr>
        <a:noFill/>
        <a:ln>
          <a:noFill/>
        </a:ln>
        <a:effectLst/>
      </c:spPr>
    </c:plotArea>
    <c:legend>
      <c:legendPos val="b"/>
      <c:layout>
        <c:manualLayout>
          <c:xMode val="edge"/>
          <c:yMode val="edge"/>
          <c:x val="0.79646659733571046"/>
          <c:y val="3.4760200429491767E-2"/>
          <c:w val="0.19529005638387059"/>
          <c:h val="0.911801981690087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276550319269791E-2"/>
          <c:y val="8.9227793894184282E-2"/>
          <c:w val="0.68547219333432385"/>
          <c:h val="0.76196712253073628"/>
        </c:manualLayout>
      </c:layout>
      <c:barChart>
        <c:barDir val="col"/>
        <c:grouping val="clustered"/>
        <c:varyColors val="0"/>
        <c:ser>
          <c:idx val="4"/>
          <c:order val="0"/>
          <c:tx>
            <c:strRef>
              <c:f>'[15]01.  (2)'!$H$36:$H$37</c:f>
              <c:strCache>
                <c:ptCount val="1"/>
                <c:pt idx="0">
                  <c:v>N° TOTAL DE INFORMES VERIFICADOS</c:v>
                </c:pt>
              </c:strCache>
            </c:strRef>
          </c:tx>
          <c:spPr>
            <a:solidFill>
              <a:schemeClr val="accent5"/>
            </a:solidFill>
            <a:ln>
              <a:noFill/>
            </a:ln>
            <a:effectLst/>
          </c:spPr>
          <c:invertIfNegative val="0"/>
          <c:dLbls>
            <c:dLbl>
              <c:idx val="0"/>
              <c:layout>
                <c:manualLayout>
                  <c:x val="-1.3917884481558804E-3"/>
                  <c:y val="0.30622009569377995"/>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3D-46C8-AF9A-8C2A9DA754FE}"/>
                </c:ext>
              </c:extLst>
            </c:dLbl>
            <c:dLbl>
              <c:idx val="1"/>
              <c:layout>
                <c:manualLayout>
                  <c:x val="-2.551582678851606E-17"/>
                  <c:y val="0.28708133971291866"/>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3D-46C8-AF9A-8C2A9DA754FE}"/>
                </c:ext>
              </c:extLst>
            </c:dLbl>
            <c:dLbl>
              <c:idx val="2"/>
              <c:layout>
                <c:manualLayout>
                  <c:x val="-5.1031653577032119E-17"/>
                  <c:y val="0.1658692185007974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3D-46C8-AF9A-8C2A9DA754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'[15]01.  (2)'!$C$38:$G$43</c:f>
              <c:multiLvlStrCache>
                <c:ptCount val="6"/>
                <c:lvl/>
                <c:lvl/>
                <c:lvl/>
                <c:lvl/>
                <c:lvl>
                  <c:pt idx="0">
                    <c:v>BIMESTRE 1</c:v>
                  </c:pt>
                  <c:pt idx="1">
                    <c:v>BIMESTRE 2</c:v>
                  </c:pt>
                  <c:pt idx="2">
                    <c:v>BIMESTRE 3</c:v>
                  </c:pt>
                  <c:pt idx="3">
                    <c:v>BIMESTRE 4</c:v>
                  </c:pt>
                  <c:pt idx="4">
                    <c:v>BIMESTRE 5</c:v>
                  </c:pt>
                  <c:pt idx="5">
                    <c:v>BIMESTRE 6</c:v>
                  </c:pt>
                </c:lvl>
              </c:multiLvlStrCache>
            </c:multiLvlStrRef>
          </c:cat>
          <c:val>
            <c:numRef>
              <c:f>'[15]01.  (2)'!$H$38:$H$43</c:f>
              <c:numCache>
                <c:formatCode>General</c:formatCode>
                <c:ptCount val="6"/>
                <c:pt idx="0">
                  <c:v>261</c:v>
                </c:pt>
                <c:pt idx="1">
                  <c:v>176</c:v>
                </c:pt>
                <c:pt idx="2">
                  <c:v>220</c:v>
                </c:pt>
              </c:numCache>
            </c:numRef>
          </c:val>
          <c:extLst>
            <c:ext xmlns:c16="http://schemas.microsoft.com/office/drawing/2014/chart" uri="{C3380CC4-5D6E-409C-BE32-E72D297353CC}">
              <c16:uniqueId val="{00000003-A33D-46C8-AF9A-8C2A9DA754FE}"/>
            </c:ext>
          </c:extLst>
        </c:ser>
        <c:ser>
          <c:idx val="5"/>
          <c:order val="1"/>
          <c:tx>
            <c:strRef>
              <c:f>'[15]01.  (2)'!$I$36:$I$37</c:f>
              <c:strCache>
                <c:ptCount val="1"/>
                <c:pt idx="0">
                  <c:v>N° TOTAL DE INFORMES A VERIFICAR</c:v>
                </c:pt>
              </c:strCache>
            </c:strRef>
          </c:tx>
          <c:spPr>
            <a:solidFill>
              <a:schemeClr val="accent6"/>
            </a:solidFill>
            <a:ln>
              <a:noFill/>
            </a:ln>
            <a:effectLst/>
          </c:spPr>
          <c:invertIfNegative val="0"/>
          <c:dLbls>
            <c:dLbl>
              <c:idx val="0"/>
              <c:layout>
                <c:manualLayout>
                  <c:x val="0"/>
                  <c:y val="0.17224880382775121"/>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33D-46C8-AF9A-8C2A9DA754FE}"/>
                </c:ext>
              </c:extLst>
            </c:dLbl>
            <c:dLbl>
              <c:idx val="1"/>
              <c:layout>
                <c:manualLayout>
                  <c:x val="0"/>
                  <c:y val="0.4593301435406698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33D-46C8-AF9A-8C2A9DA754FE}"/>
                </c:ext>
              </c:extLst>
            </c:dLbl>
            <c:dLbl>
              <c:idx val="2"/>
              <c:layout>
                <c:manualLayout>
                  <c:x val="0"/>
                  <c:y val="0.2424242424242424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33D-46C8-AF9A-8C2A9DA754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'[15]01.  (2)'!$C$38:$G$43</c:f>
              <c:multiLvlStrCache>
                <c:ptCount val="6"/>
                <c:lvl/>
                <c:lvl/>
                <c:lvl/>
                <c:lvl/>
                <c:lvl>
                  <c:pt idx="0">
                    <c:v>BIMESTRE 1</c:v>
                  </c:pt>
                  <c:pt idx="1">
                    <c:v>BIMESTRE 2</c:v>
                  </c:pt>
                  <c:pt idx="2">
                    <c:v>BIMESTRE 3</c:v>
                  </c:pt>
                  <c:pt idx="3">
                    <c:v>BIMESTRE 4</c:v>
                  </c:pt>
                  <c:pt idx="4">
                    <c:v>BIMESTRE 5</c:v>
                  </c:pt>
                  <c:pt idx="5">
                    <c:v>BIMESTRE 6</c:v>
                  </c:pt>
                </c:lvl>
              </c:multiLvlStrCache>
            </c:multiLvlStrRef>
          </c:cat>
          <c:val>
            <c:numRef>
              <c:f>'[15]01.  (2)'!$I$38:$I$43</c:f>
              <c:numCache>
                <c:formatCode>General</c:formatCode>
                <c:ptCount val="6"/>
                <c:pt idx="0">
                  <c:v>261</c:v>
                </c:pt>
                <c:pt idx="1">
                  <c:v>176</c:v>
                </c:pt>
                <c:pt idx="2">
                  <c:v>220</c:v>
                </c:pt>
              </c:numCache>
            </c:numRef>
          </c:val>
          <c:extLst>
            <c:ext xmlns:c16="http://schemas.microsoft.com/office/drawing/2014/chart" uri="{C3380CC4-5D6E-409C-BE32-E72D297353CC}">
              <c16:uniqueId val="{00000007-A33D-46C8-AF9A-8C2A9DA754FE}"/>
            </c:ext>
          </c:extLst>
        </c:ser>
        <c:dLbls>
          <c:showLegendKey val="0"/>
          <c:showVal val="0"/>
          <c:showCatName val="0"/>
          <c:showSerName val="0"/>
          <c:showPercent val="0"/>
          <c:showBubbleSize val="0"/>
        </c:dLbls>
        <c:gapWidth val="150"/>
        <c:axId val="478933272"/>
        <c:axId val="478924648"/>
        <c:extLst/>
      </c:barChart>
      <c:lineChart>
        <c:grouping val="standard"/>
        <c:varyColors val="0"/>
        <c:ser>
          <c:idx val="6"/>
          <c:order val="2"/>
          <c:tx>
            <c:strRef>
              <c:f>'[15]01.  (2)'!$J$36:$J$37</c:f>
              <c:strCache>
                <c:ptCount val="1"/>
                <c:pt idx="0">
                  <c:v>% DE INFORMES VERIFICADOS  DE ACUERDO A LOS REQUERIMIENTOS EN LAS ESPECIFICACIONES TECNICAS</c:v>
                </c:pt>
              </c:strCache>
            </c:strRef>
          </c:tx>
          <c:spPr>
            <a:ln w="28575" cap="rnd">
              <a:solidFill>
                <a:schemeClr val="accent1">
                  <a:lumMod val="60000"/>
                </a:schemeClr>
              </a:solidFill>
              <a:round/>
            </a:ln>
            <a:effectLst/>
          </c:spPr>
          <c:marker>
            <c:symbol val="none"/>
          </c:marker>
          <c:dLbls>
            <c:dLbl>
              <c:idx val="0"/>
              <c:layout>
                <c:manualLayout>
                  <c:x val="-2.5675428358511568E-2"/>
                  <c:y val="-0.204146730462519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33D-46C8-AF9A-8C2A9DA754FE}"/>
                </c:ext>
              </c:extLst>
            </c:dLbl>
            <c:dLbl>
              <c:idx val="1"/>
              <c:layout>
                <c:manualLayout>
                  <c:x val="-2.6682885933621579E-2"/>
                  <c:y val="-8.2934609250398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33D-46C8-AF9A-8C2A9DA754FE}"/>
                </c:ext>
              </c:extLst>
            </c:dLbl>
            <c:dLbl>
              <c:idx val="2"/>
              <c:layout>
                <c:manualLayout>
                  <c:x val="-2.5052192066805846E-2"/>
                  <c:y val="-7.6555023923444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33D-46C8-AF9A-8C2A9DA754FE}"/>
                </c:ext>
              </c:extLst>
            </c:dLbl>
            <c:dLbl>
              <c:idx val="3"/>
              <c:layout>
                <c:manualLayout>
                  <c:x val="-4.1753653444675902E-3"/>
                  <c:y val="-6.37958532695374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33D-46C8-AF9A-8C2A9DA754FE}"/>
                </c:ext>
              </c:extLst>
            </c:dLbl>
            <c:dLbl>
              <c:idx val="4"/>
              <c:layout>
                <c:manualLayout>
                  <c:x val="-1.0206330715406424E-16"/>
                  <c:y val="-0.108452950558213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33D-46C8-AF9A-8C2A9DA754FE}"/>
                </c:ext>
              </c:extLst>
            </c:dLbl>
            <c:dLbl>
              <c:idx val="5"/>
              <c:layout>
                <c:manualLayout>
                  <c:x val="-1.3917884481558804E-3"/>
                  <c:y val="-0.108452950558213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33D-46C8-AF9A-8C2A9DA754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'[15]01.  (2)'!$C$38:$G$43</c:f>
              <c:multiLvlStrCache>
                <c:ptCount val="6"/>
                <c:lvl/>
                <c:lvl/>
                <c:lvl/>
                <c:lvl/>
                <c:lvl>
                  <c:pt idx="0">
                    <c:v>BIMESTRE 1</c:v>
                  </c:pt>
                  <c:pt idx="1">
                    <c:v>BIMESTRE 2</c:v>
                  </c:pt>
                  <c:pt idx="2">
                    <c:v>BIMESTRE 3</c:v>
                  </c:pt>
                  <c:pt idx="3">
                    <c:v>BIMESTRE 4</c:v>
                  </c:pt>
                  <c:pt idx="4">
                    <c:v>BIMESTRE 5</c:v>
                  </c:pt>
                  <c:pt idx="5">
                    <c:v>BIMESTRE 6</c:v>
                  </c:pt>
                </c:lvl>
              </c:multiLvlStrCache>
            </c:multiLvlStrRef>
          </c:cat>
          <c:val>
            <c:numRef>
              <c:f>'[15]01.  (2)'!$J$38:$J$43</c:f>
              <c:numCache>
                <c:formatCode>General</c:formatCode>
                <c:ptCount val="6"/>
                <c:pt idx="0">
                  <c:v>1</c:v>
                </c:pt>
                <c:pt idx="1">
                  <c:v>1</c:v>
                </c:pt>
                <c:pt idx="2">
                  <c:v>1</c:v>
                </c:pt>
                <c:pt idx="3">
                  <c:v>0</c:v>
                </c:pt>
                <c:pt idx="4">
                  <c:v>0</c:v>
                </c:pt>
                <c:pt idx="5">
                  <c:v>0</c:v>
                </c:pt>
              </c:numCache>
            </c:numRef>
          </c:val>
          <c:smooth val="0"/>
          <c:extLst>
            <c:ext xmlns:c16="http://schemas.microsoft.com/office/drawing/2014/chart" uri="{C3380CC4-5D6E-409C-BE32-E72D297353CC}">
              <c16:uniqueId val="{0000000E-A33D-46C8-AF9A-8C2A9DA754FE}"/>
            </c:ext>
          </c:extLst>
        </c:ser>
        <c:dLbls>
          <c:showLegendKey val="0"/>
          <c:showVal val="0"/>
          <c:showCatName val="0"/>
          <c:showSerName val="0"/>
          <c:showPercent val="0"/>
          <c:showBubbleSize val="0"/>
        </c:dLbls>
        <c:marker val="1"/>
        <c:smooth val="0"/>
        <c:axId val="478927784"/>
        <c:axId val="478921904"/>
      </c:lineChart>
      <c:catAx>
        <c:axId val="47893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478924648"/>
        <c:crosses val="autoZero"/>
        <c:auto val="1"/>
        <c:lblAlgn val="ctr"/>
        <c:lblOffset val="100"/>
        <c:noMultiLvlLbl val="0"/>
      </c:catAx>
      <c:valAx>
        <c:axId val="478924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33272"/>
        <c:crosses val="autoZero"/>
        <c:crossBetween val="between"/>
      </c:valAx>
      <c:valAx>
        <c:axId val="4789219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7784"/>
        <c:crosses val="max"/>
        <c:crossBetween val="between"/>
      </c:valAx>
      <c:catAx>
        <c:axId val="478927784"/>
        <c:scaling>
          <c:orientation val="minMax"/>
        </c:scaling>
        <c:delete val="1"/>
        <c:axPos val="b"/>
        <c:numFmt formatCode="General" sourceLinked="1"/>
        <c:majorTickMark val="out"/>
        <c:minorTickMark val="none"/>
        <c:tickLblPos val="nextTo"/>
        <c:crossAx val="478921904"/>
        <c:crosses val="autoZero"/>
        <c:auto val="1"/>
        <c:lblAlgn val="ctr"/>
        <c:lblOffset val="100"/>
        <c:noMultiLvlLbl val="0"/>
      </c:catAx>
      <c:spPr>
        <a:noFill/>
        <a:ln>
          <a:noFill/>
        </a:ln>
        <a:effectLst/>
      </c:spPr>
    </c:plotArea>
    <c:legend>
      <c:legendPos val="b"/>
      <c:layout>
        <c:manualLayout>
          <c:xMode val="edge"/>
          <c:yMode val="edge"/>
          <c:x val="0.79646659733571046"/>
          <c:y val="3.4760200429491767E-2"/>
          <c:w val="0.19529005638387059"/>
          <c:h val="0.911801981690087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276550319269791E-2"/>
          <c:y val="0.12112572052895304"/>
          <c:w val="0.75915262983200416"/>
          <c:h val="0.73006919589596753"/>
        </c:manualLayout>
      </c:layout>
      <c:barChart>
        <c:barDir val="col"/>
        <c:grouping val="clustered"/>
        <c:varyColors val="0"/>
        <c:ser>
          <c:idx val="4"/>
          <c:order val="0"/>
          <c:tx>
            <c:strRef>
              <c:f>'[16]02.'!$H$36:$H$37</c:f>
              <c:strCache>
                <c:ptCount val="1"/>
                <c:pt idx="0">
                  <c:v>N° TOTAL DE VISITAS REALIZADAS</c:v>
                </c:pt>
              </c:strCache>
            </c:strRef>
          </c:tx>
          <c:spPr>
            <a:solidFill>
              <a:schemeClr val="accent5"/>
            </a:solidFill>
            <a:ln>
              <a:noFill/>
            </a:ln>
            <a:effectLst/>
          </c:spPr>
          <c:invertIfNegative val="0"/>
          <c:dLbls>
            <c:dLbl>
              <c:idx val="0"/>
              <c:layout>
                <c:manualLayout>
                  <c:x val="0"/>
                  <c:y val="0.178628389154704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20-419A-B418-ABFAAD37DC45}"/>
                </c:ext>
              </c:extLst>
            </c:dLbl>
            <c:dLbl>
              <c:idx val="1"/>
              <c:layout>
                <c:manualLayout>
                  <c:x val="0"/>
                  <c:y val="0.363636363636363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20-419A-B418-ABFAAD37DC45}"/>
                </c:ext>
              </c:extLst>
            </c:dLbl>
            <c:dLbl>
              <c:idx val="2"/>
              <c:layout>
                <c:manualLayout>
                  <c:x val="0"/>
                  <c:y val="0.114832535885167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20-419A-B418-ABFAAD37DC45}"/>
                </c:ext>
              </c:extLst>
            </c:dLbl>
            <c:dLbl>
              <c:idx val="3"/>
              <c:layout>
                <c:manualLayout>
                  <c:x val="-5.1953585682036955E-17"/>
                  <c:y val="0.114832535885167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20-419A-B418-ABFAAD37DC45}"/>
                </c:ext>
              </c:extLst>
            </c:dLbl>
            <c:dLbl>
              <c:idx val="4"/>
              <c:layout>
                <c:manualLayout>
                  <c:x val="0"/>
                  <c:y val="0.114832535885167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20-419A-B418-ABFAAD37DC45}"/>
                </c:ext>
              </c:extLst>
            </c:dLbl>
            <c:dLbl>
              <c:idx val="5"/>
              <c:layout>
                <c:manualLayout>
                  <c:x val="0"/>
                  <c:y val="0.108452950558213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320-419A-B418-ABFAAD37DC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'[16]02.'!$C$38:$G$49</c:f>
              <c:multiLvlStrCache>
                <c:ptCount val="12"/>
                <c:lvl/>
                <c:lvl/>
                <c:lvl/>
                <c:lvl/>
                <c:lvl>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lvl>
              </c:multiLvlStrCache>
            </c:multiLvlStrRef>
          </c:cat>
          <c:val>
            <c:numRef>
              <c:f>'[16]02.'!$H$38:$H$49</c:f>
              <c:numCache>
                <c:formatCode>General</c:formatCode>
                <c:ptCount val="12"/>
                <c:pt idx="0">
                  <c:v>97</c:v>
                </c:pt>
                <c:pt idx="1">
                  <c:v>84</c:v>
                </c:pt>
                <c:pt idx="2">
                  <c:v>14</c:v>
                </c:pt>
              </c:numCache>
            </c:numRef>
          </c:val>
          <c:extLst>
            <c:ext xmlns:c16="http://schemas.microsoft.com/office/drawing/2014/chart" uri="{C3380CC4-5D6E-409C-BE32-E72D297353CC}">
              <c16:uniqueId val="{00000006-1320-419A-B418-ABFAAD37DC45}"/>
            </c:ext>
          </c:extLst>
        </c:ser>
        <c:ser>
          <c:idx val="5"/>
          <c:order val="1"/>
          <c:tx>
            <c:strRef>
              <c:f>'[16]02.'!$I$36:$I$37</c:f>
              <c:strCache>
                <c:ptCount val="1"/>
                <c:pt idx="0">
                  <c:v>N° TOTAL DE VISITAS PROGRAMADAS</c:v>
                </c:pt>
              </c:strCache>
            </c:strRef>
          </c:tx>
          <c:spPr>
            <a:solidFill>
              <a:schemeClr val="accent6"/>
            </a:solidFill>
            <a:ln>
              <a:noFill/>
            </a:ln>
            <a:effectLst/>
          </c:spPr>
          <c:invertIfNegative val="0"/>
          <c:dLbls>
            <c:dLbl>
              <c:idx val="0"/>
              <c:layout>
                <c:manualLayout>
                  <c:x val="-1.4169323414806943E-3"/>
                  <c:y val="0.197767145135566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20-419A-B418-ABFAAD37DC45}"/>
                </c:ext>
              </c:extLst>
            </c:dLbl>
            <c:dLbl>
              <c:idx val="1"/>
              <c:layout>
                <c:manualLayout>
                  <c:x val="0"/>
                  <c:y val="0.370015948963317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320-419A-B418-ABFAAD37DC45}"/>
                </c:ext>
              </c:extLst>
            </c:dLbl>
            <c:dLbl>
              <c:idx val="2"/>
              <c:layout>
                <c:manualLayout>
                  <c:x val="0"/>
                  <c:y val="0.121212121212121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320-419A-B418-ABFAAD37DC45}"/>
                </c:ext>
              </c:extLst>
            </c:dLbl>
            <c:dLbl>
              <c:idx val="3"/>
              <c:layout>
                <c:manualLayout>
                  <c:x val="0"/>
                  <c:y val="0.121212121212121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320-419A-B418-ABFAAD37DC45}"/>
                </c:ext>
              </c:extLst>
            </c:dLbl>
            <c:dLbl>
              <c:idx val="4"/>
              <c:layout>
                <c:manualLayout>
                  <c:x val="-5.1953585682036955E-17"/>
                  <c:y val="0.114832535885167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320-419A-B418-ABFAAD37DC45}"/>
                </c:ext>
              </c:extLst>
            </c:dLbl>
            <c:dLbl>
              <c:idx val="5"/>
              <c:layout>
                <c:manualLayout>
                  <c:x val="-5.1953585682036955E-17"/>
                  <c:y val="0.108452950558213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320-419A-B418-ABFAAD37DC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'[16]02.'!$C$38:$G$49</c:f>
              <c:multiLvlStrCache>
                <c:ptCount val="12"/>
                <c:lvl/>
                <c:lvl/>
                <c:lvl/>
                <c:lvl/>
                <c:lvl>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lvl>
              </c:multiLvlStrCache>
            </c:multiLvlStrRef>
          </c:cat>
          <c:val>
            <c:numRef>
              <c:f>'[16]02.'!$I$38:$I$49</c:f>
              <c:numCache>
                <c:formatCode>General</c:formatCode>
                <c:ptCount val="12"/>
                <c:pt idx="0">
                  <c:v>99</c:v>
                </c:pt>
                <c:pt idx="1">
                  <c:v>84</c:v>
                </c:pt>
                <c:pt idx="2">
                  <c:v>14</c:v>
                </c:pt>
              </c:numCache>
            </c:numRef>
          </c:val>
          <c:extLst>
            <c:ext xmlns:c16="http://schemas.microsoft.com/office/drawing/2014/chart" uri="{C3380CC4-5D6E-409C-BE32-E72D297353CC}">
              <c16:uniqueId val="{0000000D-1320-419A-B418-ABFAAD37DC45}"/>
            </c:ext>
          </c:extLst>
        </c:ser>
        <c:dLbls>
          <c:showLegendKey val="0"/>
          <c:showVal val="0"/>
          <c:showCatName val="0"/>
          <c:showSerName val="0"/>
          <c:showPercent val="0"/>
          <c:showBubbleSize val="0"/>
        </c:dLbls>
        <c:gapWidth val="150"/>
        <c:axId val="478933272"/>
        <c:axId val="478924648"/>
        <c:extLst/>
      </c:barChart>
      <c:lineChart>
        <c:grouping val="standard"/>
        <c:varyColors val="0"/>
        <c:ser>
          <c:idx val="6"/>
          <c:order val="2"/>
          <c:tx>
            <c:strRef>
              <c:f>'[16]02.'!$J$36:$J$37</c:f>
              <c:strCache>
                <c:ptCount val="1"/>
                <c:pt idx="0">
                  <c:v>% DE VISITAS EJECUTADAS</c:v>
                </c:pt>
              </c:strCache>
            </c:strRef>
          </c:tx>
          <c:spPr>
            <a:ln w="28575" cap="rnd">
              <a:solidFill>
                <a:schemeClr val="accent1">
                  <a:lumMod val="60000"/>
                </a:schemeClr>
              </a:solidFill>
              <a:round/>
            </a:ln>
            <a:effectLst/>
          </c:spPr>
          <c:marker>
            <c:symbol val="none"/>
          </c:marker>
          <c:dLbls>
            <c:dLbl>
              <c:idx val="0"/>
              <c:layout>
                <c:manualLayout>
                  <c:x val="-1.9932221543507912E-2"/>
                  <c:y val="-7.0175438596491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320-419A-B418-ABFAAD37DC45}"/>
                </c:ext>
              </c:extLst>
            </c:dLbl>
            <c:dLbl>
              <c:idx val="1"/>
              <c:layout>
                <c:manualLayout>
                  <c:x val="-2.2105148652380197E-2"/>
                  <c:y val="-7.6555023923444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320-419A-B418-ABFAAD37DC45}"/>
                </c:ext>
              </c:extLst>
            </c:dLbl>
            <c:dLbl>
              <c:idx val="2"/>
              <c:layout>
                <c:manualLayout>
                  <c:x val="-2.975557917109458E-2"/>
                  <c:y val="-3.82775119617225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320-419A-B418-ABFAAD37DC45}"/>
                </c:ext>
              </c:extLst>
            </c:dLbl>
            <c:dLbl>
              <c:idx val="3"/>
              <c:layout>
                <c:manualLayout>
                  <c:x val="-2.5504782146652548E-2"/>
                  <c:y val="-5.7416267942583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320-419A-B418-ABFAAD37DC45}"/>
                </c:ext>
              </c:extLst>
            </c:dLbl>
            <c:dLbl>
              <c:idx val="4"/>
              <c:layout>
                <c:manualLayout>
                  <c:x val="-2.5504782146652496E-2"/>
                  <c:y val="-5.7416267942583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320-419A-B418-ABFAAD37DC45}"/>
                </c:ext>
              </c:extLst>
            </c:dLbl>
            <c:dLbl>
              <c:idx val="5"/>
              <c:layout>
                <c:manualLayout>
                  <c:x val="-2.4087849805171854E-2"/>
                  <c:y val="-6.37958532695375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320-419A-B418-ABFAAD37DC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'[16]02.'!$C$38:$G$49</c:f>
              <c:multiLvlStrCache>
                <c:ptCount val="12"/>
                <c:lvl/>
                <c:lvl/>
                <c:lvl/>
                <c:lvl/>
                <c:lvl>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lvl>
              </c:multiLvlStrCache>
            </c:multiLvlStrRef>
          </c:cat>
          <c:val>
            <c:numRef>
              <c:f>'[16]02.'!$J$38:$J$49</c:f>
              <c:numCache>
                <c:formatCode>General</c:formatCode>
                <c:ptCount val="12"/>
                <c:pt idx="0">
                  <c:v>0.97979797979797978</c:v>
                </c:pt>
                <c:pt idx="1">
                  <c:v>1</c:v>
                </c:pt>
                <c:pt idx="2">
                  <c:v>1</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14-1320-419A-B418-ABFAAD37DC45}"/>
            </c:ext>
          </c:extLst>
        </c:ser>
        <c:dLbls>
          <c:showLegendKey val="0"/>
          <c:showVal val="0"/>
          <c:showCatName val="0"/>
          <c:showSerName val="0"/>
          <c:showPercent val="0"/>
          <c:showBubbleSize val="0"/>
        </c:dLbls>
        <c:marker val="1"/>
        <c:smooth val="0"/>
        <c:axId val="478927784"/>
        <c:axId val="478921904"/>
      </c:lineChart>
      <c:catAx>
        <c:axId val="47893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4648"/>
        <c:crosses val="autoZero"/>
        <c:auto val="1"/>
        <c:lblAlgn val="ctr"/>
        <c:lblOffset val="100"/>
        <c:noMultiLvlLbl val="0"/>
      </c:catAx>
      <c:valAx>
        <c:axId val="478924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33272"/>
        <c:crosses val="autoZero"/>
        <c:crossBetween val="between"/>
      </c:valAx>
      <c:valAx>
        <c:axId val="4789219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7784"/>
        <c:crosses val="max"/>
        <c:crossBetween val="between"/>
      </c:valAx>
      <c:catAx>
        <c:axId val="478927784"/>
        <c:scaling>
          <c:orientation val="minMax"/>
        </c:scaling>
        <c:delete val="1"/>
        <c:axPos val="b"/>
        <c:numFmt formatCode="General" sourceLinked="1"/>
        <c:majorTickMark val="out"/>
        <c:minorTickMark val="none"/>
        <c:tickLblPos val="nextTo"/>
        <c:crossAx val="478921904"/>
        <c:crosses val="autoZero"/>
        <c:auto val="1"/>
        <c:lblAlgn val="ctr"/>
        <c:lblOffset val="100"/>
        <c:noMultiLvlLbl val="0"/>
      </c:catAx>
      <c:spPr>
        <a:noFill/>
        <a:ln>
          <a:noFill/>
        </a:ln>
        <a:effectLst/>
      </c:spPr>
    </c:plotArea>
    <c:legend>
      <c:legendPos val="b"/>
      <c:layout>
        <c:manualLayout>
          <c:xMode val="edge"/>
          <c:yMode val="edge"/>
          <c:x val="0.85031002368062125"/>
          <c:y val="9.8556053699029228E-2"/>
          <c:w val="0.14025599616201004"/>
          <c:h val="0.8480061284205503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276550319269791E-2"/>
          <c:y val="0.12112572052895304"/>
          <c:w val="0.75915262983200416"/>
          <c:h val="0.73006919589596753"/>
        </c:manualLayout>
      </c:layout>
      <c:barChart>
        <c:barDir val="col"/>
        <c:grouping val="clustered"/>
        <c:varyColors val="0"/>
        <c:ser>
          <c:idx val="4"/>
          <c:order val="0"/>
          <c:tx>
            <c:strRef>
              <c:f>'[17]02.'!$H$36:$H$37</c:f>
              <c:strCache>
                <c:ptCount val="1"/>
                <c:pt idx="0">
                  <c:v>N° TOTAL DE VISITAS REALIZADAS</c:v>
                </c:pt>
              </c:strCache>
            </c:strRef>
          </c:tx>
          <c:spPr>
            <a:solidFill>
              <a:schemeClr val="accent5"/>
            </a:solidFill>
            <a:ln>
              <a:noFill/>
            </a:ln>
            <a:effectLst/>
          </c:spPr>
          <c:invertIfNegative val="0"/>
          <c:dLbls>
            <c:dLbl>
              <c:idx val="0"/>
              <c:layout>
                <c:manualLayout>
                  <c:x val="0"/>
                  <c:y val="0.178628389154704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F4-4A81-A467-D7ED1531682B}"/>
                </c:ext>
              </c:extLst>
            </c:dLbl>
            <c:dLbl>
              <c:idx val="1"/>
              <c:layout>
                <c:manualLayout>
                  <c:x val="0"/>
                  <c:y val="0.363636363636363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F4-4A81-A467-D7ED1531682B}"/>
                </c:ext>
              </c:extLst>
            </c:dLbl>
            <c:dLbl>
              <c:idx val="2"/>
              <c:layout>
                <c:manualLayout>
                  <c:x val="0"/>
                  <c:y val="0.114832535885167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F4-4A81-A467-D7ED1531682B}"/>
                </c:ext>
              </c:extLst>
            </c:dLbl>
            <c:dLbl>
              <c:idx val="3"/>
              <c:layout>
                <c:manualLayout>
                  <c:x val="-5.1953585682036955E-17"/>
                  <c:y val="0.114832535885167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F4-4A81-A467-D7ED1531682B}"/>
                </c:ext>
              </c:extLst>
            </c:dLbl>
            <c:dLbl>
              <c:idx val="4"/>
              <c:layout>
                <c:manualLayout>
                  <c:x val="0"/>
                  <c:y val="0.114832535885167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F4-4A81-A467-D7ED1531682B}"/>
                </c:ext>
              </c:extLst>
            </c:dLbl>
            <c:dLbl>
              <c:idx val="5"/>
              <c:layout>
                <c:manualLayout>
                  <c:x val="0"/>
                  <c:y val="0.108452950558213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F4-4A81-A467-D7ED1531682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'[17]02.'!$C$38:$G$49</c:f>
              <c:multiLvlStrCache>
                <c:ptCount val="12"/>
                <c:lvl/>
                <c:lvl/>
                <c:lvl/>
                <c:lvl/>
                <c:lvl>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lvl>
              </c:multiLvlStrCache>
            </c:multiLvlStrRef>
          </c:cat>
          <c:val>
            <c:numRef>
              <c:f>'[17]02.'!$H$38:$H$49</c:f>
              <c:numCache>
                <c:formatCode>General</c:formatCode>
                <c:ptCount val="12"/>
                <c:pt idx="0">
                  <c:v>97</c:v>
                </c:pt>
                <c:pt idx="1">
                  <c:v>84</c:v>
                </c:pt>
                <c:pt idx="2">
                  <c:v>14</c:v>
                </c:pt>
                <c:pt idx="3">
                  <c:v>30</c:v>
                </c:pt>
                <c:pt idx="4">
                  <c:v>75</c:v>
                </c:pt>
                <c:pt idx="5">
                  <c:v>91</c:v>
                </c:pt>
              </c:numCache>
            </c:numRef>
          </c:val>
          <c:extLst>
            <c:ext xmlns:c16="http://schemas.microsoft.com/office/drawing/2014/chart" uri="{C3380CC4-5D6E-409C-BE32-E72D297353CC}">
              <c16:uniqueId val="{00000006-EAF4-4A81-A467-D7ED1531682B}"/>
            </c:ext>
          </c:extLst>
        </c:ser>
        <c:ser>
          <c:idx val="5"/>
          <c:order val="1"/>
          <c:tx>
            <c:strRef>
              <c:f>'[17]02.'!$I$36:$I$37</c:f>
              <c:strCache>
                <c:ptCount val="1"/>
                <c:pt idx="0">
                  <c:v>N° TOTAL DE VISITAS PROGRAMADAS</c:v>
                </c:pt>
              </c:strCache>
            </c:strRef>
          </c:tx>
          <c:spPr>
            <a:solidFill>
              <a:schemeClr val="accent6"/>
            </a:solidFill>
            <a:ln>
              <a:noFill/>
            </a:ln>
            <a:effectLst/>
          </c:spPr>
          <c:invertIfNegative val="0"/>
          <c:dLbls>
            <c:dLbl>
              <c:idx val="0"/>
              <c:layout>
                <c:manualLayout>
                  <c:x val="-1.4169323414806943E-3"/>
                  <c:y val="0.197767145135566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AF4-4A81-A467-D7ED1531682B}"/>
                </c:ext>
              </c:extLst>
            </c:dLbl>
            <c:dLbl>
              <c:idx val="1"/>
              <c:layout>
                <c:manualLayout>
                  <c:x val="0"/>
                  <c:y val="0.370015948963317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AF4-4A81-A467-D7ED1531682B}"/>
                </c:ext>
              </c:extLst>
            </c:dLbl>
            <c:dLbl>
              <c:idx val="2"/>
              <c:layout>
                <c:manualLayout>
                  <c:x val="0"/>
                  <c:y val="0.121212121212121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AF4-4A81-A467-D7ED1531682B}"/>
                </c:ext>
              </c:extLst>
            </c:dLbl>
            <c:dLbl>
              <c:idx val="3"/>
              <c:layout>
                <c:manualLayout>
                  <c:x val="0"/>
                  <c:y val="0.121212121212121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AF4-4A81-A467-D7ED1531682B}"/>
                </c:ext>
              </c:extLst>
            </c:dLbl>
            <c:dLbl>
              <c:idx val="4"/>
              <c:layout>
                <c:manualLayout>
                  <c:x val="-5.1953585682036955E-17"/>
                  <c:y val="0.114832535885167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AF4-4A81-A467-D7ED1531682B}"/>
                </c:ext>
              </c:extLst>
            </c:dLbl>
            <c:dLbl>
              <c:idx val="5"/>
              <c:layout>
                <c:manualLayout>
                  <c:x val="-5.1953585682036955E-17"/>
                  <c:y val="0.108452950558213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AF4-4A81-A467-D7ED1531682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'[17]02.'!$C$38:$G$49</c:f>
              <c:multiLvlStrCache>
                <c:ptCount val="12"/>
                <c:lvl/>
                <c:lvl/>
                <c:lvl/>
                <c:lvl/>
                <c:lvl>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lvl>
              </c:multiLvlStrCache>
            </c:multiLvlStrRef>
          </c:cat>
          <c:val>
            <c:numRef>
              <c:f>'[17]02.'!$I$38:$I$49</c:f>
              <c:numCache>
                <c:formatCode>General</c:formatCode>
                <c:ptCount val="12"/>
                <c:pt idx="0">
                  <c:v>99</c:v>
                </c:pt>
                <c:pt idx="1">
                  <c:v>84</c:v>
                </c:pt>
                <c:pt idx="2">
                  <c:v>14</c:v>
                </c:pt>
                <c:pt idx="3">
                  <c:v>30</c:v>
                </c:pt>
                <c:pt idx="4">
                  <c:v>75</c:v>
                </c:pt>
                <c:pt idx="5">
                  <c:v>91</c:v>
                </c:pt>
              </c:numCache>
            </c:numRef>
          </c:val>
          <c:extLst>
            <c:ext xmlns:c16="http://schemas.microsoft.com/office/drawing/2014/chart" uri="{C3380CC4-5D6E-409C-BE32-E72D297353CC}">
              <c16:uniqueId val="{0000000D-EAF4-4A81-A467-D7ED1531682B}"/>
            </c:ext>
          </c:extLst>
        </c:ser>
        <c:dLbls>
          <c:showLegendKey val="0"/>
          <c:showVal val="0"/>
          <c:showCatName val="0"/>
          <c:showSerName val="0"/>
          <c:showPercent val="0"/>
          <c:showBubbleSize val="0"/>
        </c:dLbls>
        <c:gapWidth val="150"/>
        <c:axId val="478933272"/>
        <c:axId val="478924648"/>
        <c:extLst/>
      </c:barChart>
      <c:lineChart>
        <c:grouping val="standard"/>
        <c:varyColors val="0"/>
        <c:ser>
          <c:idx val="6"/>
          <c:order val="2"/>
          <c:tx>
            <c:strRef>
              <c:f>'[17]02.'!$J$36:$J$37</c:f>
              <c:strCache>
                <c:ptCount val="1"/>
                <c:pt idx="0">
                  <c:v>% DE VISITAS EJECUTADAS</c:v>
                </c:pt>
              </c:strCache>
            </c:strRef>
          </c:tx>
          <c:spPr>
            <a:ln w="28575" cap="rnd">
              <a:solidFill>
                <a:schemeClr val="accent1">
                  <a:lumMod val="60000"/>
                </a:schemeClr>
              </a:solidFill>
              <a:round/>
            </a:ln>
            <a:effectLst/>
          </c:spPr>
          <c:marker>
            <c:symbol val="none"/>
          </c:marker>
          <c:dLbls>
            <c:dLbl>
              <c:idx val="0"/>
              <c:layout>
                <c:manualLayout>
                  <c:x val="-1.9932221543507912E-2"/>
                  <c:y val="-7.0175438596491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AF4-4A81-A467-D7ED1531682B}"/>
                </c:ext>
              </c:extLst>
            </c:dLbl>
            <c:dLbl>
              <c:idx val="1"/>
              <c:layout>
                <c:manualLayout>
                  <c:x val="-2.2105148652380197E-2"/>
                  <c:y val="-7.6555023923444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AF4-4A81-A467-D7ED1531682B}"/>
                </c:ext>
              </c:extLst>
            </c:dLbl>
            <c:dLbl>
              <c:idx val="2"/>
              <c:layout>
                <c:manualLayout>
                  <c:x val="-2.975557917109458E-2"/>
                  <c:y val="-3.82775119617225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AF4-4A81-A467-D7ED1531682B}"/>
                </c:ext>
              </c:extLst>
            </c:dLbl>
            <c:dLbl>
              <c:idx val="3"/>
              <c:layout>
                <c:manualLayout>
                  <c:x val="-2.5504782146652548E-2"/>
                  <c:y val="-5.7416267942583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AF4-4A81-A467-D7ED1531682B}"/>
                </c:ext>
              </c:extLst>
            </c:dLbl>
            <c:dLbl>
              <c:idx val="4"/>
              <c:layout>
                <c:manualLayout>
                  <c:x val="-2.5504782146652496E-2"/>
                  <c:y val="-5.7416267942583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AF4-4A81-A467-D7ED1531682B}"/>
                </c:ext>
              </c:extLst>
            </c:dLbl>
            <c:dLbl>
              <c:idx val="5"/>
              <c:layout>
                <c:manualLayout>
                  <c:x val="-2.4087849805171854E-2"/>
                  <c:y val="-6.37958532695375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AF4-4A81-A467-D7ED1531682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'[17]02.'!$C$38:$G$49</c:f>
              <c:multiLvlStrCache>
                <c:ptCount val="12"/>
                <c:lvl/>
                <c:lvl/>
                <c:lvl/>
                <c:lvl/>
                <c:lvl>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lvl>
              </c:multiLvlStrCache>
            </c:multiLvlStrRef>
          </c:cat>
          <c:val>
            <c:numRef>
              <c:f>'[17]02.'!$J$38:$J$49</c:f>
              <c:numCache>
                <c:formatCode>General</c:formatCode>
                <c:ptCount val="12"/>
                <c:pt idx="0">
                  <c:v>0.97979797979797978</c:v>
                </c:pt>
                <c:pt idx="1">
                  <c:v>1</c:v>
                </c:pt>
                <c:pt idx="2">
                  <c:v>1</c:v>
                </c:pt>
                <c:pt idx="3">
                  <c:v>1</c:v>
                </c:pt>
                <c:pt idx="4">
                  <c:v>1</c:v>
                </c:pt>
                <c:pt idx="5">
                  <c:v>1</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14-EAF4-4A81-A467-D7ED1531682B}"/>
            </c:ext>
          </c:extLst>
        </c:ser>
        <c:dLbls>
          <c:showLegendKey val="0"/>
          <c:showVal val="0"/>
          <c:showCatName val="0"/>
          <c:showSerName val="0"/>
          <c:showPercent val="0"/>
          <c:showBubbleSize val="0"/>
        </c:dLbls>
        <c:marker val="1"/>
        <c:smooth val="0"/>
        <c:axId val="478927784"/>
        <c:axId val="478921904"/>
      </c:lineChart>
      <c:catAx>
        <c:axId val="47893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4648"/>
        <c:crosses val="autoZero"/>
        <c:auto val="1"/>
        <c:lblAlgn val="ctr"/>
        <c:lblOffset val="100"/>
        <c:noMultiLvlLbl val="0"/>
      </c:catAx>
      <c:valAx>
        <c:axId val="478924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33272"/>
        <c:crosses val="autoZero"/>
        <c:crossBetween val="between"/>
      </c:valAx>
      <c:valAx>
        <c:axId val="4789219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7784"/>
        <c:crosses val="max"/>
        <c:crossBetween val="between"/>
      </c:valAx>
      <c:catAx>
        <c:axId val="478927784"/>
        <c:scaling>
          <c:orientation val="minMax"/>
        </c:scaling>
        <c:delete val="1"/>
        <c:axPos val="b"/>
        <c:numFmt formatCode="General" sourceLinked="1"/>
        <c:majorTickMark val="out"/>
        <c:minorTickMark val="none"/>
        <c:tickLblPos val="nextTo"/>
        <c:crossAx val="478921904"/>
        <c:crosses val="autoZero"/>
        <c:auto val="1"/>
        <c:lblAlgn val="ctr"/>
        <c:lblOffset val="100"/>
        <c:noMultiLvlLbl val="0"/>
      </c:catAx>
      <c:spPr>
        <a:noFill/>
        <a:ln>
          <a:noFill/>
        </a:ln>
        <a:effectLst/>
      </c:spPr>
    </c:plotArea>
    <c:legend>
      <c:legendPos val="b"/>
      <c:layout>
        <c:manualLayout>
          <c:xMode val="edge"/>
          <c:yMode val="edge"/>
          <c:x val="0.85031002368062125"/>
          <c:y val="9.8556053699029228E-2"/>
          <c:w val="0.14025599616201004"/>
          <c:h val="0.8480061284205503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7"/>
          <c:order val="5"/>
          <c:tx>
            <c:strRef>
              <c:f>'[2]DES-FM-007'!$J$36</c:f>
              <c:strCache>
                <c:ptCount val="1"/>
                <c:pt idx="0">
                  <c:v>RESULTADO</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'[2]DES-FM-007'!$B$37:$B$38</c:f>
              <c:strCache>
                <c:ptCount val="2"/>
                <c:pt idx="0">
                  <c:v>Semestre 1</c:v>
                </c:pt>
                <c:pt idx="1">
                  <c:v>Semestre 2</c:v>
                </c:pt>
              </c:strCache>
            </c:strRef>
          </c:cat>
          <c:val>
            <c:numRef>
              <c:f>'[2]DES-FM-007'!$J$37:$J$38</c:f>
              <c:numCache>
                <c:formatCode>General</c:formatCode>
                <c:ptCount val="2"/>
                <c:pt idx="0">
                  <c:v>0.90109890109890112</c:v>
                </c:pt>
                <c:pt idx="1">
                  <c:v>0.92993630573248409</c:v>
                </c:pt>
              </c:numCache>
            </c:numRef>
          </c:val>
          <c:extLst>
            <c:ext xmlns:c16="http://schemas.microsoft.com/office/drawing/2014/chart" uri="{C3380CC4-5D6E-409C-BE32-E72D297353CC}">
              <c16:uniqueId val="{00000000-299C-4ABE-8347-DCFF9862C9C1}"/>
            </c:ext>
          </c:extLst>
        </c:ser>
        <c:dLbls>
          <c:dLblPos val="outEnd"/>
          <c:showLegendKey val="0"/>
          <c:showVal val="1"/>
          <c:showCatName val="0"/>
          <c:showSerName val="0"/>
          <c:showPercent val="0"/>
          <c:showBubbleSize val="0"/>
        </c:dLbls>
        <c:gapWidth val="219"/>
        <c:overlap val="-27"/>
        <c:axId val="63893151"/>
        <c:axId val="63893631"/>
        <c:extLst>
          <c:ext xmlns:c15="http://schemas.microsoft.com/office/drawing/2012/chart" uri="{02D57815-91ED-43cb-92C2-25804820EDAC}">
            <c15:filteredBarSeries>
              <c15:ser>
                <c:idx val="0"/>
                <c:order val="0"/>
                <c:tx>
                  <c:strRef>
                    <c:extLst>
                      <c:ext uri="{02D57815-91ED-43cb-92C2-25804820EDAC}">
                        <c15:formulaRef>
                          <c15:sqref>'[2]DES-FM-007'!$C$36</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'[2]DES-FM-007'!$B$37:$B$38</c15:sqref>
                        </c15:formulaRef>
                      </c:ext>
                    </c:extLst>
                    <c:strCache>
                      <c:ptCount val="2"/>
                      <c:pt idx="0">
                        <c:v>Semestre 1</c:v>
                      </c:pt>
                      <c:pt idx="1">
                        <c:v>Semestre 2</c:v>
                      </c:pt>
                    </c:strCache>
                  </c:strRef>
                </c:cat>
                <c:val>
                  <c:numRef>
                    <c:extLst>
                      <c:ext uri="{02D57815-91ED-43cb-92C2-25804820EDAC}">
                        <c15:formulaRef>
                          <c15:sqref>'[2]DES-FM-007'!$C$37:$C$38</c15:sqref>
                        </c15:formulaRef>
                      </c:ext>
                    </c:extLst>
                    <c:numCache>
                      <c:formatCode>General</c:formatCode>
                      <c:ptCount val="2"/>
                    </c:numCache>
                  </c:numRef>
                </c:val>
                <c:extLst>
                  <c:ext xmlns:c16="http://schemas.microsoft.com/office/drawing/2014/chart" uri="{C3380CC4-5D6E-409C-BE32-E72D297353CC}">
                    <c16:uniqueId val="{00000001-299C-4ABE-8347-DCFF9862C9C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'[2]DES-FM-007'!$D$36</c15:sqref>
                        </c15:formulaRef>
                      </c:ext>
                    </c:extLst>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'[2]DES-FM-007'!$B$37:$B$38</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'[2]DES-FM-007'!$D$37:$D$38</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2-299C-4ABE-8347-DCFF9862C9C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'[2]DES-FM-007'!$E$36</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'[2]DES-FM-007'!$B$37:$B$38</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'[2]DES-FM-007'!$E$37:$E$38</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3-299C-4ABE-8347-DCFF9862C9C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'[2]DES-FM-007'!$F$36</c15:sqref>
                        </c15:formulaRef>
                      </c:ext>
                    </c:extLst>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'[2]DES-FM-007'!$B$37:$B$38</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'[2]DES-FM-007'!$F$37:$F$38</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299C-4ABE-8347-DCFF9862C9C1}"/>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'[2]DES-FM-007'!$G$36</c15:sqref>
                        </c15:formulaRef>
                      </c:ext>
                    </c:extLst>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'[2]DES-FM-007'!$B$37:$B$38</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'[2]DES-FM-007'!$G$37:$G$38</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5-299C-4ABE-8347-DCFF9862C9C1}"/>
                  </c:ext>
                </c:extLst>
              </c15:ser>
            </c15:filteredBarSeries>
          </c:ext>
        </c:extLst>
      </c:barChart>
      <c:catAx>
        <c:axId val="6389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893631"/>
        <c:crosses val="autoZero"/>
        <c:auto val="1"/>
        <c:lblAlgn val="ctr"/>
        <c:lblOffset val="100"/>
        <c:noMultiLvlLbl val="0"/>
      </c:catAx>
      <c:valAx>
        <c:axId val="638936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8931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766860664156118E-2"/>
          <c:y val="3.3870962006441116E-2"/>
          <c:w val="0.93494328426338014"/>
          <c:h val="0.78520772412027362"/>
        </c:manualLayout>
      </c:layout>
      <c:barChart>
        <c:barDir val="col"/>
        <c:grouping val="clustered"/>
        <c:varyColors val="0"/>
        <c:ser>
          <c:idx val="0"/>
          <c:order val="0"/>
          <c:tx>
            <c:strRef>
              <c:f>'[18]PES-FM-001'!$AS$45</c:f>
              <c:strCache>
                <c:ptCount val="1"/>
                <c:pt idx="0">
                  <c:v>AVANCE DEL TRIM </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'[18]PES-FM-001'!$AR$46:$AR$50</c:f>
              <c:strCache>
                <c:ptCount val="5"/>
                <c:pt idx="0">
                  <c:v>TRIM1</c:v>
                </c:pt>
                <c:pt idx="1">
                  <c:v>TRIM2</c:v>
                </c:pt>
                <c:pt idx="2">
                  <c:v>TRIM3</c:v>
                </c:pt>
                <c:pt idx="3">
                  <c:v>TRIM4</c:v>
                </c:pt>
                <c:pt idx="4">
                  <c:v>TOTAL</c:v>
                </c:pt>
              </c:strCache>
            </c:strRef>
          </c:cat>
          <c:val>
            <c:numRef>
              <c:f>'[18]PES-FM-001'!$AS$46:$AS$50</c:f>
              <c:numCache>
                <c:formatCode>General</c:formatCode>
                <c:ptCount val="5"/>
                <c:pt idx="0">
                  <c:v>803</c:v>
                </c:pt>
                <c:pt idx="4">
                  <c:v>803</c:v>
                </c:pt>
              </c:numCache>
            </c:numRef>
          </c:val>
          <c:extLst>
            <c:ext xmlns:c16="http://schemas.microsoft.com/office/drawing/2014/chart" uri="{C3380CC4-5D6E-409C-BE32-E72D297353CC}">
              <c16:uniqueId val="{00000000-003E-46D8-AD67-7C1C595A5954}"/>
            </c:ext>
          </c:extLst>
        </c:ser>
        <c:ser>
          <c:idx val="2"/>
          <c:order val="1"/>
          <c:tx>
            <c:strRef>
              <c:f>'[18]PES-FM-001'!$AU$45</c:f>
              <c:strCache>
                <c:ptCount val="1"/>
                <c:pt idx="0">
                  <c:v>META</c:v>
                </c:pt>
              </c:strCache>
            </c:strRef>
          </c:tx>
          <c:spPr>
            <a:gradFill flip="none" rotWithShape="1">
              <a:gsLst>
                <a:gs pos="0">
                  <a:schemeClr val="accent3"/>
                </a:gs>
                <a:gs pos="75000">
                  <a:schemeClr val="accent3">
                    <a:lumMod val="60000"/>
                    <a:lumOff val="40000"/>
                  </a:schemeClr>
                </a:gs>
                <a:gs pos="51000">
                  <a:schemeClr val="accent3">
                    <a:alpha val="75000"/>
                  </a:schemeClr>
                </a:gs>
                <a:gs pos="100000">
                  <a:schemeClr val="accent3">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'[18]PES-FM-001'!$AR$46:$AR$50</c:f>
              <c:strCache>
                <c:ptCount val="5"/>
                <c:pt idx="0">
                  <c:v>TRIM1</c:v>
                </c:pt>
                <c:pt idx="1">
                  <c:v>TRIM2</c:v>
                </c:pt>
                <c:pt idx="2">
                  <c:v>TRIM3</c:v>
                </c:pt>
                <c:pt idx="3">
                  <c:v>TRIM4</c:v>
                </c:pt>
                <c:pt idx="4">
                  <c:v>TOTAL</c:v>
                </c:pt>
              </c:strCache>
            </c:strRef>
          </c:cat>
          <c:val>
            <c:numRef>
              <c:f>'[18]PES-FM-001'!$AU$46:$AU$50</c:f>
              <c:numCache>
                <c:formatCode>General</c:formatCode>
                <c:ptCount val="5"/>
                <c:pt idx="0">
                  <c:v>800</c:v>
                </c:pt>
                <c:pt idx="1">
                  <c:v>450</c:v>
                </c:pt>
                <c:pt idx="2">
                  <c:v>460</c:v>
                </c:pt>
                <c:pt idx="3">
                  <c:v>450</c:v>
                </c:pt>
                <c:pt idx="4">
                  <c:v>2160</c:v>
                </c:pt>
              </c:numCache>
            </c:numRef>
          </c:val>
          <c:extLst>
            <c:ext xmlns:c16="http://schemas.microsoft.com/office/drawing/2014/chart" uri="{C3380CC4-5D6E-409C-BE32-E72D297353CC}">
              <c16:uniqueId val="{00000001-003E-46D8-AD67-7C1C595A5954}"/>
            </c:ext>
          </c:extLst>
        </c:ser>
        <c:ser>
          <c:idx val="1"/>
          <c:order val="2"/>
          <c:tx>
            <c:strRef>
              <c:f>'[18]PES-FM-001'!$AT$45</c:f>
              <c:strCache>
                <c:ptCount val="1"/>
                <c:pt idx="0">
                  <c:v>ACUMULADO</c:v>
                </c:pt>
              </c:strCache>
            </c:strRef>
          </c:tx>
          <c:spPr>
            <a:gradFill flip="none" rotWithShape="1">
              <a:gsLst>
                <a:gs pos="0">
                  <a:schemeClr val="accent2"/>
                </a:gs>
                <a:gs pos="75000">
                  <a:schemeClr val="accent2">
                    <a:lumMod val="60000"/>
                    <a:lumOff val="40000"/>
                  </a:schemeClr>
                </a:gs>
                <a:gs pos="51000">
                  <a:schemeClr val="accent2">
                    <a:alpha val="75000"/>
                  </a:schemeClr>
                </a:gs>
                <a:gs pos="100000">
                  <a:schemeClr val="accent2">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'[18]PES-FM-001'!$AR$46:$AR$50</c:f>
              <c:strCache>
                <c:ptCount val="5"/>
                <c:pt idx="0">
                  <c:v>TRIM1</c:v>
                </c:pt>
                <c:pt idx="1">
                  <c:v>TRIM2</c:v>
                </c:pt>
                <c:pt idx="2">
                  <c:v>TRIM3</c:v>
                </c:pt>
                <c:pt idx="3">
                  <c:v>TRIM4</c:v>
                </c:pt>
                <c:pt idx="4">
                  <c:v>TOTAL</c:v>
                </c:pt>
              </c:strCache>
            </c:strRef>
          </c:cat>
          <c:val>
            <c:numRef>
              <c:f>'[18]PES-FM-001'!$AT$46:$AT$50</c:f>
              <c:numCache>
                <c:formatCode>General</c:formatCode>
                <c:ptCount val="5"/>
                <c:pt idx="0">
                  <c:v>803</c:v>
                </c:pt>
                <c:pt idx="1">
                  <c:v>803</c:v>
                </c:pt>
                <c:pt idx="2">
                  <c:v>803</c:v>
                </c:pt>
                <c:pt idx="3">
                  <c:v>803</c:v>
                </c:pt>
                <c:pt idx="4">
                  <c:v>803</c:v>
                </c:pt>
              </c:numCache>
            </c:numRef>
          </c:val>
          <c:extLst>
            <c:ext xmlns:c16="http://schemas.microsoft.com/office/drawing/2014/chart" uri="{C3380CC4-5D6E-409C-BE32-E72D297353CC}">
              <c16:uniqueId val="{00000002-003E-46D8-AD67-7C1C595A5954}"/>
            </c:ext>
          </c:extLst>
        </c:ser>
        <c:dLbls>
          <c:showLegendKey val="0"/>
          <c:showVal val="1"/>
          <c:showCatName val="0"/>
          <c:showSerName val="0"/>
          <c:showPercent val="0"/>
          <c:showBubbleSize val="0"/>
        </c:dLbls>
        <c:gapWidth val="355"/>
        <c:overlap val="-70"/>
        <c:axId val="1784485936"/>
        <c:axId val="2044221216"/>
      </c:barChart>
      <c:catAx>
        <c:axId val="178448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44221216"/>
        <c:crosses val="autoZero"/>
        <c:auto val="1"/>
        <c:lblAlgn val="ctr"/>
        <c:lblOffset val="100"/>
        <c:noMultiLvlLbl val="0"/>
      </c:catAx>
      <c:valAx>
        <c:axId val="2044221216"/>
        <c:scaling>
          <c:orientation val="minMax"/>
        </c:scaling>
        <c:delete val="0"/>
        <c:axPos val="l"/>
        <c:majorGridlines>
          <c:spPr>
            <a:ln w="9525" cap="flat" cmpd="sng" algn="ctr">
              <a:gradFill>
                <a:gsLst>
                  <a:gs pos="100000">
                    <a:schemeClr val="tx1">
                      <a:lumMod val="5000"/>
                      <a:lumOff val="95000"/>
                    </a:schemeClr>
                  </a:gs>
                  <a:gs pos="0">
                    <a:schemeClr val="tx1">
                      <a:lumMod val="25000"/>
                      <a:lumOff val="7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84485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766860664156118E-2"/>
          <c:y val="3.3870962006441116E-2"/>
          <c:w val="0.93494328426338014"/>
          <c:h val="0.78520772412027362"/>
        </c:manualLayout>
      </c:layout>
      <c:barChart>
        <c:barDir val="col"/>
        <c:grouping val="clustered"/>
        <c:varyColors val="0"/>
        <c:ser>
          <c:idx val="0"/>
          <c:order val="0"/>
          <c:tx>
            <c:strRef>
              <c:f>'[19]PES-FM-001'!$AS$45</c:f>
              <c:strCache>
                <c:ptCount val="1"/>
                <c:pt idx="0">
                  <c:v>AVANCE DEL TRIM </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'[19]PES-FM-001'!$AR$46:$AR$50</c:f>
              <c:strCache>
                <c:ptCount val="5"/>
                <c:pt idx="0">
                  <c:v>TRIM1</c:v>
                </c:pt>
                <c:pt idx="1">
                  <c:v>TRIM2</c:v>
                </c:pt>
                <c:pt idx="2">
                  <c:v>TRIM3</c:v>
                </c:pt>
                <c:pt idx="3">
                  <c:v>TRIM4</c:v>
                </c:pt>
                <c:pt idx="4">
                  <c:v>TOTAL</c:v>
                </c:pt>
              </c:strCache>
            </c:strRef>
          </c:cat>
          <c:val>
            <c:numRef>
              <c:f>'[19]PES-FM-001'!$AS$46:$AS$50</c:f>
              <c:numCache>
                <c:formatCode>General</c:formatCode>
                <c:ptCount val="5"/>
                <c:pt idx="0">
                  <c:v>803</c:v>
                </c:pt>
                <c:pt idx="1">
                  <c:v>459</c:v>
                </c:pt>
                <c:pt idx="4">
                  <c:v>1262</c:v>
                </c:pt>
              </c:numCache>
            </c:numRef>
          </c:val>
          <c:extLst>
            <c:ext xmlns:c16="http://schemas.microsoft.com/office/drawing/2014/chart" uri="{C3380CC4-5D6E-409C-BE32-E72D297353CC}">
              <c16:uniqueId val="{00000000-09B6-47EF-97C1-8A28FDCDED39}"/>
            </c:ext>
          </c:extLst>
        </c:ser>
        <c:ser>
          <c:idx val="2"/>
          <c:order val="1"/>
          <c:tx>
            <c:strRef>
              <c:f>'[19]PES-FM-001'!$AU$45</c:f>
              <c:strCache>
                <c:ptCount val="1"/>
                <c:pt idx="0">
                  <c:v>META</c:v>
                </c:pt>
              </c:strCache>
            </c:strRef>
          </c:tx>
          <c:spPr>
            <a:gradFill flip="none" rotWithShape="1">
              <a:gsLst>
                <a:gs pos="0">
                  <a:schemeClr val="accent3"/>
                </a:gs>
                <a:gs pos="75000">
                  <a:schemeClr val="accent3">
                    <a:lumMod val="60000"/>
                    <a:lumOff val="40000"/>
                  </a:schemeClr>
                </a:gs>
                <a:gs pos="51000">
                  <a:schemeClr val="accent3">
                    <a:alpha val="75000"/>
                  </a:schemeClr>
                </a:gs>
                <a:gs pos="100000">
                  <a:schemeClr val="accent3">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'[19]PES-FM-001'!$AR$46:$AR$50</c:f>
              <c:strCache>
                <c:ptCount val="5"/>
                <c:pt idx="0">
                  <c:v>TRIM1</c:v>
                </c:pt>
                <c:pt idx="1">
                  <c:v>TRIM2</c:v>
                </c:pt>
                <c:pt idx="2">
                  <c:v>TRIM3</c:v>
                </c:pt>
                <c:pt idx="3">
                  <c:v>TRIM4</c:v>
                </c:pt>
                <c:pt idx="4">
                  <c:v>TOTAL</c:v>
                </c:pt>
              </c:strCache>
            </c:strRef>
          </c:cat>
          <c:val>
            <c:numRef>
              <c:f>'[19]PES-FM-001'!$AU$46:$AU$50</c:f>
              <c:numCache>
                <c:formatCode>General</c:formatCode>
                <c:ptCount val="5"/>
                <c:pt idx="0">
                  <c:v>800</c:v>
                </c:pt>
                <c:pt idx="1">
                  <c:v>450</c:v>
                </c:pt>
                <c:pt idx="2">
                  <c:v>460</c:v>
                </c:pt>
                <c:pt idx="3">
                  <c:v>450</c:v>
                </c:pt>
                <c:pt idx="4">
                  <c:v>2160</c:v>
                </c:pt>
              </c:numCache>
            </c:numRef>
          </c:val>
          <c:extLst>
            <c:ext xmlns:c16="http://schemas.microsoft.com/office/drawing/2014/chart" uri="{C3380CC4-5D6E-409C-BE32-E72D297353CC}">
              <c16:uniqueId val="{00000001-09B6-47EF-97C1-8A28FDCDED39}"/>
            </c:ext>
          </c:extLst>
        </c:ser>
        <c:ser>
          <c:idx val="1"/>
          <c:order val="2"/>
          <c:tx>
            <c:strRef>
              <c:f>'[19]PES-FM-001'!$AT$45</c:f>
              <c:strCache>
                <c:ptCount val="1"/>
                <c:pt idx="0">
                  <c:v>ACUMULADO</c:v>
                </c:pt>
              </c:strCache>
            </c:strRef>
          </c:tx>
          <c:spPr>
            <a:gradFill flip="none" rotWithShape="1">
              <a:gsLst>
                <a:gs pos="0">
                  <a:schemeClr val="accent2"/>
                </a:gs>
                <a:gs pos="75000">
                  <a:schemeClr val="accent2">
                    <a:lumMod val="60000"/>
                    <a:lumOff val="40000"/>
                  </a:schemeClr>
                </a:gs>
                <a:gs pos="51000">
                  <a:schemeClr val="accent2">
                    <a:alpha val="75000"/>
                  </a:schemeClr>
                </a:gs>
                <a:gs pos="100000">
                  <a:schemeClr val="accent2">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'[19]PES-FM-001'!$AR$46:$AR$50</c:f>
              <c:strCache>
                <c:ptCount val="5"/>
                <c:pt idx="0">
                  <c:v>TRIM1</c:v>
                </c:pt>
                <c:pt idx="1">
                  <c:v>TRIM2</c:v>
                </c:pt>
                <c:pt idx="2">
                  <c:v>TRIM3</c:v>
                </c:pt>
                <c:pt idx="3">
                  <c:v>TRIM4</c:v>
                </c:pt>
                <c:pt idx="4">
                  <c:v>TOTAL</c:v>
                </c:pt>
              </c:strCache>
            </c:strRef>
          </c:cat>
          <c:val>
            <c:numRef>
              <c:f>'[19]PES-FM-001'!$AT$46:$AT$50</c:f>
              <c:numCache>
                <c:formatCode>General</c:formatCode>
                <c:ptCount val="5"/>
                <c:pt idx="0">
                  <c:v>803</c:v>
                </c:pt>
                <c:pt idx="1">
                  <c:v>1262</c:v>
                </c:pt>
                <c:pt idx="2">
                  <c:v>1262</c:v>
                </c:pt>
                <c:pt idx="3">
                  <c:v>1262</c:v>
                </c:pt>
                <c:pt idx="4">
                  <c:v>1262</c:v>
                </c:pt>
              </c:numCache>
            </c:numRef>
          </c:val>
          <c:extLst>
            <c:ext xmlns:c16="http://schemas.microsoft.com/office/drawing/2014/chart" uri="{C3380CC4-5D6E-409C-BE32-E72D297353CC}">
              <c16:uniqueId val="{00000002-09B6-47EF-97C1-8A28FDCDED39}"/>
            </c:ext>
          </c:extLst>
        </c:ser>
        <c:dLbls>
          <c:showLegendKey val="0"/>
          <c:showVal val="1"/>
          <c:showCatName val="0"/>
          <c:showSerName val="0"/>
          <c:showPercent val="0"/>
          <c:showBubbleSize val="0"/>
        </c:dLbls>
        <c:gapWidth val="355"/>
        <c:overlap val="-70"/>
        <c:axId val="1784485936"/>
        <c:axId val="2044221216"/>
      </c:barChart>
      <c:catAx>
        <c:axId val="178448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44221216"/>
        <c:crosses val="autoZero"/>
        <c:auto val="1"/>
        <c:lblAlgn val="ctr"/>
        <c:lblOffset val="100"/>
        <c:noMultiLvlLbl val="0"/>
      </c:catAx>
      <c:valAx>
        <c:axId val="2044221216"/>
        <c:scaling>
          <c:orientation val="minMax"/>
        </c:scaling>
        <c:delete val="0"/>
        <c:axPos val="l"/>
        <c:majorGridlines>
          <c:spPr>
            <a:ln w="9525" cap="flat" cmpd="sng" algn="ctr">
              <a:gradFill>
                <a:gsLst>
                  <a:gs pos="100000">
                    <a:schemeClr val="tx1">
                      <a:lumMod val="5000"/>
                      <a:lumOff val="95000"/>
                    </a:schemeClr>
                  </a:gs>
                  <a:gs pos="0">
                    <a:schemeClr val="tx1">
                      <a:lumMod val="25000"/>
                      <a:lumOff val="7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84485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363636363636364E-2"/>
          <c:y val="0.21899460484106154"/>
          <c:w val="0.89488636363636365"/>
          <c:h val="0.61565179352580923"/>
        </c:manualLayout>
      </c:layout>
      <c:pie3DChart>
        <c:varyColors val="1"/>
        <c:ser>
          <c:idx val="0"/>
          <c:order val="0"/>
          <c:spPr>
            <a:solidFill>
              <a:srgbClr val="FFFF00"/>
            </a:solidFill>
          </c:spPr>
          <c:dPt>
            <c:idx val="0"/>
            <c:bubble3D val="0"/>
            <c:spPr>
              <a:solidFill>
                <a:srgbClr val="92D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2-9F73-4ED9-B4F9-F35926443400}"/>
              </c:ext>
            </c:extLst>
          </c:dPt>
          <c:dPt>
            <c:idx val="1"/>
            <c:bubble3D val="0"/>
            <c:explosion val="24"/>
            <c:spPr>
              <a:solidFill>
                <a:srgbClr val="FFFF00"/>
              </a:solidFill>
              <a:ln w="25400">
                <a:solidFill>
                  <a:schemeClr val="lt1"/>
                </a:solidFill>
              </a:ln>
              <a:effectLst/>
              <a:sp3d contourW="25400">
                <a:contourClr>
                  <a:schemeClr val="lt1"/>
                </a:contourClr>
              </a:sp3d>
            </c:spPr>
            <c:extLst>
              <c:ext xmlns:c16="http://schemas.microsoft.com/office/drawing/2014/chart" uri="{C3380CC4-5D6E-409C-BE32-E72D297353CC}">
                <c16:uniqueId val="{00000003-9F73-4ED9-B4F9-F35926443400}"/>
              </c:ext>
            </c:extLst>
          </c:dPt>
          <c:dPt>
            <c:idx val="2"/>
            <c:bubble3D val="0"/>
            <c:explosion val="32"/>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4-9F73-4ED9-B4F9-F35926443400}"/>
              </c:ext>
            </c:extLst>
          </c:dPt>
          <c:dLbls>
            <c:dLbl>
              <c:idx val="0"/>
              <c:layout>
                <c:manualLayout>
                  <c:x val="-0.18043832766642806"/>
                  <c:y val="-0.26466170895304753"/>
                </c:manualLayout>
              </c:layout>
              <c:showLegendKey val="0"/>
              <c:showVal val="1"/>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9F73-4ED9-B4F9-F35926443400}"/>
                </c:ext>
              </c:extLst>
            </c:dLbl>
            <c:dLbl>
              <c:idx val="1"/>
              <c:layout>
                <c:manualLayout>
                  <c:x val="0.11838336614173228"/>
                  <c:y val="7.4406167979002624E-2"/>
                </c:manualLayout>
              </c:layout>
              <c:showLegendKey val="0"/>
              <c:showVal val="1"/>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9F73-4ED9-B4F9-F35926443400}"/>
                </c:ext>
              </c:extLst>
            </c:dLbl>
            <c:dLbl>
              <c:idx val="2"/>
              <c:layout>
                <c:manualLayout>
                  <c:x val="4.066738994273443E-2"/>
                  <c:y val="7.1642607174103234E-3"/>
                </c:manualLayout>
              </c:layout>
              <c:showLegendKey val="0"/>
              <c:showVal val="1"/>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9F73-4ED9-B4F9-F3592644340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tabla!$A$71:$A$73</c:f>
              <c:numCache>
                <c:formatCode>General</c:formatCode>
                <c:ptCount val="3"/>
              </c:numCache>
            </c:numRef>
          </c:cat>
          <c:val>
            <c:numRef>
              <c:f>tabla!$B$71:$B$73</c:f>
              <c:numCache>
                <c:formatCode>General</c:formatCode>
                <c:ptCount val="3"/>
              </c:numCache>
            </c:numRef>
          </c:val>
          <c:extLst>
            <c:ext xmlns:c16="http://schemas.microsoft.com/office/drawing/2014/chart" uri="{C3380CC4-5D6E-409C-BE32-E72D297353CC}">
              <c16:uniqueId val="{00000000-9F73-4ED9-B4F9-F35926443400}"/>
            </c:ext>
          </c:extLst>
        </c:ser>
        <c:ser>
          <c:idx val="1"/>
          <c:order val="1"/>
          <c:cat>
            <c:numRef>
              <c:f>tabla!$A$71:$A$73</c:f>
              <c:numCache>
                <c:formatCode>General</c:formatCode>
                <c:ptCount val="3"/>
              </c:numCache>
            </c:numRef>
          </c:cat>
          <c:val>
            <c:numRef>
              <c:f>tabla!$C$71:$C$73</c:f>
            </c:numRef>
          </c:val>
          <c:extLst>
            <c:ext xmlns:c16="http://schemas.microsoft.com/office/drawing/2014/chart" uri="{C3380CC4-5D6E-409C-BE32-E72D297353CC}">
              <c16:uniqueId val="{00000001-9F73-4ED9-B4F9-F35926443400}"/>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13110608841162816"/>
          <c:y val="0.76332762242126995"/>
          <c:w val="0.65264405349428223"/>
          <c:h val="9.4219194092010211E-2"/>
        </c:manualLayout>
      </c:layout>
      <c:overlay val="0"/>
      <c:spPr>
        <a:noFill/>
        <a:ln>
          <a:noFill/>
        </a:ln>
        <a:effectLst/>
      </c:spPr>
      <c:txPr>
        <a:bodyPr rot="0" spcFirstLastPara="1" vertOverflow="ellipsis" vert="horz" wrap="square" anchor="ctr" anchorCtr="1"/>
        <a:lstStyle/>
        <a:p>
          <a:pPr rtl="0">
            <a:defRPr sz="12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a:t>% DE INFORMES DE ENSAYOS EMITIDOS A SATISFACCIÓN</a:t>
            </a:r>
          </a:p>
        </c:rich>
      </c:tx>
      <c:layout>
        <c:manualLayout>
          <c:xMode val="edge"/>
          <c:yMode val="edge"/>
          <c:x val="0.18139546005773136"/>
          <c:y val="5.4200542005420058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4276550319269791E-2"/>
          <c:y val="0.22957867108716673"/>
          <c:w val="0.68547219333432385"/>
          <c:h val="0.6216162004139727"/>
        </c:manualLayout>
      </c:layout>
      <c:barChart>
        <c:barDir val="col"/>
        <c:grouping val="clustered"/>
        <c:varyColors val="0"/>
        <c:ser>
          <c:idx val="4"/>
          <c:order val="0"/>
          <c:tx>
            <c:strRef>
              <c:f>'[3]02 ok'!$H$36:$H$37</c:f>
              <c:strCache>
                <c:ptCount val="1"/>
                <c:pt idx="0">
                  <c:v>NÚMERO TOTAL DE INFORMES EMITIDOS CON CORRECCIONES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'[3]02 ok'!$C$38:$C$41</c:f>
              <c:strCache>
                <c:ptCount val="4"/>
                <c:pt idx="0">
                  <c:v>TRIMESTRE 1</c:v>
                </c:pt>
                <c:pt idx="1">
                  <c:v>TRIMESTRE 2</c:v>
                </c:pt>
                <c:pt idx="2">
                  <c:v>TRIMESTRE 3</c:v>
                </c:pt>
                <c:pt idx="3">
                  <c:v>TRIMESTRE 4</c:v>
                </c:pt>
              </c:strCache>
            </c:strRef>
          </c:cat>
          <c:val>
            <c:numRef>
              <c:f>'[3]02 ok'!$H$38:$H$41</c:f>
              <c:numCache>
                <c:formatCode>General</c:formatCode>
                <c:ptCount val="4"/>
                <c:pt idx="0">
                  <c:v>33</c:v>
                </c:pt>
                <c:pt idx="1">
                  <c:v>5</c:v>
                </c:pt>
              </c:numCache>
            </c:numRef>
          </c:val>
          <c:extLst>
            <c:ext xmlns:c16="http://schemas.microsoft.com/office/drawing/2014/chart" uri="{C3380CC4-5D6E-409C-BE32-E72D297353CC}">
              <c16:uniqueId val="{00000000-22FB-4F9D-BE36-1496F6B15751}"/>
            </c:ext>
          </c:extLst>
        </c:ser>
        <c:ser>
          <c:idx val="5"/>
          <c:order val="1"/>
          <c:tx>
            <c:strRef>
              <c:f>'[3]02 ok'!$I$36:$I$37</c:f>
              <c:strCache>
                <c:ptCount val="1"/>
                <c:pt idx="0">
                  <c:v>NÚMERO TOTAL DE INFORMES EMITIDOS</c:v>
                </c:pt>
              </c:strCache>
            </c:strRef>
          </c:tx>
          <c:spPr>
            <a:solidFill>
              <a:schemeClr val="accent6"/>
            </a:solidFill>
            <a:ln>
              <a:noFill/>
            </a:ln>
            <a:effectLst/>
          </c:spPr>
          <c:invertIfNegative val="0"/>
          <c:dLbls>
            <c:dLbl>
              <c:idx val="0"/>
              <c:layout>
                <c:manualLayout>
                  <c:x val="0"/>
                  <c:y val="0.17224880382775121"/>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FB-4F9D-BE36-1496F6B15751}"/>
                </c:ext>
              </c:extLst>
            </c:dLbl>
            <c:dLbl>
              <c:idx val="1"/>
              <c:layout>
                <c:manualLayout>
                  <c:x val="0"/>
                  <c:y val="0.4593301435406698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FB-4F9D-BE36-1496F6B15751}"/>
                </c:ext>
              </c:extLst>
            </c:dLbl>
            <c:dLbl>
              <c:idx val="2"/>
              <c:layout>
                <c:manualLayout>
                  <c:x val="0"/>
                  <c:y val="0.27432216905901102"/>
                </c:manualLayout>
              </c:layout>
              <c:tx>
                <c:rich>
                  <a:bodyPr/>
                  <a:lstStyle/>
                  <a:p>
                    <a:fld id="{C2EE9C03-F7B3-4175-8CC4-1CF4F8981835}" type="VALUE">
                      <a:rPr lang="en-US">
                        <a:solidFill>
                          <a:schemeClr val="bg1"/>
                        </a:solidFill>
                      </a:rPr>
                      <a:pPr/>
                      <a:t>[VALOR]</a:t>
                    </a:fld>
                    <a:endParaRPr lang="es-CO"/>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22FB-4F9D-BE36-1496F6B15751}"/>
                </c:ext>
              </c:extLst>
            </c:dLbl>
            <c:dLbl>
              <c:idx val="3"/>
              <c:layout>
                <c:manualLayout>
                  <c:x val="0"/>
                  <c:y val="0.15311004784688995"/>
                </c:manualLayout>
              </c:layout>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FB-4F9D-BE36-1496F6B1575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'[3]02 ok'!$C$38:$C$41</c:f>
              <c:strCache>
                <c:ptCount val="4"/>
                <c:pt idx="0">
                  <c:v>TRIMESTRE 1</c:v>
                </c:pt>
                <c:pt idx="1">
                  <c:v>TRIMESTRE 2</c:v>
                </c:pt>
                <c:pt idx="2">
                  <c:v>TRIMESTRE 3</c:v>
                </c:pt>
                <c:pt idx="3">
                  <c:v>TRIMESTRE 4</c:v>
                </c:pt>
              </c:strCache>
            </c:strRef>
          </c:cat>
          <c:val>
            <c:numRef>
              <c:f>'[3]02 ok'!$I$38:$I$41</c:f>
              <c:numCache>
                <c:formatCode>General</c:formatCode>
                <c:ptCount val="4"/>
                <c:pt idx="0">
                  <c:v>1387</c:v>
                </c:pt>
                <c:pt idx="1">
                  <c:v>1327</c:v>
                </c:pt>
              </c:numCache>
            </c:numRef>
          </c:val>
          <c:extLst>
            <c:ext xmlns:c16="http://schemas.microsoft.com/office/drawing/2014/chart" uri="{C3380CC4-5D6E-409C-BE32-E72D297353CC}">
              <c16:uniqueId val="{00000005-22FB-4F9D-BE36-1496F6B15751}"/>
            </c:ext>
          </c:extLst>
        </c:ser>
        <c:dLbls>
          <c:showLegendKey val="0"/>
          <c:showVal val="0"/>
          <c:showCatName val="0"/>
          <c:showSerName val="0"/>
          <c:showPercent val="0"/>
          <c:showBubbleSize val="0"/>
        </c:dLbls>
        <c:gapWidth val="150"/>
        <c:axId val="478933272"/>
        <c:axId val="478924648"/>
        <c:extLst/>
      </c:barChart>
      <c:lineChart>
        <c:grouping val="standard"/>
        <c:varyColors val="0"/>
        <c:ser>
          <c:idx val="6"/>
          <c:order val="2"/>
          <c:tx>
            <c:strRef>
              <c:f>'[3]02 ok'!$J$36:$J$37</c:f>
              <c:strCache>
                <c:ptCount val="1"/>
                <c:pt idx="0">
                  <c:v>% DE INFORMES DE ENSAYOS EMITIDOS SIN CORRECIONES </c:v>
                </c:pt>
              </c:strCache>
            </c:strRef>
          </c:tx>
          <c:spPr>
            <a:ln w="28575" cap="rnd">
              <a:solidFill>
                <a:schemeClr val="accent1">
                  <a:lumMod val="60000"/>
                </a:schemeClr>
              </a:solidFill>
              <a:round/>
            </a:ln>
            <a:effectLst/>
          </c:spPr>
          <c:marker>
            <c:symbol val="none"/>
          </c:marker>
          <c:dLbls>
            <c:dLbl>
              <c:idx val="0"/>
              <c:layout>
                <c:manualLayout>
                  <c:x val="-2.9850746268656716E-2"/>
                  <c:y val="-8.2934609250398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2FB-4F9D-BE36-1496F6B15751}"/>
                </c:ext>
              </c:extLst>
            </c:dLbl>
            <c:dLbl>
              <c:idx val="1"/>
              <c:layout>
                <c:manualLayout>
                  <c:x val="-4.4776119402985072E-2"/>
                  <c:y val="-8.93141945773525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2FB-4F9D-BE36-1496F6B15751}"/>
                </c:ext>
              </c:extLst>
            </c:dLbl>
            <c:dLbl>
              <c:idx val="2"/>
              <c:layout>
                <c:manualLayout>
                  <c:x val="3.7313432835820895E-3"/>
                  <c:y val="-7.017543859649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2FB-4F9D-BE36-1496F6B15751}"/>
                </c:ext>
              </c:extLst>
            </c:dLbl>
            <c:dLbl>
              <c:idx val="3"/>
              <c:layout>
                <c:manualLayout>
                  <c:x val="3.7313432835819984E-3"/>
                  <c:y val="-9.5693779904306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2FB-4F9D-BE36-1496F6B1575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'[3]02 ok'!$C$38:$G$41</c:f>
              <c:multiLvlStrCache>
                <c:ptCount val="4"/>
                <c:lvl/>
                <c:lvl/>
                <c:lvl/>
                <c:lvl/>
                <c:lvl>
                  <c:pt idx="0">
                    <c:v>TRIMESTRE 1</c:v>
                  </c:pt>
                  <c:pt idx="1">
                    <c:v>TRIMESTRE 2</c:v>
                  </c:pt>
                  <c:pt idx="2">
                    <c:v>TRIMESTRE 3</c:v>
                  </c:pt>
                  <c:pt idx="3">
                    <c:v>TRIMESTRE 4</c:v>
                  </c:pt>
                </c:lvl>
              </c:multiLvlStrCache>
            </c:multiLvlStrRef>
          </c:cat>
          <c:val>
            <c:numRef>
              <c:f>'[3]02 ok'!$J$38:$J$41</c:f>
              <c:numCache>
                <c:formatCode>General</c:formatCode>
                <c:ptCount val="4"/>
                <c:pt idx="0">
                  <c:v>0.97620764239365543</c:v>
                </c:pt>
                <c:pt idx="1">
                  <c:v>0.99623210248681238</c:v>
                </c:pt>
                <c:pt idx="2">
                  <c:v>0</c:v>
                </c:pt>
                <c:pt idx="3">
                  <c:v>0</c:v>
                </c:pt>
              </c:numCache>
            </c:numRef>
          </c:val>
          <c:smooth val="0"/>
          <c:extLst>
            <c:ext xmlns:c16="http://schemas.microsoft.com/office/drawing/2014/chart" uri="{C3380CC4-5D6E-409C-BE32-E72D297353CC}">
              <c16:uniqueId val="{0000000A-22FB-4F9D-BE36-1496F6B15751}"/>
            </c:ext>
          </c:extLst>
        </c:ser>
        <c:dLbls>
          <c:showLegendKey val="0"/>
          <c:showVal val="0"/>
          <c:showCatName val="0"/>
          <c:showSerName val="0"/>
          <c:showPercent val="0"/>
          <c:showBubbleSize val="0"/>
        </c:dLbls>
        <c:marker val="1"/>
        <c:smooth val="0"/>
        <c:axId val="478927784"/>
        <c:axId val="478921904"/>
      </c:lineChart>
      <c:catAx>
        <c:axId val="47893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4648"/>
        <c:crosses val="autoZero"/>
        <c:auto val="1"/>
        <c:lblAlgn val="ctr"/>
        <c:lblOffset val="100"/>
        <c:noMultiLvlLbl val="0"/>
      </c:catAx>
      <c:valAx>
        <c:axId val="478924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33272"/>
        <c:crosses val="autoZero"/>
        <c:crossBetween val="between"/>
      </c:valAx>
      <c:valAx>
        <c:axId val="4789219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7784"/>
        <c:crosses val="max"/>
        <c:crossBetween val="between"/>
      </c:valAx>
      <c:catAx>
        <c:axId val="478927784"/>
        <c:scaling>
          <c:orientation val="minMax"/>
        </c:scaling>
        <c:delete val="1"/>
        <c:axPos val="b"/>
        <c:numFmt formatCode="General" sourceLinked="1"/>
        <c:majorTickMark val="out"/>
        <c:minorTickMark val="none"/>
        <c:tickLblPos val="nextTo"/>
        <c:crossAx val="478921904"/>
        <c:crosses val="autoZero"/>
        <c:auto val="1"/>
        <c:lblAlgn val="ctr"/>
        <c:lblOffset val="100"/>
        <c:noMultiLvlLbl val="0"/>
      </c:catAx>
      <c:spPr>
        <a:noFill/>
        <a:ln>
          <a:noFill/>
        </a:ln>
        <a:effectLst/>
      </c:spPr>
    </c:plotArea>
    <c:legend>
      <c:legendPos val="b"/>
      <c:layout>
        <c:manualLayout>
          <c:xMode val="edge"/>
          <c:yMode val="edge"/>
          <c:x val="0.79646659733571046"/>
          <c:y val="0.25804579305635572"/>
          <c:w val="0.18276392809389391"/>
          <c:h val="0.497129078377397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a:t>% DE CUMPLIMIENTO DE LA</a:t>
            </a:r>
            <a:r>
              <a:rPr lang="es-CO" sz="1200" baseline="0"/>
              <a:t> ENTREGA OPORTUNA DE LOS INFORMES DE ENSAYO</a:t>
            </a:r>
            <a:endParaRPr lang="es-CO" sz="1200"/>
          </a:p>
        </c:rich>
      </c:tx>
      <c:layout>
        <c:manualLayout>
          <c:xMode val="edge"/>
          <c:yMode val="edge"/>
          <c:x val="0.14139118876234888"/>
          <c:y val="3.252032520325203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6600777306682819"/>
        </c:manualLayout>
      </c:layout>
      <c:barChart>
        <c:barDir val="col"/>
        <c:grouping val="clustered"/>
        <c:varyColors val="0"/>
        <c:ser>
          <c:idx val="4"/>
          <c:order val="0"/>
          <c:tx>
            <c:strRef>
              <c:f>'[4]05'!$H$37:$H$38</c:f>
              <c:strCache>
                <c:ptCount val="1"/>
                <c:pt idx="0">
                  <c:v>N° TOTAL DE  INFORMES  ENTREGADOS OPORTUNAMENTE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'[4]05'!$C$39:$G$42</c:f>
              <c:multiLvlStrCache>
                <c:ptCount val="4"/>
                <c:lvl/>
                <c:lvl/>
                <c:lvl/>
                <c:lvl/>
                <c:lvl>
                  <c:pt idx="0">
                    <c:v>TRIMESTRE 1</c:v>
                  </c:pt>
                  <c:pt idx="1">
                    <c:v>TRIMESTRE 2</c:v>
                  </c:pt>
                  <c:pt idx="2">
                    <c:v>TRIMESTRE 3</c:v>
                  </c:pt>
                  <c:pt idx="3">
                    <c:v>TRIMESTRE 4</c:v>
                  </c:pt>
                </c:lvl>
              </c:multiLvlStrCache>
            </c:multiLvlStrRef>
          </c:cat>
          <c:val>
            <c:numRef>
              <c:f>'[4]05'!$H$39:$H$42</c:f>
              <c:numCache>
                <c:formatCode>General</c:formatCode>
                <c:ptCount val="4"/>
                <c:pt idx="0">
                  <c:v>1327</c:v>
                </c:pt>
                <c:pt idx="1">
                  <c:v>1535</c:v>
                </c:pt>
              </c:numCache>
            </c:numRef>
          </c:val>
          <c:extLst>
            <c:ext xmlns:c16="http://schemas.microsoft.com/office/drawing/2014/chart" uri="{C3380CC4-5D6E-409C-BE32-E72D297353CC}">
              <c16:uniqueId val="{00000000-4723-49CF-ACDB-199BAC2409AF}"/>
            </c:ext>
          </c:extLst>
        </c:ser>
        <c:ser>
          <c:idx val="5"/>
          <c:order val="1"/>
          <c:tx>
            <c:strRef>
              <c:f>'[4]05'!$I$37:$I$38</c:f>
              <c:strCache>
                <c:ptCount val="1"/>
                <c:pt idx="0">
                  <c:v>N° TOTAL  DE INFORMES ENTREGADOS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'[4]05'!$C$39:$G$42</c:f>
              <c:multiLvlStrCache>
                <c:ptCount val="4"/>
                <c:lvl/>
                <c:lvl/>
                <c:lvl/>
                <c:lvl/>
                <c:lvl>
                  <c:pt idx="0">
                    <c:v>TRIMESTRE 1</c:v>
                  </c:pt>
                  <c:pt idx="1">
                    <c:v>TRIMESTRE 2</c:v>
                  </c:pt>
                  <c:pt idx="2">
                    <c:v>TRIMESTRE 3</c:v>
                  </c:pt>
                  <c:pt idx="3">
                    <c:v>TRIMESTRE 4</c:v>
                  </c:pt>
                </c:lvl>
              </c:multiLvlStrCache>
            </c:multiLvlStrRef>
          </c:cat>
          <c:val>
            <c:numRef>
              <c:f>'[4]05'!$I$39:$I$42</c:f>
              <c:numCache>
                <c:formatCode>General</c:formatCode>
                <c:ptCount val="4"/>
                <c:pt idx="0">
                  <c:v>1327</c:v>
                </c:pt>
                <c:pt idx="1">
                  <c:v>1535</c:v>
                </c:pt>
              </c:numCache>
            </c:numRef>
          </c:val>
          <c:extLst>
            <c:ext xmlns:c16="http://schemas.microsoft.com/office/drawing/2014/chart" uri="{C3380CC4-5D6E-409C-BE32-E72D297353CC}">
              <c16:uniqueId val="{00000001-4723-49CF-ACDB-199BAC2409AF}"/>
            </c:ext>
          </c:extLst>
        </c:ser>
        <c:dLbls>
          <c:showLegendKey val="0"/>
          <c:showVal val="0"/>
          <c:showCatName val="0"/>
          <c:showSerName val="0"/>
          <c:showPercent val="0"/>
          <c:showBubbleSize val="0"/>
        </c:dLbls>
        <c:gapWidth val="150"/>
        <c:axId val="478923080"/>
        <c:axId val="478923472"/>
        <c:extLst/>
      </c:barChart>
      <c:lineChart>
        <c:grouping val="standard"/>
        <c:varyColors val="0"/>
        <c:ser>
          <c:idx val="6"/>
          <c:order val="2"/>
          <c:tx>
            <c:strRef>
              <c:f>'[4]05'!$J$37:$J$38</c:f>
              <c:strCache>
                <c:ptCount val="1"/>
                <c:pt idx="0">
                  <c:v>% DE CUMPLIMIENTO DE LA ENTREGA OPORTUNA DE LOS INFORMES DE ENSAYO</c:v>
                </c:pt>
              </c:strCache>
            </c:strRef>
          </c:tx>
          <c:spPr>
            <a:ln w="28575" cap="rnd">
              <a:solidFill>
                <a:schemeClr val="accent1">
                  <a:lumMod val="60000"/>
                </a:schemeClr>
              </a:solidFill>
              <a:round/>
            </a:ln>
            <a:effectLst/>
          </c:spPr>
          <c:marker>
            <c:symbol val="none"/>
          </c:marker>
          <c:dLbls>
            <c:dLbl>
              <c:idx val="0"/>
              <c:layout>
                <c:manualLayout>
                  <c:x val="5.0144648023143681E-2"/>
                  <c:y val="-0.128205128205128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23-49CF-ACDB-199BAC2409AF}"/>
                </c:ext>
              </c:extLst>
            </c:dLbl>
            <c:dLbl>
              <c:idx val="1"/>
              <c:layout>
                <c:manualLayout>
                  <c:x val="5.0185144407575814E-2"/>
                  <c:y val="-1.24217645871189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723-49CF-ACDB-199BAC2409AF}"/>
                </c:ext>
              </c:extLst>
            </c:dLbl>
            <c:dLbl>
              <c:idx val="2"/>
              <c:layout>
                <c:manualLayout>
                  <c:x val="-3.8167938931298641E-3"/>
                  <c:y val="-7.6555023923444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723-49CF-ACDB-199BAC2409AF}"/>
                </c:ext>
              </c:extLst>
            </c:dLbl>
            <c:dLbl>
              <c:idx val="3"/>
              <c:layout>
                <c:manualLayout>
                  <c:x val="0"/>
                  <c:y val="-9.5693779904306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723-49CF-ACDB-199BAC2409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'[4]05'!$C$39:$G$42</c:f>
              <c:multiLvlStrCache>
                <c:ptCount val="4"/>
                <c:lvl/>
                <c:lvl/>
                <c:lvl/>
                <c:lvl/>
                <c:lvl>
                  <c:pt idx="0">
                    <c:v>TRIMESTRE 1</c:v>
                  </c:pt>
                  <c:pt idx="1">
                    <c:v>TRIMESTRE 2</c:v>
                  </c:pt>
                  <c:pt idx="2">
                    <c:v>TRIMESTRE 3</c:v>
                  </c:pt>
                  <c:pt idx="3">
                    <c:v>TRIMESTRE 4</c:v>
                  </c:pt>
                </c:lvl>
              </c:multiLvlStrCache>
            </c:multiLvlStrRef>
          </c:cat>
          <c:val>
            <c:numRef>
              <c:f>'[4]05'!$J$39:$J$42</c:f>
              <c:numCache>
                <c:formatCode>General</c:formatCode>
                <c:ptCount val="4"/>
                <c:pt idx="0">
                  <c:v>1</c:v>
                </c:pt>
                <c:pt idx="1">
                  <c:v>1</c:v>
                </c:pt>
                <c:pt idx="2">
                  <c:v>0</c:v>
                </c:pt>
                <c:pt idx="3">
                  <c:v>0</c:v>
                </c:pt>
              </c:numCache>
            </c:numRef>
          </c:val>
          <c:smooth val="0"/>
          <c:extLst>
            <c:ext xmlns:c16="http://schemas.microsoft.com/office/drawing/2014/chart" uri="{C3380CC4-5D6E-409C-BE32-E72D297353CC}">
              <c16:uniqueId val="{00000006-4723-49CF-ACDB-199BAC2409AF}"/>
            </c:ext>
          </c:extLst>
        </c:ser>
        <c:dLbls>
          <c:showLegendKey val="0"/>
          <c:showVal val="0"/>
          <c:showCatName val="0"/>
          <c:showSerName val="0"/>
          <c:showPercent val="0"/>
          <c:showBubbleSize val="0"/>
        </c:dLbls>
        <c:marker val="1"/>
        <c:smooth val="0"/>
        <c:axId val="478924256"/>
        <c:axId val="478923864"/>
      </c:lineChart>
      <c:catAx>
        <c:axId val="47892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3472"/>
        <c:crosses val="autoZero"/>
        <c:auto val="1"/>
        <c:lblAlgn val="ctr"/>
        <c:lblOffset val="100"/>
        <c:noMultiLvlLbl val="0"/>
      </c:catAx>
      <c:valAx>
        <c:axId val="478923472"/>
        <c:scaling>
          <c:orientation val="minMax"/>
          <c:min val="1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3080"/>
        <c:crosses val="autoZero"/>
        <c:crossBetween val="between"/>
      </c:valAx>
      <c:valAx>
        <c:axId val="47892386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4256"/>
        <c:crosses val="max"/>
        <c:crossBetween val="between"/>
      </c:valAx>
      <c:catAx>
        <c:axId val="478924256"/>
        <c:scaling>
          <c:orientation val="minMax"/>
        </c:scaling>
        <c:delete val="1"/>
        <c:axPos val="b"/>
        <c:numFmt formatCode="General" sourceLinked="1"/>
        <c:majorTickMark val="out"/>
        <c:minorTickMark val="none"/>
        <c:tickLblPos val="nextTo"/>
        <c:crossAx val="478923864"/>
        <c:crosses val="autoZero"/>
        <c:auto val="1"/>
        <c:lblAlgn val="ctr"/>
        <c:lblOffset val="100"/>
        <c:noMultiLvlLbl val="0"/>
      </c:catAx>
      <c:spPr>
        <a:noFill/>
        <a:ln>
          <a:noFill/>
        </a:ln>
        <a:effectLst/>
      </c:spPr>
    </c:plotArea>
    <c:legend>
      <c:legendPos val="b"/>
      <c:layout>
        <c:manualLayout>
          <c:xMode val="edge"/>
          <c:yMode val="edge"/>
          <c:x val="0.76657485947303783"/>
          <c:y val="9.544416704009559E-2"/>
          <c:w val="0.21924189072193875"/>
          <c:h val="0.82233233040991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Disponibilidad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'[5]LMME-IND-001'!$H$35</c:f>
              <c:strCache>
                <c:ptCount val="1"/>
                <c:pt idx="0">
                  <c:v>Sumatoria de disponibilidades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6">
                        <a:lumMod val="40000"/>
                        <a:lumOff val="60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'[5]LMME-IND-001'!$C$36:$C$40</c15:sqref>
                  </c15:fullRef>
                </c:ext>
              </c:extLst>
              <c:f>'[5]LMME-IND-001'!$C$37:$C$40</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'[5]LMME-IND-001'!$H$36:$H$40</c15:sqref>
                  </c15:fullRef>
                </c:ext>
              </c:extLst>
              <c:f>'[5]LMME-IND-001'!$H$37:$H$40</c:f>
              <c:numCache>
                <c:formatCode>General</c:formatCode>
                <c:ptCount val="4"/>
                <c:pt idx="0">
                  <c:v>0.78239337506825812</c:v>
                </c:pt>
                <c:pt idx="1">
                  <c:v>0.82906789365775524</c:v>
                </c:pt>
                <c:pt idx="2">
                  <c:v>0.81718132247335595</c:v>
                </c:pt>
                <c:pt idx="3">
                  <c:v>0.82367352537032346</c:v>
                </c:pt>
              </c:numCache>
            </c:numRef>
          </c:val>
          <c:extLst>
            <c:ext xmlns:c16="http://schemas.microsoft.com/office/drawing/2014/chart" uri="{C3380CC4-5D6E-409C-BE32-E72D297353CC}">
              <c16:uniqueId val="{00000000-4C4C-47B7-A04D-4D1E0F575AE8}"/>
            </c:ext>
          </c:extLst>
        </c:ser>
        <c:dLbls>
          <c:showLegendKey val="0"/>
          <c:showVal val="0"/>
          <c:showCatName val="0"/>
          <c:showSerName val="0"/>
          <c:showPercent val="0"/>
          <c:showBubbleSize val="0"/>
        </c:dLbls>
        <c:gapWidth val="219"/>
        <c:axId val="2078725808"/>
        <c:axId val="2078713328"/>
      </c:barChart>
      <c:lineChart>
        <c:grouping val="standard"/>
        <c:varyColors val="0"/>
        <c:ser>
          <c:idx val="1"/>
          <c:order val="1"/>
          <c:tx>
            <c:strRef>
              <c:f>'[5]LMME-IND-001'!$I$35</c:f>
              <c:strCache>
                <c:ptCount val="1"/>
                <c:pt idx="0">
                  <c:v>porcentaje disponibilidad esperada</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'[5]LMME-IND-001'!$C$36:$C$40</c15:sqref>
                  </c15:fullRef>
                </c:ext>
              </c:extLst>
              <c:f>'[5]LMME-IND-001'!$C$37:$C$40</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'[5]LMME-IND-001'!$I$36:$I$40</c15:sqref>
                  </c15:fullRef>
                </c:ext>
              </c:extLst>
              <c:f>'[5]LMME-IND-001'!$I$37:$I$40</c:f>
              <c:numCache>
                <c:formatCode>General</c:formatCode>
                <c:ptCount val="4"/>
                <c:pt idx="0">
                  <c:v>0.5</c:v>
                </c:pt>
                <c:pt idx="1">
                  <c:v>0.5</c:v>
                </c:pt>
                <c:pt idx="2">
                  <c:v>0.5</c:v>
                </c:pt>
                <c:pt idx="3">
                  <c:v>0.5</c:v>
                </c:pt>
              </c:numCache>
            </c:numRef>
          </c:val>
          <c:smooth val="0"/>
          <c:extLst>
            <c:ext xmlns:c16="http://schemas.microsoft.com/office/drawing/2014/chart" uri="{C3380CC4-5D6E-409C-BE32-E72D297353CC}">
              <c16:uniqueId val="{00000001-4C4C-47B7-A04D-4D1E0F575AE8}"/>
            </c:ext>
          </c:extLst>
        </c:ser>
        <c:dLbls>
          <c:showLegendKey val="0"/>
          <c:showVal val="0"/>
          <c:showCatName val="0"/>
          <c:showSerName val="0"/>
          <c:showPercent val="0"/>
          <c:showBubbleSize val="0"/>
        </c:dLbls>
        <c:marker val="1"/>
        <c:smooth val="0"/>
        <c:axId val="2078725808"/>
        <c:axId val="2078713328"/>
      </c:lineChart>
      <c:catAx>
        <c:axId val="2078725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78713328"/>
        <c:crosses val="autoZero"/>
        <c:auto val="1"/>
        <c:lblAlgn val="ctr"/>
        <c:lblOffset val="100"/>
        <c:noMultiLvlLbl val="0"/>
      </c:catAx>
      <c:valAx>
        <c:axId val="2078713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78725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 DE AVANCE DE ACUERDO A LOS PUNTOS PLANEADOS</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6A-4DA4-B35A-91516CA50CBA}"/>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6A-4DA4-B35A-91516CA50CBA}"/>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6A-4DA4-B35A-91516CA50CB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'[7]DES-FM-007'!$B$37:$G$40</c:f>
              <c:multiLvlStrCache>
                <c:ptCount val="4"/>
                <c:lvl/>
                <c:lvl/>
                <c:lvl/>
                <c:lvl/>
                <c:lvl/>
                <c:lvl>
                  <c:pt idx="0">
                    <c:v>TRIMESTRE 1</c:v>
                  </c:pt>
                  <c:pt idx="1">
                    <c:v>TRIMESTRE 2</c:v>
                  </c:pt>
                  <c:pt idx="2">
                    <c:v>TRIMESTRE 3</c:v>
                  </c:pt>
                  <c:pt idx="3">
                    <c:v>TRIMESTRE 4</c:v>
                  </c:pt>
                </c:lvl>
              </c:multiLvlStrCache>
            </c:multiLvlStrRef>
          </c:cat>
          <c:val>
            <c:numRef>
              <c:f>'[7]DES-FM-007'!$J$37:$J$40</c:f>
              <c:numCache>
                <c:formatCode>General</c:formatCode>
                <c:ptCount val="4"/>
                <c:pt idx="0">
                  <c:v>1</c:v>
                </c:pt>
                <c:pt idx="1">
                  <c:v>1.2222222222222223</c:v>
                </c:pt>
                <c:pt idx="2">
                  <c:v>1.0833333333333333</c:v>
                </c:pt>
                <c:pt idx="3">
                  <c:v>1.125</c:v>
                </c:pt>
              </c:numCache>
            </c:numRef>
          </c:val>
          <c:extLst>
            <c:ext xmlns:c16="http://schemas.microsoft.com/office/drawing/2014/chart" uri="{C3380CC4-5D6E-409C-BE32-E72D297353CC}">
              <c16:uniqueId val="{00000003-1A6A-4DA4-B35A-91516CA50CBA}"/>
            </c:ext>
          </c:extLst>
        </c:ser>
        <c:dLbls>
          <c:showLegendKey val="0"/>
          <c:showVal val="0"/>
          <c:showCatName val="0"/>
          <c:showSerName val="0"/>
          <c:showPercent val="0"/>
          <c:showBubbleSize val="0"/>
        </c:dLbls>
        <c:gapWidth val="219"/>
        <c:overlap val="-27"/>
        <c:axId val="535648720"/>
        <c:axId val="535649136"/>
      </c:barChart>
      <c:catAx>
        <c:axId val="535648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5649136"/>
        <c:crosses val="autoZero"/>
        <c:auto val="1"/>
        <c:lblAlgn val="ctr"/>
        <c:lblOffset val="100"/>
        <c:noMultiLvlLbl val="0"/>
      </c:catAx>
      <c:valAx>
        <c:axId val="53564913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5648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000"/>
              <a:t>EJECUCIÓN DEL PROGRAMA  ANUAL  MENSUALIZADO DE CAJA - PAC VIGENCIA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2.2099447513812154E-2"/>
          <c:y val="0.29410973709435362"/>
          <c:w val="0.95948434622467771"/>
          <c:h val="0.45009998914177612"/>
        </c:manualLayout>
      </c:layout>
      <c:barChart>
        <c:barDir val="col"/>
        <c:grouping val="clustered"/>
        <c:varyColors val="0"/>
        <c:ser>
          <c:idx val="4"/>
          <c:order val="4"/>
          <c:tx>
            <c:strRef>
              <c:f>'[8]GEFI-IND-003-V10 VIGENCIA'!$H$35</c:f>
              <c:strCache>
                <c:ptCount val="1"/>
                <c:pt idx="0">
                  <c:v>PAC EJECUTADO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'[8]GEFI-IND-003-V10 VIGENCIA'!$C$36:$C$39</c:f>
              <c:strCache>
                <c:ptCount val="4"/>
                <c:pt idx="0">
                  <c:v>1er trimestre</c:v>
                </c:pt>
              </c:strCache>
            </c:strRef>
          </c:cat>
          <c:val>
            <c:numRef>
              <c:f>'[8]GEFI-IND-003-V10 VIGENCIA'!$H$36:$H$39</c:f>
              <c:numCache>
                <c:formatCode>General</c:formatCode>
                <c:ptCount val="4"/>
                <c:pt idx="0">
                  <c:v>12547524742</c:v>
                </c:pt>
              </c:numCache>
            </c:numRef>
          </c:val>
          <c:extLst>
            <c:ext xmlns:c16="http://schemas.microsoft.com/office/drawing/2014/chart" uri="{C3380CC4-5D6E-409C-BE32-E72D297353CC}">
              <c16:uniqueId val="{00000000-0769-4A20-8F1A-6671B9388BC6}"/>
            </c:ext>
          </c:extLst>
        </c:ser>
        <c:ser>
          <c:idx val="5"/>
          <c:order val="5"/>
          <c:tx>
            <c:strRef>
              <c:f>'[8]GEFI-IND-003-V10 VIGENCIA'!$I$35</c:f>
              <c:strCache>
                <c:ptCount val="1"/>
                <c:pt idx="0">
                  <c:v>PAC PROGRAMADO</c:v>
                </c:pt>
              </c:strCache>
            </c:strRef>
          </c:tx>
          <c:spPr>
            <a:solidFill>
              <a:schemeClr val="accent6"/>
            </a:solidFill>
            <a:ln>
              <a:noFill/>
            </a:ln>
            <a:effectLst/>
          </c:spPr>
          <c:invertIfNegative val="0"/>
          <c:dLbls>
            <c:dLbl>
              <c:idx val="0"/>
              <c:layout>
                <c:manualLayout>
                  <c:x val="0"/>
                  <c:y val="-9.0225521176711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69-4A20-8F1A-6671B9388BC6}"/>
                </c:ext>
              </c:extLst>
            </c:dLbl>
            <c:dLbl>
              <c:idx val="1"/>
              <c:layout>
                <c:manualLayout>
                  <c:x val="0"/>
                  <c:y val="-7.2180416941369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69-4A20-8F1A-6671B9388BC6}"/>
                </c:ext>
              </c:extLst>
            </c:dLbl>
            <c:dLbl>
              <c:idx val="2"/>
              <c:layout>
                <c:manualLayout>
                  <c:x val="-1.2445054932574486E-16"/>
                  <c:y val="-3.6090208470684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69-4A20-8F1A-6671B9388BC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'[8]GEFI-IND-003-V10 VIGENCIA'!$C$36:$C$39</c:f>
              <c:strCache>
                <c:ptCount val="4"/>
                <c:pt idx="0">
                  <c:v>1er trimestre</c:v>
                </c:pt>
              </c:strCache>
            </c:strRef>
          </c:cat>
          <c:val>
            <c:numRef>
              <c:f>'[8]GEFI-IND-003-V10 VIGENCIA'!$I$36:$I$39</c:f>
              <c:numCache>
                <c:formatCode>General</c:formatCode>
                <c:ptCount val="4"/>
                <c:pt idx="0">
                  <c:v>18541042268</c:v>
                </c:pt>
              </c:numCache>
            </c:numRef>
          </c:val>
          <c:extLst>
            <c:ext xmlns:c16="http://schemas.microsoft.com/office/drawing/2014/chart" uri="{C3380CC4-5D6E-409C-BE32-E72D297353CC}">
              <c16:uniqueId val="{00000004-0769-4A20-8F1A-6671B9388BC6}"/>
            </c:ext>
          </c:extLst>
        </c:ser>
        <c:dLbls>
          <c:showLegendKey val="0"/>
          <c:showVal val="0"/>
          <c:showCatName val="0"/>
          <c:showSerName val="0"/>
          <c:showPercent val="0"/>
          <c:showBubbleSize val="0"/>
        </c:dLbls>
        <c:gapWidth val="219"/>
        <c:overlap val="-27"/>
        <c:axId val="-775460320"/>
        <c:axId val="-775459776"/>
        <c:extLst>
          <c:ext xmlns:c15="http://schemas.microsoft.com/office/drawing/2012/chart" uri="{02D57815-91ED-43cb-92C2-25804820EDAC}">
            <c15:filteredBarSeries>
              <c15:ser>
                <c:idx val="0"/>
                <c:order val="0"/>
                <c:tx>
                  <c:strRef>
                    <c:extLst>
                      <c:ext uri="{02D57815-91ED-43cb-92C2-25804820EDAC}">
                        <c15:formulaRef>
                          <c15:sqref>'[8]GEFI-IND-003-V10 VIGENCIA'!$D$35</c15:sqref>
                        </c15:formulaRef>
                      </c:ext>
                    </c:extLst>
                    <c:strCache>
                      <c:ptCount val="1"/>
                    </c:strCache>
                  </c:strRef>
                </c:tx>
                <c:spPr>
                  <a:solidFill>
                    <a:schemeClr val="accent1"/>
                  </a:solidFill>
                  <a:ln>
                    <a:noFill/>
                  </a:ln>
                  <a:effectLst/>
                </c:spPr>
                <c:invertIfNegative val="0"/>
                <c:cat>
                  <c:strRef>
                    <c:extLst>
                      <c:ext uri="{02D57815-91ED-43cb-92C2-25804820EDAC}">
                        <c15:formulaRef>
                          <c15:sqref>'[8]GEFI-IND-003-V10 VIGENCIA'!$C$36:$C$39</c15:sqref>
                        </c15:formulaRef>
                      </c:ext>
                    </c:extLst>
                    <c:strCache>
                      <c:ptCount val="4"/>
                      <c:pt idx="0">
                        <c:v>1er trimestre</c:v>
                      </c:pt>
                    </c:strCache>
                  </c:strRef>
                </c:cat>
                <c:val>
                  <c:numRef>
                    <c:extLst>
                      <c:ext uri="{02D57815-91ED-43cb-92C2-25804820EDAC}">
                        <c15:formulaRef>
                          <c15:sqref>'[8]GEFI-IND-003-V10 VIGENCIA'!$D$36:$D$38</c15:sqref>
                        </c15:formulaRef>
                      </c:ext>
                    </c:extLst>
                    <c:numCache>
                      <c:formatCode>General</c:formatCode>
                      <c:ptCount val="3"/>
                    </c:numCache>
                  </c:numRef>
                </c:val>
                <c:extLst>
                  <c:ext xmlns:c16="http://schemas.microsoft.com/office/drawing/2014/chart" uri="{C3380CC4-5D6E-409C-BE32-E72D297353CC}">
                    <c16:uniqueId val="{00000005-0769-4A20-8F1A-6671B9388BC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'[8]GEFI-IND-003-V10 VIGENCIA'!$E$35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'[8]GEFI-IND-003-V10 VIGENCIA'!$C$36:$C$39</c15:sqref>
                        </c15:formulaRef>
                      </c:ext>
                    </c:extLst>
                    <c:strCache>
                      <c:ptCount val="4"/>
                      <c:pt idx="0">
                        <c:v>1er trimestre</c:v>
                      </c:pt>
                    </c:strCache>
                  </c:strRef>
                </c:cat>
                <c:val>
                  <c:numRef>
                    <c:extLst xmlns:c15="http://schemas.microsoft.com/office/drawing/2012/chart">
                      <c:ext xmlns:c15="http://schemas.microsoft.com/office/drawing/2012/chart" uri="{02D57815-91ED-43cb-92C2-25804820EDAC}">
                        <c15:formulaRef>
                          <c15:sqref>'[8]GEFI-IND-003-V10 VIGENCIA'!$E$36:$E$38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6-0769-4A20-8F1A-6671B9388BC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'[8]GEFI-IND-003-V10 VIGENCIA'!$F$35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'[8]GEFI-IND-003-V10 VIGENCIA'!$C$36:$C$39</c15:sqref>
                        </c15:formulaRef>
                      </c:ext>
                    </c:extLst>
                    <c:strCache>
                      <c:ptCount val="4"/>
                      <c:pt idx="0">
                        <c:v>1er trimestre</c:v>
                      </c:pt>
                    </c:strCache>
                  </c:strRef>
                </c:cat>
                <c:val>
                  <c:numRef>
                    <c:extLst xmlns:c15="http://schemas.microsoft.com/office/drawing/2012/chart">
                      <c:ext xmlns:c15="http://schemas.microsoft.com/office/drawing/2012/chart" uri="{02D57815-91ED-43cb-92C2-25804820EDAC}">
                        <c15:formulaRef>
                          <c15:sqref>'[8]GEFI-IND-003-V10 VIGENCIA'!$F$36:$F$38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7-0769-4A20-8F1A-6671B9388BC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'[8]GEFI-IND-003-V10 VIGENCIA'!$G$35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'[8]GEFI-IND-003-V10 VIGENCIA'!$C$36:$C$39</c15:sqref>
                        </c15:formulaRef>
                      </c:ext>
                    </c:extLst>
                    <c:strCache>
                      <c:ptCount val="4"/>
                      <c:pt idx="0">
                        <c:v>1er trimestre</c:v>
                      </c:pt>
                    </c:strCache>
                  </c:strRef>
                </c:cat>
                <c:val>
                  <c:numRef>
                    <c:extLst xmlns:c15="http://schemas.microsoft.com/office/drawing/2012/chart">
                      <c:ext xmlns:c15="http://schemas.microsoft.com/office/drawing/2012/chart" uri="{02D57815-91ED-43cb-92C2-25804820EDAC}">
                        <c15:formulaRef>
                          <c15:sqref>'[8]GEFI-IND-003-V10 VIGENCIA'!$G$36:$G$38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8-0769-4A20-8F1A-6671B9388BC6}"/>
                  </c:ext>
                </c:extLst>
              </c15:ser>
            </c15:filteredBarSeries>
          </c:ext>
        </c:extLst>
      </c:barChart>
      <c:catAx>
        <c:axId val="-775460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775459776"/>
        <c:crosses val="autoZero"/>
        <c:auto val="1"/>
        <c:lblAlgn val="ctr"/>
        <c:lblOffset val="100"/>
        <c:noMultiLvlLbl val="0"/>
      </c:catAx>
      <c:valAx>
        <c:axId val="-775459776"/>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75460320"/>
        <c:crosses val="autoZero"/>
        <c:crossBetween val="between"/>
      </c:valAx>
      <c:spPr>
        <a:noFill/>
        <a:ln>
          <a:noFill/>
        </a:ln>
        <a:effectLst/>
      </c:spPr>
    </c:plotArea>
    <c:legend>
      <c:legendPos val="b"/>
      <c:layout>
        <c:manualLayout>
          <c:xMode val="edge"/>
          <c:yMode val="edge"/>
          <c:x val="0.84199359254891615"/>
          <c:y val="5.4024484506786076E-2"/>
          <c:w val="0.1434045329969113"/>
          <c:h val="0.2081765635301338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000"/>
              <a:t>EJECUCIÓN DEL PROGRAMA  ANUAL  MENSUALIZADO DE CAJA - PAC VIGENCIA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2.2099447513812154E-2"/>
          <c:y val="0.29410973709435362"/>
          <c:w val="0.95948434622467771"/>
          <c:h val="0.45009998914177612"/>
        </c:manualLayout>
      </c:layout>
      <c:barChart>
        <c:barDir val="col"/>
        <c:grouping val="clustered"/>
        <c:varyColors val="0"/>
        <c:ser>
          <c:idx val="4"/>
          <c:order val="4"/>
          <c:tx>
            <c:strRef>
              <c:f>'[9]GEFI-IND-003-V10 VIGENCIA'!$H$35</c:f>
              <c:strCache>
                <c:ptCount val="1"/>
                <c:pt idx="0">
                  <c:v>PAC EJECUTADO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'[9]GEFI-IND-003-V10 VIGENCIA'!$C$36:$C$39</c:f>
              <c:strCache>
                <c:ptCount val="4"/>
                <c:pt idx="0">
                  <c:v>1er trimestre</c:v>
                </c:pt>
                <c:pt idx="1">
                  <c:v>2do trimestre</c:v>
                </c:pt>
                <c:pt idx="2">
                  <c:v>0</c:v>
                </c:pt>
                <c:pt idx="3">
                  <c:v>0</c:v>
                </c:pt>
              </c:strCache>
            </c:strRef>
          </c:cat>
          <c:val>
            <c:numRef>
              <c:f>'[9]GEFI-IND-003-V10 VIGENCIA'!$H$36:$H$39</c:f>
              <c:numCache>
                <c:formatCode>General</c:formatCode>
                <c:ptCount val="4"/>
                <c:pt idx="0">
                  <c:v>12547524742</c:v>
                </c:pt>
                <c:pt idx="1">
                  <c:v>27343422051</c:v>
                </c:pt>
                <c:pt idx="2">
                  <c:v>0</c:v>
                </c:pt>
                <c:pt idx="3">
                  <c:v>0</c:v>
                </c:pt>
              </c:numCache>
            </c:numRef>
          </c:val>
          <c:extLst>
            <c:ext xmlns:c16="http://schemas.microsoft.com/office/drawing/2014/chart" uri="{C3380CC4-5D6E-409C-BE32-E72D297353CC}">
              <c16:uniqueId val="{00000000-547E-488F-9777-AD74D776D6D1}"/>
            </c:ext>
          </c:extLst>
        </c:ser>
        <c:ser>
          <c:idx val="5"/>
          <c:order val="5"/>
          <c:tx>
            <c:strRef>
              <c:f>'[9]GEFI-IND-003-V10 VIGENCIA'!$I$35</c:f>
              <c:strCache>
                <c:ptCount val="1"/>
                <c:pt idx="0">
                  <c:v>PAC PROGRAMADO</c:v>
                </c:pt>
              </c:strCache>
            </c:strRef>
          </c:tx>
          <c:spPr>
            <a:solidFill>
              <a:schemeClr val="accent6"/>
            </a:solidFill>
            <a:ln>
              <a:noFill/>
            </a:ln>
            <a:effectLst/>
          </c:spPr>
          <c:invertIfNegative val="0"/>
          <c:dLbls>
            <c:dLbl>
              <c:idx val="0"/>
              <c:layout>
                <c:manualLayout>
                  <c:x val="0"/>
                  <c:y val="-9.0225521176711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7E-488F-9777-AD74D776D6D1}"/>
                </c:ext>
              </c:extLst>
            </c:dLbl>
            <c:dLbl>
              <c:idx val="1"/>
              <c:layout>
                <c:manualLayout>
                  <c:x val="0"/>
                  <c:y val="-7.2180416941369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7E-488F-9777-AD74D776D6D1}"/>
                </c:ext>
              </c:extLst>
            </c:dLbl>
            <c:dLbl>
              <c:idx val="2"/>
              <c:layout>
                <c:manualLayout>
                  <c:x val="-1.2445054932574486E-16"/>
                  <c:y val="-3.6090208470684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7E-488F-9777-AD74D776D6D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'[9]GEFI-IND-003-V10 VIGENCIA'!$C$36:$C$39</c:f>
              <c:strCache>
                <c:ptCount val="4"/>
                <c:pt idx="0">
                  <c:v>1er trimestre</c:v>
                </c:pt>
                <c:pt idx="1">
                  <c:v>2do trimestre</c:v>
                </c:pt>
                <c:pt idx="2">
                  <c:v>0</c:v>
                </c:pt>
                <c:pt idx="3">
                  <c:v>0</c:v>
                </c:pt>
              </c:strCache>
            </c:strRef>
          </c:cat>
          <c:val>
            <c:numRef>
              <c:f>'[9]GEFI-IND-003-V10 VIGENCIA'!$I$36:$I$39</c:f>
              <c:numCache>
                <c:formatCode>General</c:formatCode>
                <c:ptCount val="4"/>
                <c:pt idx="0">
                  <c:v>18540694268</c:v>
                </c:pt>
                <c:pt idx="1">
                  <c:v>28936401523</c:v>
                </c:pt>
                <c:pt idx="2">
                  <c:v>0</c:v>
                </c:pt>
                <c:pt idx="3">
                  <c:v>0</c:v>
                </c:pt>
              </c:numCache>
            </c:numRef>
          </c:val>
          <c:extLst>
            <c:ext xmlns:c16="http://schemas.microsoft.com/office/drawing/2014/chart" uri="{C3380CC4-5D6E-409C-BE32-E72D297353CC}">
              <c16:uniqueId val="{00000004-547E-488F-9777-AD74D776D6D1}"/>
            </c:ext>
          </c:extLst>
        </c:ser>
        <c:dLbls>
          <c:showLegendKey val="0"/>
          <c:showVal val="0"/>
          <c:showCatName val="0"/>
          <c:showSerName val="0"/>
          <c:showPercent val="0"/>
          <c:showBubbleSize val="0"/>
        </c:dLbls>
        <c:gapWidth val="219"/>
        <c:overlap val="-27"/>
        <c:axId val="-775460320"/>
        <c:axId val="-775459776"/>
        <c:extLst>
          <c:ext xmlns:c15="http://schemas.microsoft.com/office/drawing/2012/chart" uri="{02D57815-91ED-43cb-92C2-25804820EDAC}">
            <c15:filteredBarSeries>
              <c15:ser>
                <c:idx val="0"/>
                <c:order val="0"/>
                <c:tx>
                  <c:strRef>
                    <c:extLst>
                      <c:ext uri="{02D57815-91ED-43cb-92C2-25804820EDAC}">
                        <c15:formulaRef>
                          <c15:sqref>'[9]GEFI-IND-003-V10 VIGENCIA'!$D$35</c15:sqref>
                        </c15:formulaRef>
                      </c:ext>
                    </c:extLst>
                    <c:strCache>
                      <c:ptCount val="1"/>
                      <c:pt idx="0">
                        <c:v>0</c:v>
                      </c:pt>
                    </c:strCache>
                  </c:strRef>
                </c:tx>
                <c:spPr>
                  <a:solidFill>
                    <a:schemeClr val="accent1"/>
                  </a:solidFill>
                  <a:ln>
                    <a:noFill/>
                  </a:ln>
                  <a:effectLst/>
                </c:spPr>
                <c:invertIfNegative val="0"/>
                <c:cat>
                  <c:strRef>
                    <c:extLst>
                      <c:ext uri="{02D57815-91ED-43cb-92C2-25804820EDAC}">
                        <c15:formulaRef>
                          <c15:sqref>'[9]GEFI-IND-003-V10 VIGENCIA'!$C$36:$C$39</c15:sqref>
                        </c15:formulaRef>
                      </c:ext>
                    </c:extLst>
                    <c:strCache>
                      <c:ptCount val="4"/>
                      <c:pt idx="0">
                        <c:v>1er trimestre</c:v>
                      </c:pt>
                      <c:pt idx="1">
                        <c:v>2do trimestre</c:v>
                      </c:pt>
                      <c:pt idx="2">
                        <c:v>0</c:v>
                      </c:pt>
                      <c:pt idx="3">
                        <c:v>0</c:v>
                      </c:pt>
                    </c:strCache>
                  </c:strRef>
                </c:cat>
                <c:val>
                  <c:numRef>
                    <c:extLst>
                      <c:ext uri="{02D57815-91ED-43cb-92C2-25804820EDAC}">
                        <c15:formulaRef>
                          <c15:sqref>'[9]GEFI-IND-003-V10 VIGENCIA'!$D$36:$D$38</c15:sqref>
                        </c15:formulaRef>
                      </c:ext>
                    </c:extLst>
                    <c:numCache>
                      <c:formatCode>General</c:formatCode>
                      <c:ptCount val="3"/>
                      <c:pt idx="0">
                        <c:v>0</c:v>
                      </c:pt>
                      <c:pt idx="1">
                        <c:v>0</c:v>
                      </c:pt>
                      <c:pt idx="2">
                        <c:v>0</c:v>
                      </c:pt>
                    </c:numCache>
                  </c:numRef>
                </c:val>
                <c:extLst>
                  <c:ext xmlns:c16="http://schemas.microsoft.com/office/drawing/2014/chart" uri="{C3380CC4-5D6E-409C-BE32-E72D297353CC}">
                    <c16:uniqueId val="{00000005-547E-488F-9777-AD74D776D6D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'[9]GEFI-IND-003-V10 VIGENCIA'!$E$35</c15:sqref>
                        </c15:formulaRef>
                      </c:ext>
                    </c:extLst>
                    <c:strCache>
                      <c:ptCount val="1"/>
                      <c:pt idx="0">
                        <c:v>0</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'[9]GEFI-IND-003-V10 VIGENCIA'!$C$36:$C$39</c15:sqref>
                        </c15:formulaRef>
                      </c:ext>
                    </c:extLst>
                    <c:strCache>
                      <c:ptCount val="4"/>
                      <c:pt idx="0">
                        <c:v>1er trimestre</c:v>
                      </c:pt>
                      <c:pt idx="1">
                        <c:v>2do trimestre</c:v>
                      </c:pt>
                      <c:pt idx="2">
                        <c:v>0</c:v>
                      </c:pt>
                      <c:pt idx="3">
                        <c:v>0</c:v>
                      </c:pt>
                    </c:strCache>
                  </c:strRef>
                </c:cat>
                <c:val>
                  <c:numRef>
                    <c:extLst xmlns:c15="http://schemas.microsoft.com/office/drawing/2012/chart">
                      <c:ext xmlns:c15="http://schemas.microsoft.com/office/drawing/2012/chart" uri="{02D57815-91ED-43cb-92C2-25804820EDAC}">
                        <c15:formulaRef>
                          <c15:sqref>'[9]GEFI-IND-003-V10 VIGENCIA'!$E$36:$E$38</c15:sqref>
                        </c15:formulaRef>
                      </c:ext>
                    </c:extLst>
                    <c:numCache>
                      <c:formatCode>General</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6-547E-488F-9777-AD74D776D6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'[9]GEFI-IND-003-V10 VIGENCIA'!$F$35</c15:sqref>
                        </c15:formulaRef>
                      </c:ext>
                    </c:extLst>
                    <c:strCache>
                      <c:ptCount val="1"/>
                      <c:pt idx="0">
                        <c:v>0</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'[9]GEFI-IND-003-V10 VIGENCIA'!$C$36:$C$39</c15:sqref>
                        </c15:formulaRef>
                      </c:ext>
                    </c:extLst>
                    <c:strCache>
                      <c:ptCount val="4"/>
                      <c:pt idx="0">
                        <c:v>1er trimestre</c:v>
                      </c:pt>
                      <c:pt idx="1">
                        <c:v>2do trimestre</c:v>
                      </c:pt>
                      <c:pt idx="2">
                        <c:v>0</c:v>
                      </c:pt>
                      <c:pt idx="3">
                        <c:v>0</c:v>
                      </c:pt>
                    </c:strCache>
                  </c:strRef>
                </c:cat>
                <c:val>
                  <c:numRef>
                    <c:extLst xmlns:c15="http://schemas.microsoft.com/office/drawing/2012/chart">
                      <c:ext xmlns:c15="http://schemas.microsoft.com/office/drawing/2012/chart" uri="{02D57815-91ED-43cb-92C2-25804820EDAC}">
                        <c15:formulaRef>
                          <c15:sqref>'[9]GEFI-IND-003-V10 VIGENCIA'!$F$36:$F$38</c15:sqref>
                        </c15:formulaRef>
                      </c:ext>
                    </c:extLst>
                    <c:numCache>
                      <c:formatCode>General</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7-547E-488F-9777-AD74D776D6D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'[9]GEFI-IND-003-V10 VIGENCIA'!$G$35</c15:sqref>
                        </c15:formulaRef>
                      </c:ext>
                    </c:extLst>
                    <c:strCache>
                      <c:ptCount val="1"/>
                      <c:pt idx="0">
                        <c:v>0</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'[9]GEFI-IND-003-V10 VIGENCIA'!$C$36:$C$39</c15:sqref>
                        </c15:formulaRef>
                      </c:ext>
                    </c:extLst>
                    <c:strCache>
                      <c:ptCount val="4"/>
                      <c:pt idx="0">
                        <c:v>1er trimestre</c:v>
                      </c:pt>
                      <c:pt idx="1">
                        <c:v>2do trimestre</c:v>
                      </c:pt>
                      <c:pt idx="2">
                        <c:v>0</c:v>
                      </c:pt>
                      <c:pt idx="3">
                        <c:v>0</c:v>
                      </c:pt>
                    </c:strCache>
                  </c:strRef>
                </c:cat>
                <c:val>
                  <c:numRef>
                    <c:extLst xmlns:c15="http://schemas.microsoft.com/office/drawing/2012/chart">
                      <c:ext xmlns:c15="http://schemas.microsoft.com/office/drawing/2012/chart" uri="{02D57815-91ED-43cb-92C2-25804820EDAC}">
                        <c15:formulaRef>
                          <c15:sqref>'[9]GEFI-IND-003-V10 VIGENCIA'!$G$36:$G$38</c15:sqref>
                        </c15:formulaRef>
                      </c:ext>
                    </c:extLst>
                    <c:numCache>
                      <c:formatCode>General</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8-547E-488F-9777-AD74D776D6D1}"/>
                  </c:ext>
                </c:extLst>
              </c15:ser>
            </c15:filteredBarSeries>
          </c:ext>
        </c:extLst>
      </c:barChart>
      <c:catAx>
        <c:axId val="-7754603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775459776"/>
        <c:crosses val="autoZero"/>
        <c:auto val="1"/>
        <c:lblAlgn val="ctr"/>
        <c:lblOffset val="100"/>
        <c:noMultiLvlLbl val="0"/>
      </c:catAx>
      <c:valAx>
        <c:axId val="-7754597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75460320"/>
        <c:crosses val="autoZero"/>
        <c:crossBetween val="between"/>
      </c:valAx>
      <c:spPr>
        <a:noFill/>
        <a:ln>
          <a:noFill/>
        </a:ln>
        <a:effectLst/>
      </c:spPr>
    </c:plotArea>
    <c:legend>
      <c:legendPos val="b"/>
      <c:layout>
        <c:manualLayout>
          <c:xMode val="edge"/>
          <c:yMode val="edge"/>
          <c:x val="0.40886229221347331"/>
          <c:y val="0.77365017760675725"/>
          <c:w val="0.22906113099498926"/>
          <c:h val="0.2081765635301338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MX" sz="900"/>
              <a:t>EJECUCIÓN DEL PROGRAMA  ANUAL  MENSUALIZADO DE CAJA - PAC </a:t>
            </a:r>
            <a:r>
              <a:rPr lang="es-MX" sz="900" baseline="0"/>
              <a:t>RESERVA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4"/>
          <c:order val="4"/>
          <c:tx>
            <c:strRef>
              <c:f>'[10]GEFI-IND-007 -V2 RESERVA'!$H$35</c:f>
              <c:strCache>
                <c:ptCount val="1"/>
                <c:pt idx="0">
                  <c:v>PAC EJECUTADO</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'[10]GEFI-IND-007 -V2 RESERVA'!$C$36:$C$40</c:f>
              <c:strCache>
                <c:ptCount val="5"/>
                <c:pt idx="0">
                  <c:v>1er trimestre</c:v>
                </c:pt>
              </c:strCache>
            </c:strRef>
          </c:cat>
          <c:val>
            <c:numRef>
              <c:f>'[10]GEFI-IND-007 -V2 RESERVA'!$H$36:$H$41</c:f>
              <c:numCache>
                <c:formatCode>General</c:formatCode>
                <c:ptCount val="6"/>
                <c:pt idx="0">
                  <c:v>36514319801</c:v>
                </c:pt>
              </c:numCache>
            </c:numRef>
          </c:val>
          <c:extLst>
            <c:ext xmlns:c16="http://schemas.microsoft.com/office/drawing/2014/chart" uri="{C3380CC4-5D6E-409C-BE32-E72D297353CC}">
              <c16:uniqueId val="{00000000-393B-41B9-9EE0-C16B453AD405}"/>
            </c:ext>
          </c:extLst>
        </c:ser>
        <c:ser>
          <c:idx val="5"/>
          <c:order val="5"/>
          <c:tx>
            <c:strRef>
              <c:f>'[10]GEFI-IND-007 -V2 RESERVA'!$I$35</c:f>
              <c:strCache>
                <c:ptCount val="1"/>
                <c:pt idx="0">
                  <c:v>PAC PROGRAMADO</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dLbl>
              <c:idx val="0"/>
              <c:layout>
                <c:manualLayout>
                  <c:x val="-3.1859820802305839E-3"/>
                  <c:y val="1.42629444046766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3B-41B9-9EE0-C16B453AD405}"/>
                </c:ext>
              </c:extLst>
            </c:dLbl>
            <c:dLbl>
              <c:idx val="1"/>
              <c:layout>
                <c:manualLayout>
                  <c:x val="-1.5929910401152774E-3"/>
                  <c:y val="3.04245605662928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3B-41B9-9EE0-C16B453AD405}"/>
                </c:ext>
              </c:extLst>
            </c:dLbl>
            <c:dLbl>
              <c:idx val="2"/>
              <c:layout>
                <c:manualLayout>
                  <c:x val="-1.5929910401152774E-3"/>
                  <c:y val="3.85053686471009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3B-41B9-9EE0-C16B453AD405}"/>
                </c:ext>
              </c:extLst>
            </c:dLbl>
            <c:dLbl>
              <c:idx val="3"/>
              <c:layout>
                <c:manualLayout>
                  <c:x val="-1.5929910401152774E-3"/>
                  <c:y val="-1.4218404517617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3B-41B9-9EE0-C16B453AD405}"/>
                </c:ext>
              </c:extLst>
            </c:dLbl>
            <c:dLbl>
              <c:idx val="4"/>
              <c:layout>
                <c:manualLayout>
                  <c:x val="-1.168179934503582E-16"/>
                  <c:y val="-6.430732522071104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3B-41B9-9EE0-C16B453AD405}"/>
                </c:ext>
              </c:extLst>
            </c:dLbl>
            <c:dLbl>
              <c:idx val="5"/>
              <c:layout>
                <c:manualLayout>
                  <c:x val="-1.168179934503582E-16"/>
                  <c:y val="-6.39172830668894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3B-41B9-9EE0-C16B453AD40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'[10]GEFI-IND-007 -V2 RESERVA'!$C$36:$C$40</c:f>
              <c:strCache>
                <c:ptCount val="5"/>
                <c:pt idx="0">
                  <c:v>1er trimestre</c:v>
                </c:pt>
              </c:strCache>
            </c:strRef>
          </c:cat>
          <c:val>
            <c:numRef>
              <c:f>'[10]GEFI-IND-007 -V2 RESERVA'!$I$36:$I$41</c:f>
              <c:numCache>
                <c:formatCode>General</c:formatCode>
                <c:ptCount val="6"/>
                <c:pt idx="0">
                  <c:v>44520234891</c:v>
                </c:pt>
              </c:numCache>
            </c:numRef>
          </c:val>
          <c:extLst>
            <c:ext xmlns:c16="http://schemas.microsoft.com/office/drawing/2014/chart" uri="{C3380CC4-5D6E-409C-BE32-E72D297353CC}">
              <c16:uniqueId val="{00000007-393B-41B9-9EE0-C16B453AD405}"/>
            </c:ext>
          </c:extLst>
        </c:ser>
        <c:dLbls>
          <c:dLblPos val="inEnd"/>
          <c:showLegendKey val="0"/>
          <c:showVal val="1"/>
          <c:showCatName val="0"/>
          <c:showSerName val="0"/>
          <c:showPercent val="0"/>
          <c:showBubbleSize val="0"/>
        </c:dLbls>
        <c:gapWidth val="100"/>
        <c:overlap val="-24"/>
        <c:axId val="-775460320"/>
        <c:axId val="-775459776"/>
        <c:extLst>
          <c:ext xmlns:c15="http://schemas.microsoft.com/office/drawing/2012/chart" uri="{02D57815-91ED-43cb-92C2-25804820EDAC}">
            <c15:filteredBarSeries>
              <c15:ser>
                <c:idx val="0"/>
                <c:order val="0"/>
                <c:tx>
                  <c:strRef>
                    <c:extLst>
                      <c:ext uri="{02D57815-91ED-43cb-92C2-25804820EDAC}">
                        <c15:formulaRef>
                          <c15:sqref>'[10]GEFI-IND-007 -V2 RESERVA'!$D$35</c15:sqref>
                        </c15:formulaRef>
                      </c:ext>
                    </c:extLst>
                    <c:strCache>
                      <c:ptCount val="1"/>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ormulaRef>
                          <c15:sqref>'[10]GEFI-IND-007 -V2 RESERVA'!$C$36:$C$40</c15:sqref>
                        </c15:formulaRef>
                      </c:ext>
                    </c:extLst>
                    <c:strCache>
                      <c:ptCount val="5"/>
                      <c:pt idx="0">
                        <c:v>1er trimestre</c:v>
                      </c:pt>
                    </c:strCache>
                  </c:strRef>
                </c:cat>
                <c:val>
                  <c:numRef>
                    <c:extLst>
                      <c:ext uri="{02D57815-91ED-43cb-92C2-25804820EDAC}">
                        <c15:formulaRef>
                          <c15:sqref>'[10]GEFI-IND-007 -V2 RESERVA'!$D$36:$D$40</c15:sqref>
                        </c15:formulaRef>
                      </c:ext>
                    </c:extLst>
                    <c:numCache>
                      <c:formatCode>General</c:formatCode>
                      <c:ptCount val="5"/>
                    </c:numCache>
                  </c:numRef>
                </c:val>
                <c:extLst>
                  <c:ext xmlns:c16="http://schemas.microsoft.com/office/drawing/2014/chart" uri="{C3380CC4-5D6E-409C-BE32-E72D297353CC}">
                    <c16:uniqueId val="{00000008-393B-41B9-9EE0-C16B453AD40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'[10]GEFI-IND-007 -V2 RESERVA'!$E$35</c15:sqref>
                        </c15:formulaRef>
                      </c:ext>
                    </c:extLst>
                    <c:strCache>
                      <c:ptCount val="1"/>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'[10]GEFI-IND-007 -V2 RESERVA'!$C$36:$C$40</c15:sqref>
                        </c15:formulaRef>
                      </c:ext>
                    </c:extLst>
                    <c:strCache>
                      <c:ptCount val="5"/>
                      <c:pt idx="0">
                        <c:v>1er trimestre</c:v>
                      </c:pt>
                    </c:strCache>
                  </c:strRef>
                </c:cat>
                <c:val>
                  <c:numRef>
                    <c:extLst xmlns:c15="http://schemas.microsoft.com/office/drawing/2012/chart">
                      <c:ext xmlns:c15="http://schemas.microsoft.com/office/drawing/2012/chart" uri="{02D57815-91ED-43cb-92C2-25804820EDAC}">
                        <c15:formulaRef>
                          <c15:sqref>'[10]GEFI-IND-007 -V2 RESERVA'!$E$36:$E$40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9-393B-41B9-9EE0-C16B453AD40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'[10]GEFI-IND-007 -V2 RESERVA'!$F$35</c15:sqref>
                        </c15:formulaRef>
                      </c:ext>
                    </c:extLst>
                    <c:strCache>
                      <c:ptCount val="1"/>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'[10]GEFI-IND-007 -V2 RESERVA'!$C$36:$C$40</c15:sqref>
                        </c15:formulaRef>
                      </c:ext>
                    </c:extLst>
                    <c:strCache>
                      <c:ptCount val="5"/>
                      <c:pt idx="0">
                        <c:v>1er trimestre</c:v>
                      </c:pt>
                    </c:strCache>
                  </c:strRef>
                </c:cat>
                <c:val>
                  <c:numRef>
                    <c:extLst xmlns:c15="http://schemas.microsoft.com/office/drawing/2012/chart">
                      <c:ext xmlns:c15="http://schemas.microsoft.com/office/drawing/2012/chart" uri="{02D57815-91ED-43cb-92C2-25804820EDAC}">
                        <c15:formulaRef>
                          <c15:sqref>'[10]GEFI-IND-007 -V2 RESERVA'!$F$36:$F$40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A-393B-41B9-9EE0-C16B453AD40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'[10]GEFI-IND-007 -V2 RESERVA'!$G$35</c15:sqref>
                        </c15:formulaRef>
                      </c:ext>
                    </c:extLst>
                    <c:strCache>
                      <c:ptCount val="1"/>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'[10]GEFI-IND-007 -V2 RESERVA'!$C$36:$C$40</c15:sqref>
                        </c15:formulaRef>
                      </c:ext>
                    </c:extLst>
                    <c:strCache>
                      <c:ptCount val="5"/>
                      <c:pt idx="0">
                        <c:v>1er trimestre</c:v>
                      </c:pt>
                    </c:strCache>
                  </c:strRef>
                </c:cat>
                <c:val>
                  <c:numRef>
                    <c:extLst xmlns:c15="http://schemas.microsoft.com/office/drawing/2012/chart">
                      <c:ext xmlns:c15="http://schemas.microsoft.com/office/drawing/2012/chart" uri="{02D57815-91ED-43cb-92C2-25804820EDAC}">
                        <c15:formulaRef>
                          <c15:sqref>'[10]GEFI-IND-007 -V2 RESERVA'!$G$36:$G$40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B-393B-41B9-9EE0-C16B453AD405}"/>
                  </c:ext>
                </c:extLst>
              </c15:ser>
            </c15:filteredBarSeries>
          </c:ext>
        </c:extLst>
      </c:barChart>
      <c:catAx>
        <c:axId val="-775460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s-CO"/>
          </a:p>
        </c:txPr>
        <c:crossAx val="-775459776"/>
        <c:crosses val="autoZero"/>
        <c:auto val="1"/>
        <c:lblAlgn val="ctr"/>
        <c:lblOffset val="100"/>
        <c:noMultiLvlLbl val="0"/>
      </c:catAx>
      <c:valAx>
        <c:axId val="-7754597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s-CO"/>
          </a:p>
        </c:txPr>
        <c:crossAx val="-775460320"/>
        <c:crosses val="autoZero"/>
        <c:crossBetween val="between"/>
      </c:valAx>
      <c:spPr>
        <a:noFill/>
        <a:ln>
          <a:noFill/>
        </a:ln>
        <a:effectLst/>
      </c:spPr>
    </c:plotArea>
    <c:legend>
      <c:legendPos val="b"/>
      <c:layout>
        <c:manualLayout>
          <c:xMode val="edge"/>
          <c:yMode val="edge"/>
          <c:x val="0.80425890544707612"/>
          <c:y val="4.7460325737428519E-2"/>
          <c:w val="0.192099040392232"/>
          <c:h val="0.2373078861831012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2.jpg"/><Relationship Id="rId1" Type="http://schemas.openxmlformats.org/officeDocument/2006/relationships/image" Target="../media/image14.emf"/><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5" Type="http://schemas.openxmlformats.org/officeDocument/2006/relationships/image" Target="../media/image2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6.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chart" Target="../charts/chart3.xml"/><Relationship Id="rId1" Type="http://schemas.openxmlformats.org/officeDocument/2006/relationships/image" Target="../media/image2.jpg"/><Relationship Id="rId4" Type="http://schemas.openxmlformats.org/officeDocument/2006/relationships/image" Target="../media/image2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0.emf"/><Relationship Id="rId2" Type="http://schemas.openxmlformats.org/officeDocument/2006/relationships/chart" Target="../charts/chart4.xml"/><Relationship Id="rId1" Type="http://schemas.openxmlformats.org/officeDocument/2006/relationships/image" Target="../media/image2.jpg"/><Relationship Id="rId5" Type="http://schemas.openxmlformats.org/officeDocument/2006/relationships/image" Target="../media/image32.png"/><Relationship Id="rId4" Type="http://schemas.openxmlformats.org/officeDocument/2006/relationships/image" Target="../media/image3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jpg"/></Relationships>
</file>

<file path=xl/drawings/_rels/drawing19.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_rels/drawing20.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2.jpg"/></Relationships>
</file>

<file path=xl/drawings/_rels/drawing21.xml.rels><?xml version="1.0" encoding="UTF-8" standalone="yes"?>
<Relationships xmlns="http://schemas.openxmlformats.org/package/2006/relationships"><Relationship Id="rId1" Type="http://schemas.openxmlformats.org/officeDocument/2006/relationships/image" Target="../media/image3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7.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8.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chart" Target="../charts/chart6.xml"/><Relationship Id="rId1" Type="http://schemas.openxmlformats.org/officeDocument/2006/relationships/image" Target="../media/image2.jpg"/><Relationship Id="rId6" Type="http://schemas.openxmlformats.org/officeDocument/2006/relationships/image" Target="../media/image42.png"/><Relationship Id="rId5" Type="http://schemas.openxmlformats.org/officeDocument/2006/relationships/image" Target="../media/image41.png"/><Relationship Id="rId4" Type="http://schemas.openxmlformats.org/officeDocument/2006/relationships/image" Target="../media/image40.png"/></Relationships>
</file>

<file path=xl/drawings/_rels/drawing26.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2.jpg"/></Relationships>
</file>

<file path=xl/drawings/_rels/drawing27.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2.jpg"/></Relationships>
</file>

<file path=xl/drawings/_rels/drawing28.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chart" Target="../charts/chart9.xml"/><Relationship Id="rId1" Type="http://schemas.openxmlformats.org/officeDocument/2006/relationships/image" Target="../media/image44.jpeg"/><Relationship Id="rId4" Type="http://schemas.openxmlformats.org/officeDocument/2006/relationships/chart" Target="../charts/chart10.xml"/></Relationships>
</file>

<file path=xl/drawings/_rels/drawing29.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jpg"/></Relationships>
</file>

<file path=xl/drawings/_rels/drawing30.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image" Target="../media/image2.jpg"/></Relationships>
</file>

<file path=xl/drawings/_rels/drawing31.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image" Target="../media/image2.jpg"/></Relationships>
</file>

<file path=xl/drawings/_rels/drawing32.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image" Target="../media/image2.jpg"/></Relationships>
</file>

<file path=xl/drawings/_rels/drawing33.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2.jpg"/></Relationships>
</file>

<file path=xl/drawings/_rels/drawing34.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image" Target="../media/image2.jpg"/></Relationships>
</file>

<file path=xl/drawings/_rels/drawing35.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image" Target="../media/image2.jpg"/></Relationships>
</file>

<file path=xl/drawings/_rels/drawing36.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image" Target="../media/image2.jpg"/></Relationships>
</file>

<file path=xl/drawings/_rels/drawing37.xml.rels><?xml version="1.0" encoding="UTF-8" standalone="yes"?>
<Relationships xmlns="http://schemas.openxmlformats.org/package/2006/relationships"><Relationship Id="rId1" Type="http://schemas.openxmlformats.org/officeDocument/2006/relationships/image" Target="../media/image5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5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1" Type="http://schemas.openxmlformats.org/officeDocument/2006/relationships/image" Target="../media/image56.png"/></Relationships>
</file>

<file path=xl/drawings/_rels/drawing41.xml.rels><?xml version="1.0" encoding="UTF-8" standalone="yes"?>
<Relationships xmlns="http://schemas.openxmlformats.org/package/2006/relationships"><Relationship Id="rId1" Type="http://schemas.openxmlformats.org/officeDocument/2006/relationships/image" Target="../media/image57.png"/></Relationships>
</file>

<file path=xl/drawings/_rels/drawing42.xml.rels><?xml version="1.0" encoding="UTF-8" standalone="yes"?>
<Relationships xmlns="http://schemas.openxmlformats.org/package/2006/relationships"><Relationship Id="rId2" Type="http://schemas.openxmlformats.org/officeDocument/2006/relationships/image" Target="../media/image58.png"/><Relationship Id="rId1" Type="http://schemas.openxmlformats.org/officeDocument/2006/relationships/image" Target="../media/image2.jpg"/></Relationships>
</file>

<file path=xl/drawings/_rels/drawing43.xml.rels><?xml version="1.0" encoding="UTF-8" standalone="yes"?>
<Relationships xmlns="http://schemas.openxmlformats.org/package/2006/relationships"><Relationship Id="rId2" Type="http://schemas.openxmlformats.org/officeDocument/2006/relationships/image" Target="../media/image59.png"/><Relationship Id="rId1" Type="http://schemas.openxmlformats.org/officeDocument/2006/relationships/image" Target="../media/image2.jpg"/></Relationships>
</file>

<file path=xl/drawings/_rels/drawing44.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2.jpg"/></Relationships>
</file>

<file path=xl/drawings/_rels/drawing45.xml.rels><?xml version="1.0" encoding="UTF-8" standalone="yes"?>
<Relationships xmlns="http://schemas.openxmlformats.org/package/2006/relationships"><Relationship Id="rId2" Type="http://schemas.openxmlformats.org/officeDocument/2006/relationships/image" Target="../media/image61.png"/><Relationship Id="rId1" Type="http://schemas.openxmlformats.org/officeDocument/2006/relationships/image" Target="../media/image2.jpg"/></Relationships>
</file>

<file path=xl/drawings/_rels/drawing46.xml.rels><?xml version="1.0" encoding="UTF-8" standalone="yes"?>
<Relationships xmlns="http://schemas.openxmlformats.org/package/2006/relationships"><Relationship Id="rId2" Type="http://schemas.openxmlformats.org/officeDocument/2006/relationships/image" Target="../media/image62.png"/><Relationship Id="rId1" Type="http://schemas.openxmlformats.org/officeDocument/2006/relationships/image" Target="../media/image2.jpg"/></Relationships>
</file>

<file path=xl/drawings/_rels/drawing47.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image" Target="../media/image2.jpg"/></Relationships>
</file>

<file path=xl/drawings/_rels/drawing48.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2.jpg"/><Relationship Id="rId1" Type="http://schemas.openxmlformats.org/officeDocument/2006/relationships/image" Target="../media/image63.png"/><Relationship Id="rId5" Type="http://schemas.openxmlformats.org/officeDocument/2006/relationships/chart" Target="../charts/chart15.xml"/><Relationship Id="rId4"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52.xml.rels><?xml version="1.0" encoding="UTF-8" standalone="yes"?>
<Relationships xmlns="http://schemas.openxmlformats.org/package/2006/relationships"><Relationship Id="rId3" Type="http://schemas.openxmlformats.org/officeDocument/2006/relationships/chart" Target="../charts/chart16.xml"/><Relationship Id="rId7" Type="http://schemas.openxmlformats.org/officeDocument/2006/relationships/image" Target="../media/image66.png"/><Relationship Id="rId2" Type="http://schemas.openxmlformats.org/officeDocument/2006/relationships/image" Target="../media/image2.jpg"/><Relationship Id="rId1" Type="http://schemas.openxmlformats.org/officeDocument/2006/relationships/image" Target="../media/image14.emf"/><Relationship Id="rId6" Type="http://schemas.openxmlformats.org/officeDocument/2006/relationships/image" Target="../media/image65.png"/><Relationship Id="rId5" Type="http://schemas.openxmlformats.org/officeDocument/2006/relationships/chart" Target="../charts/chart17.xml"/><Relationship Id="rId4" Type="http://schemas.openxmlformats.org/officeDocument/2006/relationships/image" Target="../media/image64.png"/></Relationships>
</file>

<file path=xl/drawings/_rels/drawing53.xml.rels><?xml version="1.0" encoding="UTF-8" standalone="yes"?>
<Relationships xmlns="http://schemas.openxmlformats.org/package/2006/relationships"><Relationship Id="rId8" Type="http://schemas.openxmlformats.org/officeDocument/2006/relationships/image" Target="../media/image70.png"/><Relationship Id="rId3" Type="http://schemas.openxmlformats.org/officeDocument/2006/relationships/chart" Target="../charts/chart18.xml"/><Relationship Id="rId7" Type="http://schemas.openxmlformats.org/officeDocument/2006/relationships/chart" Target="../charts/chart19.xml"/><Relationship Id="rId2" Type="http://schemas.openxmlformats.org/officeDocument/2006/relationships/image" Target="../media/image14.emf"/><Relationship Id="rId1" Type="http://schemas.openxmlformats.org/officeDocument/2006/relationships/image" Target="../media/image2.jpg"/><Relationship Id="rId6" Type="http://schemas.openxmlformats.org/officeDocument/2006/relationships/image" Target="../media/image69.png"/><Relationship Id="rId5" Type="http://schemas.openxmlformats.org/officeDocument/2006/relationships/image" Target="../media/image68.png"/><Relationship Id="rId10" Type="http://schemas.openxmlformats.org/officeDocument/2006/relationships/image" Target="../media/image72.png"/><Relationship Id="rId4" Type="http://schemas.openxmlformats.org/officeDocument/2006/relationships/image" Target="../media/image67.png"/><Relationship Id="rId9" Type="http://schemas.openxmlformats.org/officeDocument/2006/relationships/image" Target="../media/image71.png"/></Relationships>
</file>

<file path=xl/drawings/_rels/drawing54.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image" Target="../media/image2.jpg"/></Relationships>
</file>

<file path=xl/drawings/_rels/drawing55.xml.rels><?xml version="1.0" encoding="UTF-8" standalone="yes"?>
<Relationships xmlns="http://schemas.openxmlformats.org/package/2006/relationships"><Relationship Id="rId3" Type="http://schemas.openxmlformats.org/officeDocument/2006/relationships/image" Target="../media/image74.png"/><Relationship Id="rId2" Type="http://schemas.openxmlformats.org/officeDocument/2006/relationships/chart" Target="../charts/chart22.xml"/><Relationship Id="rId1" Type="http://schemas.openxmlformats.org/officeDocument/2006/relationships/image" Target="../media/image7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44</xdr:row>
      <xdr:rowOff>0</xdr:rowOff>
    </xdr:from>
    <xdr:to>
      <xdr:col>1</xdr:col>
      <xdr:colOff>133350</xdr:colOff>
      <xdr:row>45</xdr:row>
      <xdr:rowOff>120650</xdr:rowOff>
    </xdr:to>
    <xdr:sp macro="" textlink="">
      <xdr:nvSpPr>
        <xdr:cNvPr id="328705" name="AutoShape 1" descr="data:image/png;base64,iVBORw0KGgoAAAANSUhEUgAAA3YAAAFYCAYAAAAflG7iAAAAAXNSR0IArs4c6QAAIABJREFUeF7t3UFMJGd6//E3kQ+E27LcICcSI60Muxc0Fgfbe7DkYTIbAZlVwniUg2dnYwl6B+WA5uIQX9Cc2AUk7xJ8GA3rC8Eo2Szr1SpZbCkjIy4b1kpEIg7Rwg3DjeVgbaKn8n/7/87rqqa7n67q96369sWema633vq8T1XXr96q7t8zvBBAAAEEEEAAAQQQQAABBKIW+D3p/X//93//z9XVVdQbQucRQAABBBBAAAEEEEAAgSoK/O53v/s4CXZHR0f/8+KLL1bRgG1GAAEEEEAAAQQQQAABBKIW+M///E9DsIt6COk8AggggAACCCCAAAIIVF2AYFf1CmD7EUAAAQQQQAABBBBAIHoBgl30Q8gGIIAAAggggAACCCCAQNUFCHZVrwC2HwEEEEAAAQQQQAABBKIXINhFP4RsAAIIIIAAAggggAACCFRdgGBX9Qpg+xFAAAEEEEAAAQQQQCB6AYJd9EPIBiCAAAIIIIAAAggggEDVBQh2Va8Ath8BBBBAAAEEEEAAAQSiFyDYRT+EbAACCCCAAAIIIIAAAghUXYBgV/UKYPsRQAABBBBAAAEEEEAgegGCXfRDyAYggAACCCCAAAIIIIBA1QUKCXbHx8dmaWnJXF5emuHhYbOwsGB6enqqbs/2I4AAAggggAACCCCAQEQCa2tr5vPPP38uzxwcHJjl5eVkK9ys42ag/v5+s7i4aHp7e83jx4/N0dGRGR8fN7Ozs8ly0sbJyYmZnJxsWyP3YHd+fp50/sGDB2ZoaMgIxsDAgKrTbW8tCyKAAAIIIIAAAggggAACLQpIppFg9vLLLycBrFarJRNVV1dXZmNjw8zMzNRD28TEhBkZGUkykPz/2NiY2dnZMaenp+bmzZtmb2/P3L17t77cxcWF2d7errfZYtfqb8892ElSdTsqaXR3d5dZu3ZHjOUQQAABBBBAAAEEEECgKwJ+tvE7YSexRkdHn8tAdrnbt2+bZ8+e1YPd1NSU2dzcNNPT08kkmOaVe7DzZ+yuw9BsDMsigAACCCCAAAIIIIAAAnkJNMoyMnu3srKShDR5uZNbstz6+rp5+PBh8l+5FfPOnTvJ+wYHB5NZPe0r92AnHZSpx62trXpfec5OO2wsjwACCCCAAAIIIIAAAkULNAp2knnkJc/J+e+Tya7V1VUzNzdn+vr6kvfJe+S2TJndk2f07HN49t9b3bZCgp3bKbkVc39/v/6gYLMdPjs7MwLCCwEEEEAAAQQQQAABBBDQCkiAkjDVyisr2PmPm/nv8/9sn81zb8U8PDysB8NW+mTfW2iwsw8d3rt3ryPTje1sMMsggAACCCCAAAIIIIAAAu0IpAU7mamTUOZ+878EN/fLU/wvkJRl5BZM+ZIVe/umZCXNN2PmHuzsRsl9pPKan58n1LVTRSyDAAIIIIAAAggggAACXRGwE1RyF6F9yTNyr776avJtme7f28fO5Fsw037yzb+D0f5cQnS3YnZlJFgpAggggAACCCCAAAIIIFBigdxn7Epsx6YhgAACCCCAAAIIIIAAAkEIEOyCGAY6gQACCCCAAAIIIIAAAgi0L0Cwa9+OJRFAAAEEEEAAAQQQQACBIAQIdkEMA51AAAEEEEAAAQQQQAABBNoXINi1b8eSCCCAAAIIIIAAAggggEAQAgS7IIaBTiCAAAIIIIAAAggggAAC7QsQ7Nq3Y0kEEEAAAQQQQAABBBBAIAgBgl0Qw0AnEEAAAQQQQAABBBBAAIH2BQh27duxJAIIIIAAAggggAACCCAQhADBLohhoBMIIIAAAggggAACCCCAQPsCBLv27VgSAQQQQAABBBBAAAEEEAhCgGAXxDDQCQQQQAABBBBAAAEEEECgfQGCXft2LIkAAggggAACCCCAAAIIBCFAsAtiGOgEAggggAACCCCAAAIIINC+AMGufTuWRAABBBBAAAEEEEAAAQSCECDYBTEMdAIBBBBAAAEEEEAAAQQQaF+AYNe+HUsigAACCCCAAAIIIIAAAkEIEOyCGAY6gQACCCCAAAIIIIAAAgi0L0Cwa9+OJRFAAAEEEEAAAQQQQACBIAQIdkEMA51AAAEEEEAAAQQQQAABBNoXKCTYHR8fm6WlJXN5eWmGh4fNwsKC6enpab/XLIkAAggggAACCCCAAAIIIFAXyD3YnZ+fm8ePH5sHDx6YoaEhs7a2ZgYGBszk5CTDgAACCCCAAAIIIIAAAggg0AGB3IOdzNZtb2+bWq2WzNIdHByY3d1dZu06MHg0gQACCCCAAAIIIIAAAgiIQO7Bzp+x84Mew4AAAggggAACCCCAAAIIIKATyD3YSfd2dnbM1tZWvac8Z6cbNJZGAAEEEEAAAQQQQAABBFyBQoKdu0K5FXN/f9/Mzs62NBJnZ2dGZv9Ce737yRdBdemdV15oqj/vfVZr6n1FvOntl1aKWA3rQAABBBBAAAEEEECgLtDX12f6+/tLI1JosJNgtri4aO7du2fGxsZKgfjmxr8HtR2b97/WVH/mP3yjqfcV8ablqY+KWA3rQAABBBBAAAEEEECgtAK5B7urq6vkWzGPjo4SxPn5+dKEOtkegp1+3yDY6Q1pAQEEEEAAAQQQQKDaArkHu7LzEuz0I0yw0xvSAgIIIIAAAggggEC1BQh2yvEn2CkBjTEEO70hLSCAAAIIIIAAAghUW4Bgpxx/gp0SkGCnB6QFBBBAAAEEEEAAgcoLEOyUJUCwUwIS7PSAtIAAAggggAACCCBQeQGCnbIECHZKQIKdHpAWEEAAAQQQQAABBCovQLBTlgDBTglIsNMD0gICCCCAAAIIIIBA5QUIdsoSINgpAQl2ekBaQAABBBBAAAEEEChEYG1tzXz++edmYWHB9PT0JOs8Pj42S0tL5vLyMvnBc/ndbvnx87S/7+3trf8U3Pj4uJmdnU3aODg4MCcnJ2ZycrLt7SDYtU33fwsS7JSABDs9IC0ggAACCCCAAAII5Cpwfn6eBLaXX345CWC1Wi0JdvY3uycmJpLf6t7Z2TGnp6fm/v37SYDz//7mzZtmb2/P3L1712xsbJiZmRlzcXFhtre36222uyEEu3bl/t9yBDslIMFOD0gLCCCAAAIIIIAAAoUIyCycG8Ky/nz79m3zk5/8pB7W7Pvk7589e1YPdlNTU2Zzc9NMT0+boaEh1TYQ7FR8zNgp+ZLF+R27TijSBgIIIIAAAggggEDeAs0Eu/X1dfPnf/7n5he/+MVzwU7+/uHDh0b+e3R0ZO7cuZN0d3BwMJnt074IdkpBZuyUgAQ7PSAtIIAAAggggAACCBQicF2wk1s2V1dXzbe+9a3ngp39+7m5ueT5O3lJW3Jb5ujoqFleXn7u+bx2NoZg146as0zowe5vV//BfPCPnyq3ksURaE9g5lsvm7+Z+9P2FmYpBBBAAAEEEEAgMIHrgp17y2XarZjus3nyjJ17K+bh4WGyte1+gQrBTlksoQe74dcfKbeQxRHQCRz9YknXAEsjgAACCCCAAAKBCPjBzv/yFPnWzIGBASNfkuJ+eYr9exva5EtW5BbMkZERs7KykjxjJ7N6mm/GJNgpiyT0YMeMnXKAWVwlwIydio+FEUAAAQQQQCAQAfutmGdnZ/UeyTNyEtTcnzUYHh6u/xRC1t/LTxvs7+8/91MH3IoZwECHHuyyiOY/fCMAvf/rAl+eEsxQ0BEEEEAAAQQQQACBSAWYsVMOHMFOCUiw0wPSAgIIIIAAAggggEDlBQh2yhIg2CkBCXZ6QFpAAAEEEEAAAQQQqLwAwU5ZAgQ7JSDBTg9ICwgggAACCCCAAAKVFyDYKUuAYKcEJNjpAWkBAQQQQAABBBBAoPICBDtlCRDslIAEOz0gLSCAAAIIIIAAAghUXoBgpywBgp0SkGCnB6QFBBBAAAEEEEAAgcoLFBLssn7DoQz6BDv9KPJzB3pDWkAAAQQQQAABBBCotkDuwU5+zE9+df3BgwdmaGjI+L+6Hjs/wU4/ggQ7vSEtIIAAAggggAACCFRbIPdgJ7N129vbplarmZ6eHiO/tL67u1v/RfbY+Ql2+hEk2OkNaQEBBBBAAAEEEECg2gK5Bzt/xs4PerHzE+z0I0iw0xvSAgIIIIAAAggggEC1BXIPdsK7s7Njtra26tLDw8PM2OVUd5v3v9ZUy/MfvtHU+4p4E8GuCGXWgQACCCCAAAIIIFBmgUKCnQsot2Lu7++b2dnZllzPzs6MzP6F9nr3ky+C6tI7r7zQVH/e+6zW1PuKeNPbL60UsRrWgQACCCCAAAIIIIBAXaCvr8/09/eXRqTQYCfBbHFx0dy7d8+MjY2VApFbMfXDyIyd3pAWEEAAAQQQQAABBKotkHuwu7q6Sr4V8+joKJGen58vTaiT7SHY6Xcggp3ekBYQQAABBBBAAAEEqi2Qe7ArOy/BTj/CBDu9IS0ggAACCCCAAAIIVFuAYKccf4KdEtAYQ7DTG9ICAggggAACCCCAQLUFCHbK8SfYKQEJdnpAWkAAAQQQQAABBBCovADBTlkCBDslIMFOD0gLCCCAAAIIIIAAApUXINgpS4BgpwQk2OkBaQEBBBBAAAEEEECg8gIEO2UJEOyUgAQ7PSAtIIAAAggggAACCFRegGCnLAGCnRKQYKcHpAUEEEAAAQQQQACBygsQ7JQlQL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oJNgdHx+bpaUlc3l5aYaHh83CwoLp6ekpBT7BTj+My1Mf6RuhBQQQQAABBBBAAAEEchRYW1szz549S9bgZho36/T395vFxUXT29trHj9+bI6Ojsz4+LiZnZ1Nljs4ODAnJydmcnKy4z3NPdidn58nG/XgwQMzNDRkBGRgYCCXjem4ThMNEuyaQLrmLQQ7vSEtIIAAAggggAACCOQnIOFte3vb1Gq1ZIJKMs2NGzfMyMhIknUmJibM2NiY2dnZMaenp+bmzZtmb2/P3L1712xsbJiZmRlzcXHxXBud7m3uwc5HkJS6u7tbmlk7gp2+JAl2ekNaQAABBBBAAAEEEMhPwM8077//vnnttdeSFbqBz77v9u3byeyeDXZTU1Nmc3PTTE9PJ5NdebxyD3b+jJ2PksdGFdkmwU6vTbDTG9ICAggggAACCCCAQL4CMhu3tbWVrGR+fj6ZofOzjfx5fX3dPHz4MPmv3Ip5586dZJnBwcFkmbxeuQc76biLIH8u03N2BDt9aRLs9Ia0gAACCCCAAAIIIJCvgNx+aV8SouRZOv/2SpnUWl1dNXNzc6avry95u4Q9uS1zdHTULC8vG/scnv33TvW6kGDndlZuxdzf368/QNipDelWOwQ7vTzBTm9ICwgggAACCCCAAAL5Cdhn5+yXoMif5SVhLe1WTPss3tXVVfKMnXsr5uHhYbJsp79ApdBgJwlWku29e/danoY8Ozszsnxor3c/+SKoLr3zygtN9ee9z2pNva+IN7390koRq2EdCCCAAAIIIIAAAgjUBWTGTGbPmnn5wc5+IaR8SYr75Sn+F0XKcnILpnzJysrKSvKMnWSaPL4ZM/dgJynVftWnoNn7UZsBjOE9zNjpR4kZO70hLSCAAAIIIIAAAgjkJ+BnmqyfO3D/3r9TUf5cqlsx8+PuTssEO707wU5vSAsIIIAAAggggAAC1RbIfcau7LwEO/0IE+z0hrSAAAIIIIAAAgggUG0Bgp1y/Al2SkBjDMFOb0gLCCCAAAIIIIAAAtUWINgpx59gpwQk2OkBaQEBBBBAAAEEEECg8gIEO2UJEOyUgAQ7PSAtIIAAAggggAACCFRegGCnLAGCnRKQYKcHpAUEEEAAAQQQQACBygsQ7JQlQL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g2ClLgGCnBCTY6QFpAQEEEEAAAQQQQKDyAgQ7ZQkQ7JSABDs9IC0ggAACCCCAAAIIVF6gkGB3cHBglpeXE+ze3l7z6NEjMzQ0VAp8gp1+GJenPtI3QgsIIIAAAggggAACCFRYIPdgd3V1ZVZWVsz09HQS5iTk7e/vm9nZ2VKwE+z0w0iw0xvSAgIIIIAAAggggEC1BboS7E5OTszk5GQp5Al2+mEk2OkNaQEBBBBAAAEEEECg2gK5BzvhPT4+NktLS+by8tKMj4+XZrZOto1gp9+BCHZ6Q1pAAAEEEEAAAQQQqLZAIcFObr98+vSpuXXrlnny5ImZn583Y2NjpZAn2OmHkWCnN6QFBBBAAAEEEEAAgWoL5B7sZLZufX3dLCwsmL6+vmT2bnt729RqNdPT09O0/tnZmTk/P2/6/UW98d1PvihqVU2t551XXmjqfe99VmvqfUW86e2XVopYDetAAAEEEEAAAQQQQKAuINmkv7+/NCKFBzuZvdvd3U2CXivBLlRxZuz0I8OMnd6QFhBAAAEEEEAAAQSqLZB7sBPenZ0ds7W1lUjzcwf5Ftzm/a81tYL5D99o6n1FvIlgV4Qy60AAAQQQQAABBBAos0Ahwa7MgMzY6UeXYKc3pAUEEEAAAQQQQACBagsQ7JTjT7BTAhpjCHZ6Q1pAAAEEEEAAAQQQqLYAwU45/gQ7JSDBTg9ICwgggAACCCCAAAKVFyDYKUuAYKcEJNjpAWkBAQQQQAABBBBAoPICBDtlCRDslIAEOz0gLSCAAAIIIIAAAghUXoBgpywBgp0SkGCnB6QFBBBAAAEEEEAAgcoLEOyUJUCwUwIS7PSAtIAAAggggAACCCCQu8D5+blZXFw0Z2dnz/2E2/HxsVlaWjKXl5fJD57Le+Qn3h4/fmyOjo7M+Pi4mZ2dTfonv+l9cnJiJicnO95fgp2SlGCnBCTY6QFpAQEEEEAAAQQQQCBXgaurqySoTUxMmLGxsfq6/L+X3+8+PT01N2/eNHt7e+bu3btmY2PDzMzMmIuLC7O9vW1qtZrp6enpeH8JdkpSgp0SkGCnB6QFBBBAAAEEEEAAgVwFZFYuLZT5f2//fPv2bfPs2bN6sJuamjKbm5tmenraDA0N5dJXgp2SlWCnBCTY6QFpAQEEEEAAAQQQQCBXAbmFcnl5ub4Oe8ulPwsnwW59fd08fPgw+a/cinnnzp1kucHBwedm+zrdYYKdUpRgpwQk2OkBaQEBBBBAAAEEEEAgVwEJdvv7+/Vn5dbW1szAwIAZHR19biZPnsNbXV01c3Nzpq+vL+mThD25LVPeK+HQhkL7753qOMFOKUmwUwIS7PSAtIAAAggggAACCCCQq4Af7Oyf5Vk69xZN/9ZMeQZPnrFzb8U8PDxM+trpL1Ah2ClLgGCnBCTY6QFpAQEEEEAAAQQQQCBXAXuL5cLCQv0bL+WLVEZGRp77UhU7k2dDm3yZityCKe9bWVlJnrGTWb08vhmTYKcsAYKdEpBgpwekBQQQQAABBBBAAIHcBSSkbW1tJetxf8LA/bmD4eFhI+FPvvUybZaPWzFzH6b2V0Cwa9/OLrk89ZG+EVpAAAEEEEAAAQQQQKDCAszYKQefYKcEZMZOD0gLCCCAAAIIIIAAApUXINgpS4BgpwQk2OkBaQEBBBBAAAEEEECg8gIEO2UJEOyUgAQ7PSAtIIAAAggggAACCFRegGCnLAGCnRKQYKcHpAUEEEAAAQQQQACBygsQ7JQlQLBTAhLs9IC0gAACCCCAAAIIIFB5AYKdsgQIdkpAgp0ekBYQQAABBBBAAAEEKi9QSLCT33CQ32yQV29vr3n06JEZGhoqBT7BTj+M/NyB3pAWEEAAAQQQQAABBKotkHuwu7q6qv/KuoQ5/4f6Yucn2OlHkGCnN6QFBBBAAAEEEEAAgWoLdCXYnZycmMnJyVLIE+z0w0iw0xvSAgIIIIAAAggggEC1BXIPdsJ7fHxslpaWzOXlpRkfHzezs7OlUSfY6YeSYKc3pAUEEEAAAQQQQACBagsUEuzk9sunT5+aW7dumSdPnpj5+XkzNjZWCnmCnX4YCXZ6Q1pAAAEEEEAAAQQQqLZA7sFOZuvW19fNwsKC6evrS2bvtre3Ta1WMz09PU3rn52dmfPz86bfX9Qb3/3ki6JW1dR63nnlhabe995ntabeV8Sb3n5ppYjVsA4EEEAAAQQQQAABBOoCkk36+/tLI1J4sJPZu93d3STotRLsQhVnxk4/MszY6Q1pAQEEEEAAAQQQQKDaArkHO+Hd2dkxW1tbiTQ/d5BvwW3e/1pTK5j/8I2m3lfEmwh2RSizDgQQQAABBBBAAIEyCxQS7MoMyIydfnQJdnpDWkAAAQQQQAABBBCotgDBTjn+BDsloDGGYKc3pAUEEEAAAQQQQACBagsQ7JTjT7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g2ClLgGCnBCTY6QFpAQEEEEAAAQQQQKDyAgQ7ZQkQ7JSABDs9IC0ggAACCCCAAAIIVF6AYKcsAYKdEpBgpwekBQQQQAABBBBAAIHKCxDslCVAsFMCEuz0gLSAAAIIIIAAAgggUHkBgp2yBAh2SkCCnR6QFhBAAAEEEEAAAQQqL1BIsDs4ODDLy8sJdm9vr3n06JEZGhoqBT7BTj+My1Mf6RuhBQQQQAABBBBAAAEEchY4Pz83i4uL5sUXXzSzs7PJ2o6Pj83S0pK5vLw0/f39yb9L5nn8+LE5Ojoy4+Pj9fdKLjo5OTGTk5Md72nuwe7q6sqsrKyY6enpJMzJxuzv79c3ruNbVHCDBDs9OMFOb0gLCCCAAAIIIIAAAvkLrK2t1VciwU6yjgS4iYkJMzY2ZnZ2dszp6am5efOm2dvbM3fv3jUbGxtmZmbGXFxcmO3tbVOr1UxPT0/HO9uVYJdXSu24ThMNEuyaQLrmLQQ7vSEtIIAAAggggAACCOQrYCeobty4UZ+oktk6N6zZP9++fds8e/asHuympqbM5uZmfbIrj57mHuyk0+70pDsVmccGFd0mwU4vTrDTG9ICAggggAACCCCAQH4CMjNnZ94k29g7ENOC3fr6unn48KGR/8qtmHfu3Ek6Njg4mMzq5fUqJNhJun369Km5deuWefLkiZmfn891o/LCSmuXYKfXJtjpDWkBAQQQQAABBBBAID8BucVSXvJsnPtomR/s5Bm81dVVMzc3Z/r6+pJl5D1yW+bo6GjyvSP2OTz7753qde7BTjZE0urCwkKycf7Gd2pDutUOwU4vT7DTG9ICAggggAACCCCAQH4C8myd3FrpvuRORHmWLu1WTPscnZ3pc2/FPDw8rIfETva48GAnCXd3dzcJeq08NHh2dmYkAYf2eveTL4Lq0juvvNBUf977rNbU+4p409svrRSxmtKtI6Tai7HupCCovdLtFmwQAggggAACTQvIpJPMnrX6cmfs/C9PkQA4MDBQ/9ZLmemTWzBHRkbqXygpmSaP7xzJPdgJlGzQ1tZWYsbPHbRaOq29f/P+15paYP7DN5p6XxFvYsauPeWQZotjrDtRp/baqz2WQgABBBBAoMoC/rf8u98nMjw8XJ/A8t9nfwIu2lsxyz7oIZ1ci3WMJ9icXLe3l4RUezHWHcGuvbpjKQQQQAABBBAIU6CQGbswN70zvQrp5Jpg15kxjaWVkGqPYBdL1dBPBBBAAAEEECirAMFOObIhnVwT7JSDGdniIdUewS6y4qG7CCCAAAIIIFA6AYKdckhDOrkm2CkHM7LFQ6o9gl1kxUN3EUAAAQQQQKB0AgQ75ZCGdHJNsFMOZmSLh1R7BLvIiofuIoAAAggggEDpBAh2yiEN6eSaYKcczMgWD6n2CHaRFQ/H4mWUAAAgAElEQVTdRQABBBBAAIHSCRDslEMa0sk1wU45mJEtHlLtEewiKx66iwACCCCAAAKlEyDYKYc0pJNrgp1yMCNbPKTaI9hFVjx0FwEEEEAAAQRKJ0CwUw5pSCfXBDvlYEa2eEi1R7CLrHjoLgIIIIAAAgiUToBgpxzS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SidAsFMOaUgn1wQ75WBGtnhItUewi6x46C4CCCCAAAIIlE6AYKcc0pBOrgl2ysGMbPGQao9gF1nx0F0EEEAAAQQQKJ0AwU45pCGdXBPslIMZ2eIh1R7BLrLiobsIIIAAAgggUDoBgp1ySEM6uSbYKQczssVDqj2CXWTFQ3cRQAABBBBAoHQCBDvlkIZ0ck2wUw5mZIuHVHsEu8iKh+4igAACCCCAQOkECgl2BwcHZnl5OcHr7e01jx49MkNDQ6XADOnkmmBXipJqeiNCqj2CXdPDxhsRQAABBBBAAIFcBHIPdldXV2ZlZcVMT08nYU5C3v7+vpmdnc1lg4puNKSTa4Jd0aPf3fWFVHsEu+7WAmtHAAEEEEAAAQS6EuxOTk7M5ORkKfRDOrkm2JWipJreiJBqj2DX9LDxRgQQQAABBBBAIBeB3IOd9Pr4+NgsLS2Zy8tLMz4+XprZOtm2kE6uCXa57CPBNhpS7RHsgi0TOoYAAggggAACFREoJNjJ7ZdPnz41t27dMk+ePDHz8/NmbGysFMQhnVwT7EpRUk1vREi1R7Breth4IwIIIIAAAgggkItA7sFOZuvW19fNwsKC6evrS2bvtre3Ta1WMz09PblsVJGNhnRyTbArcuS7v66Qao9g1/16oAcIIIAAAgggUG2BwoOdzN7t7u4mQa+VYHd2dmbOz8+DG613P/kiqD6988oLTfXnvc9qTb2viDe9/dJKEasp3TpCqr0Y604Kgtor3W7BBiGAAAIIINC0gEw69ff3N/3+0N+Ye7ATgJ2dHbO1tZVY8HMH+ZZEjDMny1Mf5YtS0taZsdMPLLWnN6QFBBBAAAEEEAhDoJBgF8am5tOLkE6uZQsJdvmMc4ithlR7MdadjCnBLsTKpk8IIIAAAggg0I4Awa4dNWeZ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WhZYW1szz549S5a7c+eOmZycTP7/+PjYLC0tmcvLy+QHzxcXF5Pf7n78+LE5Ojoy4+PjZnZ2NnnvwcGBOTk5qS/bcicaLECwU2qGdHJNsFMOZmSLh1R7BLvIiofuIoAAAggggEBLAhLe9vb2zFtvvZUEufX1dbOwsFAPcBMTE2ZsbMzs7OyY09NTc/PmzeT9d+/eNRsbG2ZmZsZcXFyY7e1tU6vVTE9PT0vrb+bNBLtmlBq8J6STa4KdcjAjWzyk2iPYRVY8dBcBBBBAAAEE2hY4Pz9PZuMePHiQtOGGNQl98ufbt28ns3s22E1NTZnNzU0zPT1thoaG2l53owUJdkrWkE6uCXbKwYxs8ZBqj2AXWfHQXQQQQAABBBBoW8CGN5l5k9k5P9jJbN7Dhw+TWT25FVNu25TX4OBgMquX14tgp5QN6eSaYKcczMgWD6n2CHaRFQ/dRQABBBBAAIG2BK6urszKykp95s0NeXJ7pczmra6umrm5OdPX15esw97GOTo6apaXl+vP4dl/b6sjKQsR7JSSIZ1cE+yUgxnZ4iHVHsEusuKhuwgggAACCCDQloB8gcrAwMBzX5ySdiumfY5OgqA8Y+feinl4eJis2375SlsdIdh1iu3/txPSyTXBrvPjG3KLIdUewS7kSqFvCCCAAAIIIKAVkIAmz9XJrJsbyOzf2y9P8YOffJmK3II5MjJSn+mTWb08vhmTGTvlKId0ck2wUw5mZIuHVHsEu8iKh+4igAACCCCAQEsC8jMFchul+7I/eeD+3MHw8HDybZlyW6Yss7+//9xPHXArZkvsxb45pJNrgl2xY9/ttYVUewS7blcD60cAAQQQQACBqgswY6esgJBOrgl2ysGMbPGQao9gF1nx0F0EEEAAAQQQKJ0AwU45pCGdXBPslIMZ2eIh1R7BLrLiobsIIIAAAgggUDoBgp1ySEM6uSbYKQczssVDqj2CXWTFQ3cRQAABBBBAoHQCBDvlkIZ0ck2wUw5mZIuHVHsEu8iKh+4igAACCCCAQOkECHbKIQ3p5JpgpxzMyBYPqfYIdpEVD91FAAEEEEAAgdIJFBLs3K8H7e3tNY8ePTJDQ0OlwAzp5JpgV4qSanojQqo9gl3Tw8YbEUAAAQQQQACBXARyD3byo30rKytmeno6CXP+7znkslUFNhrSyTXBrsCBD2BVIdUewS6AgqALCCCAAAIIIFBpga4Euzx+ab1boxjSyTXBrltV0J31hlR7BLvu1ABrRQABBBBAAAEErEDuwU5W5P4a+/j4eP3X18swDCGdXBPsylBRzW9DSLVHsGt+3HgnAggggAACCCCQh0AhwU5uv3z69Km5deuWefLkiZmfnzdjY2N5bE/hbYZ0ck2wK3z4u7rCkGqPYNfVUmDlCCCAAAIIIICAyT3YyWzd+vq6WVhYMH19fcns3fb2tqnVaqanp6fpITg7OzPn5+dNv7+oN777yRdFraqp9bzzygtNve+9z2pNva+IN7390koRqyndOkKqvRjrTgqC2ivdbsEGIYAAAggg0LSAZJP+/v6m3x/6GwsPdjJ7t7u7mwS9VoJdqJAhzZqIUYwzJ8tTH4U6vEH3K6Tai7HuZHCpvaBLnM4hgAACCCCAQAsCuQc76cvOzo7Z2tpKusXPHbQwOm28NcYTbE6u2xhoYwzBrj03dylqT29ICwgggAACCCAQhkAhwS6MTc2nFyGdXDNjl88Yh9pqSLUX4wUFZuxCrWz6hQACCCCAAALtCBDs2lFzlgnp5JpgpxzMyBYPqfYIdpEVD91FAAEEEEAAgdIJEOyUQxrSyTXBTjmYkS0eUu0R7CIrHrqLAAIIIIAAAqUTINgphzSkk2uCnXIwI1s8pNoj2EVWPHQXAQQQQAABBEonQLBTDmlIJ9cEO+VgRrZ4SLVHsIuseOguAggggAACCJROgGCnHNKQTq4JdsrBjGzxkGqPYBdZ8dBdBBBAAAEEECidAMFOOaQhnVwT7JSDGdniIdUewS6y4qG7CCCAAAIIIFA6AYKdckhDOrkm2CkHM7LFQ6o9gl1kxUN3EUAAAQQQQKB0AgQ75ZCGdHJNsFMOZmSLh1R7BLvIiofuIoAAAggggEDpBAh2yiEN6eSaYKcczMgWD6n2CHaRFQ/dRQABBBBAAIHSCRDslEMa0sk1wU45mJEtHlLtEewiKx66iwACCCCAAAKlEyDYKYc0pJNrgp1yMCNbPKTaI9hFVjx0FwEEEEAAAQRKJ0CwUw5pSCfXBDvlYEa2eEi1R7CLrHjoLgIIIIAAAgiUToBgpxzS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SidAsFMOaUgn1wQ75WBGtnhItUewi6x46C4CCCCAAAIIlE4g92B3fHxslpaWzOXlZR1veHjYLCwsmJ6enuhBQzq5JthFX04tbUBItUewa2noeDMCCCCAAAIIRCiws7Njtra2kp6Pj4+b2dlZc3V1ZR4/fmyOjo7qfyf/fnBwYE5OTszk5GRhW5p7sPO3REDkVeRG5qkZ0sk1wS7PkQ6v7ZBqj2AXXn3QIwQQQAABBBDonIBMVq2vryeTU729vUmYm5iYMH19fWZvb8/cvXvXbGxsmJmZGXNxcWG2t7dNrVYrdCKr0GAniXZlZcVMT0+boaGhzkl3saWQTq4Jdl0shC6sOqTaI9h1oQBYJQIIIIAAAggUJuBPTtk/j46OPhfspqamzObmZlfyTqHBTqYk9/f3k2nLsrxCOrkm2JWlqprbjpBqj2DX3JjxLgQQQAABBBCIUyAt2J2enpr79+/Xb8W8c+dOsnGDg4NmbGys8A0tNNitra2ZGzdudGVD85IN6eSaYJfXKIfZbki1R7ALs0boFQIIIIAAAgh0RsAPdmkTVnK7ptyWKbN4y8vLpr+/3ywuLia3axbxKizYyYZq7jU9Ozsz5+fnRZiwDgQQQAABBBBAAAEEECi5gAQuCV/NvLJuxbTfGyKPnMkzdu6tmIeHh0nTRX23SGHBTmbrBgYGCtuwZgaI9yCAAAIIIIAAAggggAAC1wm4X54i75UvT3nw4EH9e0Mk+MktmCMjI/XvFJFJqSK/GbOQYCcb5W/8dXj8OwIIIIAAAggggAACCCAQioD7cwfyPJ2difNvy5Q/l/pWzFAGhH4ggAACCCCAAAIIIIAAAmUTKGTGrmxobA8CCCCAAAIIIIAAAgggEJIAwS6k0aAvCCCAAAIIIIAAAggggEAbAgS7NtBYBAEEEEAAAQQQQAABBBAISYBgF9Jo0BcEEEAAAQQQQAABBBBAoA0Bgl0baCyCAAIIIIAAAggggAACCIQkQLALaTToCwIIIIAAAggggAACCCDQhgDBrg00FkEAAQQQQAABBBBAAAEEQhIg2DmjIb8ov7S0ZC4vL5O/HR8fN7Ozs18aL/nB9cXFRXPv3j0zNjbWlfG8urpKfvR9dHS0/uOIXelIg5XaH2eUtwwPD5uFhQXT09NjXOf+/v7Esq+vz2S93/0xSGlrfn6+a+6dMHa3P6vGOrGeRm1IH7a3t02tVkvGRPuSMTo8PKyPsba9Ti+fVVt2Xz47OzO9vb3m0aNHZmhoKLNGy1SLron1dg06PQZp7fme8h73mCB/5ljXnc+Yosff/YwoYt2trEP2ladPn9Y/q1pZtoj3Zn2mZh3f7D51dHSUdM9+pjZ7DlTENlVpHe44udttf/w67XNnZGQkOQe0Y2iXs+cUUrM/+tGP6p9p8u+d/tyv0hjFtK0EO2e03KKXv5adZmJiomshQnZmedlftS+ysOSgsL+/nxpsm+mHfHBsbGyYmZmZ5ITZWtqDkXWVbTw9PTX3799Pfb8E5246NLOtrbzHfqDa7f/5z39u/uiP/igJE0W+Wj3Aa+tBs23yobe6umrm5uaSCwCtvrJqUWprbW3NDAwMJPuYbOPu7m4STn/84x+b1157LRkX9z1lqkXrqPVtdTzS3t9qPXZinbYNbW1zrGtvNPyLQTIO8tJeLG2nnttZpr2t/vJSnVj3+++/n3q8yjq+/frXvzYnJydfOu7JZ3EnL/h1yqhK7ciY3bhxo74f+PuJHCt/8IMfmO9973v184a0zyVpx77sBEU3j7NVGsNubyvBLiPYySyG3VlkVmxzczOZyfvtb3+bXAGRq3fT09PJ0vbffvOb3yQzU9/85jfND3/4w+dmALKunNmd79mzZ8ZenZE23Ss0cgXbrlP+7Ve/+lVyhU2ClxwAJCytrKwkfZF/kyD13e9+N+mjzERktWuv7Lh9k/6//vrrycmsvOwV/J/97GfJn20/X3311eTqpT/TkVXQ9gNGLN0PjqwDTVlPpv1g53q5Y27Hxr+yKu93x15OgtwTg4uLiy/VY9pM6Te+8Y1k1TJjJy/3yp8/I+rO7GTVw+DgYP1CgFvT0vZf/dVfmV/+8pfJlUV3hvK67ZW6f/jwofn+97+f1Jm8pJZlXRLAPv/8c/PVr341CWJyEUFq076n0cUQW1tSw25gzDrBshcf5MOxCsEu7Vgl4dc9xkiNSOj1jwFf+cpXUo8LWcc5W//+ccB/v5xwduJY5+5PUl9SJ3/3d3/Hsa7gMxEZB6kn+Qz1L2q5J7buPik1sry8/NxY2Qsv9rPpT/7kT8ynn3763PFCxjjtWGM32Z8tSTvGfPvb3zY/+clPkuOlhCJ7/JHjkhzTZP/Y2tp6brY5axbN7ct3vvOdpG+dPL7Z45VcVG3m+Cb9XF9fT46j8vlBsCt4Z/BW59e/fDY/ePDguf3E/xzy/2z3mzfffDM5H7AXRQl23R3botZOsHOks2bsZJZAbtGUsCQn0u6Hkixu/83ORsnfyUFSwpCckMgJoXtFzV2PnJDKCao9+fZP9OXP8sFkT0jkRNZefbEHALte+2+yk//0pz9NwqC83IP23t6eeeutt5K/t8vLlTs5WXavlPpXseW9bj+ztifttj7fyw92tn92Nsb/0PdDrr11s6idpNPrsUHJvz01bWxk3Xbm1B2TrJMf+WD261FmB/2ZUnc8pQbtrJX7Ie/Ojl1XD37fbK3ISZCcjNkgYD+kZLuyttdeSXZPvNwTFP8WE/mzXabRCaO05/67hBD/xCftQ9S1LlstiokfaNP2bTmxkKvE/vHH1o0dq3aOc7JsWrBzjzedOtbJuvz6uq62OdZ1+gj45Zpz15B1bMs6HvmfTX49uzPxsp60O3HSlnFvY3PrU45p9t/shYwXX3wx+Vy2F41u3rxZvwPFPmYgx3EJWx988EFyh4r9rLxu3a0c39zPdQm9zRzf3Pr3b8WM/bGHzldu/i269d/s57Ef7LLOFQh2+Y9fCGsg2HnBzn3Gzs50+TtDo6Di7pR255KDuH8vtH2ORA7y7rR7o2DnX+F0T3bcf3N36qwrnnY99uqkPfm24S7tZMf2M20WyX8uJms7fMu0WZJGsyKhP8vVyk7tBnBxsFej/bFpNdi5wdlayuyUe0Jhx0FO2OWKnpxw2BMn/1YQ6U+jevD/3f9gsv2R99k6zdpemdGVffDWrVv1W5DTTnzc24TTntPKOiFxa8tvNy0UNrpNryy16DrY26bd5zbcOwbsDIt7+6F7Qaad41xWsHOPi5061qXVF8e6Vo5anXlv1gmrG0z8uxH82rSz//7xyt+vZT91L1ym7dPXHWP8YGePP2kXIWUb3DtarJhcyJPb5+QCibzsxdzr1t3K8S3rs1/20bTjW6PbQNNu+evM6NNKI4FOBLu081C58ECwq0btEey8YJd2G4I22Pm3RGRdnfRLzj0JTTsot3qy8/HHHyeryLpNzb3yKVcl3ZPnZq6ipu0y7tVS+8UpjW7F9N/vt1m2A5O9bUZmPtLGxr2C6n6xRaMZu7Rgl3ULrHwBkMyYus+vFRHs5ItWGtWiuMjtmzI7Ky9/xi6rNhsdtv3a8k9q/D83OvlMCyOxfmS42+1b223yjz9pJ4SNThLTasr1Spux0wS76451bn3JujnWFVu9Uitps+ONgp07plkzErK8X4d+7RUR7PzjbdrnmL2zwp9Zu+4iWtZI+cer645vjR4LkHVcd/dDsRVTnbVpb8X0by0WOXvhnVttq1FHBLsCgp17i4Yfqhqd8HQ62MlO7d/26Ja5exW+0cmO/fD1b8NKC6b+NyX6Hyb21hX7HMR136zoPu8U4y4qB1135sxuv5wIpI2Nf7XZbrNbG+5Jqn/gtu+TW4PcWd1O3Irpnng3c+uH9N32Qf6/US3Kv9tb4PxbJv0Tn+suBkhbWbNrfv3ZW6elzeu+BS/2WrS1lHYi7O/bWReW/Pe5nu7+WXSwu+5Y59aXbH+jCwVZ2+RuX1p9Vf1Yd93x2Teztxza5exngr3A4wY7d9+7bsau3Vsx3ZpodcZOjrfXffma3V7/Wd92jm9Zx6us45s9+W/0zd7XXdi6bnz59/YE/HqWP8vL/QKURl+e4tePexySmVueoWxvXGJaimBXULDzr6Jk3UbiFo+drbEzNfYLW+zD5q3O2MlO7d7W4X4Rhv/FE7a/8oUx8qyePC/onshnbY97smi/WMH+nX2mTE6e7S2v9u9kPWnvl1sF5b324fKQvxK72R3fHQN3e9LGxr9lMc1L/k5eMuuWFezstz7a2z3lSwbkWSP5MgDfPu02xuvqodVgJzWctr0S7OVLCOTlftGK1Lr94h73i1qsuf13+bN/W3DaFcw0R7tc1u2I/he5lKEWxSvtyr67L8o4yO3k/q3grqs9lrhfnuKOYdHBLutYl1Zf19U2x7pmj2ytv8/db5s5ttnPDdlXv/71ryfPi6fVlnu8kGOfu56sn5hpdIxpNdjJOv3n1eSxB3srsBxz3eOU5vjW6NEIGRG7L7vry7q9U8KsPRco+qdPWq+eci7RqJ5li9PGxb3Qm7a8vRAiFxzcx43K8hlWzkpof6sIdu3bsSQCuQu4B2lujcmdmxUggAACCCCAAALRChDsoh06Ol4FAf+qb7d+0LwK1mwjAggggAACCCAQswDBLubRo+8IIIAAAggggAACCCCAgDGGYEcZIIAAAggggAACCCCAAAKRCxDsIh9Auo8AAggggAACCCCAAAIIEOyoAQQQQAABBBBAAAEEEEAgcgGCXeQDSPcRQAABBBBAAAEEEEAAAYIdNYAAAggggAACCCCAAAIIRC5AsIt8AOk+AggggAACCCCAAAIIIECwowYQQAABBBBAAAEEEEAAgcgFCHaRDyDdRwABBBBAAAEEEEAAAQQIdtQAAggggAACCCCAAAIIIBC5AMEu8gGk+wgggAACCCCAAAIIIIAAwY4aQAABBBBAAAEEEEAAAQQiFyDYRT6AdB8BBBBAAAEEEEAAAQQQINhRAwgggAACCCCAAAIIIIBA5AIEu8gHkO4jgAACCCCAAAIIIIAAAgQ7agABBBBAAAEEEEAAAQQQiFyAYBf5ANJ9BBBAAAEEEEAAAQQQQIBgRw0ggAACCCCAAAIIIIAAApELEOwiH0C6jwACCCCAAAIIIIAAAggQ7KgBBBBAAAEEEEAAAQQQQCByAYJd5ANI9xFAAAEEEEAAAQQQQAABgh01gAACCCCAAAIIIIAAAghELkCwi3wA6T4CCCCAAAIIIIAAAgggQLCjBhBAAAEEEEAAAQQQQACByAUIdpEPIN1HAAEEEEAAAQQQQAABBAh21AACCCCAAAIIIIAAAgggELkAwS7yAaT7CCCAAAIIIIAAAggggADBjhpAAAEEEEAAAQQQQAABBCIXINhFPoB0HwEEEEAAAQQQQAABBBAg2FEDCCCAAAIIIIAAAggggEDkAgS7yAeQ7iOAAAIIIIAAAggggAACBLsS1cDBwYHZ3983s7OzJdoqNqVqAufn52Z1ddXMzc2Zvr6+qm0+24tAVwSurq7MysqKmZ6eNkNDQ13pAytFAAEEENAJEOx0foUtvbOzY375y1+axcXF5GT3+PjY7O3tmbfeeivpg3wob2xsmJmZma6eDEs/5TU5OVmoTdHrLGzjWlzR2tqauXHjhhkbG2txyfbenkfdSQ0NDg62vQ1ygWN3d9csLCyYnp6e9jaswVLtBk+xevz4sZmYmGh72zq+MR1o0D8W2SZlHE5OTpo+Foir+Dx48OC5YCHtb29vm1qtlst4doAg+CbEcGlpyXz3u99Nai9tv211vPLY6Hb3LU1furFOv7/XHbft+P3hH/6h+eM//mPzB3/wB5n7Vdbxrxufze2OS6drsdXPhOvGo93tqsJysj/JeerZ2VmyuePj48lkQ9bfS11ubW2Z3t5e8+jRo+TY//7775vXXnut/jng1oN7fmCXdV3t+mQM5WUnOvz19/f318+n5X2yjuXl5XpTd+7cafqzK7RxJdiFNiIZ/ZEC/vTTT83LL7+cFFvWyVS3N6cbHx7trLPIk8UiTxyK/kDSBrui+9uJ/aOV8SyyzjqxbX4bzWxrp4JdVv9jN8xjXFptUwzX19fNV7/61SQgyyuEC4Ht1Fur237d+5up8bz7ed1xsJ3POL/PnWjjOstO/Xung12r/bpuPFptr0rvl/3pgw8+MPfv3082294F8JWvfKX+9/aCq3tsv7y8ND//+c/NX/zFXzQd7KyrX9vSBzm+/fa3vzVvvvlmEhDdfsn6ZZnDw8PkAvDp6WlyfJT/l4kTGwLv3bsX5UVYgl0be9ybG//exlKtL7J5/2v1haQI5YrGv/zLvyRXtOVlZ+zcqxv2gHjz5s2ksD///HNzdHRkhoeHkyt9//RP/2TcKxXuVQp7hULa+7d/+zcjO5pcQZEit1cypB1/JsRtQ64o2vCZ1rbdIBsIbP9sny4uLpIdTP7+G9/4RnJwkKv4sg3ymp+fT3a0tHXabbazlu6VHTlQP3v2LGnjO9/5TrJTyxUle5UobRtlZ5er3OJgrwK5o2jbtG0MDAx8yfx73/ue+cEPfvBc/6WNv//7vze/+c1vjJiPjo5+aT3+1SVxf/311429CuWOoXvFS/piD0buNtuxbTQm9qqwu732wCszL+LlX8Vyg52sO22sfMi4+44AAApJSURBVCd7m5d7tc29yibj5F+9s/X413/91+af//mfG9a11JC7b0gt/epXv8qse1vTMi62//7VPDvbJnUo/yZXzGU/cLfZX8YfQ2nfrRV/XfJv1+2zsm0ye2XHw7q5/cvaT/yxyxpvW/OyH8v63H1PbvW2+5Fdt18j9u/dk7O0unP7LNtux1b2X3nZq77iKjO4EkjcfdL1zqqx1o+6xSwx/+Ebua9oeeqj+jps+JYTHTlOucdKd39x92dZRu4SkZMEOSb85V/+pfnpT3/63HEgq4aaOYa7nwXuvtDMviXLSk25/cv6/PrZz35Wr1n7nqz9WbbHzjK7J4Ju3cnnqLz+67/+q/6ZNDIy0tKxTxa87rid9tlkzWQ70j7j7UmqPf4189nczPGv0T5uzw2yPsOlz/4xwy3+tGNDWrDLGu9malCsrIn7/nY/R3PfeSNeQSvBLitANTtjZ5n8YGfP/WRflpdMhvjBzr31XAKefV9WmzENCcGujdHqVrCTkxt5ycmVe6DKCnb2ti/7oSMBQgrcXo2SE2x7ZUWuYNh25INQPvztzuA+7+TvQP5zGdK2LPvqq6+mtm1P6v3b0my70kf3yom7PntlVYLt06dP68+C2HVmBTtr5j576F8pSttGWxppt5W6Hzz2gCFXhiTE2VvtXGe3ffe2EFmHe+XcHpDk7+0JRtqtiWlt25Ah63e32R0jGdu0WzX9mTe7Trl6ZcdD2vSffXOX+/jjj587iMp7JWTKWGU9L+deGU0zlWAvPrYe3brJqmvps/0Qt7UhY2hrSWozbbyl9rJu+XOfX7WzH3ISJdtsbxtNm7nyZ5vsPiYfJP5yd+/erd+q2Wjb7HjIeNuroe4HkzsDIft3K+PtfhDKYGbNZrh/by/G2KBr+yTvkfayjgX+h2lWLdn9RS6SyLbbZ8DsmEgQjO2ZzG4FO9kPxEoubn344YfJrfuNgp29pfnXv/51sh9L2LYXF+Q4vLm5Wb/9P+2YIfti2jHcPR60u2+5x1EJnrYGpObt8cJt2z0OSm3a59Hd/Tkt2Mlx3a27tP0ibRsbHfvc/cc/bqcFSzlu2xNP9+Kte2u3PZba458cT9xnJt3P5laPf66Re9xxn8V01+9+htvP0bRjiX+ybY+P9tjhfvamjbfUoByz/Yu57ueW++iKb5J2DGnmc5RnULNPnN0Lmu4FWv9Cp71Ibz/T5UJ3q7dipoUw93NE/t2e48oxwj3flX+zNSvHAv9z0j12tBETuroIwa4N/m4GOznhk4P117/+9eSkSZ6xazRjZw947nvcD2B7dd4yyM4mJ1z2/mb/ZNUv9rTpbWnLnYVy27bPfvlBwn5YyXLus4Nuv+0Hs8xc/eu//msym2en1GUdWcFOnPxnttwTbrka667T3UY7E2APQu6BRO4Lty+58icHpbQPGfkQ8IOd++Ht3o8u7cnVWDkZdmcs7AmVO17SJzfEuAcqf5vtAcwGBvcgak9U0vrhjkfabZfu30ld2bpxT6Kkfem3zOb6s71usPPvl7dXU/123SCcVdeNZrP9GnPH21499mdo3XDtByd7NVq205/Rzgp27iyCXU6Ci3uifN22yXL2PbK9afZygisnf82Ot73wI9sk9eXXrjtG7hX6tH3WnpxlHQvc44xsS1YtWUM5UZb9y+73/j6cVWNtHOJzX6RbwU4+L2QMZeZOxue6YGePU+7ngD3mS8AWc/ssjT12NXMMd7+gpd19y70QlFU7/kUxe7xxj4/u/pwW7KSvbt2lBbu0zylZLuvY53+uuv3yP1fkuOxeNPPvykkLNbI/yr7snsi6F0+zPu+yjn9+f+322u2Tk2Z5pX0mpR0z7JdiubNn7nmC/L//fG7aeMtFzO9///vX1qDtv29ijyG3b99OZhXtdxak1Yn7+VrUM+zaA9Hfrv6D+eAfP9U209TyM9962fzN3J8+NzMmn3NyfmWfsfODlduwe/HA/cyX97hjn3ah272w4teUDZf+raDM2DU1rNV5UzeDnb0NUa6eSriTA5F/cpwWctJOEv0ZOzuC7nv9q2ztztj51ZE10+efFLQ6Y+dfoZSrMPLyvy20mRk7e7XQD6/+gcZuW9asV6Ngl/WMWtrBK2sMbWhs5Uqj/0Gd1Q/3fdcFu7QZO/fKfKOZR1vXaV+24Z80aYNd1oyde3U47VaQtCv87oxd2hGwmRm7rPrJCnZ2VlFOpuyXjWTN2LknUK182ZJ78i5X32Uc5eU+O2HHwc7gyK2Sbp+yZuzs9qYdS2yb/omszBxlzdi5M/FpNRbiJ1M3g52Mi9SNHC9kXP3xs8cTN+SkBTuZyXIvRFhn/9jSiRm7tDHMmulzTwrbmbFz93PZ12RWqJ0Zu0bHvmZm7Nxtdg2bDXatztg1Ov75n5f2uONeUHIvGNtjjX9bnv9cZ9pna9bna9p4P3z48LmLqVk1aGuyajN2w68/KvTwd/SLpeeCnTuT7n5+2Gfs/Lt07LFHjv82EKbd3eVfqHf3D/8zwK7Dv3PEnQFOe8Yu7Yu8CsVUrIwZuzbwuh3s7JUj+a+c1LhXKOwzbv7sVdpJov+sWtoMiazDveJ23TN2MtPh3gbj339vTzRtsLPPCtl2/dmzrOl7e2VR+pe1TrH4sz/7M5P2/IM/cyUnxvZKqe2LXG2yf5f2DUnuM2zSB3vbYKNn/OSKprzcAOOOn3t1yZ1Bk/XLwcz91iY7i2jHR5Z98cUXzTe/+c0vbbPtv9tnfxYyrR/SV/shfV2wk/e6fbYzPv7Mo/sTBv4VYt9U6rvTwc7elumPt/scjV/n7jM5UlfyJRQy3v5zhWnPILozZvZEyM6k2efX3Gdmrptlt88vyYemXV/WftLqeLv7gV8zMp7uM3Zpz9S4fXI/tN391S7n1kujZ+xkLKy33BLoH1PcdvznHNs4vBeySDeDnT1xtrdWyv7oPqMo9S2h5LpgJ/Xv7jP22OUeM+T/s2rTvaBhn7FrZd+SmrLPKktb9njmHy/c537TnrHLWqf7bKdbd/bYICHFndlu9diXdtyWz+S0Y2A7wU4u+mZ9TqZ9pjc6/tnZFHle2d/H/c+ktLtI7F0Naftn2rHBrT1bJ1njfd3nlizvXmxIW5+9Zdh+O+N1n6OFHCQ6sJJuz9i5d1S5dyHJpsl+lPYdBPZbe9391r2DJm0G2F4I9M977djLZ6Z8I7A7u+t/xvt3DPnnRx0YjsKaINi1Qd2NYNdGN4NeJGuGKOhOF9g5f9a00S0MBXaLVXVZwJ8N6XJ3WH2bAkUHuza7GfRi7oWDoDtags6FcNxhvEtQSGxCIQIEu0KYWYkvQLBrXBPuVUX3ajSVVG2BEE6wqj0CbH0oApzoFzcSIRx3GO/ixps1xS1AsIt7/Og9AggggAACCCCAAAIIIJD8RM3vicPR0dH/yH3FvBBAAAEEEEAAAQQQQAABBOISINjFNV70FgEEEEAAAQQQQAABBBD4kkA92P3Hf/zH3u///u+/ihECCCCAAAIIIIAAAggggEBcAr/73e8+/l86V7P9sLj0nQAAAABJRU5ErkJggg=="/>
        <xdr:cNvSpPr>
          <a:spLocks noChangeAspect="1" noChangeArrowheads="1"/>
        </xdr:cNvSpPr>
      </xdr:nvSpPr>
      <xdr:spPr bwMode="auto">
        <a:xfrm>
          <a:off x="0" y="1891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41</xdr:row>
      <xdr:rowOff>0</xdr:rowOff>
    </xdr:from>
    <xdr:to>
      <xdr:col>7</xdr:col>
      <xdr:colOff>304800</xdr:colOff>
      <xdr:row>42</xdr:row>
      <xdr:rowOff>123371</xdr:rowOff>
    </xdr:to>
    <xdr:sp macro="" textlink="">
      <xdr:nvSpPr>
        <xdr:cNvPr id="328706" name="AutoShape 2" descr="data:image/png;base64,iVBORw0KGgoAAAANSUhEUgAAA3YAAAFYCAYAAAAflG7iAAAAAXNSR0IArs4c6QAAIABJREFUeF7t3UFMJGd6//E3kQ+E27LcICcSI60Muxc0Fgfbe7DkYTIbAZlVwniUg2dnYwl6B+WA5uIQX9Cc2AUk7xJ8GA3rC8Eo2Szr1SpZbCkjIy4b1kpEIg7Rwg3DjeVgbaKn8n/7/87rqqa7n67q96369sWema633vq8T1XXr96q7t8zvBBAAAEEEEAAAQQQQAABBKIW+D3p/X//93//z9XVVdQbQucRQAABBBBAAAEEEEAAgSoK/O53v/s4CXZHR0f/8+KLL1bRgG1GAAEEEEAAAQQQQAABBKIW+M///E9DsIt6COk8AggggAACCCCAAAIIVF2AYFf1CmD7EUAAAQQQQAABBBBAIHoBgl30Q8gGIIAAAggggAACCCCAQNUFCHZVrwC2HwEEEEAAAQQQQAABBKIXINhFP4RsAAIIIIAAAggggAACCFRdgGBX9Qpg+xFAAAEEEEAAAQQQQCB6AYJd9EPIBiCAAAIIIIAAAggggEDVBQh2Va8Ath8BBBBAAAEEEEAAAQSiFyDYRT+EbAACCCCAAAIIIIAAAghUXYBgV/UKYPsRQAABBBBAAAEEEEAgegGCXfRDyAYggAACCCCAAAIIIIBA1QUKCXbHx8dmaWnJXF5emuHhYbOwsGB6enqqbs/2I4AAAggggAACCCCAQEQCa2tr5vPPP38uzxwcHJjl5eVkK9ys42ag/v5+s7i4aHp7e83jx4/N0dGRGR8fN7Ozs8ly0sbJyYmZnJxsWyP3YHd+fp50/sGDB2ZoaMgIxsDAgKrTbW8tCyKAAAIIIIAAAggggAACLQpIppFg9vLLLycBrFarJRNVV1dXZmNjw8zMzNRD28TEhBkZGUkykPz/2NiY2dnZMaenp+bmzZtmb2/P3L17t77cxcWF2d7errfZYtfqb8892ElSdTsqaXR3d5dZu3ZHjOUQQAABBBBAAAEEEECgKwJ+tvE7YSexRkdHn8tAdrnbt2+bZ8+e1YPd1NSU2dzcNNPT08kkmOaVe7DzZ+yuw9BsDMsigAACCCCAAAIIIIAAAnkJNMoyMnu3srKShDR5uZNbstz6+rp5+PBh8l+5FfPOnTvJ+wYHB5NZPe0r92AnHZSpx62trXpfec5OO2wsjwACCCCAAAIIIIAAAkULNAp2knnkJc/J+e+Tya7V1VUzNzdn+vr6kvfJe+S2TJndk2f07HN49t9b3bZCgp3bKbkVc39/v/6gYLMdPjs7MwLCCwEEEEAAAQQQQAABBBDQCkiAkjDVyisr2PmPm/nv8/9sn81zb8U8PDysB8NW+mTfW2iwsw8d3rt3ryPTje1sMMsggAACCCCAAAIIIIAAAu0IpAU7mamTUOZ+878EN/fLU/wvkJRl5BZM+ZIVe/umZCXNN2PmHuzsRsl9pPKan58n1LVTRSyDAAIIIIAAAggggAACXRGwE1RyF6F9yTNyr776avJtme7f28fO5Fsw037yzb+D0f5cQnS3YnZlJFgpAggggAACCCCAAAIIIFBigdxn7Epsx6YhgAACCCCAAAIIIIAAAkEIEOyCGAY6gQACCCCAAAIIIIAAAgi0L0Cwa9+OJRFAAAEEEEAAAQQQQACBIAQIdkEMA51AAAEEEEAAAQQQQAABBNoXINi1b8eSCCCAAAIIIIAAAggggEAQAgS7IIaBTiCAAAIIIIAAAggggAAC7QsQ7Nq3Y0kEEEAAAQQQQAABBBBAIAgBgl0Qw0AnEEAAAQQQQAABBBBAAIH2BQh27duxJAIIIIAAAggggAACCCAQhADBLohhoBMIIIAAAggggAACCCCAQPsCBLv27VgSAQQQQAABBBBAAAEEEAhCgGAXxDDQCQQQQAABBBBAAAEEEECgfQGCXft2LIkAAggggAACCCCAAAIIBCFAsAtiGOgEAggggAACCCCAAAIIINC+AMGufTuWRAABBBBAAAEEEEAAAQSCECDYBTEMdAIBBBBAAAEEEEAAAQQQaF+AYNe+HUsigAACCCCAAAIIIIAAAkEIEOyCGAY6gQACCCCAAAIIIIAAAgi0L0Cwa9+OJRFAAAEEEEAAAQQQQACBIAQIdkEMA51AAAEEEEAAAQQQQAABBNoXKCTYHR8fm6WlJXN5eWmGh4fNwsKC6enpab/XLIkAAggggAACCCCAAAIIIFAXyD3YnZ+fm8ePH5sHDx6YoaEhs7a2ZgYGBszk5CTDgAACCCCAAAIIIIAAAggg0AGB3IOdzNZtb2+bWq2WzNIdHByY3d1dZu06MHg0gQACCCCAAAIIIIAAAgiIQO7Bzp+x84Mew4AAAggggAACCCCAAAIIIKATyD3YSfd2dnbM1tZWvac8Z6cbNJZGAAEEEEAAAQQQQAABBFyBQoKdu0K5FXN/f9/Mzs62NBJnZ2dGZv9Ce737yRdBdemdV15oqj/vfVZr6n1FvOntl1aKWA3rQAABBBBAAAEEEECgLtDX12f6+/tLI1JosJNgtri4aO7du2fGxsZKgfjmxr8HtR2b97/WVH/mP3yjqfcV8ablqY+KWA3rQAABBBBAAAEEEECgtAK5B7urq6vkWzGPjo4SxPn5+dKEOtkegp1+3yDY6Q1pAQEEEEAAAQQQQKDaArkHu7LzEuz0I0yw0xvSAgIIIIAAAggggEC1BQh2yvEn2CkBjTEEO70hLSCAAAIIIIAAAghUW4Bgpxx/gp0SkGCnB6QFBBBAAAEEEEAAgcoLEOyUJUCwUwIS7PSAtIAAAggggAACCCBQeQGCnbIECHZKQIKdHpAWEEAAAQQQQAABBCovQLBTlgDBTglIsNMD0gICCCCAAAIIIIBA5QUIdsoSINgpAQl2ekBaQAABBBBAAAEEEChEYG1tzXz++edmYWHB9PT0JOs8Pj42S0tL5vLyMvnBc/ndbvnx87S/7+3trf8U3Pj4uJmdnU3aODg4MCcnJ2ZycrLt7SDYtU33fwsS7JSABDs9IC0ggAACCCCAAAII5Cpwfn6eBLaXX345CWC1Wi0JdvY3uycmJpLf6t7Z2TGnp6fm/v37SYDz//7mzZtmb2/P3L1712xsbJiZmRlzcXFhtre36222uyEEu3bl/t9yBDslIMFOD0gLCCCAAAIIIIAAAoUIyCycG8Ky/nz79m3zk5/8pB7W7Pvk7589e1YPdlNTU2Zzc9NMT0+boaEh1TYQ7FR8zNgp+ZLF+R27TijSBgIIIIAAAggggEDeAs0Eu/X1dfPnf/7n5he/+MVzwU7+/uHDh0b+e3R0ZO7cuZN0d3BwMJnt074IdkpBZuyUgAQ7PSAtIIAAAggggAACCBQicF2wk1s2V1dXzbe+9a3ngp39+7m5ueT5O3lJW3Jb5ujoqFleXn7u+bx2NoZg146as0zowe5vV//BfPCPnyq3ksURaE9g5lsvm7+Z+9P2FmYpBBBAAAEEEEAgMIHrgp17y2XarZjus3nyjJ17K+bh4WGyte1+gQrBTlksoQe74dcfKbeQxRHQCRz9YknXAEsjgAACCCCAAAKBCPjBzv/yFPnWzIGBASNfkuJ+eYr9exva5EtW5BbMkZERs7KykjxjJ7N6mm/GJNgpiyT0YMeMnXKAWVwlwIydio+FEUAAAQQQQCAQAfutmGdnZ/UeyTNyEtTcnzUYHh6u/xRC1t/LTxvs7+8/91MH3IoZwECHHuyyiOY/fCMAvf/rAl+eEsxQ0BEEEEAAAQQQQACBSAWYsVMOHMFOCUiw0wPSAgIIIIAAAggggEDlBQh2yhIg2CkBCXZ6QFpAAAEEEEAAAQQQqLwAwU5ZAgQ7JSDBTg9ICwgggAACCCCAAAKVFyDYKUuAYKcEJNjpAWkBAQQQQAABBBBAoPICBDtlCRDslIAEOz0gLSCAAAIIIIAAAghUXoBgpywBgp0SkGCnB6QFBBBAAAEEEEAAgcoLFBLssn7DoQz6BDv9KPJzB3pDWkAAAQQQQAABBBCotkDuwU5+zE9+df3BgwdmaGjI+L+6Hjs/wU4/ggQ7vSEtIIAAAggggAACCFRbIPdgJ7N129vbplarmZ6eHiO/tL67u1v/RfbY+Ql2+hEk2OkNaQEBBBBAAAEEEECg2gK5Bzt/xs4PerHzE+z0I0iw0xvSAgIIIIAAAggggEC1BXIPdsK7s7Njtra26tLDw8PM2OVUd5v3v9ZUy/MfvtHU+4p4E8GuCGXWgQACCCCAAAIIIFBmgUKCnQsot2Lu7++b2dnZllzPzs6MzP6F9nr3ky+C6tI7r7zQVH/e+6zW1PuKeNPbL60UsRrWgQACCCCAAAIIIIBAXaCvr8/09/eXRqTQYCfBbHFx0dy7d8+MjY2VApFbMfXDyIyd3pAWEEAAAQQQQAABBKotkHuwu7q6Sr4V8+joKJGen58vTaiT7SHY6Xcggp3ekBYQQAABBBBAAAEEqi2Qe7ArOy/BTj/CBDu9IS0ggAACCCCAAAIIVFuAYKccf4KdEtAYQ7DTG9ICAggggAACCCCAQLUFCHbK8SfYKQEJdnpAWkAAAQQQQAABBBCovADBTlkCBDslIMFOD0gLCCCAAAIIIIAAApUXINgpS4BgpwQk2OkBaQEBBBBAAAEEEECg8gIEO2UJEOyUgAQ7PSAtIIAAAggggAACCFRegGCnLAGCnRKQYKcHpAUEEEAAAQQQQACBygsQ7JQlQL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oJNgdHx+bpaUlc3l5aYaHh83CwoLp6ekpBT7BTj+My1Mf6RuhBQQQQAABBBBAAAEEchRYW1szz549S9bgZho36/T395vFxUXT29trHj9+bI6Ojsz4+LiZnZ1Nljs4ODAnJydmcnKy4z3NPdidn58nG/XgwQMzNDRkBGRgYCCXjem4ThMNEuyaQLrmLQQ7vSEtIIAAAggggAACCOQnIOFte3vb1Gq1ZIJKMs2NGzfMyMhIknUmJibM2NiY2dnZMaenp+bmzZtmb2/P3L1712xsbJiZmRlzcXHxXBud7m3uwc5HkJS6u7tbmlk7gp2+JAl2ekNaQAABBBBAAAEEEMhPwM8077//vnnttdeSFbqBz77v9u3byeyeDXZTU1Nmc3PTTE9PJ5NdebxyD3b+jJ2PksdGFdkmwU6vTbDTG9ICAggggAACCCCAQL4CMhu3tbWVrGR+fj6ZofOzjfx5fX3dPHz4MPmv3Ip5586dZJnBwcFkmbxeuQc76biLIH8u03N2BDt9aRLs9Ia0gAACCCCAAAIIIJCvgNx+aV8SouRZOv/2SpnUWl1dNXNzc6avry95u4Q9uS1zdHTULC8vG/scnv33TvW6kGDndlZuxdzf368/QNipDelWOwQ7vTzBTm9ICwgggAACCCCAAAL5Cdhn5+yXoMif5SVhLe1WTPss3tXVVfKMnXsr5uHhYbJsp79ApdBgJwlWku29e/danoY8Ozszsnxor3c/+SKoLr3zygtN9ee9z2pNva+IN7390koRq2EdCCCAAAIIIIAAAgjUBWTGTGbPmnn5wc5+IaR8SYr75Sn+F0XKcnILpnzJysrKSvKMnWSaPL4ZM/dgJynVftWnoNn7UZsBjOE9zNjpR4kZO70hLSCAAAIIIIAAAgjkJ+BnmqyfO3D/3r9TUf5cqlsx8+PuTssEO707wU5vSAsIIIAAAggggAAC1RbIfcau7LwEO/0IE+z0hrSAAAIIIIAAAgggUG0Bgp1y/Al2SkBjDMFOb0gLCCCAAAIIIIAAAtUWINgpx59gpwQk2OkBaQEBBBBAAAEEEECg8gIEO2UJEOyUgAQ7PSAtIIAAAggggAACCFRegGCnLAGCnRKQYKcHpAUEEEAAAQQQQACBygsQ7JQlQL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g2ClLgGCnBCTY6QFpAQEEEEAAAQQQQKDyAgQ7ZQkQ7JSABDs9IC0ggAACCCCAAAIIVF6gkGB3cHBglpeXE+ze3l7z6NEjMzQ0VAp8gp1+GJenPtI3QgsIIIAAAggggAACCFRYIPdgd3V1ZVZWVsz09HQS5iTk7e/vm9nZ2VKwE+z0w0iw0xvSAgIIIIAAAggggEC1BboS7E5OTszk5GQp5Al2+mEk2OkNaQEBBBBAAAEEEECg2gK5BzvhPT4+NktLS+by8tKMj4+XZrZOto1gp9+BCHZ6Q1pAAAEEEEAAAQQQqLZAIcFObr98+vSpuXXrlnny5ImZn583Y2NjpZAn2OmHkWCnN6QFBBBAAAEEEEAAgWoL5B7sZLZufX3dLCwsmL6+vmT2bnt729RqNdPT09O0/tnZmTk/P2/6/UW98d1PvihqVU2t551XXmjqfe99VmvqfUW86e2XVopYDetAAAEEEEAAAQQQQKAuINmkv7+/NCKFBzuZvdvd3U2CXivBLlRxZuz0I8OMnd6QFhBAAAEEEEAAAQSqLZB7sBPenZ0ds7W1lUjzcwf5Ftzm/a81tYL5D99o6n1FvIlgV4Qy60AAAQQQQAABBBAos0Ahwa7MgMzY6UeXYKc3pAUEEEAAAQQQQACBagsQ7JTjT7BTAhpjCHZ6Q1pAAAEEEEAAAQQQqLYAwU45/gQ7JSDBTg9ICwgggAACCCCAAAKVFyDYKUuAYKcEJNjpAWkBAQQQQAABBBBAoPICBDtlCRDslIAEOz0gLSCAAAIIIIAAAghUXoBgpywBgp0SkGCnB6QFBBBAAAEEEEAAgcoLEOyUJUCwUwIS7PSAtIAAAggggAACCCCQu8D5+blZXFw0Z2dnz/2E2/HxsVlaWjKXl5fJD57Le+Qn3h4/fmyOjo7M+Pi4mZ2dTfonv+l9cnJiJicnO95fgp2SlGCnBCTY6QFpAQEEEEAAAQQQQCBXgaurqySoTUxMmLGxsfq6/L+X3+8+PT01N2/eNHt7e+bu3btmY2PDzMzMmIuLC7O9vW1qtZrp6enpeH8JdkpSgp0SkGCnB6QFBBBAAAEEEEAAgVwFZFYuLZT5f2//fPv2bfPs2bN6sJuamjKbm5tmenraDA0N5dJXgp2SlWCnBCTY6QFpAQEEEEAAAQQQQCBXAbmFcnl5ub4Oe8ulPwsnwW59fd08fPgw+a/cinnnzp1kucHBwedm+zrdYYKdUpRgpwQk2OkBaQEBBBBAAAEEEEAgVwEJdvv7+/Vn5dbW1szAwIAZHR19biZPnsNbXV01c3Nzpq+vL+mThD25LVPeK+HQhkL7753qOMFOKUmwUwIS7PSAtIAAAggggAACCCCQq4Af7Oyf5Vk69xZN/9ZMeQZPnrFzb8U8PDxM+trpL1Ah2ClLgGCnBCTY6QFpAQEEEEAAAQQQQCBXAXuL5cLCQv0bL+WLVEZGRp77UhU7k2dDm3yZityCKe9bWVlJnrGTWb08vhmTYKcsAYKdEpBgpwekBQQQQAABBBBAAIHcBSSkbW1tJetxf8LA/bmD4eFhI+FPvvUybZaPWzFzH6b2V0Cwa9/OLrk89ZG+EVpAAAEEEEAAAQQQQKDCAszYKQefYKcEZMZOD0gLCCCAAAIIIIAAApUXINgpS4BgpwQk2OkBaQEBBBBAAAEEEECg8gIEO2UJEOyUgAQ7PSAtIIAAAggggAACCFRegGCnLAGCnRKQYKcHpAUEEEAAAQQQQACBygsQ7JQlQLBTAhLs9IC0gAACCCCAAAIIIFB5AYKdsgQIdkpAgp0ekBYQQAABBBBAAAEEKi9QSLCT33CQ32yQV29vr3n06JEZGhoqBT7BTj+M/NyB3pAWEEAAAQQQQAABBKotkHuwu7q6qv/KuoQ5/4f6Yucn2OlHkGCnN6QFBBBAAAEEEEAAgWoLdCXYnZycmMnJyVLIE+z0w0iw0xvSAgIIIIAAAggggEC1BXIPdsJ7fHxslpaWzOXlpRkfHzezs7OlUSfY6YeSYKc3pAUEEEAAAQQQQACBagsUEuzk9sunT5+aW7dumSdPnpj5+XkzNjZWCnmCnX4YCXZ6Q1pAAAEEEEAAAQQQqLZA7sFOZuvW19fNwsKC6evrS2bvtre3Ta1WMz09PU3rn52dmfPz86bfX9Qb3/3ki6JW1dR63nnlhabe995ntabeV8Sb3n5ppYjVsA4EEEAAAQQQQAABBOoCkk36+/tLI1J4sJPZu93d3STotRLsQhVnxk4/MszY6Q1pAQEEEEAAAQQQQKDaArkHO+Hd2dkxW1tbiTQ/d5BvwW3e/1pTK5j/8I2m3lfEmwh2RSizDgQQQAABBBBAAIEyCxQS7MoMyIydfnQJdnpDWkAAAQQQQAABBBCotgDBTjn+BDsloDGGYKc3pAUEEEAAAQQQQACBagsQ7JTjT7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g2ClLgGCnBCTY6QFpAQEEEEAAAQQQQKDyAgQ7ZQkQ7JSABDs9IC0ggAACCCCAAAIIVF6AYKcsAYKdEpBgpwekBQQQQAABBBBAAIHKCxDslCVAsFMCEuz0gLSAAAIIIIAAAgggUHkBgp2yBAh2SkCCnR6QFhBAAAEEEEAAAQQqL1BIsDs4ODDLy8sJdm9vr3n06JEZGhoqBT7BTj+My1Mf6RuhBQQQQAABBBBAAAEEchY4Pz83i4uL5sUXXzSzs7PJ2o6Pj83S0pK5vLw0/f39yb9L5nn8+LE5Ojoy4+Pj9fdKLjo5OTGTk5Md72nuwe7q6sqsrKyY6enpJMzJxuzv79c3ruNbVHCDBDs9OMFOb0gLCCCAAAIIIIAAAvkLrK2t1VciwU6yjgS4iYkJMzY2ZnZ2dszp6am5efOm2dvbM3fv3jUbGxtmZmbGXFxcmO3tbVOr1UxPT0/HO9uVYJdXSu24ThMNEuyaQLrmLQQ7vSEtIIAAAggggAACCOQrYCeobty4UZ+oktk6N6zZP9++fds8e/asHuympqbM5uZmfbIrj57mHuyk0+70pDsVmccGFd0mwU4vTrDTG9ICAggggAACCCCAQH4CMjNnZ94k29g7ENOC3fr6unn48KGR/8qtmHfu3Ek6Njg4mMzq5fUqJNhJun369Km5deuWefLkiZmfn891o/LCSmuXYKfXJtjpDWkBAQQQQAABBBBAID8BucVSXvJsnPtomR/s5Bm81dVVMzc3Z/r6+pJl5D1yW+bo6GjyvSP2OTz7753qde7BTjZE0urCwkKycf7Gd2pDutUOwU4vT7DTG9ICAggggAACCCCAQH4C8myd3FrpvuRORHmWLu1WTPscnZ3pc2/FPDw8rIfETva48GAnCXd3dzcJeq08NHh2dmYkAYf2eveTL4Lq0juvvNBUf977rNbU+4p409svrRSxmtKtI6Tai7HupCCovdLtFmwQAggggAACTQvIpJPMnrX6cmfs/C9PkQA4MDBQ/9ZLmemTWzBHRkbqXygpmSaP7xzJPdgJlGzQ1tZWYsbPHbRaOq29f/P+15paYP7DN5p6XxFvYsauPeWQZotjrDtRp/baqz2WQgABBBBAoMoC/rf8u98nMjw8XJ/A8t9nfwIu2lsxyz7oIZ1ci3WMJ9icXLe3l4RUezHWHcGuvbpjKQQQQAABBBAIU6CQGbswN70zvQrp5Jpg15kxjaWVkGqPYBdL1dBPBBBAAAEEECirAMFOObIhnVwT7JSDGdniIdUewS6y4qG7CCCAAAIIIFA6AYKdckhDOrkm2CkHM7LFQ6o9gl1kxUN3EUAAAQQQQKB0AgQ75ZCGdHJNsFMOZmSLh1R7BLvIiofuIoAAAggggEDpBAh2yiEN6eSaYKcczMgWD6n2CHaRFQ/H4mWUAAAgAElEQVTdRQABBBBAAIHSCRDslEMa0sk1wU45mJEtHlLtEewiKx66iwACCCCAAAKlEyDYKYc0pJNrgp1yMCNbPKTaI9hFVjx0FwEEEEAAAQRKJ0CwUw5pSCfXBDvlYEa2eEi1R7CLrHjoLgIIIIAAAgiUToBgpxzS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SidAsFMOaUgn1wQ75WBGtnhItUewi6x46C4CCCCAAAIIlE6AYKcc0pBOrgl2ysGMbPGQao9gF1nx0F0EEEAAAQQQKJ0AwU45pCGdXBPslIMZ2eIh1R7BLrLiobsIIIAAAgggUDoBgp1ySEM6uSbYKQczssVDqj2CXWTFQ3cRQAABBBBAoHQCBDvlkIZ0ck2wUw5mZIuHVHsEu8iKh+4igAACCCCAQOkECgl2BwcHZnl5OcHr7e01jx49MkNDQ6XADOnkmmBXipJqeiNCqj2CXdPDxhsRQAABBBBAAIFcBHIPdldXV2ZlZcVMT08nYU5C3v7+vpmdnc1lg4puNKSTa4Jd0aPf3fWFVHsEu+7WAmtHAAEEEEAAAQS6EuxOTk7M5ORkKfRDOrkm2JWipJreiJBqj2DX9LDxRgQQQAABBBBAIBeB3IOd9Pr4+NgsLS2Zy8tLMz4+XprZOtm2kE6uCXa57CPBNhpS7RHsgi0TOoYAAggggAACFREoJNjJ7ZdPnz41t27dMk+ePDHz8/NmbGysFMQhnVwT7EpRUk1vREi1R7Breth4IwIIIIAAAgggkItA7sFOZuvW19fNwsKC6evrS2bvtre3Ta1WMz09PblsVJGNhnRyTbArcuS7v66Qao9g1/16oAcIIIAAAgggUG2BwoOdzN7t7u4mQa+VYHd2dmbOz8+DG613P/kiqD6988oLTfXnvc9qTb2viDe9/dJKEasp3TpCqr0Y604Kgtor3W7BBiGAAAIIINC0gEw69ff3N/3+0N+Ye7ATgJ2dHbO1tZVY8HMH+ZZEjDMny1Mf5YtS0taZsdMPLLWnN6QFBBBAAAEEEAhDoJBgF8am5tOLkE6uZQsJdvmMc4ithlR7MdadjCnBLsTKpk8IIIAAAggg0I4Awa4dNWeZ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WhZYW1szz549S5a7c+eOmZycTP7/+PjYLC0tmcvLy+QHzxcXF5Pf7n78+LE5Ojoy4+PjZnZ2NnnvwcGBOTk5qS/bcicaLECwU2qGdHJNsFMOZmSLh1R7BLvIiofuIoAAAggggEBLAhLe9vb2zFtvvZUEufX1dbOwsFAPcBMTE2ZsbMzs7OyY09NTc/PmzeT9d+/eNRsbG2ZmZsZcXFyY7e1tU6vVTE9PT0vrb+bNBLtmlBq8J6STa4KdcjAjWzyk2iPYRVY8dBcBBBBAAAEE2hY4Pz9PZuMePHiQtOGGNQl98ufbt28ns3s22E1NTZnNzU0zPT1thoaG2l53owUJdkrWkE6uCXbKwYxs8ZBqj2AXWfHQXQQQQAABBBBoW8CGN5l5k9k5P9jJbN7Dhw+TWT25FVNu25TX4OBgMquX14tgp5QN6eSaYKcczMgWD6n2CHaRFQ/dRQABBBBAAIG2BK6urszKykp95s0NeXJ7pczmra6umrm5OdPX15esw97GOTo6apaXl+vP4dl/b6sjKQsR7JSSIZ1cE+yUgxnZ4iHVHsEusuKhuwgggAACCCDQloB8gcrAwMBzX5ySdiumfY5OgqA8Y+feinl4eJis2375SlsdIdh1iu3/txPSyTXBrvPjG3KLIdUewS7kSqFvCCCAAAIIIKAVkIAmz9XJrJsbyOzf2y9P8YOffJmK3II5MjJSn+mTWb08vhmTGTvlKId0ck2wUw5mZIuHVHsEu8iKh+4igAACCCCAQEsC8jMFchul+7I/eeD+3MHw8HDybZlyW6Yss7+//9xPHXArZkvsxb45pJNrgl2xY9/ttYVUewS7blcD60cAAQQQQACBqgswY6esgJBOrgl2ysGMbPGQao9gF1nx0F0EEEAAAQQQKJ0AwU45pCGdXBPslIMZ2eIh1R7BLrLiobsIIIAAAgggUDoBgp1ySEM6uSbYKQczssVDqj2CXWTFQ3cRQAABBBBAoHQCBDvlkIZ0ck2wUw5mZIuHVHsEu8iKh+4igAACCCCAQOkECHbKIQ3p5JpgpxzMyBYPqfYIdpEVD91FAAEEEEAAgdIJFBLs3K8H7e3tNY8ePTJDQ0OlwAzp5JpgV4qSanojQqo9gl3Tw8YbEUAAAQQQQACBXARyD3byo30rKytmeno6CXP+7znkslUFNhrSyTXBrsCBD2BVIdUewS6AgqALCCCAAAIIIFBpga4Euzx+ab1boxjSyTXBrltV0J31hlR7BLvu1ABrRQABBBBAAAEErEDuwU5W5P4a+/j4eP3X18swDCGdXBPsylBRzW9DSLVHsGt+3HgnAggggAACCCCQh0AhwU5uv3z69Km5deuWefLkiZmfnzdjY2N5bE/hbYZ0ck2wK3z4u7rCkGqPYNfVUmDlCCCAAAIIIICAyT3YyWzd+vq6WVhYMH19fcns3fb2tqnVaqanp6fpITg7OzPn5+dNv7+oN777yRdFraqp9bzzygtNve+9z2pNva+IN7390koRqyndOkKqvRjrTgqC2ivdbsEGIYAAAggg0LSAZJP+/v6m3x/6GwsPdjJ7t7u7mwS9VoJdqJAhzZqIUYwzJ8tTH4U6vEH3K6Tai7HuZHCpvaBLnM4hgAACCCCAQAsCuQc76cvOzo7Z2tpKusXPHbQwOm28NcYTbE6u2xhoYwzBrj03dylqT29ICwgggAACCCAQhkAhwS6MTc2nFyGdXDNjl88Yh9pqSLUX4wUFZuxCrWz6hQACCCCAAALtCBDs2lFzlgnp5JpgpxzMyBYPqfYIdpEVD91FAAEEEEAAgdIJEOyUQxrSyTXBTjmYkS0eUu0R7CIrHrqLAAIIIIAAAqUTINgphzSkk2uCnXIwI1s8pNoj2EVWPHQXAQQQQAABBEonQLBTDmlIJ9cEO+VgRrZ4SLVHsIuseOguAggggAACCJROgGCnHNKQTq4JdsrBjGzxkGqPYBdZ8dBdBBBAAAEEECidAMFOOaQhnVwT7JSDGdniIdUewS6y4qG7CCCAAAIIIFA6AYKdckhDOrkm2CkHM7LFQ6o9gl1kxUN3EUAAAQQQQKB0AgQ75ZCGdHJNsFMOZmSLh1R7BLvIiofuIoAAAggggEDpBAh2yiEN6eSaYKcczMgWD6n2CHaRFQ/dRQABBBBAAIHSCRDslEMa0sk1wU45mJEtHlLtEewiKx66iwACCCCAAAKlEyDYKYc0pJNrgp1yMCNbPKTaI9hFVjx0FwEEEEAAAQRKJ0CwUw5pSCfXBDvlYEa2eEi1R7CLrHjoLgIIIIAAAgiUToBgpxzS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SidAsFMOaUgn1wQ75WBGtnhItUewi6x46C4CCCCAAAIIlE4g92B3fHxslpaWzOXlZR1veHjYLCwsmJ6enuhBQzq5JthFX04tbUBItUewa2noeDMCCCCAAAIIRCiws7Njtra2kp6Pj4+b2dlZc3V1ZR4/fmyOjo7qfyf/fnBwYE5OTszk5GRhW5p7sPO3REDkVeRG5qkZ0sk1wS7PkQ6v7ZBqj2AXXn3QIwQQQAABBBDonIBMVq2vryeTU729vUmYm5iYMH19fWZvb8/cvXvXbGxsmJmZGXNxcWG2t7dNrVYrdCKr0GAniXZlZcVMT0+boaGhzkl3saWQTq4Jdl0shC6sOqTaI9h1oQBYJQIIIIAAAggUJuBPTtk/j46OPhfspqamzObmZlfyTqHBTqYk9/f3k2nLsrxCOrkm2JWlqprbjpBqj2DX3JjxLgQQQAABBBCIUyAt2J2enpr79+/Xb8W8c+dOsnGDg4NmbGys8A0tNNitra2ZGzdudGVD85IN6eSaYJfXKIfZbki1R7ALs0boFQIIIIAAAgh0RsAPdmkTVnK7ptyWKbN4y8vLpr+/3ywuLia3axbxKizYyYZq7jU9Ozsz5+fnRZiwDgQQQAABBBBAAAEEECi5gAQuCV/NvLJuxbTfGyKPnMkzdu6tmIeHh0nTRX23SGHBTmbrBgYGCtuwZgaI9yCAAAIIIIAAAggggAAC1wm4X54i75UvT3nw4EH9e0Mk+MktmCMjI/XvFJFJqSK/GbOQYCcb5W/8dXj8OwIIIIAAAggggAACCCAQioD7cwfyPJ2difNvy5Q/l/pWzFAGhH4ggAACCCCAAAIIIIAAAmUTKGTGrmxobA8CCCCAAAIIIIAAAgggEJIAwS6k0aAvCCCAAAIIIIAAAggggEAbAgS7NtBYBAEEEEAAAQQQQAABBBAISYBgF9Jo0BcEEEAAAQQQQAABBBBAoA0Bgl0baCyCAAIIIIAAAggggAACCIQkQLALaTToCwIIIIAAAggggAACCCDQhgDBrg00FkEAAQQQQAABBBBAAAEEQhIg2DmjIb8ov7S0ZC4vL5O/HR8fN7Ozs18aL/nB9cXFRXPv3j0zNjbWlfG8urpKfvR9dHS0/uOIXelIg5XaH2eUtwwPD5uFhQXT09NjXOf+/v7Esq+vz2S93/0xSGlrfn6+a+6dMHa3P6vGOrGeRm1IH7a3t02tVkvGRPuSMTo8PKyPsba9Ti+fVVt2Xz47OzO9vb3m0aNHZmhoKLNGy1SLron1dg06PQZp7fme8h73mCB/5ljXnc+Yosff/YwoYt2trEP2ladPn9Y/q1pZtoj3Zn2mZh3f7D51dHSUdM9+pjZ7DlTENlVpHe44udttf/w67XNnZGQkOQe0Y2iXs+cUUrM/+tGP6p9p8u+d/tyv0hjFtK0EO2e03KKXv5adZmJiomshQnZmedlftS+ysOSgsL+/nxpsm+mHfHBsbGyYmZmZ5ITZWtqDkXWVbTw9PTX3799Pfb8E5246NLOtrbzHfqDa7f/5z39u/uiP/igJE0W+Wj3Aa+tBs23yobe6umrm5uaSCwCtvrJqUWprbW3NDAwMJPuYbOPu7m4STn/84x+b1157LRkX9z1lqkXrqPVtdTzS3t9qPXZinbYNbW1zrGtvNPyLQTIO8tJeLG2nnttZpr2t/vJSnVj3+++/n3q8yjq+/frXvzYnJydfOu7JZ3EnL/h1yqhK7ciY3bhxo74f+PuJHCt/8IMfmO9973v184a0zyVpx77sBEU3j7NVGsNubyvBLiPYySyG3VlkVmxzczOZyfvtb3+bXAGRq3fT09PJ0vbffvOb3yQzU9/85jfND3/4w+dmALKunNmd79mzZ8ZenZE23Ss0cgXbrlP+7Ve/+lVyhU2ClxwAJCytrKwkfZF/kyD13e9+N+mjzERktWuv7Lh9k/6//vrrycmsvOwV/J/97GfJn20/X3311eTqpT/TkVXQ9gNGLN0PjqwDTVlPpv1g53q5Y27Hxr+yKu93x15OgtwTg4uLiy/VY9pM6Te+8Y1k1TJjJy/3yp8/I+rO7GTVw+DgYP1CgFvT0vZf/dVfmV/+8pfJlUV3hvK67ZW6f/jwofn+97+f1Jm8pJZlXRLAPv/8c/PVr341CWJyEUFq076n0cUQW1tSw25gzDrBshcf5MOxCsEu7Vgl4dc9xkiNSOj1jwFf+cpXUo8LWcc5W//+ccB/v5xwduJY5+5PUl9SJ3/3d3/Hsa7gMxEZB6kn+Qz1L2q5J7buPik1sry8/NxY2Qsv9rPpT/7kT8ynn3763PFCxjjtWGM32Z8tSTvGfPvb3zY/+clPkuOlhCJ7/JHjkhzTZP/Y2tp6brY5axbN7ct3vvOdpG+dPL7Z45VcVG3m+Cb9XF9fT46j8vlBsCt4Z/BW59e/fDY/ePDguf3E/xzy/2z3mzfffDM5H7AXRQl23R3botZOsHOks2bsZJZAbtGUsCQn0u6Hkixu/83ORsnfyUFSwpCckMgJoXtFzV2PnJDKCao9+fZP9OXP8sFkT0jkRNZefbEHALte+2+yk//0pz9NwqC83IP23t6eeeutt5K/t8vLlTs5WXavlPpXseW9bj+ztifttj7fyw92tn92Nsb/0PdDrr11s6idpNPrsUHJvz01bWxk3Xbm1B2TrJMf+WD261FmB/2ZUnc8pQbtrJX7Ie/Ojl1XD37fbK3ISZCcjNkgYD+kZLuyttdeSXZPvNwTFP8WE/mzXabRCaO05/67hBD/xCftQ9S1LlstiokfaNP2bTmxkKvE/vHH1o0dq3aOc7JsWrBzjzedOtbJuvz6uq62OdZ1+gj45Zpz15B1bMs6HvmfTX49uzPxsp60O3HSlnFvY3PrU45p9t/shYwXX3wx+Vy2F41u3rxZvwPFPmYgx3EJWx988EFyh4r9rLxu3a0c39zPdQm9zRzf3Pr3b8WM/bGHzldu/i269d/s57Ef7LLOFQh2+Y9fCGsg2HnBzn3Gzs50+TtDo6Di7pR255KDuH8vtH2ORA7y7rR7o2DnX+F0T3bcf3N36qwrnnY99uqkPfm24S7tZMf2M20WyX8uJms7fMu0WZJGsyKhP8vVyk7tBnBxsFej/bFpNdi5wdlayuyUe0Jhx0FO2OWKnpxw2BMn/1YQ6U+jevD/3f9gsv2R99k6zdpemdGVffDWrVv1W5DTTnzc24TTntPKOiFxa8tvNy0UNrpNryy16DrY26bd5zbcOwbsDIt7+6F7Qaad41xWsHOPi5061qXVF8e6Vo5anXlv1gmrG0z8uxH82rSz//7xyt+vZT91L1ym7dPXHWP8YGePP2kXIWUb3DtarJhcyJPb5+QCibzsxdzr1t3K8S3rs1/20bTjW6PbQNNu+evM6NNKI4FOBLu081C58ECwq0btEey8YJd2G4I22Pm3RGRdnfRLzj0JTTsot3qy8/HHHyeryLpNzb3yKVcl3ZPnZq6ipu0y7tVS+8UpjW7F9N/vt1m2A5O9bUZmPtLGxr2C6n6xRaMZu7Rgl3ULrHwBkMyYus+vFRHs5ItWGtWiuMjtmzI7Ky9/xi6rNhsdtv3a8k9q/D83OvlMCyOxfmS42+1b223yjz9pJ4SNThLTasr1Spux0wS76451bn3JujnWFVu9Uitps+ONgp07plkzErK8X4d+7RUR7PzjbdrnmL2zwp9Zu+4iWtZI+cer645vjR4LkHVcd/dDsRVTnbVpb8X0by0WOXvhnVttq1FHBLsCgp17i4Yfqhqd8HQ62MlO7d/26Ja5exW+0cmO/fD1b8NKC6b+NyX6Hyb21hX7HMR136zoPu8U4y4qB1135sxuv5wIpI2Nf7XZbrNbG+5Jqn/gtu+TW4PcWd1O3Irpnng3c+uH9N32Qf6/US3Kv9tb4PxbJv0Tn+suBkhbWbNrfv3ZW6elzeu+BS/2WrS1lHYi7O/bWReW/Pe5nu7+WXSwu+5Y59aXbH+jCwVZ2+RuX1p9Vf1Yd93x2Teztxza5exngr3A4wY7d9+7bsau3Vsx3ZpodcZOjrfXffma3V7/Wd92jm9Zx6us45s9+W/0zd7XXdi6bnz59/YE/HqWP8vL/QKURl+e4tePexySmVueoWxvXGJaimBXULDzr6Jk3UbiFo+drbEzNfYLW+zD5q3O2MlO7d7W4X4Rhv/FE7a/8oUx8qyePC/onshnbY97smi/WMH+nX2mTE6e7S2v9u9kPWnvl1sF5b324fKQvxK72R3fHQN3e9LGxr9lMc1L/k5eMuuWFezstz7a2z3lSwbkWSP5MgDfPu02xuvqodVgJzWctr0S7OVLCOTlftGK1Lr94h73i1qsuf13+bN/W3DaFcw0R7tc1u2I/he5lKEWxSvtyr67L8o4yO3k/q3grqs9lrhfnuKOYdHBLutYl1Zf19U2x7pmj2ytv8/db5s5ttnPDdlXv/71ryfPi6fVlnu8kGOfu56sn5hpdIxpNdjJOv3n1eSxB3srsBxz3eOU5vjW6NEIGRG7L7vry7q9U8KsPRco+qdPWq+eci7RqJ5li9PGxb3Qm7a8vRAiFxzcx43K8hlWzkpof6sIdu3bsSQCuQu4B2lujcmdmxUggAACCCCAAALRChDsoh06Ol4FAf+qb7d+0LwK1mwjAggggAACCCAQswDBLubRo+8IIIAAAggggAACCCCAgDGGYEcZIIAAAggggAACCCCAAAKRCxDsIh9Auo8AAggggAACCCCAAAIIEOyoAQQQQAABBBBAAAEEEEAgcgGCXeQDSPcRQAABBBBAAAEEEEAAAYIdNYAAAggggAACCCCAAAIIRC5AsIt8AOk+AggggAACCCCAAAIIIECwowYQQAABBBBAAAEEEEAAgcgFCHaRDyDdRwABBBBAAAEEEEAAAQQIdtQAAggggAACCCCAAAIIIBC5AMEu8gGk+wgggAACCCCAAAIIIIAAwY4aQAABBBBAAAEEEEAAAQQiFyDYRT6AdB8BBBBAAAEEEEAAAQQQINhRAwgggAACCCCAAAIIIIBA5AIEu8gHkO4jgAACCCCAAAIIIIAAAgQ7agABBBBAAAEEEEAAAQQQiFyAYBf5ANJ9BBBAAAEEEEAAAQQQQIBgRw0ggAACCCCAAAIIIIAAApELEOwiH0C6jwACCCCAAAIIIIAAAggQ7KgBBBBAAAEEEEAAAQQQQCByAYJd5ANI9xFAAAEEEEAAAQQQQAABgh01gAACCCCAAAIIIIAAAghELkCwi3wA6T4CCCCAAAIIIIAAAgggQLCjBhBAAAEEEEAAAQQQQACByAUIdpEPIN1HAAEEEEAAAQQQQAABBAh21AACCCCAAAIIIIAAAgggELkAwS7yAaT7CCCAAAIIIIAAAggggADBjhpAAAEEEEAAAQQQQAABBCIXINhFPoB0HwEEEEAAAQQQQAABBBAg2FEDCCCAAAIIIIAAAggggEDkAgS7yAeQ7iOAAAIIIIAAAggggAACBLsS1cDBwYHZ3983s7OzJdoqNqVqAufn52Z1ddXMzc2Zvr6+qm0+24tAVwSurq7MysqKmZ6eNkNDQ13pAytFAAEEENAJEOx0foUtvbOzY375y1+axcXF5GT3+PjY7O3tmbfeeivpg3wob2xsmJmZma6eDEs/5TU5OVmoTdHrLGzjWlzR2tqauXHjhhkbG2txyfbenkfdSQ0NDg62vQ1ygWN3d9csLCyYnp6e9jaswVLtBk+xevz4sZmYmGh72zq+MR1o0D8W2SZlHE5OTpo+Foir+Dx48OC5YCHtb29vm1qtlst4doAg+CbEcGlpyXz3u99Nai9tv211vPLY6Hb3LU1furFOv7/XHbft+P3hH/6h+eM//mPzB3/wB5n7Vdbxrxufze2OS6drsdXPhOvGo93tqsJysj/JeerZ2VmyuePj48lkQ9bfS11ubW2Z3t5e8+jRo+TY//7775vXXnut/jng1oN7fmCXdV3t+mQM5WUnOvz19/f318+n5X2yjuXl5XpTd+7cafqzK7RxJdiFNiIZ/ZEC/vTTT83LL7+cFFvWyVS3N6cbHx7trLPIk8UiTxyK/kDSBrui+9uJ/aOV8SyyzjqxbX4bzWxrp4JdVv9jN8xjXFptUwzX19fNV7/61SQgyyuEC4Ht1Fur237d+5up8bz7ed1xsJ3POL/PnWjjOstO/Xung12r/bpuPFptr0rvl/3pgw8+MPfv3082294F8JWvfKX+9/aCq3tsv7y8ND//+c/NX/zFXzQd7KyrX9vSBzm+/fa3vzVvvvlmEhDdfsn6ZZnDw8PkAvDp6WlyfJT/l4kTGwLv3bsX5UVYgl0be9ybG//exlKtL7J5/2v1haQI5YrGv/zLvyRXtOVlZ+zcqxv2gHjz5s2ksD///HNzdHRkhoeHkyt9//RP/2TcKxXuVQp7hULa+7d/+zcjO5pcQZEit1cypB1/JsRtQ64o2vCZ1rbdIBsIbP9sny4uLpIdTP7+G9/4RnJwkKv4sg3ymp+fT3a0tHXabbazlu6VHTlQP3v2LGnjO9/5TrJTyxUle5UobRtlZ5er3OJgrwK5o2jbtG0MDAx8yfx73/ue+cEPfvBc/6WNv//7vze/+c1vjJiPjo5+aT3+1SVxf/311429CuWOoXvFS/piD0buNtuxbTQm9qqwu732wCszL+LlX8Vyg52sO22sfMi4+44AAApJSURBVCd7m5d7tc29yibj5F+9s/X413/91+af//mfG9a11JC7b0gt/epXv8qse1vTMi62//7VPDvbJnUo/yZXzGU/cLfZX8YfQ2nfrRV/XfJv1+2zsm0ye2XHw7q5/cvaT/yxyxpvW/OyH8v63H1PbvW2+5Fdt18j9u/dk7O0unP7LNtux1b2X3nZq77iKjO4EkjcfdL1zqqx1o+6xSwx/+Ebua9oeeqj+jps+JYTHTlOucdKd39x92dZRu4SkZMEOSb85V/+pfnpT3/63HEgq4aaOYa7nwXuvtDMviXLSk25/cv6/PrZz35Wr1n7nqz9WbbHzjK7J4Ju3cnnqLz+67/+q/6ZNDIy0tKxTxa87rid9tlkzWQ70j7j7UmqPf4189nczPGv0T5uzw2yPsOlz/4xwy3+tGNDWrDLGu9malCsrIn7/nY/R3PfeSNeQSvBLitANTtjZ5n8YGfP/WRflpdMhvjBzr31XAKefV9WmzENCcGujdHqVrCTkxt5ycmVe6DKCnb2ti/7oSMBQgrcXo2SE2x7ZUWuYNh25INQPvztzuA+7+TvQP5zGdK2LPvqq6+mtm1P6v3b0my70kf3yom7PntlVYLt06dP68+C2HVmBTtr5j576F8pSttGWxppt5W6Hzz2gCFXhiTE2VvtXGe3ffe2EFmHe+XcHpDk7+0JRtqtiWlt25Ah63e32R0jGdu0WzX9mTe7Trl6ZcdD2vSffXOX+/jjj587iMp7JWTKWGU9L+deGU0zlWAvPrYe3brJqmvps/0Qt7UhY2hrSWozbbyl9rJu+XOfX7WzH3ISJdtsbxtNm7nyZ5vsPiYfJP5yd+/erd+q2Wjb7HjIeNuroe4HkzsDIft3K+PtfhDKYGbNZrh/by/G2KBr+yTvkfayjgX+h2lWLdn9RS6SyLbbZ8DsmEgQjO2ZzG4FO9kPxEoubn344YfJrfuNgp29pfnXv/51sh9L2LYXF+Q4vLm5Wb/9P+2YIfti2jHcPR60u2+5x1EJnrYGpObt8cJt2z0OSm3a59Hd/Tkt2Mlx3a27tP0ibRsbHfvc/cc/bqcFSzlu2xNP9+Kte2u3PZba458cT9xnJt3P5laPf66Re9xxn8V01+9+htvP0bRjiX+ybY+P9tjhfvamjbfUoByz/Yu57ueW++iKb5J2DGnmc5RnULNPnN0Lmu4FWv9Cp71Ibz/T5UJ3q7dipoUw93NE/t2e48oxwj3flX+zNSvHAv9z0j12tBETuroIwa4N/m4GOznhk4P117/+9eSkSZ6xazRjZw947nvcD2B7dd4yyM4mJ1z2/mb/ZNUv9rTpbWnLnYVy27bPfvlBwn5YyXLus4Nuv+0Hs8xc/eu//msym2en1GUdWcFOnPxnttwTbrka667T3UY7E2APQu6BRO4Lty+58icHpbQPGfkQ8IOd++Ht3o8u7cnVWDkZdmcs7AmVO17SJzfEuAcqf5vtAcwGBvcgak9U0vrhjkfabZfu30ld2bpxT6Kkfem3zOb6s71usPPvl7dXU/123SCcVdeNZrP9GnPH21499mdo3XDtByd7NVq205/Rzgp27iyCXU6Ci3uifN22yXL2PbK9afZygisnf82Ot73wI9sk9eXXrjtG7hX6tH3WnpxlHQvc44xsS1YtWUM5UZb9y+73/j6cVWNtHOJzX6RbwU4+L2QMZeZOxue6YGePU+7ngD3mS8AWc/ssjT12NXMMd7+gpd19y70QlFU7/kUxe7xxj4/u/pwW7KSvbt2lBbu0zylZLuvY53+uuv3yP1fkuOxeNPPvykkLNbI/yr7snsi6F0+zPu+yjn9+f+322u2Tk2Z5pX0mpR0z7JdiubNn7nmC/L//fG7aeMtFzO9///vX1qDtv29ijyG3b99OZhXtdxak1Yn7+VrUM+zaA9Hfrv6D+eAfP9U209TyM9962fzN3J8+NzMmn3NyfmWfsfODlduwe/HA/cyX97hjn3ah272w4teUDZf+raDM2DU1rNV5UzeDnb0NUa6eSriTA5F/cpwWctJOEv0ZOzuC7nv9q2ztztj51ZE10+efFLQ6Y+dfoZSrMPLyvy20mRk7e7XQD6/+gcZuW9asV6Ngl/WMWtrBK2sMbWhs5Uqj/0Gd1Q/3fdcFu7QZO/fKfKOZR1vXaV+24Z80aYNd1oyde3U47VaQtCv87oxd2hGwmRm7rPrJCnZ2VlFOpuyXjWTN2LknUK182ZJ78i5X32Uc5eU+O2HHwc7gyK2Sbp+yZuzs9qYdS2yb/omszBxlzdi5M/FpNRbiJ1M3g52Mi9SNHC9kXP3xs8cTN+SkBTuZyXIvRFhn/9jSiRm7tDHMmulzTwrbmbFz93PZ12RWqJ0Zu0bHvmZm7Nxtdg2bDXatztg1Ov75n5f2uONeUHIvGNtjjX9bnv9cZ9pna9bna9p4P3z48LmLqVk1aGuyajN2w68/KvTwd/SLpeeCnTuT7n5+2Gfs/Lt07LFHjv82EKbd3eVfqHf3D/8zwK7Dv3PEnQFOe8Yu7Yu8CsVUrIwZuzbwuh3s7JUj+a+c1LhXKOwzbv7sVdpJov+sWtoMiazDveJ23TN2MtPh3gbj339vTzRtsLPPCtl2/dmzrOl7e2VR+pe1TrH4sz/7M5P2/IM/cyUnxvZKqe2LXG2yf5f2DUnuM2zSB3vbYKNn/OSKprzcAOOOn3t1yZ1Bk/XLwcz91iY7i2jHR5Z98cUXzTe/+c0vbbPtv9tnfxYyrR/SV/shfV2wk/e6fbYzPv7Mo/sTBv4VYt9U6rvTwc7elumPt/scjV/n7jM5UlfyJRQy3v5zhWnPILozZvZEyM6k2efX3Gdmrptlt88vyYemXV/WftLqeLv7gV8zMp7uM3Zpz9S4fXI/tN391S7n1kujZ+xkLKy33BLoH1PcdvznHNs4vBeySDeDnT1xtrdWyv7oPqMo9S2h5LpgJ/Xv7jP22OUeM+T/s2rTvaBhn7FrZd+SmrLPKktb9njmHy/c537TnrHLWqf7bKdbd/bYICHFndlu9diXdtyWz+S0Y2A7wU4u+mZ9TqZ9pjc6/tnZFHle2d/H/c+ktLtI7F0Naftn2rHBrT1bJ1njfd3nlizvXmxIW5+9Zdh+O+N1n6OFHCQ6sJJuz9i5d1S5dyHJpsl+lPYdBPZbe9391r2DJm0G2F4I9M977djLZ6Z8I7A7u+t/xvt3DPnnRx0YjsKaINi1Qd2NYNdGN4NeJGuGKOhOF9g5f9a00S0MBXaLVXVZwJ8N6XJ3WH2bAkUHuza7GfRi7oWDoDtags6FcNxhvEtQSGxCIQIEu0KYWYkvQLBrXBPuVUX3ajSVVG2BEE6wqj0CbH0oApzoFzcSIRx3GO/ixps1xS1AsIt7/Og9AggggAACCCCAAAIIIJD8RM3vicPR0dH/yH3FvBBAAAEEEEAAAQQQQAABBOISINjFNV70FgEEEEAAAQQQQAABBBD4kkA92P3Hf/zH3u///u+/ihECCCCAAAIIIIAAAggggEBcAr/73e8+/l86V7P9sLj0nQAAAABJRU5ErkJggg=="/>
        <xdr:cNvSpPr>
          <a:spLocks noChangeAspect="1" noChangeArrowheads="1"/>
        </xdr:cNvSpPr>
      </xdr:nvSpPr>
      <xdr:spPr bwMode="auto">
        <a:xfrm>
          <a:off x="1993900" y="18345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41</xdr:row>
      <xdr:rowOff>0</xdr:rowOff>
    </xdr:from>
    <xdr:to>
      <xdr:col>7</xdr:col>
      <xdr:colOff>304800</xdr:colOff>
      <xdr:row>42</xdr:row>
      <xdr:rowOff>123371</xdr:rowOff>
    </xdr:to>
    <xdr:sp macro="" textlink="">
      <xdr:nvSpPr>
        <xdr:cNvPr id="328707" name="AutoShape 3" descr="data:image/png;base64,iVBORw0KGgoAAAANSUhEUgAAA3YAAAFYCAYAAAAflG7iAAAAAXNSR0IArs4c6QAAIABJREFUeF7t3UFMJGd6//E3kQ+E27LcICcSI60Muxc0Fgfbe7DkYTIbAZlVwniUg2dnYwl6B+WA5uIQX9Cc2AUk7xJ8GA3rC8Eo2Szr1SpZbCkjIy4b1kpEIg7Rwg3DjeVgbaKn8n/7/87rqqa7n67q96369sWema633vq8T1XXr96q7t8zvBBAAAEEEEAAAQQQQAABBKIW+D3p/X//93//z9XVVdQbQucRQAABBBBAAAEEEEAAgSoK/O53v/s4CXZHR0f/8+KLL1bRgG1GAAEEEEAAAQQQQAABBKIW+M///E9DsIt6COk8AggggAACCCCAAAIIVF2AYFf1CmD7EUAAAQQQQAABBBBAIHoBgl30Q8gGIIAAAggggAACCCCAQNUFCHZVrwC2HwEEEEAAAQQQQAABBKIXINhFP4RsAAIIIIAAAggggAACCFRdgGBX9Qpg+xFAAAEEEEAAAQQQQCB6AYJd9EPIBiCAAAIIIIAAAggggEDVBQh2Va8Ath8BBBBAAAEEEEAAAQSiFyDYRT+EbAACCCCAAAIIIIAAAghUXYBgV/UKYPsRQAABBBBAAAEEEEAgegGCXfRDyAYggAACCCCAAAIIIIBA1QUKCXbHx8dmaWnJXF5emuHhYbOwsGB6enqqbs/2I4AAAggggAACCCCAQEQCa2tr5vPPP38uzxwcHJjl5eVkK9ys42ag/v5+s7i4aHp7e83jx4/N0dGRGR8fN7Ozs8ly0sbJyYmZnJxsWyP3YHd+fp50/sGDB2ZoaMgIxsDAgKrTbW8tCyKAAAIIIIAAAggggAACLQpIppFg9vLLLycBrFarJRNVV1dXZmNjw8zMzNRD28TEhBkZGUkykPz/2NiY2dnZMaenp+bmzZtmb2/P3L17t77cxcWF2d7errfZYtfqb8892ElSdTsqaXR3d5dZu3ZHjOUQQAABBBBAAAEEEECgKwJ+tvE7YSexRkdHn8tAdrnbt2+bZ8+e1YPd1NSU2dzcNNPT08kkmOaVe7DzZ+yuw9BsDMsigAACCCCAAAIIIIAAAnkJNMoyMnu3srKShDR5uZNbstz6+rp5+PBh8l+5FfPOnTvJ+wYHB5NZPe0r92AnHZSpx62trXpfec5OO2wsjwACCCCAAAIIIIAAAkULNAp2knnkJc/J+e+Tya7V1VUzNzdn+vr6kvfJe+S2TJndk2f07HN49t9b3bZCgp3bKbkVc39/v/6gYLMdPjs7MwLCCwEEEEAAAQQQQAABBBDQCkiAkjDVyisr2PmPm/nv8/9sn81zb8U8PDysB8NW+mTfW2iwsw8d3rt3ryPTje1sMMsggAACCCCAAAIIIIAAAu0IpAU7mamTUOZ+878EN/fLU/wvkJRl5BZM+ZIVe/umZCXNN2PmHuzsRsl9pPKan58n1LVTRSyDAAIIIIAAAggggAACXRGwE1RyF6F9yTNyr776avJtme7f28fO5Fsw037yzb+D0f5cQnS3YnZlJFgpAggggAACCCCAAAIIIFBigdxn7Epsx6YhgAACCCCAAAIIIIAAAkEIEOyCGAY6gQACCCCAAAIIIIAAAgi0L0Cwa9+OJRFAAAEEEEAAAQQQQACBIAQIdkEMA51AAAEEEEAAAQQQQAABBNoXINi1b8eSCCCAAAIIIIAAAggggEAQAgS7IIaBTiCAAAIIIIAAAggggAAC7QsQ7Nq3Y0kEEEAAAQQQQAABBBBAIAgBgl0Qw0AnEEAAAQQQQAABBBBAAIH2BQh27duxJAIIIIAAAggggAACCCAQhADBLohhoBMIIIAAAggggAACCCCAQPsCBLv27VgSAQQQQAABBBBAAAEEEAhCgGAXxDDQCQQQQAABBBBAAAEEEECgfQGCXft2LIkAAggggAACCCCAAAIIBCFAsAtiGOgEAggggAACCCCAAAIIINC+AMGufTuWRAABBBBAAAEEEEAAAQSCECDYBTEMdAIBBBBAAAEEEEAAAQQQaF+AYNe+HUsigAACCCCAAAIIIIAAAkEIEOyCGAY6gQACCCCAAAIIIIAAAgi0L0Cwa9+OJRFAAAEEEEAAAQQQQACBIAQIdkEMA51AAAEEEEAAAQQQQAABBNoXKCTYHR8fm6WlJXN5eWmGh4fNwsKC6enpab/XLIkAAggggAACCCCAAAIIIFAXyD3YnZ+fm8ePH5sHDx6YoaEhs7a2ZgYGBszk5CTDgAACCCCAAAIIIIAAAggg0AGB3IOdzNZtb2+bWq2WzNIdHByY3d1dZu06MHg0gQACCCCAAAIIIIAAAgiIQO7Bzp+x84Mew4AAAggggAACCCCAAAIIIKATyD3YSfd2dnbM1tZWvac8Z6cbNJZGAAEEEEAAAQQQQAABBFyBQoKdu0K5FXN/f9/Mzs62NBJnZ2dGZv9Ce737yRdBdemdV15oqj/vfVZr6n1FvOntl1aKWA3rQAABBBBAAAEEEECgLtDX12f6+/tLI1JosJNgtri4aO7du2fGxsZKgfjmxr8HtR2b97/WVH/mP3yjqfcV8ablqY+KWA3rQAABBBBAAAEEEECgtAK5B7urq6vkWzGPjo4SxPn5+dKEOtkegp1+3yDY6Q1pAQEEEEAAAQQQQKDaArkHu7LzEuz0I0yw0xvSAgIIIIAAAggggEC1BQh2yvEn2CkBjTEEO70hLSCAAAIIIIAAAghUW4Bgpxx/gp0SkGCnB6QFBBBAAAEEEEAAgcoLEOyUJUCwUwIS7PSAtIAAAggggAACCCBQeQGCnbIECHZKQIKdHpAWEEAAAQQQQAABBCovQLBTlgDBTglIsNMD0gICCCCAAAIIIIBA5QUIdsoSINgpAQl2ekBaQAABBBBAAAEEEChEYG1tzXz++edmYWHB9PT0JOs8Pj42S0tL5vLyMvnBc/ndbvnx87S/7+3trf8U3Pj4uJmdnU3aODg4MCcnJ2ZycrLt7SDYtU33fwsS7JSABDs9IC0ggAACCCCAAAII5Cpwfn6eBLaXX345CWC1Wi0JdvY3uycmJpLf6t7Z2TGnp6fm/v37SYDz//7mzZtmb2/P3L1712xsbJiZmRlzcXFhtre36222uyEEu3bl/t9yBDslIMFOD0gLCCCAAAIIIIAAAoUIyCycG8Ky/nz79m3zk5/8pB7W7Pvk7589e1YPdlNTU2Zzc9NMT0+boaEh1TYQ7FR8zNgp+ZLF+R27TijSBgIIIIAAAggggEDeAs0Eu/X1dfPnf/7n5he/+MVzwU7+/uHDh0b+e3R0ZO7cuZN0d3BwMJnt074IdkpBZuyUgAQ7PSAtIIAAAggggAACCBQicF2wk1s2V1dXzbe+9a3ngp39+7m5ueT5O3lJW3Jb5ujoqFleXn7u+bx2NoZg146as0zowe5vV//BfPCPnyq3ksURaE9g5lsvm7+Z+9P2FmYpBBBAAAEEEEAgMIHrgp17y2XarZjus3nyjJ17K+bh4WGyte1+gQrBTlksoQe74dcfKbeQxRHQCRz9YknXAEsjgAACCCCAAAKBCPjBzv/yFPnWzIGBASNfkuJ+eYr9exva5EtW5BbMkZERs7KykjxjJ7N6mm/GJNgpiyT0YMeMnXKAWVwlwIydio+FEUAAAQQQQCAQAfutmGdnZ/UeyTNyEtTcnzUYHh6u/xRC1t/LTxvs7+8/91MH3IoZwECHHuyyiOY/fCMAvf/rAl+eEsxQ0BEEEEAAAQQQQACBSAWYsVMOHMFOCUiw0wPSAgIIIIAAAggggEDlBQh2yhIg2CkBCXZ6QFpAAAEEEEAAAQQQqLwAwU5ZAgQ7JSDBTg9ICwgggAACCCCAAAKVFyDYKUuAYKcEJNjpAWkBAQQQQAABBBBAoPICBDtlCRDslIAEOz0gLSCAAAIIIIAAAghUXoBgpywBgp0SkGCnB6QFBBBAAAEEEEAAgcoLFBLssn7DoQz6BDv9KPJzB3pDWkAAAQQQQAABBBCotkDuwU5+zE9+df3BgwdmaGjI+L+6Hjs/wU4/ggQ7vSEtIIAAAggggAACCFRbIPdgJ7N129vbplarmZ6eHiO/tL67u1v/RfbY+Ql2+hEk2OkNaQEBBBBAAAEEEECg2gK5Bzt/xs4PerHzE+z0I0iw0xvSAgIIIIAAAggggEC1BXIPdsK7s7Njtra26tLDw8PM2OVUd5v3v9ZUy/MfvtHU+4p4E8GuCGXWgQACCCCAAAIIIFBmgUKCnQsot2Lu7++b2dnZllzPzs6MzP6F9nr3ky+C6tI7r7zQVH/e+6zW1PuKeNPbL60UsRrWgQACCCCAAAIIIIBAXaCvr8/09/eXRqTQYCfBbHFx0dy7d8+MjY2VApFbMfXDyIyd3pAWEEAAAQQQQAABBKotkHuwu7q6Sr4V8+joKJGen58vTaiT7SHY6Xcggp3ekBYQQAABBBBAAAEEqi2Qe7ArOy/BTj/CBDu9IS0ggAACCCCAAAIIVFuAYKccf4KdEtAYQ7DTG9ICAggggAACCCCAQLUFCHbK8SfYKQEJdnpAWkAAAQQQQAABBBCovADBTlkCBDslIMFOD0gLCCCAAAIIIIAAApUXINgpS4BgpwQk2OkBaQEBBBBAAAEEEECg8gIEO2UJEOyUgAQ7PSAtIIAAAggggAACCFRegGCnLAGCnRKQYKcHpAUEEEAAAQQQQACBygsQ7JQlQL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oJNgdHx+bpaUlc3l5aYaHh83CwoLp6ekpBT7BTj+My1Mf6RuhBQQQQAABBBBAAAEEchRYW1szz549S9bgZho36/T395vFxUXT29trHj9+bI6Ojsz4+LiZnZ1Nljs4ODAnJydmcnKy4z3NPdidn58nG/XgwQMzNDRkBGRgYCCXjem4ThMNEuyaQLrmLQQ7vSEtIIAAAggggAACCOQnIOFte3vb1Gq1ZIJKMs2NGzfMyMhIknUmJibM2NiY2dnZMaenp+bmzZtmb2/P3L1712xsbJiZmRlzcXHxXBud7m3uwc5HkJS6u7tbmlk7gp2+JAl2ekNaQAABBBBAAAEEEMhPwM8077//vnnttdeSFbqBz77v9u3byeyeDXZTU1Nmc3PTTE9PJ5NdebxyD3b+jJ2PksdGFdkmwU6vTbDTG9ICAggggAACCCCAQL4CMhu3tbWVrGR+fj6ZofOzjfx5fX3dPHz4MPmv3Ip5586dZJnBwcFkmbxeuQc76biLIH8u03N2BDt9aRLs9Ia0gAACCCCAAAIIIJCvgNx+aV8SouRZOv/2SpnUWl1dNXNzc6avry95u4Q9uS1zdHTULC8vG/scnv33TvW6kGDndlZuxdzf368/QNipDelWOwQ7vTzBTm9ICwgggAACCCCAAAL5Cdhn5+yXoMif5SVhLe1WTPss3tXVVfKMnXsr5uHhYbJsp79ApdBgJwlWku29e/danoY8Ozszsnxor3c/+SKoLr3zygtN9ee9z2pNva+IN7390koRq2EdCCCAAAIIIIAAAgjUBWTGTGbPmnn5wc5+IaR8SYr75Sn+F0XKcnILpnzJysrKSvKMnWSaPL4ZM/dgJynVftWnoNn7UZsBjOE9zNjpR4kZO70hLSCAAAIIIIAAAgjkJ+BnmqyfO3D/3r9TUf5cqlsx8+PuTssEO707wU5vSAsIIIAAAggggAAC1RbIfcau7LwEO/0IE+z0hrSAAAIIIIAAAgggUG0Bgp1y/Al2SkBjDMFOb0gLCCCAAAIIIIAAAtUWINgpx59gpwQk2OkBaQEBBBBAAAEEEECg8gIEO2UJEOyUgAQ7PSAtIIAAAggggAACCFRegGCnLAGCnRKQYKcHpAUEEEAAAQQQQACBygsQ7JQlQL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g2ClLgGCnBCTY6QFpAQEEEEAAAQQQQKDyAgQ7ZQkQ7JSABDs9IC0ggAACCCCAAAIIVF6gkGB3cHBglpeXE+ze3l7z6NEjMzQ0VAp8gp1+GJenPtI3QgsIIIAAAggggAACCFRYIPdgd3V1ZVZWVsz09HQS5iTk7e/vm9nZ2VKwE+z0w0iw0xvSAgIIIIAAAggggEC1BboS7E5OTszk5GQp5Al2+mEk2OkNaQEBBBBAAAEEEECg2gK5BzvhPT4+NktLS+by8tKMj4+XZrZOto1gp9+BCHZ6Q1pAAAEEEEAAAQQQqLZAIcFObr98+vSpuXXrlnny5ImZn583Y2NjpZAn2OmHkWCnN6QFBBBAAAEEEEAAgWoL5B7sZLZufX3dLCwsmL6+vmT2bnt729RqNdPT09O0/tnZmTk/P2/6/UW98d1PvihqVU2t551XXmjqfe99VmvqfUW86e2XVopYDetAAAEEEEAAAQQQQKAuINmkv7+/NCKFBzuZvdvd3U2CXivBLlRxZuz0I8OMnd6QFhBAAAEEEEAAAQSqLZB7sBPenZ0ds7W1lUjzcwf5Ftzm/a81tYL5D99o6n1FvIlgV4Qy60AAAQQQQAABBBAos0Ahwa7MgMzY6UeXYKc3pAUEEEAAAQQQQACBagsQ7JTjT7BTAhpjCHZ6Q1pAAAEEEEAAAQQQqLYAwU45/gQ7JSDBTg9ICwgggAACCCCAAAKVFyDYKUuAYKcEJNjpAWkBAQQQQAABBBBAoPICBDtlCRDslIAEOz0gLSCAAAIIIIAAAghUXoBgpywBgp0SkGCnB6QFBBBAAAEEEEAAgcoLEOyUJUCwUwIS7PSAtIAAAggggAACCCCQu8D5+blZXFw0Z2dnz/2E2/HxsVlaWjKXl5fJD57Le+Qn3h4/fmyOjo7M+Pi4mZ2dTfonv+l9cnJiJicnO95fgp2SlGCnBCTY6QFpAQEEEEAAAQQQQCBXgaurqySoTUxMmLGxsfq6/L+X3+8+PT01N2/eNHt7e+bu3btmY2PDzMzMmIuLC7O9vW1qtZrp6enpeH8JdkpSgp0SkGCnB6QFBBBAAAEEEEAAgVwFZFYuLZT5f2//fPv2bfPs2bN6sJuamjKbm5tmenraDA0N5dJXgp2SlWCnBCTY6QFpAQEEEEAAAQQQQCBXAbmFcnl5ub4Oe8ulPwsnwW59fd08fPgw+a/cinnnzp1kucHBwedm+zrdYYKdUpRgpwQk2OkBaQEBBBBAAAEEEEAgVwEJdvv7+/Vn5dbW1szAwIAZHR19biZPnsNbXV01c3Nzpq+vL+mThD25LVPeK+HQhkL7753qOMFOKUmwUwIS7PSAtIAAAggggAACCCCQq4Af7Oyf5Vk69xZN/9ZMeQZPnrFzb8U8PDxM+trpL1Ah2ClLgGCnBCTY6QFpAQEEEEAAAQQQQCBXAXuL5cLCQv0bL+WLVEZGRp77UhU7k2dDm3yZityCKe9bWVlJnrGTWb08vhmTYKcsAYKdEpBgpwekBQQQQAABBBBAAIHcBSSkbW1tJetxf8LA/bmD4eFhI+FPvvUybZaPWzFzH6b2V0Cwa9/OLrk89ZG+EVpAAAEEEEAAAQQQQKDCAszYKQefYKcEZMZOD0gLCCCAAAIIIIAAApUXINgpS4BgpwQk2OkBaQEBBBBAAAEEEECg8gIEO2UJEOyUgAQ7PSAtIIAAAggggAACCFRegGCnLAGCnRKQYKcHpAUEEEAAAQQQQACBygsQ7JQlQLBTAhLs9IC0gAACCCCAAAIIIFB5AYKdsgQIdkpAgp0ekBYQQAABBBBAAAEEKi9QSLCT33CQ32yQV29vr3n06JEZGhoqBT7BTj+M/NyB3pAWEEAAAQQQQAABBKotkHuwu7q6qv/KuoQ5/4f6Yucn2OlHkGCnN6QFBBBAAAEEEEAAgWoLdCXYnZycmMnJyVLIE+z0w0iw0xvSAgIIIIAAAggggEC1BXIPdsJ7fHxslpaWzOXlpRkfHzezs7OlUSfY6YeSYKc3pAUEEEAAAQQQQACBagsUEuzk9sunT5+aW7dumSdPnpj5+XkzNjZWCnmCnX4YCXZ6Q1pAAAEEEEAAAQQQqLZA7sFOZuvW19fNwsKC6evrS2bvtre3Ta1WMz09PU3rn52dmfPz86bfX9Qb3/3ki6JW1dR63nnlhabe995ntabeV8Sb3n5ppYjVsA4EEEAAAQQQQAABBOoCkk36+/tLI1J4sJPZu93d3STotRLsQhVnxk4/MszY6Q1pAQEEEEAAAQQQQKDaArkHO+Hd2dkxW1tbiTQ/d5BvwW3e/1pTK5j/8I2m3lfEmwh2RSizDgQQQAABBBBAAIEyCxQS7MoMyIydfnQJdnpDWkAAAQQQQAABBBCotgDBTjn+BDsloDGGYKc3pAUEEEAAAQQQQACBagsQ7JTjT7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g2ClLgGCnBCTY6QFpAQEEEEAAAQQQQKDyAgQ7ZQkQ7JSABDs9IC0ggAACCCCAAAIIVF6AYKcsAYKdEpBgpwekBQQQQAABBBBAAIHKCxDslCVAsFMCEuz0gLSAAAIIIIAAAgggUHkBgp2yBAh2SkCCnR6QFhBAAAEEEEAAAQQqL1BIsDs4ODDLy8sJdm9vr3n06JEZGhoqBT7BTj+My1Mf6RuhBQQQQAABBBBAAAEEchY4Pz83i4uL5sUXXzSzs7PJ2o6Pj83S0pK5vLw0/f39yb9L5nn8+LE5Ojoy4+Pj9fdKLjo5OTGTk5Md72nuwe7q6sqsrKyY6enpJMzJxuzv79c3ruNbVHCDBDs9OMFOb0gLCCCAAAIIIIAAAvkLrK2t1VciwU6yjgS4iYkJMzY2ZnZ2dszp6am5efOm2dvbM3fv3jUbGxtmZmbGXFxcmO3tbVOr1UxPT0/HO9uVYJdXSu24ThMNEuyaQLrmLQQ7vSEtIIAAAggggAACCOQrYCeobty4UZ+oktk6N6zZP9++fds8e/asHuympqbM5uZmfbIrj57mHuyk0+70pDsVmccGFd0mwU4vTrDTG9ICAggggAACCCCAQH4CMjNnZ94k29g7ENOC3fr6unn48KGR/8qtmHfu3Ek6Njg4mMzq5fUqJNhJun369Km5deuWefLkiZmfn891o/LCSmuXYKfXJtjpDWkBAQQQQAABBBBAID8BucVSXvJsnPtomR/s5Bm81dVVMzc3Z/r6+pJl5D1yW+bo6GjyvSP2OTz7753qde7BTjZE0urCwkKycf7Gd2pDutUOwU4vT7DTG9ICAggggAACCCCAQH4C8myd3FrpvuRORHmWLu1WTPscnZ3pc2/FPDw8rIfETva48GAnCXd3dzcJeq08NHh2dmYkAYf2eveTL4Lq0juvvNBUf977rNbU+4p409svrRSxmtKtI6Tai7HupCCovdLtFmwQAggggAACTQvIpJPMnrX6cmfs/C9PkQA4MDBQ/9ZLmemTWzBHRkbqXygpmSaP7xzJPdgJlGzQ1tZWYsbPHbRaOq29f/P+15paYP7DN5p6XxFvYsauPeWQZotjrDtRp/baqz2WQgABBBBAoMoC/rf8u98nMjw8XJ/A8t9nfwIu2lsxyz7oIZ1ci3WMJ9icXLe3l4RUezHWHcGuvbpjKQQQQAABBBAIU6CQGbswN70zvQrp5Jpg15kxjaWVkGqPYBdL1dBPBBBAAAEEECirAMFOObIhnVwT7JSDGdniIdUewS6y4qG7CCCAAAIIIFA6AYKdckhDOrkm2CkHM7LFQ6o9gl1kxUN3EUAAAQQQQKB0AgQ75ZCGdHJNsFMOZmSLh1R7BLvIiofuIoAAAggggEDpBAh2yiEN6eSaYKcczMgWD6n2CHaRFQ/H4mWUAAAgAElEQVTdRQABBBBAAIHSCRDslEMa0sk1wU45mJEtHlLtEewiKx66iwACCCCAAAKlEyDYKYc0pJNrgp1yMCNbPKTaI9hFVjx0FwEEEEAAAQRKJ0CwUw5pSCfXBDvlYEa2eEi1R7CLrHjoLgIIIIAAAgiUToBgpxzS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SidAsFMOaUgn1wQ75WBGtnhItUewi6x46C4CCCCAAAIIlE6AYKcc0pBOrgl2ysGMbPGQao9gF1nx0F0EEEAAAQQQKJ0AwU45pCGdXBPslIMZ2eIh1R7BLrLiobsIIIAAAgggUDoBgp1ySEM6uSbYKQczssVDqj2CXWTFQ3cRQAABBBBAoHQCBDvlkIZ0ck2wUw5mZIuHVHsEu8iKh+4igAACCCCAQOkECgl2BwcHZnl5OcHr7e01jx49MkNDQ6XADOnkmmBXipJqeiNCqj2CXdPDxhsRQAABBBBAAIFcBHIPdldXV2ZlZcVMT08nYU5C3v7+vpmdnc1lg4puNKSTa4Jd0aPf3fWFVHsEu+7WAmtHAAEEEEAAAQS6EuxOTk7M5ORkKfRDOrkm2JWipJreiJBqj2DX9LDxRgQQQAABBBBAIBeB3IOd9Pr4+NgsLS2Zy8tLMz4+XprZOtm2kE6uCXa57CPBNhpS7RHsgi0TOoYAAggggAACFREoJNjJ7ZdPnz41t27dMk+ePDHz8/NmbGysFMQhnVwT7EpRUk1vREi1R7Breth4IwIIIIAAAgggkItA7sFOZuvW19fNwsKC6evrS2bvtre3Ta1WMz09PblsVJGNhnRyTbArcuS7v66Qao9g1/16oAcIIIAAAgggUG2BwoOdzN7t7u4mQa+VYHd2dmbOz8+DG613P/kiqD6988oLTfXnvc9qTb2viDe9/dJKEasp3TpCqr0Y604Kgtor3W7BBiGAAAIIINC0gEw69ff3N/3+0N+Ye7ATgJ2dHbO1tZVY8HMH+ZZEjDMny1Mf5YtS0taZsdMPLLWnN6QFBBBAAAEEEAhDoJBgF8am5tOLkE6uZQsJdvmMc4ithlR7MdadjCnBLsTKpk8IIIAAAggg0I4Awa4dNWeZ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WhZYW1szz549S5a7c+eOmZycTP7/+PjYLC0tmcvLy+QHzxcXF5Pf7n78+LE5Ojoy4+PjZnZ2NnnvwcGBOTk5qS/bcicaLECwU2qGdHJNsFMOZmSLh1R7BLvIiofuIoAAAggggEBLAhLe9vb2zFtvvZUEufX1dbOwsFAPcBMTE2ZsbMzs7OyY09NTc/PmzeT9d+/eNRsbG2ZmZsZcXFyY7e1tU6vVTE9PT0vrb+bNBLtmlBq8J6STa4KdcjAjWzyk2iPYRVY8dBcBBBBAAAEE2hY4Pz9PZuMePHiQtOGGNQl98ufbt28ns3s22E1NTZnNzU0zPT1thoaG2l53owUJdkrWkE6uCXbKwYxs8ZBqj2AXWfHQXQQQQAABBBBoW8CGN5l5k9k5P9jJbN7Dhw+TWT25FVNu25TX4OBgMquX14tgp5QN6eSaYKcczMgWD6n2CHaRFQ/dRQABBBBAAIG2BK6urszKykp95s0NeXJ7pczmra6umrm5OdPX15esw97GOTo6apaXl+vP4dl/b6sjKQsR7JSSIZ1cE+yUgxnZ4iHVHsEusuKhuwgggAACCCDQloB8gcrAwMBzX5ySdiumfY5OgqA8Y+feinl4eJis2375SlsdIdh1iu3/txPSyTXBrvPjG3KLIdUewS7kSqFvCCCAAAIIIKAVkIAmz9XJrJsbyOzf2y9P8YOffJmK3II5MjJSn+mTWb08vhmTGTvlKId0ck2wUw5mZIuHVHsEu8iKh+4igAACCCCAQEsC8jMFchul+7I/eeD+3MHw8HDybZlyW6Yss7+//9xPHXArZkvsxb45pJNrgl2xY9/ttYVUewS7blcD60cAAQQQQACBqgswY6esgJBOrgl2ysGMbPGQao9gF1nx0F0EEEAAAQQQKJ0AwU45pCGdXBPslIMZ2eIh1R7BLrLiobsIIIAAAgggUDoBgp1ySEM6uSbYKQczssVDqj2CXWTFQ3cRQAABBBBAoHQCBDvlkIZ0ck2wUw5mZIuHVHsEu8iKh+4igAACCCCAQOkECHbKIQ3p5JpgpxzMyBYPqfYIdpEVD91FAAEEEEAAgdIJFBLs3K8H7e3tNY8ePTJDQ0OlwAzp5JpgV4qSanojQqo9gl3Tw8YbEUAAAQQQQACBXARyD3byo30rKytmeno6CXP+7znkslUFNhrSyTXBrsCBD2BVIdUewS6AgqALCCCAAAIIIFBpga4Euzx+ab1boxjSyTXBrltV0J31hlR7BLvu1ABrRQABBBBAAAEErEDuwU5W5P4a+/j4eP3X18swDCGdXBPsylBRzW9DSLVHsGt+3HgnAggggAACCCCQh0AhwU5uv3z69Km5deuWefLkiZmfnzdjY2N5bE/hbYZ0ck2wK3z4u7rCkGqPYNfVUmDlCCCAAAIIIICAyT3YyWzd+vq6WVhYMH19fcns3fb2tqnVaqanp6fpITg7OzPn5+dNv7+oN777yRdFraqp9bzzygtNve+9z2pNva+IN7390koRqyndOkKqvRjrTgqC2ivdbsEGIYAAAggg0LSAZJP+/v6m3x/6GwsPdjJ7t7u7mwS9VoJdqJAhzZqIUYwzJ8tTH4U6vEH3K6Tai7HuZHCpvaBLnM4hgAACCCCAQAsCuQc76cvOzo7Z2tpKusXPHbQwOm28NcYTbE6u2xhoYwzBrj03dylqT29ICwgggAACCCAQhkAhwS6MTc2nFyGdXDNjl88Yh9pqSLUX4wUFZuxCrWz6hQACCCCAAALtCBDs2lFzlgnp5JpgpxzMyBYPqfYIdpEVD91FAAEEEEAAgdIJEOyUQxrSyTXBTjmYkS0eUu0R7CIrHrqLAAIIIIAAAqUTINgphzSkk2uCnXIwI1s8pNoj2EVWPHQXAQQQQAABBEonQLBTDmlIJ9cEO+VgRrZ4SLVHsIuseOguAggggAACCJROgGCnHNKQTq4JdsrBjGzxkGqPYBdZ8dBdBBBAAAEEECidAMFOOaQhnVwT7JSDGdniIdUewS6y4qG7CCCAAAIIIFA6AYKdckhDOrkm2CkHM7LFQ6o9gl1kxUN3EUAAAQQQQKB0AgQ75ZCGdHJNsFMOZmSLh1R7BLvIiofuIoAAAggggEDpBAh2yiEN6eSaYKcczMgWD6n2CHaRFQ/dRQABBBBAAIHSCRDslEMa0sk1wU45mJEtHlLtEewiKx66iwACCCCAAAKlEyDYKYc0pJNrgp1yMCNbPKTaI9hFVjx0FwEEEEAAAQRKJ0CwUw5pSCfXBDvlYEa2eEi1R7CLrHjoLgIIIIAAAgiUToBgpxzS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SidAsFMOaUgn1wQ75WBGtnhItUewi6x46C4CCCCAAAIIlE4g92B3fHxslpaWzOXlZR1veHjYLCwsmJ6enuhBQzq5JthFX04tbUBItUewa2noeDMCCCCAAAIIRCiws7Njtra2kp6Pj4+b2dlZc3V1ZR4/fmyOjo7qfyf/fnBwYE5OTszk5GRhW5p7sPO3REDkVeRG5qkZ0sk1wS7PkQ6v7ZBqj2AXXn3QIwQQQAABBBDonIBMVq2vryeTU729vUmYm5iYMH19fWZvb8/cvXvXbGxsmJmZGXNxcWG2t7dNrVYrdCKr0GAniXZlZcVMT0+boaGhzkl3saWQTq4Jdl0shC6sOqTaI9h1oQBYJQIIIIAAAggUJuBPTtk/j46OPhfspqamzObmZlfyTqHBTqYk9/f3k2nLsrxCOrkm2JWlqprbjpBqj2DX3JjxLgQQQAABBBCIUyAt2J2enpr79+/Xb8W8c+dOsnGDg4NmbGys8A0tNNitra2ZGzdudGVD85IN6eSaYJfXKIfZbki1R7ALs0boFQIIIIAAAgh0RsAPdmkTVnK7ptyWKbN4y8vLpr+/3ywuLia3axbxKizYyYZq7jU9Ozsz5+fnRZiwDgQQQAABBBBAAAEEECi5gAQuCV/NvLJuxbTfGyKPnMkzdu6tmIeHh0nTRX23SGHBTmbrBgYGCtuwZgaI9yCAAAIIIIAAAggggAAC1wm4X54i75UvT3nw4EH9e0Mk+MktmCMjI/XvFJFJqSK/GbOQYCcb5W/8dXj8OwIIIIAAAggggAACCCAQioD7cwfyPJ2difNvy5Q/l/pWzFAGhH4ggAACCCCAAAIIIIAAAmUTKGTGrmxobA8CCCCAAAIIIIAAAgggEJIAwS6k0aAvCCCAAAIIIIAAAggggEAbAgS7NtBYBAEEEEAAAQQQQAABBBAISYBgF9Jo0BcEEEAAAQQQQAABBBBAoA0Bgl0baCyCAAIIIIAAAggggAACCIQkQLALaTToCwIIIIAAAggggAACCCDQhgDBrg00FkEAAQQQQAABBBBAAAEEQhIg2DmjIb8ov7S0ZC4vL5O/HR8fN7Ozs18aL/nB9cXFRXPv3j0zNjbWlfG8urpKfvR9dHS0/uOIXelIg5XaH2eUtwwPD5uFhQXT09NjXOf+/v7Esq+vz2S93/0xSGlrfn6+a+6dMHa3P6vGOrGeRm1IH7a3t02tVkvGRPuSMTo8PKyPsba9Ti+fVVt2Xz47OzO9vb3m0aNHZmhoKLNGy1SLron1dg06PQZp7fme8h73mCB/5ljXnc+Yosff/YwoYt2trEP2ladPn9Y/q1pZtoj3Zn2mZh3f7D51dHSUdM9+pjZ7DlTENlVpHe44udttf/w67XNnZGQkOQe0Y2iXs+cUUrM/+tGP6p9p8u+d/tyv0hjFtK0EO2e03KKXv5adZmJiomshQnZmedlftS+ysOSgsL+/nxpsm+mHfHBsbGyYmZmZ5ITZWtqDkXWVbTw9PTX3799Pfb8E5246NLOtrbzHfqDa7f/5z39u/uiP/igJE0W+Wj3Aa+tBs23yobe6umrm5uaSCwCtvrJqUWprbW3NDAwMJPuYbOPu7m4STn/84x+b1157LRkX9z1lqkXrqPVtdTzS3t9qPXZinbYNbW1zrGtvNPyLQTIO8tJeLG2nnttZpr2t/vJSnVj3+++/n3q8yjq+/frXvzYnJydfOu7JZ3EnL/h1yqhK7ciY3bhxo74f+PuJHCt/8IMfmO9973v184a0zyVpx77sBEU3j7NVGsNubyvBLiPYySyG3VlkVmxzczOZyfvtb3+bXAGRq3fT09PJ0vbffvOb3yQzU9/85jfND3/4w+dmALKunNmd79mzZ8ZenZE23Ss0cgXbrlP+7Ve/+lVyhU2ClxwAJCytrKwkfZF/kyD13e9+N+mjzERktWuv7Lh9k/6//vrrycmsvOwV/J/97GfJn20/X3311eTqpT/TkVXQ9gNGLN0PjqwDTVlPpv1g53q5Y27Hxr+yKu93x15OgtwTg4uLiy/VY9pM6Te+8Y1k1TJjJy/3yp8/I+rO7GTVw+DgYP1CgFvT0vZf/dVfmV/+8pfJlUV3hvK67ZW6f/jwofn+97+f1Jm8pJZlXRLAPv/8c/PVr341CWJyEUFq076n0cUQW1tSw25gzDrBshcf5MOxCsEu7Vgl4dc9xkiNSOj1jwFf+cpXUo8LWcc5W//+ccB/v5xwduJY5+5PUl9SJ3/3d3/Hsa7gMxEZB6kn+Qz1L2q5J7buPik1sry8/NxY2Qsv9rPpT/7kT8ynn3763PFCxjjtWGM32Z8tSTvGfPvb3zY/+clPkuOlhCJ7/JHjkhzTZP/Y2tp6brY5axbN7ct3vvOdpG+dPL7Z45VcVG3m+Cb9XF9fT46j8vlBsCt4Z/BW59e/fDY/ePDguf3E/xzy/2z3mzfffDM5H7AXRQl23R3botZOsHOks2bsZJZAbtGUsCQn0u6Hkixu/83ORsnfyUFSwpCckMgJoXtFzV2PnJDKCao9+fZP9OXP8sFkT0jkRNZefbEHALte+2+yk//0pz9NwqC83IP23t6eeeutt5K/t8vLlTs5WXavlPpXseW9bj+ztifttj7fyw92tn92Nsb/0PdDrr11s6idpNPrsUHJvz01bWxk3Xbm1B2TrJMf+WD261FmB/2ZUnc8pQbtrJX7Ie/Ojl1XD37fbK3ISZCcjNkgYD+kZLuyttdeSXZPvNwTFP8WE/mzXabRCaO05/67hBD/xCftQ9S1LlstiokfaNP2bTmxkKvE/vHH1o0dq3aOc7JsWrBzjzedOtbJuvz6uq62OdZ1+gj45Zpz15B1bMs6HvmfTX49uzPxsp60O3HSlnFvY3PrU45p9t/shYwXX3wx+Vy2F41u3rxZvwPFPmYgx3EJWx988EFyh4r9rLxu3a0c39zPdQm9zRzf3Pr3b8WM/bGHzldu/i269d/s57Ef7LLOFQh2+Y9fCGsg2HnBzn3Gzs50+TtDo6Di7pR255KDuH8vtH2ORA7y7rR7o2DnX+F0T3bcf3N36qwrnnY99uqkPfm24S7tZMf2M20WyX8uJms7fMu0WZJGsyKhP8vVyk7tBnBxsFej/bFpNdi5wdlayuyUe0Jhx0FO2OWKnpxw2BMn/1YQ6U+jevD/3f9gsv2R99k6zdpemdGVffDWrVv1W5DTTnzc24TTntPKOiFxa8tvNy0UNrpNryy16DrY26bd5zbcOwbsDIt7+6F7Qaad41xWsHOPi5061qXVF8e6Vo5anXlv1gmrG0z8uxH82rSz//7xyt+vZT91L1ym7dPXHWP8YGePP2kXIWUb3DtarJhcyJPb5+QCibzsxdzr1t3K8S3rs1/20bTjW6PbQNNu+evM6NNKI4FOBLu081C58ECwq0btEey8YJd2G4I22Pm3RGRdnfRLzj0JTTsot3qy8/HHHyeryLpNzb3yKVcl3ZPnZq6ipu0y7tVS+8UpjW7F9N/vt1m2A5O9bUZmPtLGxr2C6n6xRaMZu7Rgl3ULrHwBkMyYus+vFRHs5ItWGtWiuMjtmzI7Ky9/xi6rNhsdtv3a8k9q/D83OvlMCyOxfmS42+1b223yjz9pJ4SNThLTasr1Spux0wS76451bn3JujnWFVu9Uitps+ONgp07plkzErK8X4d+7RUR7PzjbdrnmL2zwp9Zu+4iWtZI+cer645vjR4LkHVcd/dDsRVTnbVpb8X0by0WOXvhnVttq1FHBLsCgp17i4Yfqhqd8HQ62MlO7d/26Ja5exW+0cmO/fD1b8NKC6b+NyX6Hyb21hX7HMR136zoPu8U4y4qB1135sxuv5wIpI2Nf7XZbrNbG+5Jqn/gtu+TW4PcWd1O3Irpnng3c+uH9N32Qf6/US3Kv9tb4PxbJv0Tn+suBkhbWbNrfv3ZW6elzeu+BS/2WrS1lHYi7O/bWReW/Pe5nu7+WXSwu+5Y59aXbH+jCwVZ2+RuX1p9Vf1Yd93x2Teztxza5exngr3A4wY7d9+7bsau3Vsx3ZpodcZOjrfXffma3V7/Wd92jm9Zx6us45s9+W/0zd7XXdi6bnz59/YE/HqWP8vL/QKURl+e4tePexySmVueoWxvXGJaimBXULDzr6Jk3UbiFo+drbEzNfYLW+zD5q3O2MlO7d7W4X4Rhv/FE7a/8oUx8qyePC/onshnbY97smi/WMH+nX2mTE6e7S2v9u9kPWnvl1sF5b324fKQvxK72R3fHQN3e9LGxr9lMc1L/k5eMuuWFezstz7a2z3lSwbkWSP5MgDfPu02xuvqodVgJzWctr0S7OVLCOTlftGK1Lr94h73i1qsuf13+bN/W3DaFcw0R7tc1u2I/he5lKEWxSvtyr67L8o4yO3k/q3grqs9lrhfnuKOYdHBLutYl1Zf19U2x7pmj2ytv8/db5s5ttnPDdlXv/71ryfPi6fVlnu8kGOfu56sn5hpdIxpNdjJOv3n1eSxB3srsBxz3eOU5vjW6NEIGRG7L7vry7q9U8KsPRco+qdPWq+eci7RqJ5li9PGxb3Qm7a8vRAiFxzcx43K8hlWzkpof6sIdu3bsSQCuQu4B2lujcmdmxUggAACCCCAAALRChDsoh06Ol4FAf+qb7d+0LwK1mwjAggggAACCCAQswDBLubRo+8IIIAAAggggAACCCCAgDGGYEcZIIAAAggggAACCCCAAAKRCxDsIh9Auo8AAggggAACCCCAAAIIEOyoAQQQQAABBBBAAAEEEEAgcgGCXeQDSPcRQAABBBBAAAEEEEAAAYIdNYAAAggggAACCCCAAAIIRC5AsIt8AOk+AggggAACCCCAAAIIIECwowYQQAABBBBAAAEEEEAAgcgFCHaRDyDdRwABBBBAAAEEEEAAAQQIdtQAAggggAACCCCAAAIIIBC5AMEu8gGk+wgggAACCCCAAAIIIIAAwY4aQAABBBBAAAEEEEAAAQQiFyDYRT6AdB8BBBBAAAEEEEAAAQQQINhRAwgggAACCCCAAAIIIIBA5AIEu8gHkO4jgAACCCCAAAIIIIAAAgQ7agABBBBAAAEEEEAAAQQQiFyAYBf5ANJ9BBBAAAEEEEAAAQQQQIBgRw0ggAACCCCAAAIIIIAAApELEOwiH0C6jwACCCCAAAIIIIAAAggQ7KgBBBBAAAEEEEAAAQQQQCByAYJd5ANI9xFAAAEEEEAAAQQQQAABgh01gAACCCCAAAIIIIAAAghELkCwi3wA6T4CCCCAAAIIIIAAAgggQLCjBhBAAAEEEEAAAQQQQACByAUIdpEPIN1HAAEEEEAAAQQQQAABBAh21AACCCCAAAIIIIAAAgggELkAwS7yAaT7CCCAAAIIIIAAAggggADBjhpAAAEEEEAAAQQQQAABBCIXINhFPoB0HwEEEEAAAQQQQAABBBAg2FEDCCCAAAIIIIAAAggggEDkAgS7yAeQ7iOAAAIIIIAAAggggAACBLsS1cDBwYHZ3983s7OzJdoqNqVqAufn52Z1ddXMzc2Zvr6+qm0+24tAVwSurq7MysqKmZ6eNkNDQ13pAytFAAEEENAJEOx0foUtvbOzY375y1+axcXF5GT3+PjY7O3tmbfeeivpg3wob2xsmJmZma6eDEs/5TU5OVmoTdHrLGzjWlzR2tqauXHjhhkbG2txyfbenkfdSQ0NDg62vQ1ygWN3d9csLCyYnp6e9jaswVLtBk+xevz4sZmYmGh72zq+MR1o0D8W2SZlHE5OTpo+Foir+Dx48OC5YCHtb29vm1qtlst4doAg+CbEcGlpyXz3u99Nai9tv211vPLY6Hb3LU1furFOv7/XHbft+P3hH/6h+eM//mPzB3/wB5n7Vdbxrxufze2OS6drsdXPhOvGo93tqsJysj/JeerZ2VmyuePj48lkQ9bfS11ubW2Z3t5e8+jRo+TY//7775vXXnut/jng1oN7fmCXdV3t+mQM5WUnOvz19/f318+n5X2yjuXl5XpTd+7cafqzK7RxJdiFNiIZ/ZEC/vTTT83LL7+cFFvWyVS3N6cbHx7trLPIk8UiTxyK/kDSBrui+9uJ/aOV8SyyzjqxbX4bzWxrp4JdVv9jN8xjXFptUwzX19fNV7/61SQgyyuEC4Ht1Fur237d+5up8bz7ed1xsJ3POL/PnWjjOstO/Xung12r/bpuPFptr0rvl/3pgw8+MPfv3082294F8JWvfKX+9/aCq3tsv7y8ND//+c/NX/zFXzQd7KyrX9vSBzm+/fa3vzVvvvlmEhDdfsn6ZZnDw8PkAvDp6WlyfJT/l4kTGwLv3bsX5UVYgl0be9ybG//exlKtL7J5/2v1haQI5YrGv/zLvyRXtOVlZ+zcqxv2gHjz5s2ksD///HNzdHRkhoeHkyt9//RP/2TcKxXuVQp7hULa+7d/+zcjO5pcQZEit1cypB1/JsRtQ64o2vCZ1rbdIBsIbP9sny4uLpIdTP7+G9/4RnJwkKv4sg3ymp+fT3a0tHXabbazlu6VHTlQP3v2LGnjO9/5TrJTyxUle5UobRtlZ5er3OJgrwK5o2jbtG0MDAx8yfx73/ue+cEPfvBc/6WNv//7vze/+c1vjJiPjo5+aT3+1SVxf/311429CuWOoXvFS/piD0buNtuxbTQm9qqwu732wCszL+LlX8Vyg52sO22sfMi4+44AAApJSURBVCd7m5d7tc29yibj5F+9s/X413/91+af//mfG9a11JC7b0gt/epXv8qse1vTMi62//7VPDvbJnUo/yZXzGU/cLfZX8YfQ2nfrRV/XfJv1+2zsm0ye2XHw7q5/cvaT/yxyxpvW/OyH8v63H1PbvW2+5Fdt18j9u/dk7O0unP7LNtux1b2X3nZq77iKjO4EkjcfdL1zqqx1o+6xSwx/+Ebua9oeeqj+jps+JYTHTlOucdKd39x92dZRu4SkZMEOSb85V/+pfnpT3/63HEgq4aaOYa7nwXuvtDMviXLSk25/cv6/PrZz35Wr1n7nqz9WbbHzjK7J4Ju3cnnqLz+67/+q/6ZNDIy0tKxTxa87rid9tlkzWQ70j7j7UmqPf4189nczPGv0T5uzw2yPsOlz/4xwy3+tGNDWrDLGu9malCsrIn7/nY/R3PfeSNeQSvBLitANTtjZ5n8YGfP/WRflpdMhvjBzr31XAKefV9WmzENCcGujdHqVrCTkxt5ycmVe6DKCnb2ti/7oSMBQgrcXo2SE2x7ZUWuYNh25INQPvztzuA+7+TvQP5zGdK2LPvqq6+mtm1P6v3b0my70kf3yom7PntlVYLt06dP68+C2HVmBTtr5j576F8pSttGWxppt5W6Hzz2gCFXhiTE2VvtXGe3ffe2EFmHe+XcHpDk7+0JRtqtiWlt25Ah63e32R0jGdu0WzX9mTe7Trl6ZcdD2vSffXOX+/jjj587iMp7JWTKWGU9L+deGU0zlWAvPrYe3brJqmvps/0Qt7UhY2hrSWozbbyl9rJu+XOfX7WzH3ISJdtsbxtNm7nyZ5vsPiYfJP5yd+/erd+q2Wjb7HjIeNuroe4HkzsDIft3K+PtfhDKYGbNZrh/by/G2KBr+yTvkfayjgX+h2lWLdn9RS6SyLbbZ8DsmEgQjO2ZzG4FO9kPxEoubn344YfJrfuNgp29pfnXv/51sh9L2LYXF+Q4vLm5Wb/9P+2YIfti2jHcPR60u2+5x1EJnrYGpObt8cJt2z0OSm3a59Hd/Tkt2Mlx3a27tP0ibRsbHfvc/cc/bqcFSzlu2xNP9+Kte2u3PZba458cT9xnJt3P5laPf66Re9xxn8V01+9+htvP0bRjiX+ybY+P9tjhfvamjbfUoByz/Yu57ueW++iKb5J2DGnmc5RnULNPnN0Lmu4FWv9Cp71Ibz/T5UJ3q7dipoUw93NE/t2e48oxwj3flX+zNSvHAv9z0j12tBETuroIwa4N/m4GOznhk4P117/+9eSkSZ6xazRjZw947nvcD2B7dd4yyM4mJ1z2/mb/ZNUv9rTpbWnLnYVy27bPfvlBwn5YyXLus4Nuv+0Hs8xc/eu//msym2en1GUdWcFOnPxnttwTbrka667T3UY7E2APQu6BRO4Lty+58icHpbQPGfkQ8IOd++Ht3o8u7cnVWDkZdmcs7AmVO17SJzfEuAcqf5vtAcwGBvcgak9U0vrhjkfabZfu30ld2bpxT6Kkfem3zOb6s71usPPvl7dXU/123SCcVdeNZrP9GnPH21499mdo3XDtByd7NVq205/Rzgp27iyCXU6Ci3uifN22yXL2PbK9afZygisnf82Ot73wI9sk9eXXrjtG7hX6tH3WnpxlHQvc44xsS1YtWUM5UZb9y+73/j6cVWNtHOJzX6RbwU4+L2QMZeZOxue6YGePU+7ngD3mS8AWc/ssjT12NXMMd7+gpd19y70QlFU7/kUxe7xxj4/u/pwW7KSvbt2lBbu0zylZLuvY53+uuv3yP1fkuOxeNPPvykkLNbI/yr7snsi6F0+zPu+yjn9+f+322u2Tk2Z5pX0mpR0z7JdiubNn7nmC/L//fG7aeMtFzO9///vX1qDtv29ijyG3b99OZhXtdxak1Yn7+VrUM+zaA9Hfrv6D+eAfP9U209TyM9962fzN3J8+NzMmn3NyfmWfsfODlduwe/HA/cyX97hjn3ah272w4teUDZf+raDM2DU1rNV5UzeDnb0NUa6eSriTA5F/cpwWctJOEv0ZOzuC7nv9q2ztztj51ZE10+efFLQ6Y+dfoZSrMPLyvy20mRk7e7XQD6/+gcZuW9asV6Ngl/WMWtrBK2sMbWhs5Uqj/0Gd1Q/3fdcFu7QZO/fKfKOZR1vXaV+24Z80aYNd1oyde3U47VaQtCv87oxd2hGwmRm7rPrJCnZ2VlFOpuyXjWTN2LknUK182ZJ78i5X32Uc5eU+O2HHwc7gyK2Sbp+yZuzs9qYdS2yb/omszBxlzdi5M/FpNRbiJ1M3g52Mi9SNHC9kXP3xs8cTN+SkBTuZyXIvRFhn/9jSiRm7tDHMmulzTwrbmbFz93PZ12RWqJ0Zu0bHvmZm7Nxtdg2bDXatztg1Ov75n5f2uONeUHIvGNtjjX9bnv9cZ9pna9bna9p4P3z48LmLqVk1aGuyajN2w68/KvTwd/SLpeeCnTuT7n5+2Gfs/Lt07LFHjv82EKbd3eVfqHf3D/8zwK7Dv3PEnQFOe8Yu7Yu8CsVUrIwZuzbwuh3s7JUj+a+c1LhXKOwzbv7sVdpJov+sWtoMiazDveJ23TN2MtPh3gbj339vTzRtsLPPCtl2/dmzrOl7e2VR+pe1TrH4sz/7M5P2/IM/cyUnxvZKqe2LXG2yf5f2DUnuM2zSB3vbYKNn/OSKprzcAOOOn3t1yZ1Bk/XLwcz91iY7i2jHR5Z98cUXzTe/+c0vbbPtv9tnfxYyrR/SV/shfV2wk/e6fbYzPv7Mo/sTBv4VYt9U6rvTwc7elumPt/scjV/n7jM5UlfyJRQy3v5zhWnPILozZvZEyM6k2efX3Gdmrptlt88vyYemXV/WftLqeLv7gV8zMp7uM3Zpz9S4fXI/tN391S7n1kujZ+xkLKy33BLoH1PcdvznHNs4vBeySDeDnT1xtrdWyv7oPqMo9S2h5LpgJ/Xv7jP22OUeM+T/s2rTvaBhn7FrZd+SmrLPKktb9njmHy/c537TnrHLWqf7bKdbd/bYICHFndlu9diXdtyWz+S0Y2A7wU4u+mZ9TqZ9pjc6/tnZFHle2d/H/c+ktLtI7F0Naftn2rHBrT1bJ1njfd3nlizvXmxIW5+9Zdh+O+N1n6OFHCQ6sJJuz9i5d1S5dyHJpsl+lPYdBPZbe9391r2DJm0G2F4I9M977djLZ6Z8I7A7u+t/xvt3DPnnRx0YjsKaINi1Qd2NYNdGN4NeJGuGKOhOF9g5f9a00S0MBXaLVXVZwJ8N6XJ3WH2bAkUHuza7GfRi7oWDoDtags6FcNxhvEtQSGxCIQIEu0KYWYkvQLBrXBPuVUX3ajSVVG2BEE6wqj0CbH0oApzoFzcSIRx3GO/ixps1xS1AsIt7/Og9AggggAACCCCAAAIIIJD8RM3vicPR0dH/yH3FvBBAAAEEEEAAAQQQQAABBOISINjFNV70FgEEEEAAAQQQQAABBBD4kkA92P3Hf/zH3u///u+/ihECCCCAAAIIIIAAAggggEBcAr/73e8+/l86V7P9sLj0nQAAAABJRU5ErkJggg=="/>
        <xdr:cNvSpPr>
          <a:spLocks noChangeAspect="1" noChangeArrowheads="1"/>
        </xdr:cNvSpPr>
      </xdr:nvSpPr>
      <xdr:spPr bwMode="auto">
        <a:xfrm>
          <a:off x="1993900" y="18345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60</xdr:row>
      <xdr:rowOff>0</xdr:rowOff>
    </xdr:from>
    <xdr:to>
      <xdr:col>10</xdr:col>
      <xdr:colOff>304800</xdr:colOff>
      <xdr:row>61</xdr:row>
      <xdr:rowOff>50799</xdr:rowOff>
    </xdr:to>
    <xdr:sp macro="" textlink="">
      <xdr:nvSpPr>
        <xdr:cNvPr id="328708" name="AutoShape 4" descr="data:image/png;base64,iVBORw0KGgoAAAANSUhEUgAAA3YAAAFYCAYAAAAflG7iAAAAAXNSR0IArs4c6QAAIABJREFUeF7t3UFMJGd6//E3kQ+E27LcICcSI60Muxc0Fgfbe7DkYTIbAZlVwniUg2dnYwl6B+WA5uIQX9Cc2AUk7xJ8GA3rC8Eo2Szr1SpZbCkjIy4b1kpEIg7Rwg3DjeVgbaKn8n/7/87rqqa7n67q96369sWema633vq8T1XXr96q7t8zvBBAAAEEEEAAAQQQQAABBKIW+D3p/X//93//z9XVVdQbQucRQAABBBBAAAEEEEAAgSoK/O53v/s4CXZHR0f/8+KLL1bRgG1GAAEEEEAAAQQQQAABBKIW+M///E9DsIt6COk8AggggAACCCCAAAIIVF2AYFf1CmD7EUAAAQQQQAABBBBAIHoBgl30Q8gGIIAAAggggAACCCCAQNUFCHZVrwC2HwEEEEAAAQQQQAABBKIXINhFP4RsAAIIIIAAAggggAACCFRdgGBX9Qpg+xFAAAEEEEAAAQQQQCB6AYJd9EPIBiCAAAIIIIAAAggggEDVBQh2Va8Ath8BBBBAAAEEEEAAAQSiFyDYRT+EbAACCCCAAAIIIIAAAghUXYBgV/UKYPsRQAABBBBAAAEEEEAgegGCXfRDyAYggAACCCCAAAIIIIBA1QUKCXbHx8dmaWnJXF5emuHhYbOwsGB6enqqbs/2I4AAAggggAACCCCAQEQCa2tr5vPPP38uzxwcHJjl5eVkK9ys42ag/v5+s7i4aHp7e83jx4/N0dGRGR8fN7Ozs8ly0sbJyYmZnJxsWyP3YHd+fp50/sGDB2ZoaMgIxsDAgKrTbW8tCyKAAAIIIIAAAggggAACLQpIppFg9vLLLycBrFarJRNVV1dXZmNjw8zMzNRD28TEhBkZGUkykPz/2NiY2dnZMaenp+bmzZtmb2/P3L17t77cxcWF2d7errfZYtfqb8892ElSdTsqaXR3d5dZu3ZHjOUQQAABBBBAAAEEEECgKwJ+tvE7YSexRkdHn8tAdrnbt2+bZ8+e1YPd1NSU2dzcNNPT08kkmOaVe7DzZ+yuw9BsDMsigAACCCCAAAIIIIAAAnkJNMoyMnu3srKShDR5uZNbstz6+rp5+PBh8l+5FfPOnTvJ+wYHB5NZPe0r92AnHZSpx62trXpfec5OO2wsjwACCCCAAAIIIIAAAkULNAp2knnkJc/J+e+Tya7V1VUzNzdn+vr6kvfJe+S2TJndk2f07HN49t9b3bZCgp3bKbkVc39/v/6gYLMdPjs7MwLCCwEEEEAAAQQQQAABBBDQCkiAkjDVyisr2PmPm/nv8/9sn81zb8U8PDysB8NW+mTfW2iwsw8d3rt3ryPTje1sMMsggAACCCCAAAIIIIAAAu0IpAU7mamTUOZ+878EN/fLU/wvkJRl5BZM+ZIVe/umZCXNN2PmHuzsRsl9pPKan58n1LVTRSyDAAIIIIAAAggggAACXRGwE1RyF6F9yTNyr776avJtme7f28fO5Fsw037yzb+D0f5cQnS3YnZlJFgpAggggAACCCCAAAIIIFBigdxn7Epsx6YhgAACCCCAAAIIIIAAAkEIEOyCGAY6gQACCCCAAAIIIIAAAgi0L0Cwa9+OJRFAAAEEEEAAAQQQQACBIAQIdkEMA51AAAEEEEAAAQQQQAABBNoXINi1b8eSCCCAAAIIIIAAAggggEAQAgS7IIaBTiCAAAIIIIAAAggggAAC7QsQ7Nq3Y0kEEEAAAQQQQAABBBBAIAgBgl0Qw0AnEEAAAQQQQAABBBBAAIH2BQh27duxJAIIIIAAAggggAACCCAQhADBLohhoBMIIIAAAggggAACCCCAQPsCBLv27VgSAQQQQAABBBBAAAEEEAhCgGAXxDDQCQQQQAABBBBAAAEEEECgfQGCXft2LIkAAggggAACCCCAAAIIBCFAsAtiGOgEAggggAACCCCAAAIIINC+AMGufTuWRAABBBBAAAEEEEAAAQSCECDYBTEMdAIBBBBAAAEEEEAAAQQQaF+AYNe+HUsigAACCCCAAAIIIIAAAkEIEOyCGAY6gQACCCCAAAIIIIAAAgi0L0Cwa9+OJRFAAAEEEEAAAQQQQACBIAQIdkEMA51AAAEEEEAAAQQQQAABBNoXKCTYHR8fm6WlJXN5eWmGh4fNwsKC6enpab/XLIkAAggggAACCCCAAAIIIFAXyD3YnZ+fm8ePH5sHDx6YoaEhs7a2ZgYGBszk5CTDgAACCCCAAAIIIIAAAggg0AGB3IOdzNZtb2+bWq2WzNIdHByY3d1dZu06MHg0gQACCCCAAAIIIIAAAgiIQO7Bzp+x84Mew4AAAggggAACCCCAAAIIIKATyD3YSfd2dnbM1tZWvac8Z6cbNJZGAAEEEEAAAQQQQAABBFyBQoKdu0K5FXN/f9/Mzs62NBJnZ2dGZv9Ce737yRdBdemdV15oqj/vfVZr6n1FvOntl1aKWA3rQAABBBBAAAEEEECgLtDX12f6+/tLI1JosJNgtri4aO7du2fGxsZKgfjmxr8HtR2b97/WVH/mP3yjqfcV8ablqY+KWA3rQAABBBBAAAEEEECgtAK5B7urq6vkWzGPjo4SxPn5+dKEOtkegp1+3yDY6Q1pAQEEEEAAAQQQQKDaArkHu7LzEuz0I0yw0xvSAgIIIIAAAggggEC1BQh2yvEn2CkBjTEEO70hLSCAAAIIIIAAAghUW4Bgpxx/gp0SkGCnB6QFBBBAAAEEEEAAgcoLEOyUJUCwUwIS7PSAtIAAAggggAACCCBQeQGCnbIECHZKQIKdHpAWEEAAAQQQQAABBCovQLBTlgDBTglIsNMD0gICCCCAAAIIIIBA5QUIdsoSINgpAQl2ekBaQAABBBBAAAEEEChEYG1tzXz++edmYWHB9PT0JOs8Pj42S0tL5vLyMvnBc/ndbvnx87S/7+3trf8U3Pj4uJmdnU3aODg4MCcnJ2ZycrLt7SDYtU33fwsS7JSABDs9IC0ggAACCCCAAAII5Cpwfn6eBLaXX345CWC1Wi0JdvY3uycmJpLf6t7Z2TGnp6fm/v37SYDz//7mzZtmb2/P3L1712xsbJiZmRlzcXFhtre36222uyEEu3bl/t9yBDslIMFOD0gLCCCAAAIIIIAAAoUIyCycG8Ky/nz79m3zk5/8pB7W7Pvk7589e1YPdlNTU2Zzc9NMT0+boaEh1TYQ7FR8zNgp+ZLF+R27TijSBgIIIIAAAggggEDeAs0Eu/X1dfPnf/7n5he/+MVzwU7+/uHDh0b+e3R0ZO7cuZN0d3BwMJnt074IdkpBZuyUgAQ7PSAtIIAAAggggAACCBQicF2wk1s2V1dXzbe+9a3ngp39+7m5ueT5O3lJW3Jb5ujoqFleXn7u+bx2NoZg146as0zowe5vV//BfPCPnyq3ksURaE9g5lsvm7+Z+9P2FmYpBBBAAAEEEEAgMIHrgp17y2XarZjus3nyjJ17K+bh4WGyte1+gQrBTlksoQe74dcfKbeQxRHQCRz9YknXAEsjgAACCCCAAAKBCPjBzv/yFPnWzIGBASNfkuJ+eYr9exva5EtW5BbMkZERs7KykjxjJ7N6mm/GJNgpiyT0YMeMnXKAWVwlwIydio+FEUAAAQQQQCAQAfutmGdnZ/UeyTNyEtTcnzUYHh6u/xRC1t/LTxvs7+8/91MH3IoZwECHHuyyiOY/fCMAvf/rAl+eEsxQ0BEEEEAAAQQQQACBSAWYsVMOHMFOCUiw0wPSAgIIIIAAAggggEDlBQh2yhIg2CkBCXZ6QFpAAAEEEEAAAQQQqLwAwU5ZAgQ7JSDBTg9ICwgggAACCCCAAAKVFyDYKUuAYKcEJNjpAWkBAQQQQAABBBBAoPICBDtlCRDslIAEOz0gLSCAAAIIIIAAAghUXoBgpywBgp0SkGCnB6QFBBBAAAEEEEAAgcoLFBLssn7DoQz6BDv9KPJzB3pDWkAAAQQQQAABBBCotkDuwU5+zE9+df3BgwdmaGjI+L+6Hjs/wU4/ggQ7vSEtIIAAAggggAACCFRbIPdgJ7N129vbplarmZ6eHiO/tL67u1v/RfbY+Ql2+hEk2OkNaQEBBBBAAAEEEECg2gK5Bzt/xs4PerHzE+z0I0iw0xvSAgIIIIAAAggggEC1BXIPdsK7s7Njtra26tLDw8PM2OVUd5v3v9ZUy/MfvtHU+4p4E8GuCGXWgQACCCCAAAIIIFBmgUKCnQsot2Lu7++b2dnZllzPzs6MzP6F9nr3ky+C6tI7r7zQVH/e+6zW1PuKeNPbL60UsRrWgQACCCCAAAIIIIBAXaCvr8/09/eXRqTQYCfBbHFx0dy7d8+MjY2VApFbMfXDyIyd3pAWEEAAAQQQQAABBKotkHuwu7q6Sr4V8+joKJGen58vTaiT7SHY6Xcggp3ekBYQQAABBBBAAAEEqi2Qe7ArOy/BTj/CBDu9IS0ggAACCCCAAAIIVFuAYKccf4KdEtAYQ7DTG9ICAggggAACCCCAQLUFCHbK8SfYKQEJdnpAWkAAAQQQQAABBBCovADBTlkCBDslIMFOD0gLCCCAAAIIIIAAApUXINgpS4BgpwQk2OkBaQEBBBBAAAEEEECg8gIEO2UJEOyUgAQ7PSAtIIAAAggggAACCFRegGCnLAGCnRKQYKcHpAUEEEAAAQQQQACBygsQ7JQlQL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oJNgdHx+bpaUlc3l5aYaHh83CwoLp6ekpBT7BTj+My1Mf6RuhBQQQQAABBBBAAAEEchRYW1szz549S9bgZho36/T395vFxUXT29trHj9+bI6Ojsz4+LiZnZ1Nljs4ODAnJydmcnKy4z3NPdidn58nG/XgwQMzNDRkBGRgYCCXjem4ThMNEuyaQLrmLQQ7vSEtIIAAAggggAACCOQnIOFte3vb1Gq1ZIJKMs2NGzfMyMhIknUmJibM2NiY2dnZMaenp+bmzZtmb2/P3L1712xsbJiZmRlzcXHxXBud7m3uwc5HkJS6u7tbmlk7gp2+JAl2ekNaQAABBBBAAAEEEMhPwM8077//vnnttdeSFbqBz77v9u3byeyeDXZTU1Nmc3PTTE9PJ5NdebxyD3b+jJ2PksdGFdkmwU6vTbDTG9ICAggggAACCCCAQL4CMhu3tbWVrGR+fj6ZofOzjfx5fX3dPHz4MPmv3Ip5586dZJnBwcFkmbxeuQc76biLIH8u03N2BDt9aRLs9Ia0gAACCCCAAAIIIJCvgNx+aV8SouRZOv/2SpnUWl1dNXNzc6avry95u4Q9uS1zdHTULC8vG/scnv33TvW6kGDndlZuxdzf368/QNipDelWOwQ7vTzBTm9ICwgggAACCCCAAAL5Cdhn5+yXoMif5SVhLe1WTPss3tXVVfKMnXsr5uHhYbJsp79ApdBgJwlWku29e/danoY8Ozszsnxor3c/+SKoLr3zygtN9ee9z2pNva+IN7390koRq2EdCCCAAAIIIIAAAgjUBWTGTGbPmnn5wc5+IaR8SYr75Sn+F0XKcnILpnzJysrKSvKMnWSaPL4ZM/dgJynVftWnoNn7UZsBjOE9zNjpR4kZO70hLSCAAAIIIIAAAgjkJ+BnmqyfO3D/3r9TUf5cqlsx8+PuTssEO707wU5vSAsIIIAAAggggAAC1RbIfcau7LwEO/0IE+z0hrSAAAIIIIAAAgggUG0Bgp1y/Al2SkBjDMFOb0gLCCCAAAIIIIAAAtUWINgpx59gpwQk2OkBaQEBBBBAAAEEEECg8gIEO2UJEOyUgAQ7PSAtIIAAAggggAACCFRegGCnLAGCnRKQYKcHpAUEEEAAAQQQQACBygsQ7JQlQL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g2ClLgGCnBCTY6QFpAQEEEEAAAQQQQKDyAgQ7ZQkQ7JSABDs9IC0ggAACCCCAAAIIVF6gkGB3cHBglpeXE+ze3l7z6NEjMzQ0VAp8gp1+GJenPtI3QgsIIIAAAggggAACCFRYIPdgd3V1ZVZWVsz09HQS5iTk7e/vm9nZ2VKwE+z0w0iw0xvSAgIIIIAAAggggEC1BboS7E5OTszk5GQp5Al2+mEk2OkNaQEBBBBAAAEEEECg2gK5BzvhPT4+NktLS+by8tKMj4+XZrZOto1gp9+BCHZ6Q1pAAAEEEEAAAQQQqLZAIcFObr98+vSpuXXrlnny5ImZn583Y2NjpZAn2OmHkWCnN6QFBBBAAAEEEEAAgWoL5B7sZLZufX3dLCwsmL6+vmT2bnt729RqNdPT09O0/tnZmTk/P2/6/UW98d1PvihqVU2t551XXmjqfe99VmvqfUW86e2XVopYDetAAAEEEEAAAQQQQKAuINmkv7+/NCKFBzuZvdvd3U2CXivBLlRxZuz0I8OMnd6QFhBAAAEEEEAAAQSqLZB7sBPenZ0ds7W1lUjzcwf5Ftzm/a81tYL5D99o6n1FvIlgV4Qy60AAAQQQQAABBBAos0Ahwa7MgMzY6UeXYKc3pAUEEEAAAQQQQACBagsQ7JTjT7BTAhpjCHZ6Q1pAAAEEEEAAAQQQqLYAwU45/gQ7JSDBTg9ICwgggAACCCCAAAKVFyDYKUuAYKcEJNjpAWkBAQQQQAABBBBAoPICBDtlCRDslIAEOz0gLSCAAAIIIIAAAghUXoBgpywBgp0SkGCnB6QFBBBAAAEEEEAAgcoLEOyUJUCwUwIS7PSAtIAAAggggAACCCCQu8D5+blZXFw0Z2dnz/2E2/HxsVlaWjKXl5fJD57Le+Qn3h4/fmyOjo7M+Pi4mZ2dTfonv+l9cnJiJicnO95fgp2SlGCnBCTY6QFpAQEEEEAAAQQQQCBXgaurqySoTUxMmLGxsfq6/L+X3+8+PT01N2/eNHt7e+bu3btmY2PDzMzMmIuLC7O9vW1qtZrp6enpeH8JdkpSgp0SkGCnB6QFBBBAAAEEEEAAgVwFZFYuLZT5f2//fPv2bfPs2bN6sJuamjKbm5tmenraDA0N5dJXgp2SlWCnBCTY6QFpAQEEEEAAAQQQQCBXAbmFcnl5ub4Oe8ulPwsnwW59fd08fPgw+a/cinnnzp1kucHBwedm+zrdYYKdUpRgpwQk2OkBaQEBBBBAAAEEEEAgVwEJdvv7+/Vn5dbW1szAwIAZHR19biZPnsNbXV01c3Nzpq+vL+mThD25LVPeK+HQhkL7753qOMFOKUmwUwIS7PSAtIAAAggggAACCCCQq4Af7Oyf5Vk69xZN/9ZMeQZPnrFzb8U8PDxM+trpL1Ah2ClLgGCnBCTY6QFpAQEEEEAAAQQQQCBXAXuL5cLCQv0bL+WLVEZGRp77UhU7k2dDm3yZityCKe9bWVlJnrGTWb08vhmTYKcsAYKdEpBgpwekBQQQQAABBBBAAIHcBSSkbW1tJetxf8LA/bmD4eFhI+FPvvUybZaPWzFzH6b2V0Cwa9/OLrk89ZG+EVpAAAEEEEAAAQQQQKDCAszYKQefYKcEZMZOD0gLCCCAAAIIIIAAApUXINgpS4BgpwQk2OkBaQEBBBBAAAEEEECg8gIEO2UJEOyUgAQ7PSAtIIAAAggggAACCFRegGCnLAGCnRKQYKcHpAUEEEAAAQQQQACBygsQ7JQlQLBTAhLs9IC0gAACCCCAAAIIIFB5AYKdsgQIdkpAgp0ekBYQQAABBBBAAAEEKi9QSLCT33CQ32yQV29vr3n06JEZGhoqBT7BTj+M/NyB3pAWEEAAAQQQQAABBKotkHuwu7q6qv/KuoQ5/4f6Yucn2OlHkGCnN6QFBBBAAAEEEEAAgWoLdCXYnZycmMnJyVLIE+z0w0iw0xvSAgIIIIAAAggggEC1BXIPdsJ7fHxslpaWzOXlpRkfHzezs7OlUSfY6YeSYKc3pAUEEEAAAQQQQACBagsUEuzk9sunT5+aW7dumSdPnpj5+XkzNjZWCnmCnX4YCXZ6Q1pAAAEEEEAAAQQQqLZA7sFOZuvW19fNwsKC6evrS2bvtre3Ta1WMz09PU3rn52dmfPz86bfX9Qb3/3ki6JW1dR63nnlhabe995ntabeV8Sb3n5ppYjVsA4EEEAAAQQQQAABBOoCkk36+/tLI1J4sJPZu93d3STotRLsQhVnxk4/MszY6Q1pAQEEEEAAAQQQQKDaArkHO+Hd2dkxW1tbiTQ/d5BvwW3e/1pTK5j/8I2m3lfEmwh2RSizDgQQQAABBBBAAIEyCxQS7MoMyIydfnQJdnpDWkAAAQQQQAABBBCotgDBTjn+BDsloDGGYKc3pAUEEEAAAQQQQACBagsQ7JTjT7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g2ClLgGCnBCTY6QFpAQEEEEAAAQQQQKDyAgQ7ZQkQ7JSABDs9IC0ggAACCCCAAAIIVF6AYKcsAYKdEpBgpwekBQQQQAABBBBAAIHKCxDslCVAsFMCEuz0gLSAAAIIIIAAAgggUHkBgp2yBAh2SkCCnR6QFhBAAAEEEEAAAQQqL1BIsDs4ODDLy8sJdm9vr3n06JEZGhoqBT7BTj+My1Mf6RuhBQQQQAABBBBAAAEEchY4Pz83i4uL5sUXXzSzs7PJ2o6Pj83S0pK5vLw0/f39yb9L5nn8+LE5Ojoy4+Pj9fdKLjo5OTGTk5Md72nuwe7q6sqsrKyY6enpJMzJxuzv79c3ruNbVHCDBDs9OMFOb0gLCCCAAAIIIIAAAvkLrK2t1VciwU6yjgS4iYkJMzY2ZnZ2dszp6am5efOm2dvbM3fv3jUbGxtmZmbGXFxcmO3tbVOr1UxPT0/HO9uVYJdXSu24ThMNEuyaQLrmLQQ7vSEtIIAAAggggAACCOQrYCeobty4UZ+oktk6N6zZP9++fds8e/asHuympqbM5uZmfbIrj57mHuyk0+70pDsVmccGFd0mwU4vTrDTG9ICAggggAACCCCAQH4CMjNnZ94k29g7ENOC3fr6unn48KGR/8qtmHfu3Ek6Njg4mMzq5fUqJNhJun369Km5deuWefLkiZmfn891o/LCSmuXYKfXJtjpDWkBAQQQQAABBBBAID8BucVSXvJsnPtomR/s5Bm81dVVMzc3Z/r6+pJl5D1yW+bo6GjyvSP2OTz7753qde7BTjZE0urCwkKycf7Gd2pDutUOwU4vT7DTG9ICAggggAACCCCAQH4C8myd3FrpvuRORHmWLu1WTPscnZ3pc2/FPDw8rIfETva48GAnCXd3dzcJeq08NHh2dmYkAYf2eveTL4Lq0juvvNBUf977rNbU+4p409svrRSxmtKtI6Tai7HupCCovdLtFmwQAggggAACTQvIpJPMnrX6cmfs/C9PkQA4MDBQ/9ZLmemTWzBHRkbqXygpmSaP7xzJPdgJlGzQ1tZWYsbPHbRaOq29f/P+15paYP7DN5p6XxFvYsauPeWQZotjrDtRp/baqz2WQgABBBBAoMoC/rf8u98nMjw8XJ/A8t9nfwIu2lsxyz7oIZ1ci3WMJ9icXLe3l4RUezHWHcGuvbpjKQQQQAABBBAIU6CQGbswN70zvQrp5Jpg15kxjaWVkGqPYBdL1dBPBBBAAAEEECirAMFOObIhnVwT7JSDGdniIdUewS6y4qG7CCCAAAIIIFA6AYKdckhDOrkm2CkHM7LFQ6o9gl1kxUN3EUAAAQQQQKB0AgQ75ZCGdHJNsFMOZmSLh1R7BLvIiofuIoAAAggggEDpBAh2yiEN6eSaYKcczMgWD6n2CHaRFQ/H4mWUAAAgAElEQVTdRQABBBBAAIHSCRDslEMa0sk1wU45mJEtHlLtEewiKx66iwACCCCAAAKlEyDYKYc0pJNrgp1yMCNbPKTaI9hFVjx0FwEEEEAAAQRKJ0CwUw5pSCfXBDvlYEa2eEi1R7CLrHjoLgIIIIAAAgiUToBgpxzS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SidAsFMOaUgn1wQ75WBGtnhItUewi6x46C4CCCCAAAIIlE6AYKcc0pBOrgl2ysGMbPGQao9gF1nx0F0EEEAAAQQQKJ0AwU45pCGdXBPslIMZ2eIh1R7BLrLiobsIIIAAAgggUDoBgp1ySEM6uSbYKQczssVDqj2CXWTFQ3cRQAABBBBAoHQCBDvlkIZ0ck2wUw5mZIuHVHsEu8iKh+4igAACCCCAQOkECgl2BwcHZnl5OcHr7e01jx49MkNDQ6XADOnkmmBXipJqeiNCqj2CXdPDxhsRQAABBBBAAIFcBHIPdldXV2ZlZcVMT08nYU5C3v7+vpmdnc1lg4puNKSTa4Jd0aPf3fWFVHsEu+7WAmtHAAEEEEAAAQS6EuxOTk7M5ORkKfRDOrkm2JWipJreiJBqj2DX9LDxRgQQQAABBBBAIBeB3IOd9Pr4+NgsLS2Zy8tLMz4+XprZOtm2kE6uCXa57CPBNhpS7RHsgi0TOoYAAggggAACFREoJNjJ7ZdPnz41t27dMk+ePDHz8/NmbGysFMQhnVwT7EpRUk1vREi1R7Breth4IwIIIIAAAgggkItA7sFOZuvW19fNwsKC6evrS2bvtre3Ta1WMz09PblsVJGNhnRyTbArcuS7v66Qao9g1/16oAcIIIAAAgggUG2BwoOdzN7t7u4mQa+VYHd2dmbOz8+DG613P/kiqD6988oLTfXnvc9qTb2viDe9/dJKEasp3TpCqr0Y604Kgtor3W7BBiGAAAIIINC0gEw69ff3N/3+0N+Ye7ATgJ2dHbO1tZVY8HMH+ZZEjDMny1Mf5YtS0taZsdMPLLWnN6QFBBBAAAEEEAhDoJBgF8am5tOLkE6uZQsJdvmMc4ithlR7MdadjCnBLsTKpk8IIIAAAggg0I4Awa4dNWeZ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WhZYW1szz549S5a7c+eOmZycTP7/+PjYLC0tmcvLy+QHzxcXF5Pf7n78+LE5Ojoy4+PjZnZ2NnnvwcGBOTk5qS/bcicaLECwU2qGdHJNsFMOZmSLh1R7BLvIiofuIoAAAggggEBLAhLe9vb2zFtvvZUEufX1dbOwsFAPcBMTE2ZsbMzs7OyY09NTc/PmzeT9d+/eNRsbG2ZmZsZcXFyY7e1tU6vVTE9PT0vrb+bNBLtmlBq8J6STa4KdcjAjWzyk2iPYRVY8dBcBBBBAAAEE2hY4Pz9PZuMePHiQtOGGNQl98ufbt28ns3s22E1NTZnNzU0zPT1thoaG2l53owUJdkrWkE6uCXbKwYxs8ZBqj2AXWfHQXQQQQAABBBBoW8CGN5l5k9k5P9jJbN7Dhw+TWT25FVNu25TX4OBgMquX14tgp5QN6eSaYKcczMgWD6n2CHaRFQ/dRQABBBBAAIG2BK6urszKykp95s0NeXJ7pczmra6umrm5OdPX15esw97GOTo6apaXl+vP4dl/b6sjKQsR7JSSIZ1cE+yUgxnZ4iHVHsEusuKhuwgggAACCCDQloB8gcrAwMBzX5ySdiumfY5OgqA8Y+feinl4eJis2375SlsdIdh1iu3/txPSyTXBrvPjG3KLIdUewS7kSqFvCCCAAAIIIKAVkIAmz9XJrJsbyOzf2y9P8YOffJmK3II5MjJSn+mTWb08vhmTGTvlKId0ck2wUw5mZIuHVHsEu8iKh+4igAACCCCAQEsC8jMFchul+7I/eeD+3MHw8HDybZlyW6Yss7+//9xPHXArZkvsxb45pJNrgl2xY9/ttYVUewS7blcD60cAAQQQQACBqgswY6esgJBOrgl2ysGMbPGQao9gF1nx0F0EEEAAAQQQKJ0AwU45pCGdXBPslIMZ2eIh1R7BLrLiobsIIIAAAgggUDoBgp1ySEM6uSbYKQczssVDqj2CXWTFQ3cRQAABBBBAoHQCBDvlkIZ0ck2wUw5mZIuHVHsEu8iKh+4igAACCCCAQOkECHbKIQ3p5JpgpxzMyBYPqfYIdpEVD91FAAEEEEAAgdIJFBLs3K8H7e3tNY8ePTJDQ0OlwAzp5JpgV4qSanojQqo9gl3Tw8YbEUAAAQQQQACBXARyD3byo30rKytmeno6CXP+7znkslUFNhrSyTXBrsCBD2BVIdUewS6AgqALCCCAAAIIIFBpga4Euzx+ab1boxjSyTXBrltV0J31hlR7BLvu1ABrRQABBBBAAAEErEDuwU5W5P4a+/j4eP3X18swDCGdXBPsylBRzW9DSLVHsGt+3HgnAggggAACCCCQh0AhwU5uv3z69Km5deuWefLkiZmfnzdjY2N5bE/hbYZ0ck2wK3z4u7rCkGqPYNfVUmDlCCCAAAIIIICAyT3YyWzd+vq6WVhYMH19fcns3fb2tqnVaqanp6fpITg7OzPn5+dNv7+oN777yRdFraqp9bzzygtNve+9z2pNva+IN7390koRqyndOkKqvRjrTgqC2ivdbsEGIYAAAggg0LSAZJP+/v6m3x/6GwsPdjJ7t7u7mwS9VoJdqJAhzZqIUYwzJ8tTH4U6vEH3K6Tai7HuZHCpvaBLnM4hgAACCCCAQAsCuQc76cvOzo7Z2tpKusXPHbQwOm28NcYTbE6u2xhoYwzBrj03dylqT29ICwgggAACCCAQhkAhwS6MTc2nFyGdXDNjl88Yh9pqSLUX4wUFZuxCrWz6hQACCCCAAALtCBDs2lFzlgnp5JpgpxzMyBYPqfYIdpEVD91FAAEEEEAAgdIJEOyUQxrSyTXBTjmYkS0eUu0R7CIrHrqLAAIIIIAAAqUTINgphzSkk2uCnXIwI1s8pNoj2EVWPHQXAQQQQAABBEonQLBTDmlIJ9cEO+VgRrZ4SLVHsIuseOguAggggAACCJROgGCnHNKQTq4JdsrBjGzxkGqPYBdZ8dBdBBBAAAEEECidAMFOOaQhnVwT7JSDGdniIdUewS6y4qG7CCCAAAIIIFA6AYKdckhDOrkm2CkHM7LFQ6o9gl1kxUN3EUAAAQQQQKB0AgQ75ZCGdHJNsFMOZmSLh1R7BLvIiofuIoAAAggggEDpBAh2yiEN6eSaYKcczMgWD6n2CHaRFQ/dRQABBBBAAIHSCRDslEMa0sk1wU45mJEtHlLtEewiKx66iwACCCCAAAKlEyDYKYc0pJNrgp1yMCNbPKTaI9hFVjx0FwEEEEAAAQRKJ0CwUw5pSCfXBDvlYEa2eEi1R7CLrHjoLgIIIIAAAgiUToBgpxzS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SidAsFMOaUgn1wQ75WBGtnhItUewi6x46C4CCCCAAAIIlE4g92B3fHxslpaWzOXlZR1veHjYLCwsmJ6enuhBQzq5JthFX04tbUBItUewa2noeDMCCCCAAAIIRCiws7Njtra2kp6Pj4+b2dlZc3V1ZR4/fmyOjo7qfyf/fnBwYE5OTszk5GRhW5p7sPO3REDkVeRG5qkZ0sk1wS7PkQ6v7ZBqj2AXXn3QIwQQQAABBBDonIBMVq2vryeTU729vUmYm5iYMH19fWZvb8/cvXvXbGxsmJmZGXNxcWG2t7dNrVYrdCKr0GAniXZlZcVMT0+boaGhzkl3saWQTq4Jdl0shC6sOqTaI9h1oQBYJQIIIIAAAggUJuBPTtk/j46OPhfspqamzObmZlfyTqHBTqYk9/f3k2nLsrxCOrkm2JWlqprbjpBqj2DX3JjxLgQQQAABBBCIUyAt2J2enpr79+/Xb8W8c+dOsnGDg4NmbGys8A0tNNitra2ZGzdudGVD85IN6eSaYJfXKIfZbki1R7ALs0boFQIIIIAAAgh0RsAPdmkTVnK7ptyWKbN4y8vLpr+/3ywuLia3axbxKizYyYZq7jU9Ozsz5+fnRZiwDgQQQAABBBBAAAEEECi5gAQuCV/NvLJuxbTfGyKPnMkzdu6tmIeHh0nTRX23SGHBTmbrBgYGCtuwZgaI9yCAAAIIIIAAAggggAAC1wm4X54i75UvT3nw4EH9e0Mk+MktmCMjI/XvFJFJqSK/GbOQYCcb5W/8dXj8OwIIIIAAAggggAACCCAQioD7cwfyPJ2difNvy5Q/l/pWzFAGhH4ggAACCCCAAAIIIIAAAmUTKGTGrmxobA8CCCCAAAIIIIAAAgggEJIAwS6k0aAvCCCAAAIIIIAAAggggEAbAgS7NtBYBAEEEEAAAQQQQAABBBAISYBgF9Jo0BcEEEAAAQQQQAABBBBAoA0Bgl0baCyCAAIIIIAAAggggAACCIQkQLALaTToCwIIIIAAAggggAACCCDQhgDBrg00FkEAAQQQQAABBBBAAAEEQhIg2DmjIb8ov7S0ZC4vL5O/HR8fN7Ozs18aL/nB9cXFRXPv3j0zNjbWlfG8urpKfvR9dHS0/uOIXelIg5XaH2eUtwwPD5uFhQXT09NjXOf+/v7Esq+vz2S93/0xSGlrfn6+a+6dMHa3P6vGOrGeRm1IH7a3t02tVkvGRPuSMTo8PKyPsba9Ti+fVVt2Xz47OzO9vb3m0aNHZmhoKLNGy1SLron1dg06PQZp7fme8h73mCB/5ljXnc+Yosff/YwoYt2trEP2ladPn9Y/q1pZtoj3Zn2mZh3f7D51dHSUdM9+pjZ7DlTENlVpHe44udttf/w67XNnZGQkOQe0Y2iXs+cUUrM/+tGP6p9p8u+d/tyv0hjFtK0EO2e03KKXv5adZmJiomshQnZmedlftS+ysOSgsL+/nxpsm+mHfHBsbGyYmZmZ5ITZWtqDkXWVbTw9PTX3799Pfb8E5246NLOtrbzHfqDa7f/5z39u/uiP/igJE0W+Wj3Aa+tBs23yobe6umrm5uaSCwCtvrJqUWprbW3NDAwMJPuYbOPu7m4STn/84x+b1157LRkX9z1lqkXrqPVtdTzS3t9qPXZinbYNbW1zrGtvNPyLQTIO8tJeLG2nnttZpr2t/vJSnVj3+++/n3q8yjq+/frXvzYnJydfOu7JZ3EnL/h1yqhK7ciY3bhxo74f+PuJHCt/8IMfmO9973v184a0zyVpx77sBEU3j7NVGsNubyvBLiPYySyG3VlkVmxzczOZyfvtb3+bXAGRq3fT09PJ0vbffvOb3yQzU9/85jfND3/4w+dmALKunNmd79mzZ8ZenZE23Ss0cgXbrlP+7Ve/+lVyhU2ClxwAJCytrKwkfZF/kyD13e9+N+mjzERktWuv7Lh9k/6//vrrycmsvOwV/J/97GfJn20/X3311eTqpT/TkVXQ9gNGLN0PjqwDTVlPpv1g53q5Y27Hxr+yKu93x15OgtwTg4uLiy/VY9pM6Te+8Y1k1TJjJy/3yp8/I+rO7GTVw+DgYP1CgFvT0vZf/dVfmV/+8pfJlUV3hvK67ZW6f/jwofn+97+f1Jm8pJZlXRLAPv/8c/PVr341CWJyEUFq076n0cUQW1tSw25gzDrBshcf5MOxCsEu7Vgl4dc9xkiNSOj1jwFf+cpXUo8LWcc5W//+ccB/v5xwduJY5+5PUl9SJ3/3d3/Hsa7gMxEZB6kn+Qz1L2q5J7buPik1sry8/NxY2Qsv9rPpT/7kT8ynn3763PFCxjjtWGM32Z8tSTvGfPvb3zY/+clPkuOlhCJ7/JHjkhzTZP/Y2tp6brY5axbN7ct3vvOdpG+dPL7Z45VcVG3m+Cb9XF9fT46j8vlBsCt4Z/BW59e/fDY/ePDguf3E/xzy/2z3mzfffDM5H7AXRQl23R3botZOsHOks2bsZJZAbtGUsCQn0u6Hkixu/83ORsnfyUFSwpCckMgJoXtFzV2PnJDKCao9+fZP9OXP8sFkT0jkRNZefbEHALte+2+yk//0pz9NwqC83IP23t6eeeutt5K/t8vLlTs5WXavlPpXseW9bj+ztifttj7fyw92tn92Nsb/0PdDrr11s6idpNPrsUHJvz01bWxk3Xbm1B2TrJMf+WD261FmB/2ZUnc8pQbtrJX7Ie/Ojl1XD37fbK3ISZCcjNkgYD+kZLuyttdeSXZPvNwTFP8WE/mzXabRCaO05/67hBD/xCftQ9S1LlstiokfaNP2bTmxkKvE/vHH1o0dq3aOc7JsWrBzjzedOtbJuvz6uq62OdZ1+gj45Zpz15B1bMs6HvmfTX49uzPxsp60O3HSlnFvY3PrU45p9t/shYwXX3wx+Vy2F41u3rxZvwPFPmYgx3EJWx988EFyh4r9rLxu3a0c39zPdQm9zRzf3Pr3b8WM/bGHzldu/i269d/s57Ef7LLOFQh2+Y9fCGsg2HnBzn3Gzs50+TtDo6Di7pR255KDuH8vtH2ORA7y7rR7o2DnX+F0T3bcf3N36qwrnnY99uqkPfm24S7tZMf2M20WyX8uJms7fMu0WZJGsyKhP8vVyk7tBnBxsFej/bFpNdi5wdlayuyUe0Jhx0FO2OWKnpxw2BMn/1YQ6U+jevD/3f9gsv2R99k6zdpemdGVffDWrVv1W5DTTnzc24TTntPKOiFxa8tvNy0UNrpNryy16DrY26bd5zbcOwbsDIt7+6F7Qaad41xWsHOPi5061qXVF8e6Vo5anXlv1gmrG0z8uxH82rSz//7xyt+vZT91L1ym7dPXHWP8YGePP2kXIWUb3DtarJhcyJPb5+QCibzsxdzr1t3K8S3rs1/20bTjW6PbQNNu+evM6NNKI4FOBLu081C58ECwq0btEey8YJd2G4I22Pm3RGRdnfRLzj0JTTsot3qy8/HHHyeryLpNzb3yKVcl3ZPnZq6ipu0y7tVS+8UpjW7F9N/vt1m2A5O9bUZmPtLGxr2C6n6xRaMZu7Rgl3ULrHwBkMyYus+vFRHs5ItWGtWiuMjtmzI7Ky9/xi6rNhsdtv3a8k9q/D83OvlMCyOxfmS42+1b223yjz9pJ4SNThLTasr1Spux0wS76451bn3JujnWFVu9Uitps+ONgp07plkzErK8X4d+7RUR7PzjbdrnmL2zwp9Zu+4iWtZI+cer645vjR4LkHVcd/dDsRVTnbVpb8X0by0WOXvhnVttq1FHBLsCgp17i4Yfqhqd8HQ62MlO7d/26Ja5exW+0cmO/fD1b8NKC6b+NyX6Hyb21hX7HMR136zoPu8U4y4qB1135sxuv5wIpI2Nf7XZbrNbG+5Jqn/gtu+TW4PcWd1O3Irpnng3c+uH9N32Qf6/US3Kv9tb4PxbJv0Tn+suBkhbWbNrfv3ZW6elzeu+BS/2WrS1lHYi7O/bWReW/Pe5nu7+WXSwu+5Y59aXbH+jCwVZ2+RuX1p9Vf1Yd93x2Teztxza5exngr3A4wY7d9+7bsau3Vsx3ZpodcZOjrfXffma3V7/Wd92jm9Zx6us45s9+W/0zd7XXdi6bnz59/YE/HqWP8vL/QKURl+e4tePexySmVueoWxvXGJaimBXULDzr6Jk3UbiFo+drbEzNfYLW+zD5q3O2MlO7d7W4X4Rhv/FE7a/8oUx8qyePC/onshnbY97smi/WMH+nX2mTE6e7S2v9u9kPWnvl1sF5b324fKQvxK72R3fHQN3e9LGxr9lMc1L/k5eMuuWFezstz7a2z3lSwbkWSP5MgDfPu02xuvqodVgJzWctr0S7OVLCOTlftGK1Lr94h73i1qsuf13+bN/W3DaFcw0R7tc1u2I/he5lKEWxSvtyr67L8o4yO3k/q3grqs9lrhfnuKOYdHBLutYl1Zf19U2x7pmj2ytv8/db5s5ttnPDdlXv/71ryfPi6fVlnu8kGOfu56sn5hpdIxpNdjJOv3n1eSxB3srsBxz3eOU5vjW6NEIGRG7L7vry7q9U8KsPRco+qdPWq+eci7RqJ5li9PGxb3Qm7a8vRAiFxzcx43K8hlWzkpof6sIdu3bsSQCuQu4B2lujcmdmxUggAACCCCAAALRChDsoh06Ol4FAf+qb7d+0LwK1mwjAggggAACCCAQswDBLubRo+8IIIAAAggggAACCCCAgDGGYEcZIIAAAggggAACCCCAAAKRCxDsIh9Auo8AAggggAACCCCAAAIIEOyoAQQQQAABBBBAAAEEEEAgcgGCXeQDSPcRQAABBBBAAAEEEEAAAYIdNYAAAggggAACCCCAAAIIRC5AsIt8AOk+AggggAACCCCAAAIIIECwowYQQAABBBBAAAEEEEAAgcgFCHaRDyDdRwABBBBAAAEEEEAAAQQIdtQAAggggAACCCCAAAIIIBC5AMEu8gGk+wgggAACCCCAAAIIIIAAwY4aQAABBBBAAAEEEEAAAQQiFyDYRT6AdB8BBBBAAAEEEEAAAQQQINhRAwgggAACCCCAAAIIIIBA5AIEu8gHkO4jgAACCCCAAAIIIIAAAgQ7agABBBBAAAEEEEAAAQQQiFyAYBf5ANJ9BBBAAAEEEEAAAQQQQIBgRw0ggAACCCCAAAIIIIAAApELEOwiH0C6jwACCCCAAAIIIIAAAggQ7KgBBBBAAAEEEEAAAQQQQCByAYJd5ANI9xFAAAEEEEAAAQQQQAABgh01gAACCCCAAAIIIIAAAghELkCwi3wA6T4CCCCAAAIIIIAAAgggQLCjBhBAAAEEEEAAAQQQQACByAUIdpEPIN1HAAEEEEAAAQQQQAABBAh21AACCCCAAAIIIIAAAgggELkAwS7yAaT7CCCAAAIIIIAAAggggADBjhpAAAEEEEAAAQQQQAABBCIXINhFPoB0HwEEEEAAAQQQQAABBBAg2FEDCCCAAAIIIIAAAggggEDkAgS7yAeQ7iOAAAIIIIAAAggggAACBLsS1cDBwYHZ3983s7OzJdoqNqVqAufn52Z1ddXMzc2Zvr6+qm0+24tAVwSurq7MysqKmZ6eNkNDQ13pAytFAAEEENAJEOx0foUtvbOzY375y1+axcXF5GT3+PjY7O3tmbfeeivpg3wob2xsmJmZma6eDEs/5TU5OVmoTdHrLGzjWlzR2tqauXHjhhkbG2txyfbenkfdSQ0NDg62vQ1ygWN3d9csLCyYnp6e9jaswVLtBk+xevz4sZmYmGh72zq+MR1o0D8W2SZlHE5OTpo+Foir+Dx48OC5YCHtb29vm1qtlst4doAg+CbEcGlpyXz3u99Nai9tv211vPLY6Hb3LU1furFOv7/XHbft+P3hH/6h+eM//mPzB3/wB5n7Vdbxrxufze2OS6drsdXPhOvGo93tqsJysj/JeerZ2VmyuePj48lkQ9bfS11ubW2Z3t5e8+jRo+TY//7775vXXnut/jng1oN7fmCXdV3t+mQM5WUnOvz19/f318+n5X2yjuXl5XpTd+7cafqzK7RxJdiFNiIZ/ZEC/vTTT83LL7+cFFvWyVS3N6cbHx7trLPIk8UiTxyK/kDSBrui+9uJ/aOV8SyyzjqxbX4bzWxrp4JdVv9jN8xjXFptUwzX19fNV7/61SQgyyuEC4Ht1Fur237d+5up8bz7ed1xsJ3POL/PnWjjOstO/Xung12r/bpuPFptr0rvl/3pgw8+MPfv3082294F8JWvfKX+9/aCq3tsv7y8ND//+c/NX/zFXzQd7KyrX9vSBzm+/fa3vzVvvvlmEhDdfsn6ZZnDw8PkAvDp6WlyfJT/l4kTGwLv3bsX5UVYgl0be9ybG//exlKtL7J5/2v1haQI5YrGv/zLvyRXtOVlZ+zcqxv2gHjz5s2ksD///HNzdHRkhoeHkyt9//RP/2TcKxXuVQp7hULa+7d/+zcjO5pcQZEit1cypB1/JsRtQ64o2vCZ1rbdIBsIbP9sny4uLpIdTP7+G9/4RnJwkKv4sg3ymp+fT3a0tHXabbazlu6VHTlQP3v2LGnjO9/5TrJTyxUle5UobRtlZ5er3OJgrwK5o2jbtG0MDAx8yfx73/ue+cEPfvBc/6WNv//7vze/+c1vjJiPjo5+aT3+1SVxf/311429CuWOoXvFS/piD0buNtuxbTQm9qqwu732wCszL+LlX8Vyg52sO22sfMi4+44AAApJSURBVCd7m5d7tc29yibj5F+9s/X413/91+af//mfG9a11JC7b0gt/epXv8qse1vTMi62//7VPDvbJnUo/yZXzGU/cLfZX8YfQ2nfrRV/XfJv1+2zsm0ye2XHw7q5/cvaT/yxyxpvW/OyH8v63H1PbvW2+5Fdt18j9u/dk7O0unP7LNtux1b2X3nZq77iKjO4EkjcfdL1zqqx1o+6xSwx/+Ebua9oeeqj+jps+JYTHTlOucdKd39x92dZRu4SkZMEOSb85V/+pfnpT3/63HEgq4aaOYa7nwXuvtDMviXLSk25/cv6/PrZz35Wr1n7nqz9WbbHzjK7J4Ju3cnnqLz+67/+q/6ZNDIy0tKxTxa87rid9tlkzWQ70j7j7UmqPf4189nczPGv0T5uzw2yPsOlz/4xwy3+tGNDWrDLGu9malCsrIn7/nY/R3PfeSNeQSvBLitANTtjZ5n8YGfP/WRflpdMhvjBzr31XAKefV9WmzENCcGujdHqVrCTkxt5ycmVe6DKCnb2ti/7oSMBQgrcXo2SE2x7ZUWuYNh25INQPvztzuA+7+TvQP5zGdK2LPvqq6+mtm1P6v3b0my70kf3yom7PntlVYLt06dP68+C2HVmBTtr5j576F8pSttGWxppt5W6Hzz2gCFXhiTE2VvtXGe3ffe2EFmHe+XcHpDk7+0JRtqtiWlt25Ah63e32R0jGdu0WzX9mTe7Trl6ZcdD2vSffXOX+/jjj587iMp7JWTKWGU9L+deGU0zlWAvPrYe3brJqmvps/0Qt7UhY2hrSWozbbyl9rJu+XOfX7WzH3ISJdtsbxtNm7nyZ5vsPiYfJP5yd+/erd+q2Wjb7HjIeNuroe4HkzsDIft3K+PtfhDKYGbNZrh/by/G2KBr+yTvkfayjgX+h2lWLdn9RS6SyLbbZ8DsmEgQjO2ZzG4FO9kPxEoubn344YfJrfuNgp29pfnXv/51sh9L2LYXF+Q4vLm5Wb/9P+2YIfti2jHcPR60u2+5x1EJnrYGpObt8cJt2z0OSm3a59Hd/Tkt2Mlx3a27tP0ibRsbHfvc/cc/bqcFSzlu2xNP9+Kte2u3PZba458cT9xnJt3P5laPf66Re9xxn8V01+9+htvP0bRjiX+ybY+P9tjhfvamjbfUoByz/Yu57ueW++iKb5J2DGnmc5RnULNPnN0Lmu4FWv9Cp71Ibz/T5UJ3q7dipoUw93NE/t2e48oxwj3flX+zNSvHAv9z0j12tBETuroIwa4N/m4GOznhk4P117/+9eSkSZ6xazRjZw947nvcD2B7dd4yyM4mJ1z2/mb/ZNUv9rTpbWnLnYVy27bPfvlBwn5YyXLus4Nuv+0Hs8xc/eu//msym2en1GUdWcFOnPxnttwTbrka667T3UY7E2APQu6BRO4Lty+58icHpbQPGfkQ8IOd++Ht3o8u7cnVWDkZdmcs7AmVO17SJzfEuAcqf5vtAcwGBvcgak9U0vrhjkfabZfu30ld2bpxT6Kkfem3zOb6s71usPPvl7dXU/123SCcVdeNZrP9GnPH21499mdo3XDtByd7NVq205/Rzgp27iyCXU6Ci3uifN22yXL2PbK9afZygisnf82Ot73wI9sk9eXXrjtG7hX6tH3WnpxlHQvc44xsS1YtWUM5UZb9y+73/j6cVWNtHOJzX6RbwU4+L2QMZeZOxue6YGePU+7ngD3mS8AWc/ssjT12NXMMd7+gpd19y70QlFU7/kUxe7xxj4/u/pwW7KSvbt2lBbu0zylZLuvY53+uuv3yP1fkuOxeNPPvykkLNbI/yr7snsi6F0+zPu+yjn9+f+322u2Tk2Z5pX0mpR0z7JdiubNn7nmC/L//fG7aeMtFzO9///vX1qDtv29ijyG3b99OZhXtdxak1Yn7+VrUM+zaA9Hfrv6D+eAfP9U209TyM9962fzN3J8+NzMmn3NyfmWfsfODlduwe/HA/cyX97hjn3ah272w4teUDZf+raDM2DU1rNV5UzeDnb0NUa6eSriTA5F/cpwWctJOEv0ZOzuC7nv9q2ztztj51ZE10+efFLQ6Y+dfoZSrMPLyvy20mRk7e7XQD6/+gcZuW9asV6Ngl/WMWtrBK2sMbWhs5Uqj/0Gd1Q/3fdcFu7QZO/fKfKOZR1vXaV+24Z80aYNd1oyde3U47VaQtCv87oxd2hGwmRm7rPrJCnZ2VlFOpuyXjWTN2LknUK182ZJ78i5X32Uc5eU+O2HHwc7gyK2Sbp+yZuzs9qYdS2yb/omszBxlzdi5M/FpNRbiJ1M3g52Mi9SNHC9kXP3xs8cTN+SkBTuZyXIvRFhn/9jSiRm7tDHMmulzTwrbmbFz93PZ12RWqJ0Zu0bHvmZm7Nxtdg2bDXatztg1Ov75n5f2uONeUHIvGNtjjX9bnv9cZ9pna9bna9p4P3z48LmLqVk1aGuyajN2w68/KvTwd/SLpeeCnTuT7n5+2Gfs/Lt07LFHjv82EKbd3eVfqHf3D/8zwK7Dv3PEnQFOe8Yu7Yu8CsVUrIwZuzbwuh3s7JUj+a+c1LhXKOwzbv7sVdpJov+sWtoMiazDveJ23TN2MtPh3gbj339vTzRtsLPPCtl2/dmzrOl7e2VR+pe1TrH4sz/7M5P2/IM/cyUnxvZKqe2LXG2yf5f2DUnuM2zSB3vbYKNn/OSKprzcAOOOn3t1yZ1Bk/XLwcz91iY7i2jHR5Z98cUXzTe/+c0vbbPtv9tnfxYyrR/SV/shfV2wk/e6fbYzPv7Mo/sTBv4VYt9U6rvTwc7elumPt/scjV/n7jM5UlfyJRQy3v5zhWnPILozZvZEyM6k2efX3Gdmrptlt88vyYemXV/WftLqeLv7gV8zMp7uM3Zpz9S4fXI/tN391S7n1kujZ+xkLKy33BLoH1PcdvznHNs4vBeySDeDnT1xtrdWyv7oPqMo9S2h5LpgJ/Xv7jP22OUeM+T/s2rTvaBhn7FrZd+SmrLPKktb9njmHy/c537TnrHLWqf7bKdbd/bYICHFndlu9diXdtyWz+S0Y2A7wU4u+mZ9TqZ9pjc6/tnZFHle2d/H/c+ktLtI7F0Naftn2rHBrT1bJ1njfd3nlizvXmxIW5+9Zdh+O+N1n6OFHCQ6sJJuz9i5d1S5dyHJpsl+lPYdBPZbe9391r2DJm0G2F4I9M977djLZ6Z8I7A7u+t/xvt3DPnnRx0YjsKaINi1Qd2NYNdGN4NeJGuGKOhOF9g5f9a00S0MBXaLVXVZwJ8N6XJ3WH2bAkUHuza7GfRi7oWDoDtags6FcNxhvEtQSGxCIQIEu0KYWYkvQLBrXBPuVUX3ajSVVG2BEE6wqj0CbH0oApzoFzcSIRx3GO/ixps1xS1AsIt7/Og9AggggAACCCCAAAIIIJD8RM3vicPR0dH/yH3FvBBAAAEEEEAAAQQQQAABBOISINjFNV70FgEEEEAAAQQQQAABBBD4kkA92P3Hf/zH3u///u+/ihECCCCAAAIIIIAAAggggEBcAr/73e8+/l86V7P9sLj0nQAAAABJRU5ErkJggg=="/>
        <xdr:cNvSpPr>
          <a:spLocks noChangeAspect="1" noChangeArrowheads="1"/>
        </xdr:cNvSpPr>
      </xdr:nvSpPr>
      <xdr:spPr bwMode="auto">
        <a:xfrm>
          <a:off x="4603750" y="2093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67</xdr:row>
      <xdr:rowOff>0</xdr:rowOff>
    </xdr:from>
    <xdr:to>
      <xdr:col>9</xdr:col>
      <xdr:colOff>304800</xdr:colOff>
      <xdr:row>68</xdr:row>
      <xdr:rowOff>120649</xdr:rowOff>
    </xdr:to>
    <xdr:sp macro="" textlink="">
      <xdr:nvSpPr>
        <xdr:cNvPr id="328709" name="AutoShape 5" descr="data:image/png;base64,iVBORw0KGgoAAAANSUhEUgAAA3YAAAFYCAYAAAAflG7iAAAAAXNSR0IArs4c6QAAIABJREFUeF7t3UFMJGd6//E3kQ+E27LcICcSI60Muxc0Fgfbe7DkYTIbAZlVwniUg2dnYwl6B+WA5uIQX9Cc2AUk7xJ8GA3rC8Eo2Szr1SpZbCkjIy4b1kpEIg7Rwg3DjeVgbaKn8n/7/87rqqa7n67q96369sWema633vq8T1XXr96q7t8zvBBAAAEEEEAAAQQQQAABBKIW+D3p/X//93//z9XVVdQbQucRQAABBBBAAAEEEEAAgSoK/O53v/s4CXZHR0f/8+KLL1bRgG1GAAEEEEAAAQQQQAABBKIW+M///E9DsIt6COk8AggggAACCCCAAAIIVF2AYFf1CmD7EUAAAQQQQAABBBBAIHoBgl30Q8gGIIAAAggggAACCCCAQNUFCHZVrwC2HwEEEEAAAQQQQAABBKIXINhFP4RsAAIIIIAAAggggAACCFRdgGBX9Qpg+xFAAAEEEEAAAQQQQCB6AYJd9EPIBiCAAAIIIIAAAggggEDVBQh2Va8Ath8BBBBAAAEEEEAAAQSiFyDYRT+EbAACCCCAAAIIIIAAAghUXYBgV/UKYPsRQAABBBBAAAEEEEAgegGCXfRDyAYggAACCCCAAAIIIIBA1QUKCXbHx8dmaWnJXF5emuHhYbOwsGB6enqqbs/2I4AAAggggAACCCCAQEQCa2tr5vPPP38uzxwcHJjl5eVkK9ys42ag/v5+s7i4aHp7e83jx4/N0dGRGR8fN7Ozs8ly0sbJyYmZnJxsWyP3YHd+fp50/sGDB2ZoaMgIxsDAgKrTbW8tCyKAAAIIIIAAAggggAACLQpIppFg9vLLLycBrFarJRNVV1dXZmNjw8zMzNRD28TEhBkZGUkykPz/2NiY2dnZMaenp+bmzZtmb2/P3L17t77cxcWF2d7errfZYtfqb8892ElSdTsqaXR3d5dZu3ZHjOUQQAABBBBAAAEEEECgKwJ+tvE7YSexRkdHn8tAdrnbt2+bZ8+e1YPd1NSU2dzcNNPT08kkmOaVe7DzZ+yuw9BsDMsigAACCCCAAAIIIIAAAnkJNMoyMnu3srKShDR5uZNbstz6+rp5+PBh8l+5FfPOnTvJ+wYHB5NZPe0r92AnHZSpx62trXpfec5OO2wsjwACCCCAAAIIIIAAAkULNAp2knnkJc/J+e+Tya7V1VUzNzdn+vr6kvfJe+S2TJndk2f07HN49t9b3bZCgp3bKbkVc39/v/6gYLMdPjs7MwLCCwEEEEAAAQQQQAABBBDQCkiAkjDVyisr2PmPm/nv8/9sn81zb8U8PDysB8NW+mTfW2iwsw8d3rt3ryPTje1sMMsggAACCCCAAAIIIIAAAu0IpAU7mamTUOZ+878EN/fLU/wvkJRl5BZM+ZIVe/umZCXNN2PmHuzsRsl9pPKan58n1LVTRSyDAAIIIIAAAggggAACXRGwE1RyF6F9yTNyr776avJtme7f28fO5Fsw037yzb+D0f5cQnS3YnZlJFgpAggggAACCCCAAAIIIFBigdxn7Epsx6YhgAACCCCAAAIIIIAAAkEIEOyCGAY6gQACCCCAAAIIIIAAAgi0L0Cwa9+OJRFAAAEEEEAAAQQQQACBIAQIdkEMA51AAAEEEEAAAQQQQAABBNoXINi1b8eSCCCAAAIIIIAAAggggEAQAgS7IIaBTiCAAAIIIIAAAggggAAC7QsQ7Nq3Y0kEEEAAAQQQQAABBBBAIAgBgl0Qw0AnEEAAAQQQQAABBBBAAIH2BQh27duxJAIIIIAAAggggAACCCAQhADBLohhoBMIIIAAAggggAACCCCAQPsCBLv27VgSAQQQQAABBBBAAAEEEAhCgGAXxDDQCQQQQAABBBBAAAEEEECgfQGCXft2LIkAAggggAACCCCAAAIIBCFAsAtiGOgEAggggAACCCCAAAIIINC+AMGufTuWRAABBBBAAAEEEEAAAQSCECDYBTEMdAIBBBBAAAEEEEAAAQQQaF+AYNe+HUsigAACCCCAAAIIIIAAAkEIEOyCGAY6gQACCCCAAAIIIIAAAgi0L0Cwa9+OJRFAAAEEEEAAAQQQQACBIAQIdkEMA51AAAEEEEAAAQQQQAABBNoXKCTYHR8fm6WlJXN5eWmGh4fNwsKC6enpab/XLIkAAggggAACCCCAAAIIIFAXyD3YnZ+fm8ePH5sHDx6YoaEhs7a2ZgYGBszk5CTDgAACCCCAAAIIIIAAAggg0AGB3IOdzNZtb2+bWq2WzNIdHByY3d1dZu06MHg0gQACCCCAAAIIIIAAAgiIQO7Bzp+x84Mew4AAAggggAACCCCAAAIIIKATyD3YSfd2dnbM1tZWvac8Z6cbNJZGAAEEEEAAAQQQQAABBFyBQoKdu0K5FXN/f9/Mzs62NBJnZ2dGZv9Ce737yRdBdemdV15oqj/vfVZr6n1FvOntl1aKWA3rQAABBBBAAAEEEECgLtDX12f6+/tLI1JosJNgtri4aO7du2fGxsZKgfjmxr8HtR2b97/WVH/mP3yjqfcV8ablqY+KWA3rQAABBBBAAAEEEECgtAK5B7urq6vkWzGPjo4SxPn5+dKEOtkegp1+3yDY6Q1pAQEEEEAAAQQQQKDaArkHu7LzEuz0I0yw0xvSAgIIIIAAAggggEC1BQh2yvEn2CkBjTEEO70hLSCAAAIIIIAAAghUW4Bgpxx/gp0SkGCnB6QFBBBAAAEEEEAAgcoLEOyUJUCwUwIS7PSAtIAAAggggAACCCBQeQGCnbIECHZKQIKdHpAWEEAAAQQQQAABBCovQLBTlgDBTglIsNMD0gICCCCAAAIIIIBA5QUIdsoSINgpAQl2ekBaQAABBBBAAAEEEChEYG1tzXz++edmYWHB9PT0JOs8Pj42S0tL5vLyMvnBc/ndbvnx87S/7+3trf8U3Pj4uJmdnU3aODg4MCcnJ2ZycrLt7SDYtU33fwsS7JSABDs9IC0ggAACCCCAAAII5Cpwfn6eBLaXX345CWC1Wi0JdvY3uycmJpLf6t7Z2TGnp6fm/v37SYDz//7mzZtmb2/P3L1712xsbJiZmRlzcXFhtre36222uyEEu3bl/t9yBDslIMFOD0gLCCCAAAIIIIAAAoUIyCycG8Ky/nz79m3zk5/8pB7W7Pvk7589e1YPdlNTU2Zzc9NMT0+boaEh1TYQ7FR8zNgp+ZLF+R27TijSBgIIIIAAAggggEDeAs0Eu/X1dfPnf/7n5he/+MVzwU7+/uHDh0b+e3R0ZO7cuZN0d3BwMJnt074IdkpBZuyUgAQ7PSAtIIAAAggggAACCBQicF2wk1s2V1dXzbe+9a3ngp39+7m5ueT5O3lJW3Jb5ujoqFleXn7u+bx2NoZg146as0zowe5vV//BfPCPnyq3ksURaE9g5lsvm7+Z+9P2FmYpBBBAAAEEEEAgMIHrgp17y2XarZjus3nyjJ17K+bh4WGyte1+gQrBTlksoQe74dcfKbeQxRHQCRz9YknXAEsjgAACCCCAAAKBCPjBzv/yFPnWzIGBASNfkuJ+eYr9exva5EtW5BbMkZERs7KykjxjJ7N6mm/GJNgpiyT0YMeMnXKAWVwlwIydio+FEUAAAQQQQCAQAfutmGdnZ/UeyTNyEtTcnzUYHh6u/xRC1t/LTxvs7+8/91MH3IoZwECHHuyyiOY/fCMAvf/rAl+eEsxQ0BEEEEAAAQQQQACBSAWYsVMOHMFOCUiw0wPSAgIIIIAAAggggEDlBQh2yhIg2CkBCXZ6QFpAAAEEEEAAAQQQqLwAwU5ZAgQ7JSDBTg9ICwgggAACCCCAAAKVFyDYKUuAYKcEJNjpAWkBAQQQQAABBBBAoPICBDtlCRDslIAEOz0gLSCAAAIIIIAAAghUXoBgpywBgp0SkGCnB6QFBBBAAAEEEEAAgcoLFBLssn7DoQz6BDv9KPJzB3pDWkAAAQQQQAABBBCotkDuwU5+zE9+df3BgwdmaGjI+L+6Hjs/wU4/ggQ7vSEtIIAAAggggAACCFRbIPdgJ7N129vbplarmZ6eHiO/tL67u1v/RfbY+Ql2+hEk2OkNaQEBBBBAAAEEEECg2gK5Bzt/xs4PerHzE+z0I0iw0xvSAgIIIIAAAggggEC1BXIPdsK7s7Njtra26tLDw8PM2OVUd5v3v9ZUy/MfvtHU+4p4E8GuCGXWgQACCCCAAAIIIFBmgUKCnQsot2Lu7++b2dnZllzPzs6MzP6F9nr3ky+C6tI7r7zQVH/e+6zW1PuKeNPbL60UsRrWgQACCCCAAAIIIIBAXaCvr8/09/eXRqTQYCfBbHFx0dy7d8+MjY2VApFbMfXDyIyd3pAWEEAAAQQQQAABBKotkHuwu7q6Sr4V8+joKJGen58vTaiT7SHY6Xcggp3ekBYQQAABBBBAAAEEqi2Qe7ArOy/BTj/CBDu9IS0ggAACCCCAAAIIVFuAYKccf4KdEtAYQ7DTG9ICAggggAACCCCAQLUFCHbK8SfYKQEJdnpAWkAAAQQQQAABBBCovADBTlkCBDslIMFOD0gLCCCAAAIIIIAAApUXINgpS4BgpwQk2OkBaQEBBBBAAAEEEECg8gIEO2UJEOyUgAQ7PSAtIIAAAggggAACCFRegGCnLAGCnRKQYKcHpAUEEEAAAQQQQACBygsQ7JQlQL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oJNgdHx+bpaUlc3l5aYaHh83CwoLp6ekpBT7BTj+My1Mf6RuhBQQQQAABBBBAAAEEchRYW1szz549S9bgZho36/T395vFxUXT29trHj9+bI6Ojsz4+LiZnZ1Nljs4ODAnJydmcnKy4z3NPdidn58nG/XgwQMzNDRkBGRgYCCXjem4ThMNEuyaQLrmLQQ7vSEtIIAAAggggAACCOQnIOFte3vb1Gq1ZIJKMs2NGzfMyMhIknUmJibM2NiY2dnZMaenp+bmzZtmb2/P3L1712xsbJiZmRlzcXHxXBud7m3uwc5HkJS6u7tbmlk7gp2+JAl2ekNaQAABBBBAAAEEEMhPwM8077//vnnttdeSFbqBz77v9u3byeyeDXZTU1Nmc3PTTE9PJ5NdebxyD3b+jJ2PksdGFdkmwU6vTbDTG9ICAggggAACCCCAQL4CMhu3tbWVrGR+fj6ZofOzjfx5fX3dPHz4MPmv3Ip5586dZJnBwcFkmbxeuQc76biLIH8u03N2BDt9aRLs9Ia0gAACCCCAAAIIIJCvgNx+aV8SouRZOv/2SpnUWl1dNXNzc6avry95u4Q9uS1zdHTULC8vG/scnv33TvW6kGDndlZuxdzf368/QNipDelWOwQ7vTzBTm9ICwgggAACCCCAAAL5Cdhn5+yXoMif5SVhLe1WTPss3tXVVfKMnXsr5uHhYbJsp79ApdBgJwlWku29e/danoY8Ozszsnxor3c/+SKoLr3zygtN9ee9z2pNva+IN7390koRq2EdCCCAAAIIIIAAAgjUBWTGTGbPmnn5wc5+IaR8SYr75Sn+F0XKcnILpnzJysrKSvKMnWSaPL4ZM/dgJynVftWnoNn7UZsBjOE9zNjpR4kZO70hLSCAAAIIIIAAAgjkJ+BnmqyfO3D/3r9TUf5cqlsx8+PuTssEO707wU5vSAsIIIAAAggggAAC1RbIfcau7LwEO/0IE+z0hrSAAAIIIIAAAgggUG0Bgp1y/Al2SkBjDMFOb0gLCCCAAAIIIIAAAtUWINgpx59gpwQk2OkBaQEBBBBAAAEEEECg8gIEO2UJEOyUgAQ7PSAtIIAAAggggAACCFRegGCnLAGCnRKQYKcHpAUEEEAAAQQQQACBygsQ7JQlQL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g2ClLgGCnBCTY6QFpAQEEEEAAAQQQQKDyAgQ7ZQkQ7JSABDs9IC0ggAACCCCAAAIIVF6gkGB3cHBglpeXE+ze3l7z6NEjMzQ0VAp8gp1+GJenPtI3QgsIIIAAAggggAACCFRYIPdgd3V1ZVZWVsz09HQS5iTk7e/vm9nZ2VKwE+z0w0iw0xvSAgIIIIAAAggggEC1BboS7E5OTszk5GQp5Al2+mEk2OkNaQEBBBBAAAEEEECg2gK5BzvhPT4+NktLS+by8tKMj4+XZrZOto1gp9+BCHZ6Q1pAAAEEEEAAAQQQqLZAIcFObr98+vSpuXXrlnny5ImZn583Y2NjpZAn2OmHkWCnN6QFBBBAAAEEEEAAgWoL5B7sZLZufX3dLCwsmL6+vmT2bnt729RqNdPT09O0/tnZmTk/P2/6/UW98d1PvihqVU2t551XXmjqfe99VmvqfUW86e2XVopYDetAAAEEEEAAAQQQQKAuINmkv7+/NCKFBzuZvdvd3U2CXivBLlRxZuz0I8OMnd6QFhBAAAEEEEAAAQSqLZB7sBPenZ0ds7W1lUjzcwf5Ftzm/a81tYL5D99o6n1FvIlgV4Qy60AAAQQQQAABBBAos0Ahwa7MgMzY6UeXYKc3pAUEEEAAAQQQQACBagsQ7JTjT7BTAhpjCHZ6Q1pAAAEEEEAAAQQQqLYAwU45/gQ7JSDBTg9ICwgggAACCCCAAAKVFyDYKUuAYKcEJNjpAWkBAQQQQAABBBBAoPICBDtlCRDslIAEOz0gLSCAAAIIIIAAAghUXoBgpywBgp0SkGCnB6QFBBBAAAEEEEAAgcoLEOyUJUCwUwIS7PSAtIAAAggggAACCCCQu8D5+blZXFw0Z2dnz/2E2/HxsVlaWjKXl5fJD57Le+Qn3h4/fmyOjo7M+Pi4mZ2dTfonv+l9cnJiJicnO95fgp2SlGCnBCTY6QFpAQEEEEAAAQQQQCBXgaurqySoTUxMmLGxsfq6/L+X3+8+PT01N2/eNHt7e+bu3btmY2PDzMzMmIuLC7O9vW1qtZrp6enpeH8JdkpSgp0SkGCnB6QFBBBAAAEEEEAAgVwFZFYuLZT5f2//fPv2bfPs2bN6sJuamjKbm5tmenraDA0N5dJXgp2SlWCnBCTY6QFpAQEEEEAAAQQQQCBXAbmFcnl5ub4Oe8ulPwsnwW59fd08fPgw+a/cinnnzp1kucHBwedm+zrdYYKdUpRgpwQk2OkBaQEBBBBAAAEEEEAgVwEJdvv7+/Vn5dbW1szAwIAZHR19biZPnsNbXV01c3Nzpq+vL+mThD25LVPeK+HQhkL7753qOMFOKUmwUwIS7PSAtIAAAggggAACCCCQq4Af7Oyf5Vk69xZN/9ZMeQZPnrFzb8U8PDxM+trpL1Ah2ClLgGCnBCTY6QFpAQEEEEAAAQQQQCBXAXuL5cLCQv0bL+WLVEZGRp77UhU7k2dDm3yZityCKe9bWVlJnrGTWb08vhmTYKcsAYKdEpBgpwekBQQQQAABBBBAAIHcBSSkbW1tJetxf8LA/bmD4eFhI+FPvvUybZaPWzFzH6b2V0Cwa9/OLrk89ZG+EVpAAAEEEEAAAQQQQKDCAszYKQefYKcEZMZOD0gLCCCAAAIIIIAAApUXINgpS4BgpwQk2OkBaQEBBBBAAAEEEECg8gIEO2UJEOyUgAQ7PSAtIIAAAggggAACCFRegGCnLAGCnRKQYKcHpAUEEEAAAQQQQACBygsQ7JQlQLBTAhLs9IC0gAACCCCAAAIIIFB5AYKdsgQIdkpAgp0ekBYQQAABBBBAAAEEKi9QSLCT33CQ32yQV29vr3n06JEZGhoqBT7BTj+M/NyB3pAWEEAAAQQQQAABBKotkHuwu7q6qv/KuoQ5/4f6Yucn2OlHkGCnN6QFBBBAAAEEEEAAgWoLdCXYnZycmMnJyVLIE+z0w0iw0xvSAgIIIIAAAggggEC1BXIPdsJ7fHxslpaWzOXlpRkfHzezs7OlUSfY6YeSYKc3pAUEEEAAAQQQQACBagsUEuzk9sunT5+aW7dumSdPnpj5+XkzNjZWCnmCnX4YCXZ6Q1pAAAEEEEAAAQQQqLZA7sFOZuvW19fNwsKC6evrS2bvtre3Ta1WMz09PU3rn52dmfPz86bfX9Qb3/3ki6JW1dR63nnlhabe995ntabeV8Sb3n5ppYjVsA4EEEAAAQQQQAABBOoCkk36+/tLI1J4sJPZu93d3STotRLsQhVnxk4/MszY6Q1pAQEEEEAAAQQQQKDaArkHO+Hd2dkxW1tbiTQ/d5BvwW3e/1pTK5j/8I2m3lfEmwh2RSizDgQQQAABBBBAAIEyCxQS7MoMyIydfnQJdnpDWkAAAQQQQAABBBCotgDBTjn+BDsloDGGYKc3pAUEEEAAAQQQQACBagsQ7JTjT7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g2ClLgGCnBCTY6QFpAQEEEEAAAQQQQKDyAgQ7ZQkQ7JSABDs9IC0ggAACCCCAAAIIVF6AYKcsAYKdEpBgpwekBQQQQAABBBBAAIHKCxDslCVAsFMCEuz0gLSAAAIIIIAAAgggUHkBgp2yBAh2SkCCnR6QFhBAAAEEEEAAAQQqL1BIsDs4ODDLy8sJdm9vr3n06JEZGhoqBT7BTj+My1Mf6RuhBQQQQAABBBBAAAEEchY4Pz83i4uL5sUXXzSzs7PJ2o6Pj83S0pK5vLw0/f39yb9L5nn8+LE5Ojoy4+Pj9fdKLjo5OTGTk5Md72nuwe7q6sqsrKyY6enpJMzJxuzv79c3ruNbVHCDBDs9OMFOb0gLCCCAAAIIIIAAAvkLrK2t1VciwU6yjgS4iYkJMzY2ZnZ2dszp6am5efOm2dvbM3fv3jUbGxtmZmbGXFxcmO3tbVOr1UxPT0/HO9uVYJdXSu24ThMNEuyaQLrmLQQ7vSEtIIAAAggggAACCOQrYCeobty4UZ+oktk6N6zZP9++fds8e/asHuympqbM5uZmfbIrj57mHuyk0+70pDsVmccGFd0mwU4vTrDTG9ICAggggAACCCCAQH4CMjNnZ94k29g7ENOC3fr6unn48KGR/8qtmHfu3Ek6Njg4mMzq5fUqJNhJun369Km5deuWefLkiZmfn891o/LCSmuXYKfXJtjpDWkBAQQQQAABBBBAID8BucVSXvJsnPtomR/s5Bm81dVVMzc3Z/r6+pJl5D1yW+bo6GjyvSP2OTz7753qde7BTjZE0urCwkKycf7Gd2pDutUOwU4vT7DTG9ICAggggAACCCCAQH4C8myd3FrpvuRORHmWLu1WTPscnZ3pc2/FPDw8rIfETva48GAnCXd3dzcJeq08NHh2dmYkAYf2eveTL4Lq0juvvNBUf977rNbU+4p409svrRSxmtKtI6Tai7HupCCovdLtFmwQAggggAACTQvIpJPMnrX6cmfs/C9PkQA4MDBQ/9ZLmemTWzBHRkbqXygpmSaP7xzJPdgJlGzQ1tZWYsbPHbRaOq29f/P+15paYP7DN5p6XxFvYsauPeWQZotjrDtRp/baqz2WQgABBBBAoMoC/rf8u98nMjw8XJ/A8t9nfwIu2lsxyz7oIZ1ci3WMJ9icXLe3l4RUezHWHcGuvbpjKQQQQAABBBAIU6CQGbswN70zvQrp5Jpg15kxjaWVkGqPYBdL1dBPBBBAAAEEECirAMFOObIhnVwT7JSDGdniIdUewS6y4qG7CCCAAAIIIFA6AYKdckhDOrkm2CkHM7LFQ6o9gl1kxUN3EUAAAQQQQKB0AgQ75ZCGdHJNsFMOZmSLh1R7BLvIiofuIoAAAggggEDpBAh2yiEN6eSaYKcczMgWD6n2CHaRFQ/H4mWUAAAgAElEQVTdRQABBBBAAIHSCRDslEMa0sk1wU45mJEtHlLtEewiKx66iwACCCCAAAKlEyDYKYc0pJNrgp1yMCNbPKTaI9hFVjx0FwEEEEAAAQRKJ0CwUw5pSCfXBDvlYEa2eEi1R7CLrHjoLgIIIIAAAgiUToBgpxzS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SidAsFMOaUgn1wQ75WBGtnhItUewi6x46C4CCCCAAAIIlE6AYKcc0pBOrgl2ysGMbPGQao9gF1nx0F0EEEAAAQQQKJ0AwU45pCGdXBPslIMZ2eIh1R7BLrLiobsIIIAAAgggUDoBgp1ySEM6uSbYKQczssVDqj2CXWTFQ3cRQAABBBBAoHQCBDvlkIZ0ck2wUw5mZIuHVHsEu8iKh+4igAACCCCAQOkECgl2BwcHZnl5OcHr7e01jx49MkNDQ6XADOnkmmBXipJqeiNCqj2CXdPDxhsRQAABBBBAAIFcBHIPdldXV2ZlZcVMT08nYU5C3v7+vpmdnc1lg4puNKSTa4Jd0aPf3fWFVHsEu+7WAmtHAAEEEEAAAQS6EuxOTk7M5ORkKfRDOrkm2JWipJreiJBqj2DX9LDxRgQQQAABBBBAIBeB3IOd9Pr4+NgsLS2Zy8tLMz4+XprZOtm2kE6uCXa57CPBNhpS7RHsgi0TOoYAAggggAACFREoJNjJ7ZdPnz41t27dMk+ePDHz8/NmbGysFMQhnVwT7EpRUk1vREi1R7Breth4IwIIIIAAAgggkItA7sFOZuvW19fNwsKC6evrS2bvtre3Ta1WMz09PblsVJGNhnRyTbArcuS7v66Qao9g1/16oAcIIIAAAgggUG2BwoOdzN7t7u4mQa+VYHd2dmbOz8+DG613P/kiqD6988oLTfXnvc9qTb2viDe9/dJKEasp3TpCqr0Y604Kgtor3W7BBiGAAAIIINC0gEw69ff3N/3+0N+Ye7ATgJ2dHbO1tZVY8HMH+ZZEjDMny1Mf5YtS0taZsdMPLLWnN6QFBBBAAAEEEAhDoJBgF8am5tOLkE6uZQsJdvmMc4ithlR7MdadjCnBLsTKpk8IIIAAAggg0I4Awa4dNWeZ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WhZYW1szz549S5a7c+eOmZycTP7/+PjYLC0tmcvLy+QHzxcXF5Pf7n78+LE5Ojoy4+PjZnZ2NnnvwcGBOTk5qS/bcicaLECwU2qGdHJNsFMOZmSLh1R7BLvIiofuIoAAAggggEBLAhLe9vb2zFtvvZUEufX1dbOwsFAPcBMTE2ZsbMzs7OyY09NTc/PmzeT9d+/eNRsbG2ZmZsZcXFyY7e1tU6vVTE9PT0vrb+bNBLtmlBq8J6STa4KdcjAjWzyk2iPYRVY8dBcBBBBAAAEE2hY4Pz9PZuMePHiQtOGGNQl98ufbt28ns3s22E1NTZnNzU0zPT1thoaG2l53owUJdkrWkE6uCXbKwYxs8ZBqj2AXWfHQXQQQQAABBBBoW8CGN5l5k9k5P9jJbN7Dhw+TWT25FVNu25TX4OBgMquX14tgp5QN6eSaYKcczMgWD6n2CHaRFQ/dRQABBBBAAIG2BK6urszKykp95s0NeXJ7pczmra6umrm5OdPX15esw97GOTo6apaXl+vP4dl/b6sjKQsR7JSSIZ1cE+yUgxnZ4iHVHsEusuKhuwgggAACCCDQloB8gcrAwMBzX5ySdiumfY5OgqA8Y+feinl4eJis2375SlsdIdh1iu3/txPSyTXBrvPjG3KLIdUewS7kSqFvCCCAAAIIIKAVkIAmz9XJrJsbyOzf2y9P8YOffJmK3II5MjJSn+mTWb08vhmTGTvlKId0ck2wUw5mZIuHVHsEu8iKh+4igAACCCCAQEsC8jMFchul+7I/eeD+3MHw8HDybZlyW6Yss7+//9xPHXArZkvsxb45pJNrgl2xY9/ttYVUewS7blcD60cAAQQQQACBqgswY6esgJBOrgl2ysGMbPGQao9gF1nx0F0EEEAAAQQQKJ0AwU45pCGdXBPslIMZ2eIh1R7BLrLiobsIIIAAAgggUDoBgp1ySEM6uSbYKQczssVDqj2CXWTFQ3cRQAABBBBAoHQCBDvlkIZ0ck2wUw5mZIuHVHsEu8iKh+4igAACCCCAQOkECHbKIQ3p5JpgpxzMyBYPqfYIdpEVD91FAAEEEEAAgdIJFBLs3K8H7e3tNY8ePTJDQ0OlwAzp5JpgV4qSanojQqo9gl3Tw8YbEUAAAQQQQACBXARyD3byo30rKytmeno6CXP+7znkslUFNhrSyTXBrsCBD2BVIdUewS6AgqALCCCAAAIIIFBpga4Euzx+ab1boxjSyTXBrltV0J31hlR7BLvu1ABrRQABBBBAAAEErEDuwU5W5P4a+/j4eP3X18swDCGdXBPsylBRzW9DSLVHsGt+3HgnAggggAACCCCQh0AhwU5uv3z69Km5deuWefLkiZmfnzdjY2N5bE/hbYZ0ck2wK3z4u7rCkGqPYNfVUmDlCCCAAAIIIICAyT3YyWzd+vq6WVhYMH19fcns3fb2tqnVaqanp6fpITg7OzPn5+dNv7+oN777yRdFraqp9bzzygtNve+9z2pNva+IN7390koRqyndOkKqvRjrTgqC2ivdbsEGIYAAAggg0LSAZJP+/v6m3x/6GwsPdjJ7t7u7mwS9VoJdqJAhzZqIUYwzJ8tTH4U6vEH3K6Tai7HuZHCpvaBLnM4hgAACCCCAQAsCuQc76cvOzo7Z2tpKusXPHbQwOm28NcYTbE6u2xhoYwzBrj03dylqT29ICwgggAACCCAQhkAhwS6MTc2nFyGdXDNjl88Yh9pqSLUX4wUFZuxCrWz6hQACCCCAAALtCBDs2lFzlgnp5JpgpxzMyBYPqfYIdpEVD91FAAEEEEAAgdIJEOyUQxrSyTXBTjmYkS0eUu0R7CIrHrqLAAIIIIAAAqUTINgphzSkk2uCnXIwI1s8pNoj2EVWPHQXAQQQQAABBEonQLBTDmlIJ9cEO+VgRrZ4SLVHsIuseOguAggggAACCJROgGCnHNKQTq4JdsrBjGzxkGqPYBdZ8dBdBBBAAAEEECidAMFOOaQhnVwT7JSDGdniIdUewS6y4qG7CCCAAAIIIFA6AYKdckhDOrkm2CkHM7LFQ6o9gl1kxUN3EUAAAQQQQKB0AgQ75ZCGdHJNsFMOZmSLh1R7BLvIiofuIoAAAggggEDpBAh2yiEN6eSaYKcczMgWD6n2CHaRFQ/dRQABBBBAAIHSCRDslEMa0sk1wU45mJEtHlLtEewiKx66iwACCCCAAAKlEyDYKYc0pJNrgp1yMCNbPKTaI9hFVjx0FwEEEEAAAQRKJ0CwUw5pSCfXBDvlYEa2eEi1R7CLrHjoLgIIIIAAAgiUToBgpxzS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SidAsFMOaUgn1wQ75WBGtnhItUewi6x46C4CCCCAAAIIlE4g92B3fHxslpaWzOXlZR1veHjYLCwsmJ6enuhBQzq5JthFX04tbUBItUewa2noeDMCCCCAAAIIRCiws7Njtra2kp6Pj4+b2dlZc3V1ZR4/fmyOjo7qfyf/fnBwYE5OTszk5GRhW5p7sPO3REDkVeRG5qkZ0sk1wS7PkQ6v7ZBqj2AXXn3QIwQQQAABBBDonIBMVq2vryeTU729vUmYm5iYMH19fWZvb8/cvXvXbGxsmJmZGXNxcWG2t7dNrVYrdCKr0GAniXZlZcVMT0+boaGhzkl3saWQTq4Jdl0shC6sOqTaI9h1oQBYJQIIIIAAAggUJuBPTtk/j46OPhfspqamzObmZlfyTqHBTqYk9/f3k2nLsrxCOrkm2JWlqprbjpBqj2DX3JjxLgQQQAABBBCIUyAt2J2enpr79+/Xb8W8c+dOsnGDg4NmbGys8A0tNNitra2ZGzdudGVD85IN6eSaYJfXKIfZbki1R7ALs0boFQIIIIAAAgh0RsAPdmkTVnK7ptyWKbN4y8vLpr+/3ywuLia3axbxKizYyYZq7jU9Ozsz5+fnRZiwDgQQQAABBBBAAAEEECi5gAQuCV/NvLJuxbTfGyKPnMkzdu6tmIeHh0nTRX23SGHBTmbrBgYGCtuwZgaI9yCAAAIIIIAAAggggAAC1wm4X54i75UvT3nw4EH9e0Mk+MktmCMjI/XvFJFJqSK/GbOQYCcb5W/8dXj8OwIIIIAAAggggAACCCAQioD7cwfyPJ2difNvy5Q/l/pWzFAGhH4ggAACCCCAAAIIIIAAAmUTKGTGrmxobA8CCCCAAAIIIIAAAgggEJIAwS6k0aAvCCCAAAIIIIAAAggggEAbAgS7NtBYBAEEEEAAAQQQQAABBBAISYBgF9Jo0BcEEEAAAQQQQAABBBBAoA0Bgl0baCyCAAIIIIAAAggggAACCIQkQLALaTToCwIIIIAAAggggAACCCDQhgDBrg00FkEAAQQQQAABBBBAAAEEQhIg2DmjIb8ov7S0ZC4vL5O/HR8fN7Ozs18aL/nB9cXFRXPv3j0zNjbWlfG8urpKfvR9dHS0/uOIXelIg5XaH2eUtwwPD5uFhQXT09NjXOf+/v7Esq+vz2S93/0xSGlrfn6+a+6dMHa3P6vGOrGeRm1IH7a3t02tVkvGRPuSMTo8PKyPsba9Ti+fVVt2Xz47OzO9vb3m0aNHZmhoKLNGy1SLron1dg06PQZp7fme8h73mCB/5ljXnc+Yosff/YwoYt2trEP2ladPn9Y/q1pZtoj3Zn2mZh3f7D51dHSUdM9+pjZ7DlTENlVpHe44udttf/w67XNnZGQkOQe0Y2iXs+cUUrM/+tGP6p9p8u+d/tyv0hjFtK0EO2e03KKXv5adZmJiomshQnZmedlftS+ysOSgsL+/nxpsm+mHfHBsbGyYmZmZ5ITZWtqDkXWVbTw9PTX3799Pfb8E5246NLOtrbzHfqDa7f/5z39u/uiP/igJE0W+Wj3Aa+tBs23yobe6umrm5uaSCwCtvrJqUWprbW3NDAwMJPuYbOPu7m4STn/84x+b1157LRkX9z1lqkXrqPVtdTzS3t9qPXZinbYNbW1zrGtvNPyLQTIO8tJeLG2nnttZpr2t/vJSnVj3+++/n3q8yjq+/frXvzYnJydfOu7JZ3EnL/h1yqhK7ciY3bhxo74f+PuJHCt/8IMfmO9973v184a0zyVpx77sBEU3j7NVGsNubyvBLiPYySyG3VlkVmxzczOZyfvtb3+bXAGRq3fT09PJ0vbffvOb3yQzU9/85jfND3/4w+dmALKunNmd79mzZ8ZenZE23Ss0cgXbrlP+7Ve/+lVyhU2ClxwAJCytrKwkfZF/kyD13e9+N+mjzERktWuv7Lh9k/6//vrrycmsvOwV/J/97GfJn20/X3311eTqpT/TkVXQ9gNGLN0PjqwDTVlPpv1g53q5Y27Hxr+yKu93x15OgtwTg4uLiy/VY9pM6Te+8Y1k1TJjJy/3yp8/I+rO7GTVw+DgYP1CgFvT0vZf/dVfmV/+8pfJlUV3hvK67ZW6f/jwofn+97+f1Jm8pJZlXRLAPv/8c/PVr341CWJyEUFq076n0cUQW1tSw25gzDrBshcf5MOxCsEu7Vgl4dc9xkiNSOj1jwFf+cpXUo8LWcc5W//+ccB/v5xwduJY5+5PUl9SJ3/3d3/Hsa7gMxEZB6kn+Qz1L2q5J7buPik1sry8/NxY2Qsv9rPpT/7kT8ynn3763PFCxjjtWGM32Z8tSTvGfPvb3zY/+clPkuOlhCJ7/JHjkhzTZP/Y2tp6brY5axbN7ct3vvOdpG+dPL7Z45VcVG3m+Cb9XF9fT46j8vlBsCt4Z/BW59e/fDY/ePDguf3E/xzy/2z3mzfffDM5H7AXRQl23R3botZOsHOks2bsZJZAbtGUsCQn0u6Hkixu/83ORsnfyUFSwpCckMgJoXtFzV2PnJDKCao9+fZP9OXP8sFkT0jkRNZefbEHALte+2+yk//0pz9NwqC83IP23t6eeeutt5K/t8vLlTs5WXavlPpXseW9bj+ztifttj7fyw92tn92Nsb/0PdDrr11s6idpNPrsUHJvz01bWxk3Xbm1B2TrJMf+WD261FmB/2ZUnc8pQbtrJX7Ie/Ojl1XD37fbK3ISZCcjNkgYD+kZLuyttdeSXZPvNwTFP8WE/mzXabRCaO05/67hBD/xCftQ9S1LlstiokfaNP2bTmxkKvE/vHH1o0dq3aOc7JsWrBzjzedOtbJuvz6uq62OdZ1+gj45Zpz15B1bMs6HvmfTX49uzPxsp60O3HSlnFvY3PrU45p9t/shYwXX3wx+Vy2F41u3rxZvwPFPmYgx3EJWx988EFyh4r9rLxu3a0c39zPdQm9zRzf3Pr3b8WM/bGHzldu/i269d/s57Ef7LLOFQh2+Y9fCGsg2HnBzn3Gzs50+TtDo6Di7pR255KDuH8vtH2ORA7y7rR7o2DnX+F0T3bcf3N36qwrnnY99uqkPfm24S7tZMf2M20WyX8uJms7fMu0WZJGsyKhP8vVyk7tBnBxsFej/bFpNdi5wdlayuyUe0Jhx0FO2OWKnpxw2BMn/1YQ6U+jevD/3f9gsv2R99k6zdpemdGVffDWrVv1W5DTTnzc24TTntPKOiFxa8tvNy0UNrpNryy16DrY26bd5zbcOwbsDIt7+6F7Qaad41xWsHOPi5061qXVF8e6Vo5anXlv1gmrG0z8uxH82rSz//7xyt+vZT91L1ym7dPXHWP8YGePP2kXIWUb3DtarJhcyJPb5+QCibzsxdzr1t3K8S3rs1/20bTjW6PbQNNu+evM6NNKI4FOBLu081C58ECwq0btEey8YJd2G4I22Pm3RGRdnfRLzj0JTTsot3qy8/HHHyeryLpNzb3yKVcl3ZPnZq6ipu0y7tVS+8UpjW7F9N/vt1m2A5O9bUZmPtLGxr2C6n6xRaMZu7Rgl3ULrHwBkMyYus+vFRHs5ItWGtWiuMjtmzI7Ky9/xi6rNhsdtv3a8k9q/D83OvlMCyOxfmS42+1b223yjz9pJ4SNThLTasr1Spux0wS76451bn3JujnWFVu9Uitps+ONgp07plkzErK8X4d+7RUR7PzjbdrnmL2zwp9Zu+4iWtZI+cer645vjR4LkHVcd/dDsRVTnbVpb8X0by0WOXvhnVttq1FHBLsCgp17i4Yfqhqd8HQ62MlO7d/26Ja5exW+0cmO/fD1b8NKC6b+NyX6Hyb21hX7HMR136zoPu8U4y4qB1135sxuv5wIpI2Nf7XZbrNbG+5Jqn/gtu+TW4PcWd1O3Irpnng3c+uH9N32Qf6/US3Kv9tb4PxbJv0Tn+suBkhbWbNrfv3ZW6elzeu+BS/2WrS1lHYi7O/bWReW/Pe5nu7+WXSwu+5Y59aXbH+jCwVZ2+RuX1p9Vf1Yd93x2Teztxza5exngr3A4wY7d9+7bsau3Vsx3ZpodcZOjrfXffma3V7/Wd92jm9Zx6us45s9+W/0zd7XXdi6bnz59/YE/HqWP8vL/QKURl+e4tePexySmVueoWxvXGJaimBXULDzr6Jk3UbiFo+drbEzNfYLW+zD5q3O2MlO7d7W4X4Rhv/FE7a/8oUx8qyePC/onshnbY97smi/WMH+nX2mTE6e7S2v9u9kPWnvl1sF5b324fKQvxK72R3fHQN3e9LGxr9lMc1L/k5eMuuWFezstz7a2z3lSwbkWSP5MgDfPu02xuvqodVgJzWctr0S7OVLCOTlftGK1Lr94h73i1qsuf13+bN/W3DaFcw0R7tc1u2I/he5lKEWxSvtyr67L8o4yO3k/q3grqs9lrhfnuKOYdHBLutYl1Zf19U2x7pmj2ytv8/db5s5ttnPDdlXv/71ryfPi6fVlnu8kGOfu56sn5hpdIxpNdjJOv3n1eSxB3srsBxz3eOU5vjW6NEIGRG7L7vry7q9U8KsPRco+qdPWq+eci7RqJ5li9PGxb3Qm7a8vRAiFxzcx43K8hlWzkpof6sIdu3bsSQCuQu4B2lujcmdmxUggAACCCCAAALRChDsoh06Ol4FAf+qb7d+0LwK1mwjAggggAACCCAQswDBLubRo+8IIIAAAggggAACCCCAgDGGYEcZIIAAAggggAACCCCAAAKRCxDsIh9Auo8AAggggAACCCCAAAIIEOyoAQQQQAABBBBAAAEEEEAgcgGCXeQDSPcRQAABBBBAAAEEEEAAAYIdNYAAAggggAACCCCAAAIIRC5AsIt8AOk+AggggAACCCCAAAIIIECwowYQQAABBBBAAAEEEEAAgcgFCHaRDyDdRwABBBBAAAEEEEAAAQQIdtQAAggggAACCCCAAAIIIBC5AMEu8gGk+wgggAACCCCAAAIIIIAAwY4aQAABBBBAAAEEEEAAAQQiFyDYRT6AdB8BBBBAAAEEEEAAAQQQINhRAwgggAACCCCAAAIIIIBA5AIEu8gHkO4jgAACCCCAAAIIIIAAAgQ7agABBBBAAAEEEEAAAQQQiFyAYBf5ANJ9BBBAAAEEEEAAAQQQQIBgRw0ggAACCCCAAAIIIIAAApELEOwiH0C6jwACCCCAAAIIIIAAAggQ7KgBBBBAAAEEEEAAAQQQQCByAYJd5ANI9xFAAAEEEEAAAQQQQAABgh01gAACCCCAAAIIIIAAAghELkCwi3wA6T4CCCCAAAIIIIAAAgggQLCjBhBAAAEEEEAAAQQQQACByAUIdpEPIN1HAAEEEEAAAQQQQAABBAh21AACCCCAAAIIIIAAAgggELkAwS7yAaT7CCCAAAIIIIAAAggggADBjhpAAAEEEEAAAQQQQAABBCIXINhFPoB0HwEEEEAAAQQQQAABBBAg2FEDCCCAAAIIIIAAAggggEDkAgS7yAeQ7iOAAAIIIIAAAggggAACBLsS1cDBwYHZ3983s7OzJdoqNqVqAufn52Z1ddXMzc2Zvr6+qm0+24tAVwSurq7MysqKmZ6eNkNDQ13pAytFAAEEENAJEOx0foUtvbOzY375y1+axcXF5GT3+PjY7O3tmbfeeivpg3wob2xsmJmZma6eDEs/5TU5OVmoTdHrLGzjWlzR2tqauXHjhhkbG2txyfbenkfdSQ0NDg62vQ1ygWN3d9csLCyYnp6e9jaswVLtBk+xevz4sZmYmGh72zq+MR1o0D8W2SZlHE5OTpo+Foir+Dx48OC5YCHtb29vm1qtlst4doAg+CbEcGlpyXz3u99Nai9tv211vPLY6Hb3LU1furFOv7/XHbft+P3hH/6h+eM//mPzB3/wB5n7Vdbxrxufze2OS6drsdXPhOvGo93tqsJysj/JeerZ2VmyuePj48lkQ9bfS11ubW2Z3t5e8+jRo+TY//7775vXXnut/jng1oN7fmCXdV3t+mQM5WUnOvz19/f318+n5X2yjuXl5XpTd+7cafqzK7RxJdiFNiIZ/ZEC/vTTT83LL7+cFFvWyVS3N6cbHx7trLPIk8UiTxyK/kDSBrui+9uJ/aOV8SyyzjqxbX4bzWxrp4JdVv9jN8xjXFptUwzX19fNV7/61SQgyyuEC4Ht1Fur237d+5up8bz7ed1xsJ3POL/PnWjjOstO/Xung12r/bpuPFptr0rvl/3pgw8+MPfv3082294F8JWvfKX+9/aCq3tsv7y8ND//+c/NX/zFXzQd7KyrX9vSBzm+/fa3vzVvvvlmEhDdfsn6ZZnDw8PkAvDp6WlyfJT/l4kTGwLv3bsX5UVYgl0be9ybG//exlKtL7J5/2v1haQI5YrGv/zLvyRXtOVlZ+zcqxv2gHjz5s2ksD///HNzdHRkhoeHkyt9//RP/2TcKxXuVQp7hULa+7d/+zcjO5pcQZEit1cypB1/JsRtQ64o2vCZ1rbdIBsIbP9sny4uLpIdTP7+G9/4RnJwkKv4sg3ymp+fT3a0tHXabbazlu6VHTlQP3v2LGnjO9/5TrJTyxUle5UobRtlZ5er3OJgrwK5o2jbtG0MDAx8yfx73/ue+cEPfvBc/6WNv//7vze/+c1vjJiPjo5+aT3+1SVxf/311429CuWOoXvFS/piD0buNtuxbTQm9qqwu732wCszL+LlX8Vyg52sO22sfMi4+44AAApJSURBVCd7m5d7tc29yibj5F+9s/X413/91+af//mfG9a11JC7b0gt/epXv8qse1vTMi62//7VPDvbJnUo/yZXzGU/cLfZX8YfQ2nfrRV/XfJv1+2zsm0ye2XHw7q5/cvaT/yxyxpvW/OyH8v63H1PbvW2+5Fdt18j9u/dk7O0unP7LNtux1b2X3nZq77iKjO4EkjcfdL1zqqx1o+6xSwx/+Ebua9oeeqj+jps+JYTHTlOucdKd39x92dZRu4SkZMEOSb85V/+pfnpT3/63HEgq4aaOYa7nwXuvtDMviXLSk25/cv6/PrZz35Wr1n7nqz9WbbHzjK7J4Ju3cnnqLz+67/+q/6ZNDIy0tKxTxa87rid9tlkzWQ70j7j7UmqPf4189nczPGv0T5uzw2yPsOlz/4xwy3+tGNDWrDLGu9malCsrIn7/nY/R3PfeSNeQSvBLitANTtjZ5n8YGfP/WRflpdMhvjBzr31XAKefV9WmzENCcGujdHqVrCTkxt5ycmVe6DKCnb2ti/7oSMBQgrcXo2SE2x7ZUWuYNh25INQPvztzuA+7+TvQP5zGdK2LPvqq6+mtm1P6v3b0my70kf3yom7PntlVYLt06dP68+C2HVmBTtr5j576F8pSttGWxppt5W6Hzz2gCFXhiTE2VvtXGe3ffe2EFmHe+XcHpDk7+0JRtqtiWlt25Ah63e32R0jGdu0WzX9mTe7Trl6ZcdD2vSffXOX+/jjj587iMp7JWTKWGU9L+deGU0zlWAvPrYe3brJqmvps/0Qt7UhY2hrSWozbbyl9rJu+XOfX7WzH3ISJdtsbxtNm7nyZ5vsPiYfJP5yd+/erd+q2Wjb7HjIeNuroe4HkzsDIft3K+PtfhDKYGbNZrh/by/G2KBr+yTvkfayjgX+h2lWLdn9RS6SyLbbZ8DsmEgQjO2ZzG4FO9kPxEoubn344YfJrfuNgp29pfnXv/51sh9L2LYXF+Q4vLm5Wb/9P+2YIfti2jHcPR60u2+5x1EJnrYGpObt8cJt2z0OSm3a59Hd/Tkt2Mlx3a27tP0ibRsbHfvc/cc/bqcFSzlu2xNP9+Kte2u3PZba458cT9xnJt3P5laPf66Re9xxn8V01+9+htvP0bRjiX+ybY+P9tjhfvamjbfUoByz/Yu57ueW++iKb5J2DGnmc5RnULNPnN0Lmu4FWv9Cp71Ibz/T5UJ3q7dipoUw93NE/t2e48oxwj3flX+zNSvHAv9z0j12tBETuroIwa4N/m4GOznhk4P117/+9eSkSZ6xazRjZw947nvcD2B7dd4yyM4mJ1z2/mb/ZNUv9rTpbWnLnYVy27bPfvlBwn5YyXLus4Nuv+0Hs8xc/eu//msym2en1GUdWcFOnPxnttwTbrka667T3UY7E2APQu6BRO4Lty+58icHpbQPGfkQ8IOd++Ht3o8u7cnVWDkZdmcs7AmVO17SJzfEuAcqf5vtAcwGBvcgak9U0vrhjkfabZfu30ld2bpxT6Kkfem3zOb6s71usPPvl7dXU/123SCcVdeNZrP9GnPH21499mdo3XDtByd7NVq205/Rzgp27iyCXU6Ci3uifN22yXL2PbK9afZygisnf82Ot73wI9sk9eXXrjtG7hX6tH3WnpxlHQvc44xsS1YtWUM5UZb9y+73/j6cVWNtHOJzX6RbwU4+L2QMZeZOxue6YGePU+7ngD3mS8AWc/ssjT12NXMMd7+gpd19y70QlFU7/kUxe7xxj4/u/pwW7KSvbt2lBbu0zylZLuvY53+uuv3yP1fkuOxeNPPvykkLNbI/yr7snsi6F0+zPu+yjn9+f+322u2Tk2Z5pX0mpR0z7JdiubNn7nmC/L//fG7aeMtFzO9///vX1qDtv29ijyG3b99OZhXtdxak1Yn7+VrUM+zaA9Hfrv6D+eAfP9U209TyM9962fzN3J8+NzMmn3NyfmWfsfODlduwe/HA/cyX97hjn3ah272w4teUDZf+raDM2DU1rNV5UzeDnb0NUa6eSriTA5F/cpwWctJOEv0ZOzuC7nv9q2ztztj51ZE10+efFLQ6Y+dfoZSrMPLyvy20mRk7e7XQD6/+gcZuW9asV6Ngl/WMWtrBK2sMbWhs5Uqj/0Gd1Q/3fdcFu7QZO/fKfKOZR1vXaV+24Z80aYNd1oyde3U47VaQtCv87oxd2hGwmRm7rPrJCnZ2VlFOpuyXjWTN2LknUK182ZJ78i5X32Uc5eU+O2HHwc7gyK2Sbp+yZuzs9qYdS2yb/omszBxlzdi5M/FpNRbiJ1M3g52Mi9SNHC9kXP3xs8cTN+SkBTuZyXIvRFhn/9jSiRm7tDHMmulzTwrbmbFz93PZ12RWqJ0Zu0bHvmZm7Nxtdg2bDXatztg1Ov75n5f2uONeUHIvGNtjjX9bnv9cZ9pna9bna9p4P3z48LmLqVk1aGuyajN2w68/KvTwd/SLpeeCnTuT7n5+2Gfs/Lt07LFHjv82EKbd3eVfqHf3D/8zwK7Dv3PEnQFOe8Yu7Yu8CsVUrIwZuzbwuh3s7JUj+a+c1LhXKOwzbv7sVdpJov+sWtoMiazDveJ23TN2MtPh3gbj339vTzRtsLPPCtl2/dmzrOl7e2VR+pe1TrH4sz/7M5P2/IM/cyUnxvZKqe2LXG2yf5f2DUnuM2zSB3vbYKNn/OSKprzcAOOOn3t1yZ1Bk/XLwcz91iY7i2jHR5Z98cUXzTe/+c0vbbPtv9tnfxYyrR/SV/shfV2wk/e6fbYzPv7Mo/sTBv4VYt9U6rvTwc7elumPt/scjV/n7jM5UlfyJRQy3v5zhWnPILozZvZEyM6k2efX3Gdmrptlt88vyYemXV/WftLqeLv7gV8zMp7uM3Zpz9S4fXI/tN391S7n1kujZ+xkLKy33BLoH1PcdvznHNs4vBeySDeDnT1xtrdWyv7oPqMo9S2h5LpgJ/Xv7jP22OUeM+T/s2rTvaBhn7FrZd+SmrLPKktb9njmHy/c537TnrHLWqf7bKdbd/bYICHFndlu9diXdtyWz+S0Y2A7wU4u+mZ9TqZ9pjc6/tnZFHle2d/H/c+ktLtI7F0Naftn2rHBrT1bJ1njfd3nlizvXmxIW5+9Zdh+O+N1n6OFHCQ6sJJuz9i5d1S5dyHJpsl+lPYdBPZbe9391r2DJm0G2F4I9M977djLZ6Z8I7A7u+t/xvt3DPnnRx0YjsKaINi1Qd2NYNdGN4NeJGuGKOhOF9g5f9a00S0MBXaLVXVZwJ8N6XJ3WH2bAkUHuza7GfRi7oWDoDtags6FcNxhvEtQSGxCIQIEu0KYWYkvQLBrXBPuVUX3ajSVVG2BEE6wqj0CbH0oApzoFzcSIRx3GO/ixps1xS1AsIt7/Og9AggggAACCCCAAAIIIJD8RM3vicPR0dH/yH3FvBBAAAEEEEAAAQQQQAABBOISINjFNV70FgEEEEAAAQQQQAABBBD4kkA92P3Hf/zH3u///u+/ihECCCCAAAIIIIAAAggggEBcAr/73e8+/l86V7P9sLj0nQAAAABJRU5ErkJggg=="/>
        <xdr:cNvSpPr>
          <a:spLocks noChangeAspect="1" noChangeArrowheads="1"/>
        </xdr:cNvSpPr>
      </xdr:nvSpPr>
      <xdr:spPr bwMode="auto">
        <a:xfrm>
          <a:off x="3841750" y="2253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67</xdr:row>
      <xdr:rowOff>0</xdr:rowOff>
    </xdr:from>
    <xdr:to>
      <xdr:col>7</xdr:col>
      <xdr:colOff>304800</xdr:colOff>
      <xdr:row>68</xdr:row>
      <xdr:rowOff>120649</xdr:rowOff>
    </xdr:to>
    <xdr:sp macro="" textlink="">
      <xdr:nvSpPr>
        <xdr:cNvPr id="328710" name="AutoShape 6" descr="data:image/png;base64,iVBORw0KGgoAAAANSUhEUgAAA3YAAAFYCAYAAAAflG7iAAAAAXNSR0IArs4c6QAAIABJREFUeF7t3UFMJGd6//E3kQ+E27LcICcSI60Muxc0Fgfbe7DkYTIbAZlVwniUg2dnYwl6B+WA5uIQX9Cc2AUk7xJ8GA3rC8Eo2Szr1SpZbCkjIy4b1kpEIg7Rwg3DjeVgbaKn8n/7/87rqqa7n67q96369sWema633vq8T1XXr96q7t8zvBBAAAEEEEAAAQQQQAABBKIW+D3p/X//93//z9XVVdQbQucRQAABBBBAAAEEEEAAgSoK/O53v/s4CXZHR0f/8+KLL1bRgG1GAAEEEEAAAQQQQAABBKIW+M///E9DsIt6COk8AggggAACCCCAAAIIVF2AYFf1CmD7EUAAAQQQQAABBBBAIHoBgl30Q8gGIIAAAggggAACCCCAQNUFCHZVrwC2HwEEEEAAAQQQQAABBKIXINhFP4RsAAIIIIAAAggggAACCFRdgGBX9Qpg+xFAAAEEEEAAAQQQQCB6AYJd9EPIBiCAAAIIIIAAAggggEDVBQh2Va8Ath8BBBBAAAEEEEAAAQSiFyDYRT+EbAACCCCAAAIIIIAAAghUXYBgV/UKYPsRQAABBBBAAAEEEEAgegGCXfRDyAYggAACCCCAAAIIIIBA1QUKCXbHx8dmaWnJXF5emuHhYbOwsGB6enqqbs/2I4AAAggggAACCCCAQEQCa2tr5vPPP38uzxwcHJjl5eVkK9ys42ag/v5+s7i4aHp7e83jx4/N0dGRGR8fN7Ozs8ly0sbJyYmZnJxsWyP3YHd+fp50/sGDB2ZoaMgIxsDAgKrTbW8tCyKAAAIIIIAAAggggAACLQpIppFg9vLLLycBrFarJRNVV1dXZmNjw8zMzNRD28TEhBkZGUkykPz/2NiY2dnZMaenp+bmzZtmb2/P3L17t77cxcWF2d7errfZYtfqb8892ElSdTsqaXR3d5dZu3ZHjOUQQAABBBBAAAEEEECgKwJ+tvE7YSexRkdHn8tAdrnbt2+bZ8+e1YPd1NSU2dzcNNPT08kkmOaVe7DzZ+yuw9BsDMsigAACCCCAAAIIIIAAAnkJNMoyMnu3srKShDR5uZNbstz6+rp5+PBh8l+5FfPOnTvJ+wYHB5NZPe0r92AnHZSpx62trXpfec5OO2wsjwACCCCAAAIIIIAAAkULNAp2knnkJc/J+e+Tya7V1VUzNzdn+vr6kvfJe+S2TJndk2f07HN49t9b3bZCgp3bKbkVc39/v/6gYLMdPjs7MwLCCwEEEEAAAQQQQAABBBDQCkiAkjDVyisr2PmPm/nv8/9sn81zb8U8PDysB8NW+mTfW2iwsw8d3rt3ryPTje1sMMsggAACCCCAAAIIIIAAAu0IpAU7mamTUOZ+878EN/fLU/wvkJRl5BZM+ZIVe/umZCXNN2PmHuzsRsl9pPKan58n1LVTRSyDAAIIIIAAAggggAACXRGwE1RyF6F9yTNyr776avJtme7f28fO5Fsw037yzb+D0f5cQnS3YnZlJFgpAggggAACCCCAAAIIIFBigdxn7Epsx6YhgAACCCCAAAIIIIAAAkEIEOyCGAY6gQACCCCAAAIIIIAAAgi0L0Cwa9+OJRFAAAEEEEAAAQQQQACBIAQIdkEMA51AAAEEEEAAAQQQQAABBNoXINi1b8eSCCCAAAIIIIAAAggggEAQAgS7IIaBTiCAAAIIIIAAAggggAAC7QsQ7Nq3Y0kEEEAAAQQQQAABBBBAIAgBgl0Qw0AnEEAAAQQQQAABBBBAAIH2BQh27duxJAIIIIAAAggggAACCCAQhADBLohhoBMIIIAAAggggAACCCCAQPsCBLv27VgSAQQQQAABBBBAAAEEEAhCgGAXxDDQCQQQQAABBBBAAAEEEECgfQGCXft2LIkAAggggAACCCCAAAIIBCFAsAtiGOgEAggggAACCCCAAAIIINC+AMGufTuWRAABBBBAAAEEEEAAAQSCECDYBTEMdAIBBBBAAAEEEEAAAQQQaF+AYNe+HUsigAACCCCAAAIIIIAAAkEIEOyCGAY6gQACCCCAAAIIIIAAAgi0L0Cwa9+OJRFAAAEEEEAAAQQQQACBIAQIdkEMA51AAAEEEEAAAQQQQAABBNoXKCTYHR8fm6WlJXN5eWmGh4fNwsKC6enpab/XLIkAAggggAACCCCAAAIIIFAXyD3YnZ+fm8ePH5sHDx6YoaEhs7a2ZgYGBszk5CTDgAACCCCAAAIIIIAAAggg0AGB3IOdzNZtb2+bWq2WzNIdHByY3d1dZu06MHg0gQACCCCAAAIIIIAAAgiIQO7Bzp+x84Mew4AAAggggAACCCCAAAIIIKATyD3YSfd2dnbM1tZWvac8Z6cbNJZGAAEEEEAAAQQQQAABBFyBQoKdu0K5FXN/f9/Mzs62NBJnZ2dGZv9Ce737yRdBdemdV15oqj/vfVZr6n1FvOntl1aKWA3rQAABBBBAAAEEEECgLtDX12f6+/tLI1JosJNgtri4aO7du2fGxsZKgfjmxr8HtR2b97/WVH/mP3yjqfcV8ablqY+KWA3rQAABBBBAAAEEEECgtAK5B7urq6vkWzGPjo4SxPn5+dKEOtkegp1+3yDY6Q1pAQEEEEAAAQQQQKDaArkHu7LzEuz0I0yw0xvSAgIIIIAAAggggEC1BQh2yvEn2CkBjTEEO70hLSCAAAIIIIAAAghUW4Bgpxx/gp0SkGCnB6QFBBBAAAEEEEAAgcoLEOyUJUCwUwIS7PSAtIAAAggggAACCCBQeQGCnbIECHZKQIKdHpAWEEAAAQQQQAABBCovQLBTlgDBTglIsNMD0gICCCCAAAIIIIBA5QUIdsoSINgpAQl2ekBaQAABBBBAAAEEEChEYG1tzXz++edmYWHB9PT0JOs8Pj42S0tL5vLyMvnBc/ndbvnx87S/7+3trf8U3Pj4uJmdnU3aODg4MCcnJ2ZycrLt7SDYtU33fwsS7JSABDs9IC0ggAACCCCAAAII5Cpwfn6eBLaXX345CWC1Wi0JdvY3uycmJpLf6t7Z2TGnp6fm/v37SYDz//7mzZtmb2/P3L1712xsbJiZmRlzcXFhtre36222uyEEu3bl/t9yBDslIMFOD0gLCCCAAAIIIIAAAoUIyCycG8Ky/nz79m3zk5/8pB7W7Pvk7589e1YPdlNTU2Zzc9NMT0+boaEh1TYQ7FR8zNgp+ZLF+R27TijSBgIIIIAAAggggEDeAs0Eu/X1dfPnf/7n5he/+MVzwU7+/uHDh0b+e3R0ZO7cuZN0d3BwMJnt074IdkpBZuyUgAQ7PSAtIIAAAggggAACCBQicF2wk1s2V1dXzbe+9a3ngp39+7m5ueT5O3lJW3Jb5ujoqFleXn7u+bx2NoZg146as0zowe5vV//BfPCPnyq3ksURaE9g5lsvm7+Z+9P2FmYpBBBAAAEEEEAgMIHrgp17y2XarZjus3nyjJ17K+bh4WGyte1+gQrBTlksoQe74dcfKbeQxRHQCRz9YknXAEsjgAACCCCAAAKBCPjBzv/yFPnWzIGBASNfkuJ+eYr9exva5EtW5BbMkZERs7KykjxjJ7N6mm/GJNgpiyT0YMeMnXKAWVwlwIydio+FEUAAAQQQQCAQAfutmGdnZ/UeyTNyEtTcnzUYHh6u/xRC1t/LTxvs7+8/91MH3IoZwECHHuyyiOY/fCMAvf/rAl+eEsxQ0BEEEEAAAQQQQACBSAWYsVMOHMFOCUiw0wPSAgIIIIAAAggggEDlBQh2yhIg2CkBCXZ6QFpAAAEEEEAAAQQQqLwAwU5ZAgQ7JSDBTg9ICwgggAACCCCAAAKVFyDYKUuAYKcEJNjpAWkBAQQQQAABBBBAoPICBDtlCRDslIAEOz0gLSCAAAIIIIAAAghUXoBgpywBgp0SkGCnB6QFBBBAAAEEEEAAgcoLFBLssn7DoQz6BDv9KPJzB3pDWkAAAQQQQAABBBCotkDuwU5+zE9+df3BgwdmaGjI+L+6Hjs/wU4/ggQ7vSEtIIAAAggggAACCFRbIPdgJ7N129vbplarmZ6eHiO/tL67u1v/RfbY+Ql2+hEk2OkNaQEBBBBAAAEEEECg2gK5Bzt/xs4PerHzE+z0I0iw0xvSAgIIIIAAAggggEC1BXIPdsK7s7Njtra26tLDw8PM2OVUd5v3v9ZUy/MfvtHU+4p4E8GuCGXWgQACCCCAAAIIIFBmgUKCnQsot2Lu7++b2dnZllzPzs6MzP6F9nr3ky+C6tI7r7zQVH/e+6zW1PuKeNPbL60UsRrWgQACCCCAAAIIIIBAXaCvr8/09/eXRqTQYCfBbHFx0dy7d8+MjY2VApFbMfXDyIyd3pAWEEAAAQQQQAABBKotkHuwu7q6Sr4V8+joKJGen58vTaiT7SHY6Xcggp3ekBYQQAABBBBAAAEEqi2Qe7ArOy/BTj/CBDu9IS0ggAACCCCAAAIIVFuAYKccf4KdEtAYQ7DTG9ICAggggAACCCCAQLUFCHbK8SfYKQEJdnpAWkAAAQQQQAABBBCovADBTlkCBDslIMFOD0gLCCCAAAIIIIAAApUXINgpS4BgpwQk2OkBaQEBBBBAAAEEEECg8gIEO2UJEOyUgAQ7PSAtIIAAAggggAACCFRegGCnLAGCnRKQYKcHpAUEEEAAAQQQQACBygsQ7JQlQL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oJNgdHx+bpaUlc3l5aYaHh83CwoLp6ekpBT7BTj+My1Mf6RuhBQQQQAABBBBAAAEEchRYW1szz549S9bgZho36/T395vFxUXT29trHj9+bI6Ojsz4+LiZnZ1Nljs4ODAnJydmcnKy4z3NPdidn58nG/XgwQMzNDRkBGRgYCCXjem4ThMNEuyaQLrmLQQ7vSEtIIAAAggggAACCOQnIOFte3vb1Gq1ZIJKMs2NGzfMyMhIknUmJibM2NiY2dnZMaenp+bmzZtmb2/P3L1712xsbJiZmRlzcXHxXBud7m3uwc5HkJS6u7tbmlk7gp2+JAl2ekNaQAABBBBAAAEEEMhPwM8077//vnnttdeSFbqBz77v9u3byeyeDXZTU1Nmc3PTTE9PJ5NdebxyD3b+jJ2PksdGFdkmwU6vTbDTG9ICAggggAACCCCAQL4CMhu3tbWVrGR+fj6ZofOzjfx5fX3dPHz4MPmv3Ip5586dZJnBwcFkmbxeuQc76biLIH8u03N2BDt9aRLs9Ia0gAACCCCAAAIIIJCvgNx+aV8SouRZOv/2SpnUWl1dNXNzc6avry95u4Q9uS1zdHTULC8vG/scnv33TvW6kGDndlZuxdzf368/QNipDelWOwQ7vTzBTm9ICwgggAACCCCAAAL5Cdhn5+yXoMif5SVhLe1WTPss3tXVVfKMnXsr5uHhYbJsp79ApdBgJwlWku29e/danoY8Ozszsnxor3c/+SKoLr3zygtN9ee9z2pNva+IN7390koRq2EdCCCAAAIIIIAAAgjUBWTGTGbPmnn5wc5+IaR8SYr75Sn+F0XKcnILpnzJysrKSvKMnWSaPL4ZM/dgJynVftWnoNn7UZsBjOE9zNjpR4kZO70hLSCAAAIIIIAAAgjkJ+BnmqyfO3D/3r9TUf5cqlsx8+PuTssEO707wU5vSAsIIIAAAggggAAC1RbIfcau7LwEO/0IE+z0hrSAAAIIIIAAAgggUG0Bgp1y/Al2SkBjDMFOb0gLCCCAAAIIIIAAAtUWINgpx59gpwQk2OkBaQEBBBBAAAEEEECg8gIEO2UJEOyUgAQ7PSAtIIAAAggggAACCFRegGCnLAGCnRKQYKcHpAUEEEAAAQQQQACBygsQ7JQlQL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g2ClLgGCnBCTY6QFpAQEEEEAAAQQQQKDyAgQ7ZQkQ7JSABDs9IC0ggAACCCCAAAIIVF6gkGB3cHBglpeXE+ze3l7z6NEjMzQ0VAp8gp1+GJenPtI3QgsIIIAAAggggAACCFRYIPdgd3V1ZVZWVsz09HQS5iTk7e/vm9nZ2VKwE+z0w0iw0xvSAgIIIIAAAggggEC1BboS7E5OTszk5GQp5Al2+mEk2OkNaQEBBBBAAAEEEECg2gK5BzvhPT4+NktLS+by8tKMj4+XZrZOto1gp9+BCHZ6Q1pAAAEEEEAAAQQQqLZAIcFObr98+vSpuXXrlnny5ImZn583Y2NjpZAn2OmHkWCnN6QFBBBAAAEEEEAAgWoL5B7sZLZufX3dLCwsmL6+vmT2bnt729RqNdPT09O0/tnZmTk/P2/6/UW98d1PvihqVU2t551XXmjqfe99VmvqfUW86e2XVopYDetAAAEEEEAAAQQQQKAuINmkv7+/NCKFBzuZvdvd3U2CXivBLlRxZuz0I8OMnd6QFhBAAAEEEEAAAQSqLZB7sBPenZ0ds7W1lUjzcwf5Ftzm/a81tYL5D99o6n1FvIlgV4Qy60AAAQQQQAABBBAos0Ahwa7MgMzY6UeXYKc3pAUEEEAAAQQQQACBagsQ7JTjT7BTAhpjCHZ6Q1pAAAEEEEAAAQQQqLYAwU45/gQ7JSDBTg9ICwgggAACCCCAAAKVFyDYKUuAYKcEJNjpAWkBAQQQQAABBBBAoPICBDtlCRDslIAEOz0gLSCAAAIIIIAAAghUXoBgpywBgp0SkGCnB6QFBBBAAAEEEEAAgcoLEOyUJUCwUwIS7PSAtIAAAggggAACCCCQu8D5+blZXFw0Z2dnz/2E2/HxsVlaWjKXl5fJD57Le+Qn3h4/fmyOjo7M+Pi4mZ2dTfonv+l9cnJiJicnO95fgp2SlGCnBCTY6QFpAQEEEEAAAQQQQCBXgaurqySoTUxMmLGxsfq6/L+X3+8+PT01N2/eNHt7e+bu3btmY2PDzMzMmIuLC7O9vW1qtZrp6enpeH8JdkpSgp0SkGCnB6QFBBBAAAEEEEAAgVwFZFYuLZT5f2//fPv2bfPs2bN6sJuamjKbm5tmenraDA0N5dJXgp2SlWCnBCTY6QFpAQEEEEAAAQQQQCBXAbmFcnl5ub4Oe8ulPwsnwW59fd08fPgw+a/cinnnzp1kucHBwedm+zrdYYKdUpRgpwQk2OkBaQEBBBBAAAEEEEAgVwEJdvv7+/Vn5dbW1szAwIAZHR19biZPnsNbXV01c3Nzpq+vL+mThD25LVPeK+HQhkL7753qOMFOKUmwUwIS7PSAtIAAAggggAACCCCQq4Af7Oyf5Vk69xZN/9ZMeQZPnrFzb8U8PDxM+trpL1Ah2ClLgGCnBCTY6QFpAQEEEEAAAQQQQCBXAXuL5cLCQv0bL+WLVEZGRp77UhU7k2dDm3yZityCKe9bWVlJnrGTWb08vhmTYKcsAYKdEpBgpwekBQQQQAABBBBAAIHcBSSkbW1tJetxf8LA/bmD4eFhI+FPvvUybZaPWzFzH6b2V0Cwa9/OLrk89ZG+EVpAAAEEEEAAAQQQQKDCAszYKQefYKcEZMZOD0gLCCCAAAIIIIAAApUXINgpS4BgpwQk2OkBaQEBBBBAAAEEEECg8gIEO2UJEOyUgAQ7PSAtIIAAAggggAACCFRegGCnLAGCnRKQYKcHpAUEEEAAAQQQQACBygsQ7JQlQLBTAhLs9IC0gAACCCCAAAIIIFB5AYKdsgQIdkpAgp0ekBYQQAABBBBAAAEEKi9QSLCT33CQ32yQV29vr3n06JEZGhoqBT7BTj+M/NyB3pAWEEAAAQQQQAABBKotkHuwu7q6qv/KuoQ5/4f6Yucn2OlHkGCnN6QFBBBAAAEEEEAAgWoLdCXYnZycmMnJyVLIE+z0w0iw0xvSAgIIIIAAAggggEC1BXIPdsJ7fHxslpaWzOXlpRkfHzezs7OlUSfY6YeSYKc3pAUEEEAAAQQQQACBagsUEuzk9sunT5+aW7dumSdPnpj5+XkzNjZWCnmCnX4YCXZ6Q1pAAAEEEEAAAQQQqLZA7sFOZuvW19fNwsKC6evrS2bvtre3Ta1WMz09PU3rn52dmfPz86bfX9Qb3/3ki6JW1dR63nnlhabe995ntabeV8Sb3n5ppYjVsA4EEEAAAQQQQAABBOoCkk36+/tLI1J4sJPZu93d3STotRLsQhVnxk4/MszY6Q1pAQEEEEAAAQQQQKDaArkHO+Hd2dkxW1tbiTQ/d5BvwW3e/1pTK5j/8I2m3lfEmwh2RSizDgQQQAABBBBAAIEyCxQS7MoMyIydfnQJdnpDWkAAAQQQQAABBBCotgDBTjn+BDsloDGGYKc3pAUEEEAAAQQQQACBagsQ7JTjT7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g2ClLgGCnBCTY6QFpAQEEEEAAAQQQQKDyAgQ7ZQkQ7JSABDs9IC0ggAACCCCAAAIIVF6AYKcsAYKdEpBgpwekBQQQQAABBBBAAIHKCxDslCVAsFMCEuz0gLSAAAIIIIAAAgggUHkBgp2yBAh2SkCCnR6QFhBAAAEEEEAAAQQqL1BIsDs4ODDLy8sJdm9vr3n06JEZGhoqBT7BTj+My1Mf6RuhBQQQQAABBBBAAAEEchY4Pz83i4uL5sUXXzSzs7PJ2o6Pj83S0pK5vLw0/f39yb9L5nn8+LE5Ojoy4+Pj9fdKLjo5OTGTk5Md72nuwe7q6sqsrKyY6enpJMzJxuzv79c3ruNbVHCDBDs9OMFOb0gLCCCAAAIIIIAAAvkLrK2t1VciwU6yjgS4iYkJMzY2ZnZ2dszp6am5efOm2dvbM3fv3jUbGxtmZmbGXFxcmO3tbVOr1UxPT0/HO9uVYJdXSu24ThMNEuyaQLrmLQQ7vSEtIIAAAggggAACCOQrYCeobty4UZ+oktk6N6zZP9++fds8e/asHuympqbM5uZmfbIrj57mHuyk0+70pDsVmccGFd0mwU4vTrDTG9ICAggggAACCCCAQH4CMjNnZ94k29g7ENOC3fr6unn48KGR/8qtmHfu3Ek6Njg4mMzq5fUqJNhJun369Km5deuWefLkiZmfn891o/LCSmuXYKfXJtjpDWkBAQQQQAABBBBAID8BucVSXvJsnPtomR/s5Bm81dVVMzc3Z/r6+pJl5D1yW+bo6GjyvSP2OTz7753qde7BTjZE0urCwkKycf7Gd2pDutUOwU4vT7DTG9ICAggggAACCCCAQH4C8myd3FrpvuRORHmWLu1WTPscnZ3pc2/FPDw8rIfETva48GAnCXd3dzcJeq08NHh2dmYkAYf2eveTL4Lq0juvvNBUf977rNbU+4p409svrRSxmtKtI6Tai7HupCCovdLtFmwQAggggAACTQvIpJPMnrX6cmfs/C9PkQA4MDBQ/9ZLmemTWzBHRkbqXygpmSaP7xzJPdgJlGzQ1tZWYsbPHbRaOq29f/P+15paYP7DN5p6XxFvYsauPeWQZotjrDtRp/baqz2WQgABBBBAoMoC/rf8u98nMjw8XJ/A8t9nfwIu2lsxyz7oIZ1ci3WMJ9icXLe3l4RUezHWHcGuvbpjKQQQQAABBBAIU6CQGbswN70zvQrp5Jpg15kxjaWVkGqPYBdL1dBPBBBAAAEEECirAMFOObIhnVwT7JSDGdniIdUewS6y4qG7CCCAAAIIIFA6AYKdckhDOrkm2CkHM7LFQ6o9gl1kxUN3EUAAAQQQQKB0AgQ75ZCGdHJNsFMOZmSLh1R7BLvIiofuIoAAAggggEDpBAh2yiEN6eSaYKcczMgWD6n2CHaRFQ/H4mWUAAAgAElEQVTdRQABBBBAAIHSCRDslEMa0sk1wU45mJEtHlLtEewiKx66iwACCCCAAAKlEyDYKYc0pJNrgp1yMCNbPKTaI9hFVjx0FwEEEEAAAQRKJ0CwUw5pSCfXBDvlYEa2eEi1R7CLrHjoLgIIIIAAAgiUToBgpxzS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SidAsFMOaUgn1wQ75WBGtnhItUewi6x46C4CCCCAAAIIlE6AYKcc0pBOrgl2ysGMbPGQao9gF1nx0F0EEEAAAQQQKJ0AwU45pCGdXBPslIMZ2eIh1R7BLrLiobsIIIAAAgggUDoBgp1ySEM6uSbYKQczssVDqj2CXWTFQ3cRQAABBBBAoHQCBDvlkIZ0ck2wUw5mZIuHVHsEu8iKh+4igAACCCCAQOkECgl2BwcHZnl5OcHr7e01jx49MkNDQ6XADOnkmmBXipJqeiNCqj2CXdPDxhsRQAABBBBAAIFcBHIPdldXV2ZlZcVMT08nYU5C3v7+vpmdnc1lg4puNKSTa4Jd0aPf3fWFVHsEu+7WAmtHAAEEEEAAAQS6EuxOTk7M5ORkKfRDOrkm2JWipJreiJBqj2DX9LDxRgQQQAABBBBAIBeB3IOd9Pr4+NgsLS2Zy8tLMz4+XprZOtm2kE6uCXa57CPBNhpS7RHsgi0TOoYAAggggAACFREoJNjJ7ZdPnz41t27dMk+ePDHz8/NmbGysFMQhnVwT7EpRUk1vREi1R7Breth4IwIIIIAAAgggkItA7sFOZuvW19fNwsKC6evrS2bvtre3Ta1WMz09PblsVJGNhnRyTbArcuS7v66Qao9g1/16oAcIIIAAAgggUG2BwoOdzN7t7u4mQa+VYHd2dmbOz8+DG613P/kiqD6988oLTfXnvc9qTb2viDe9/dJKEasp3TpCqr0Y604Kgtor3W7BBiGAAAIIINC0gEw69ff3N/3+0N+Ye7ATgJ2dHbO1tZVY8HMH+ZZEjDMny1Mf5YtS0taZsdMPLLWnN6QFBBBAAAEEEAhDoJBgF8am5tOLkE6uZQsJdvmMc4ithlR7MdadjCnBLsTKpk8IIIAAAggg0I4Awa4dNWeZ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WhZYW1szz549S5a7c+eOmZycTP7/+PjYLC0tmcvLy+QHzxcXF5Pf7n78+LE5Ojoy4+PjZnZ2NnnvwcGBOTk5qS/bcicaLECwU2qGdHJNsFMOZmSLh1R7BLvIiofuIoAAAggggEBLAhLe9vb2zFtvvZUEufX1dbOwsFAPcBMTE2ZsbMzs7OyY09NTc/PmzeT9d+/eNRsbG2ZmZsZcXFyY7e1tU6vVTE9PT0vrb+bNBLtmlBq8J6STa4KdcjAjWzyk2iPYRVY8dBcBBBBAAAEE2hY4Pz9PZuMePHiQtOGGNQl98ufbt28ns3s22E1NTZnNzU0zPT1thoaG2l53owUJdkrWkE6uCXbKwYxs8ZBqj2AXWfHQXQQQQAABBBBoW8CGN5l5k9k5P9jJbN7Dhw+TWT25FVNu25TX4OBgMquX14tgp5QN6eSaYKcczMgWD6n2CHaRFQ/dRQABBBBAAIG2BK6urszKykp95s0NeXJ7pczmra6umrm5OdPX15esw97GOTo6apaXl+vP4dl/b6sjKQsR7JSSIZ1cE+yUgxnZ4iHVHsEusuKhuwgggAACCCDQloB8gcrAwMBzX5ySdiumfY5OgqA8Y+feinl4eJis2375SlsdIdh1iu3/txPSyTXBrvPjG3KLIdUewS7kSqFvCCCAAAIIIKAVkIAmz9XJrJsbyOzf2y9P8YOffJmK3II5MjJSn+mTWb08vhmTGTvlKId0ck2wUw5mZIuHVHsEu8iKh+4igAACCCCAQEsC8jMFchul+7I/eeD+3MHw8HDybZlyW6Yss7+//9xPHXArZkvsxb45pJNrgl2xY9/ttYVUewS7blcD60cAAQQQQACBqgswY6esgJBOrgl2ysGMbPGQao9gF1nx0F0EEEAAAQQQKJ0AwU45pCGdXBPslIMZ2eIh1R7BLrLiobsIIIAAAgggUDoBgp1ySEM6uSbYKQczssVDqj2CXWTFQ3cRQAABBBBAoHQCBDvlkIZ0ck2wUw5mZIuHVHsEu8iKh+4igAACCCCAQOkECHbKIQ3p5JpgpxzMyBYPqfYIdpEVD91FAAEEEEAAgdIJFBLs3K8H7e3tNY8ePTJDQ0OlwAzp5JpgV4qSanojQqo9gl3Tw8YbEUAAAQQQQACBXARyD3byo30rKytmeno6CXP+7znkslUFNhrSyTXBrsCBD2BVIdUewS6AgqALCCCAAAIIIFBpga4Euzx+ab1boxjSyTXBrltV0J31hlR7BLvu1ABrRQABBBBAAAEErEDuwU5W5P4a+/j4eP3X18swDCGdXBPsylBRzW9DSLVHsGt+3HgnAggggAACCCCQh0AhwU5uv3z69Km5deuWefLkiZmfnzdjY2N5bE/hbYZ0ck2wK3z4u7rCkGqPYNfVUmDlCCCAAAIIIICAyT3YyWzd+vq6WVhYMH19fcns3fb2tqnVaqanp6fpITg7OzPn5+dNv7+oN777yRdFraqp9bzzygtNve+9z2pNva+IN7390koRqyndOkKqvRjrTgqC2ivdbsEGIYAAAggg0LSAZJP+/v6m3x/6GwsPdjJ7t7u7mwS9VoJdqJAhzZqIUYwzJ8tTH4U6vEH3K6Tai7HuZHCpvaBLnM4hgAACCCCAQAsCuQc76cvOzo7Z2tpKusXPHbQwOm28NcYTbE6u2xhoYwzBrj03dylqT29ICwgggAACCCAQhkAhwS6MTc2nFyGdXDNjl88Yh9pqSLUX4wUFZuxCrWz6hQACCCCAAALtCBDs2lFzlgnp5JpgpxzMyBYPqfYIdpEVD91FAAEEEEAAgdIJEOyUQxrSyTXBTjmYkS0eUu0R7CIrHrqLAAIIIIAAAqUTINgphzSkk2uCnXIwI1s8pNoj2EVWPHQXAQQQQAABBEonQLBTDmlIJ9cEO+VgRrZ4SLVHsIuseOguAggggAACCJROgGCnHNKQTq4JdsrBjGzxkGqPYBdZ8dBdBBBAAAEEECidAMFOOaQhnVwT7JSDGdniIdUewS6y4qG7CCCAAAIIIFA6AYKdckhDOrkm2CkHM7LFQ6o9gl1kxUN3EUAAAQQQQKB0AgQ75ZCGdHJNsFMOZmSLh1R7BLvIiofuIoAAAggggEDpBAh2yiEN6eSaYKcczMgWD6n2CHaRFQ/dRQABBBBAAIHSCRDslEMa0sk1wU45mJEtHlLtEewiKx66iwACCCCAAAKlEyDYKYc0pJNrgp1yMCNbPKTaI9hFVjx0FwEEEEAAAQRKJ0CwUw5pSCfXBDvlYEa2eEi1R7CLrHjoLgIIIIAAAgiUToBgpxzS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SidAsFMOaUgn1wQ75WBGtnhItUewi6x46C4CCCCAAAIIlE4g92B3fHxslpaWzOXlZR1veHjYLCwsmJ6enuhBQzq5JthFX04tbUBItUewa2noeDMCCCCAAAIIRCiws7Njtra2kp6Pj4+b2dlZc3V1ZR4/fmyOjo7qfyf/fnBwYE5OTszk5GRhW5p7sPO3REDkVeRG5qkZ0sk1wS7PkQ6v7ZBqj2AXXn3QIwQQQAABBBDonIBMVq2vryeTU729vUmYm5iYMH19fWZvb8/cvXvXbGxsmJmZGXNxcWG2t7dNrVYrdCKr0GAniXZlZcVMT0+boaGhzkl3saWQTq4Jdl0shC6sOqTaI9h1oQBYJQIIIIAAAggUJuBPTtk/j46OPhfspqamzObmZlfyTqHBTqYk9/f3k2nLsrxCOrkm2JWlqprbjpBqj2DX3JjxLgQQQAABBBCIUyAt2J2enpr79+/Xb8W8c+dOsnGDg4NmbGys8A0tNNitra2ZGzdudGVD85IN6eSaYJfXKIfZbki1R7ALs0boFQIIIIAAAgh0RsAPdmkTVnK7ptyWKbN4y8vLpr+/3ywuLia3axbxKizYyYZq7jU9Ozsz5+fnRZiwDgQQQAABBBBAAAEEECi5gAQuCV/NvLJuxbTfGyKPnMkzdu6tmIeHh0nTRX23SGHBTmbrBgYGCtuwZgaI9yCAAAIIIIAAAggggAAC1wm4X54i75UvT3nw4EH9e0Mk+MktmCMjI/XvFJFJqSK/GbOQYCcb5W/8dXj8OwIIIIAAAggggAACCCAQioD7cwfyPJ2difNvy5Q/l/pWzFAGhH4ggAACCCCAAAIIIIAAAmUTKGTGrmxobA8CCCCAAAIIIIAAAgggEJIAwS6k0aAvCCCAAAIIIIAAAggggEAbAgS7NtBYBAEEEEAAAQQQQAABBBAISYBgF9Jo0BcEEEAAAQQQQAABBBBAoA0Bgl0baCyCAAIIIIAAAggggAACCIQkQLALaTToCwIIIIAAAggggAACCCDQhgDBrg00FkEAAQQQQAABBBBAAAEEQhIg2DmjIb8ov7S0ZC4vL5O/HR8fN7Ozs18aL/nB9cXFRXPv3j0zNjbWlfG8urpKfvR9dHS0/uOIXelIg5XaH2eUtwwPD5uFhQXT09NjXOf+/v7Esq+vz2S93/0xSGlrfn6+a+6dMHa3P6vGOrGeRm1IH7a3t02tVkvGRPuSMTo8PKyPsba9Ti+fVVt2Xz47OzO9vb3m0aNHZmhoKLNGy1SLron1dg06PQZp7fme8h73mCB/5ljXnc+Yosff/YwoYt2trEP2ladPn9Y/q1pZtoj3Zn2mZh3f7D51dHSUdM9+pjZ7DlTENlVpHe44udttf/w67XNnZGQkOQe0Y2iXs+cUUrM/+tGP6p9p8u+d/tyv0hjFtK0EO2e03KKXv5adZmJiomshQnZmedlftS+ysOSgsL+/nxpsm+mHfHBsbGyYmZmZ5ITZWtqDkXWVbTw9PTX3799Pfb8E5246NLOtrbzHfqDa7f/5z39u/uiP/igJE0W+Wj3Aa+tBs23yobe6umrm5uaSCwCtvrJqUWprbW3NDAwMJPuYbOPu7m4STn/84x+b1157LRkX9z1lqkXrqPVtdTzS3t9qPXZinbYNbW1zrGtvNPyLQTIO8tJeLG2nnttZpr2t/vJSnVj3+++/n3q8yjq+/frXvzYnJydfOu7JZ3EnL/h1yqhK7ciY3bhxo74f+PuJHCt/8IMfmO9973v184a0zyVpx77sBEU3j7NVGsNubyvBLiPYySyG3VlkVmxzczOZyfvtb3+bXAGRq3fT09PJ0vbffvOb3yQzU9/85jfND3/4w+dmALKunNmd79mzZ8ZenZE23Ss0cgXbrlP+7Ve/+lVyhU2ClxwAJCytrKwkfZF/kyD13e9+N+mjzERktWuv7Lh9k/6//vrrycmsvOwV/J/97GfJn20/X3311eTqpT/TkVXQ9gNGLN0PjqwDTVlPpv1g53q5Y27Hxr+yKu93x15OgtwTg4uLiy/VY9pM6Te+8Y1k1TJjJy/3yp8/I+rO7GTVw+DgYP1CgFvT0vZf/dVfmV/+8pfJlUV3hvK67ZW6f/jwofn+97+f1Jm8pJZlXRLAPv/8c/PVr341CWJyEUFq076n0cUQW1tSw25gzDrBshcf5MOxCsEu7Vgl4dc9xkiNSOj1jwFf+cpXUo8LWcc5W//+ccB/v5xwduJY5+5PUl9SJ3/3d3/Hsa7gMxEZB6kn+Qz1L2q5J7buPik1sry8/NxY2Qsv9rPpT/7kT8ynn3763PFCxjjtWGM32Z8tSTvGfPvb3zY/+clPkuOlhCJ7/JHjkhzTZP/Y2tp6brY5axbN7ct3vvOdpG+dPL7Z45VcVG3m+Cb9XF9fT46j8vlBsCt4Z/BW59e/fDY/ePDguf3E/xzy/2z3mzfffDM5H7AXRQl23R3botZOsHOks2bsZJZAbtGUsCQn0u6Hkixu/83ORsnfyUFSwpCckMgJoXtFzV2PnJDKCao9+fZP9OXP8sFkT0jkRNZefbEHALte+2+yk//0pz9NwqC83IP23t6eeeutt5K/t8vLlTs5WXavlPpXseW9bj+ztifttj7fyw92tn92Nsb/0PdDrr11s6idpNPrsUHJvz01bWxk3Xbm1B2TrJMf+WD261FmB/2ZUnc8pQbtrJX7Ie/Ojl1XD37fbK3ISZCcjNkgYD+kZLuyttdeSXZPvNwTFP8WE/mzXabRCaO05/67hBD/xCftQ9S1LlstiokfaNP2bTmxkKvE/vHH1o0dq3aOc7JsWrBzjzedOtbJuvz6uq62OdZ1+gj45Zpz15B1bMs6HvmfTX49uzPxsp60O3HSlnFvY3PrU45p9t/shYwXX3wx+Vy2F41u3rxZvwPFPmYgx3EJWx988EFyh4r9rLxu3a0c39zPdQm9zRzf3Pr3b8WM/bGHzldu/i269d/s57Ef7LLOFQh2+Y9fCGsg2HnBzn3Gzs50+TtDo6Di7pR255KDuH8vtH2ORA7y7rR7o2DnX+F0T3bcf3N36qwrnnY99uqkPfm24S7tZMf2M20WyX8uJms7fMu0WZJGsyKhP8vVyk7tBnBxsFej/bFpNdi5wdlayuyUe0Jhx0FO2OWKnpxw2BMn/1YQ6U+jevD/3f9gsv2R99k6zdpemdGVffDWrVv1W5DTTnzc24TTntPKOiFxa8tvNy0UNrpNryy16DrY26bd5zbcOwbsDIt7+6F7Qaad41xWsHOPi5061qXVF8e6Vo5anXlv1gmrG0z8uxH82rSz//7xyt+vZT91L1ym7dPXHWP8YGePP2kXIWUb3DtarJhcyJPb5+QCibzsxdzr1t3K8S3rs1/20bTjW6PbQNNu+evM6NNKI4FOBLu081C58ECwq0btEey8YJd2G4I22Pm3RGRdnfRLzj0JTTsot3qy8/HHHyeryLpNzb3yKVcl3ZPnZq6ipu0y7tVS+8UpjW7F9N/vt1m2A5O9bUZmPtLGxr2C6n6xRaMZu7Rgl3ULrHwBkMyYus+vFRHs5ItWGtWiuMjtmzI7Ky9/xi6rNhsdtv3a8k9q/D83OvlMCyOxfmS42+1b223yjz9pJ4SNThLTasr1Spux0wS76451bn3JujnWFVu9Uitps+ONgp07plkzErK8X4d+7RUR7PzjbdrnmL2zwp9Zu+4iWtZI+cer645vjR4LkHVcd/dDsRVTnbVpb8X0by0WOXvhnVttq1FHBLsCgp17i4Yfqhqd8HQ62MlO7d/26Ja5exW+0cmO/fD1b8NKC6b+NyX6Hyb21hX7HMR136zoPu8U4y4qB1135sxuv5wIpI2Nf7XZbrNbG+5Jqn/gtu+TW4PcWd1O3Irpnng3c+uH9N32Qf6/US3Kv9tb4PxbJv0Tn+suBkhbWbNrfv3ZW6elzeu+BS/2WrS1lHYi7O/bWReW/Pe5nu7+WXSwu+5Y59aXbH+jCwVZ2+RuX1p9Vf1Yd93x2Teztxza5exngr3A4wY7d9+7bsau3Vsx3ZpodcZOjrfXffma3V7/Wd92jm9Zx6us45s9+W/0zd7XXdi6bnz59/YE/HqWP8vL/QKURl+e4tePexySmVueoWxvXGJaimBXULDzr6Jk3UbiFo+drbEzNfYLW+zD5q3O2MlO7d7W4X4Rhv/FE7a/8oUx8qyePC/onshnbY97smi/WMH+nX2mTE6e7S2v9u9kPWnvl1sF5b324fKQvxK72R3fHQN3e9LGxr9lMc1L/k5eMuuWFezstz7a2z3lSwbkWSP5MgDfPu02xuvqodVgJzWctr0S7OVLCOTlftGK1Lr94h73i1qsuf13+bN/W3DaFcw0R7tc1u2I/he5lKEWxSvtyr67L8o4yO3k/q3grqs9lrhfnuKOYdHBLutYl1Zf19U2x7pmj2ytv8/db5s5ttnPDdlXv/71ryfPi6fVlnu8kGOfu56sn5hpdIxpNdjJOv3n1eSxB3srsBxz3eOU5vjW6NEIGRG7L7vry7q9U8KsPRco+qdPWq+eci7RqJ5li9PGxb3Qm7a8vRAiFxzcx43K8hlWzkpof6sIdu3bsSQCuQu4B2lujcmdmxUggAACCCCAAALRChDsoh06Ol4FAf+qb7d+0LwK1mwjAggggAACCCAQswDBLubRo+8IIIAAAggggAACCCCAgDGGYEcZIIAAAggggAACCCCAAAKRCxDsIh9Auo8AAggggAACCCCAAAIIEOyoAQQQQAABBBBAAAEEEEAgcgGCXeQDSPcRQAABBBBAAAEEEEAAAYIdNYAAAggggAACCCCAAAIIRC5AsIt8AOk+AggggAACCCCAAAIIIECwowYQQAABBBBAAAEEEEAAgcgFCHaRDyDdRwABBBBAAAEEEEAAAQQIdtQAAggggAACCCCAAAIIIBC5AMEu8gGk+wgggAACCCCAAAIIIIAAwY4aQAABBBBAAAEEEEAAAQQiFyDYRT6AdB8BBBBAAAEEEEAAAQQQINhRAwgggAACCCCAAAIIIIBA5AIEu8gHkO4jgAACCCCAAAIIIIAAAgQ7agABBBBAAAEEEEAAAQQQiFyAYBf5ANJ9BBBAAAEEEEAAAQQQQIBgRw0ggAACCCCAAAIIIIAAApELEOwiH0C6jwACCCCAAAIIIIAAAggQ7KgBBBBAAAEEEEAAAQQQQCByAYJd5ANI9xFAAAEEEEAAAQQQQAABgh01gAACCCCAAAIIIIAAAghELkCwi3wA6T4CCCCAAAIIIIAAAgggQLCjBhBAAAEEEEAAAQQQQACByAUIdpEPIN1HAAEEEEAAAQQQQAABBAh21AACCCCAAAIIIIAAAgggELkAwS7yAaT7CCCAAAIIIIAAAggggADBjhpAAAEEEEAAAQQQQAABBCIXINhFPoB0HwEEEEAAAQQQQAABBBAg2FEDCCCAAAIIIIAAAggggEDkAgS7yAeQ7iOAAAIIIIAAAggggAACBLsS1cDBwYHZ3983s7OzJdoqNqVqAufn52Z1ddXMzc2Zvr6+qm0+24tAVwSurq7MysqKmZ6eNkNDQ13pAytFAAEEENAJEOx0foUtvbOzY375y1+axcXF5GT3+PjY7O3tmbfeeivpg3wob2xsmJmZma6eDEs/5TU5OVmoTdHrLGzjWlzR2tqauXHjhhkbG2txyfbenkfdSQ0NDg62vQ1ygWN3d9csLCyYnp6e9jaswVLtBk+xevz4sZmYmGh72zq+MR1o0D8W2SZlHE5OTpo+Foir+Dx48OC5YCHtb29vm1qtlst4doAg+CbEcGlpyXz3u99Nai9tv211vPLY6Hb3LU1furFOv7/XHbft+P3hH/6h+eM//mPzB3/wB5n7Vdbxrxufze2OS6drsdXPhOvGo93tqsJysj/JeerZ2VmyuePj48lkQ9bfS11ubW2Z3t5e8+jRo+TY//7775vXXnut/jng1oN7fmCXdV3t+mQM5WUnOvz19/f318+n5X2yjuXl5XpTd+7cafqzK7RxJdiFNiIZ/ZEC/vTTT83LL7+cFFvWyVS3N6cbHx7trLPIk8UiTxyK/kDSBrui+9uJ/aOV8SyyzjqxbX4bzWxrp4JdVv9jN8xjXFptUwzX19fNV7/61SQgyyuEC4Ht1Fur237d+5up8bz7ed1xsJ3POL/PnWjjOstO/Xung12r/bpuPFptr0rvl/3pgw8+MPfv3082294F8JWvfKX+9/aCq3tsv7y8ND//+c/NX/zFXzQd7KyrX9vSBzm+/fa3vzVvvvlmEhDdfsn6ZZnDw8PkAvDp6WlyfJT/l4kTGwLv3bsX5UVYgl0be9ybG//exlKtL7J5/2v1haQI5YrGv/zLvyRXtOVlZ+zcqxv2gHjz5s2ksD///HNzdHRkhoeHkyt9//RP/2TcKxXuVQp7hULa+7d/+zcjO5pcQZEit1cypB1/JsRtQ64o2vCZ1rbdIBsIbP9sny4uLpIdTP7+G9/4RnJwkKv4sg3ymp+fT3a0tHXabbazlu6VHTlQP3v2LGnjO9/5TrJTyxUle5UobRtlZ5er3OJgrwK5o2jbtG0MDAx8yfx73/ue+cEPfvBc/6WNv//7vze/+c1vjJiPjo5+aT3+1SVxf/311429CuWOoXvFS/piD0buNtuxbTQm9qqwu732wCszL+LlX8Vyg52sO22sfMi4+44AAApJSURBVCd7m5d7tc29yibj5F+9s/X413/91+af//mfG9a11JC7b0gt/epXv8qse1vTMi62//7VPDvbJnUo/yZXzGU/cLfZX8YfQ2nfrRV/XfJv1+2zsm0ye2XHw7q5/cvaT/yxyxpvW/OyH8v63H1PbvW2+5Fdt18j9u/dk7O0unP7LNtux1b2X3nZq77iKjO4EkjcfdL1zqqx1o+6xSwx/+Ebua9oeeqj+jps+JYTHTlOucdKd39x92dZRu4SkZMEOSb85V/+pfnpT3/63HEgq4aaOYa7nwXuvtDMviXLSk25/cv6/PrZz35Wr1n7nqz9WbbHzjK7J4Ju3cnnqLz+67/+q/6ZNDIy0tKxTxa87rid9tlkzWQ70j7j7UmqPf4189nczPGv0T5uzw2yPsOlz/4xwy3+tGNDWrDLGu9malCsrIn7/nY/R3PfeSNeQSvBLitANTtjZ5n8YGfP/WRflpdMhvjBzr31XAKefV9WmzENCcGujdHqVrCTkxt5ycmVe6DKCnb2ti/7oSMBQgrcXo2SE2x7ZUWuYNh25INQPvztzuA+7+TvQP5zGdK2LPvqq6+mtm1P6v3b0my70kf3yom7PntlVYLt06dP68+C2HVmBTtr5j576F8pSttGWxppt5W6Hzz2gCFXhiTE2VvtXGe3ffe2EFmHe+XcHpDk7+0JRtqtiWlt25Ah63e32R0jGdu0WzX9mTe7Trl6ZcdD2vSffXOX+/jjj587iMp7JWTKWGU9L+deGU0zlWAvPrYe3brJqmvps/0Qt7UhY2hrSWozbbyl9rJu+XOfX7WzH3ISJdtsbxtNm7nyZ5vsPiYfJP5yd+/erd+q2Wjb7HjIeNuroe4HkzsDIft3K+PtfhDKYGbNZrh/by/G2KBr+yTvkfayjgX+h2lWLdn9RS6SyLbbZ8DsmEgQjO2ZzG4FO9kPxEoubn344YfJrfuNgp29pfnXv/51sh9L2LYXF+Q4vLm5Wb/9P+2YIfti2jHcPR60u2+5x1EJnrYGpObt8cJt2z0OSm3a59Hd/Tkt2Mlx3a27tP0ibRsbHfvc/cc/bqcFSzlu2xNP9+Kte2u3PZba458cT9xnJt3P5laPf66Re9xxn8V01+9+htvP0bRjiX+ybY+P9tjhfvamjbfUoByz/Yu57ueW++iKb5J2DGnmc5RnULNPnN0Lmu4FWv9Cp71Ibz/T5UJ3q7dipoUw93NE/t2e48oxwj3flX+zNSvHAv9z0j12tBETuroIwa4N/m4GOznhk4P117/+9eSkSZ6xazRjZw947nvcD2B7dd4yyM4mJ1z2/mb/ZNUv9rTpbWnLnYVy27bPfvlBwn5YyXLus4Nuv+0Hs8xc/eu//msym2en1GUdWcFOnPxnttwTbrka667T3UY7E2APQu6BRO4Lty+58icHpbQPGfkQ8IOd++Ht3o8u7cnVWDkZdmcs7AmVO17SJzfEuAcqf5vtAcwGBvcgak9U0vrhjkfabZfu30ld2bpxT6Kkfem3zOb6s71usPPvl7dXU/123SCcVdeNZrP9GnPH21499mdo3XDtByd7NVq205/Rzgp27iyCXU6Ci3uifN22yXL2PbK9afZygisnf82Ot73wI9sk9eXXrjtG7hX6tH3WnpxlHQvc44xsS1YtWUM5UZb9y+73/j6cVWNtHOJzX6RbwU4+L2QMZeZOxue6YGePU+7ngD3mS8AWc/ssjT12NXMMd7+gpd19y70QlFU7/kUxe7xxj4/u/pwW7KSvbt2lBbu0zylZLuvY53+uuv3yP1fkuOxeNPPvykkLNbI/yr7snsi6F0+zPu+yjn9+f+322u2Tk2Z5pX0mpR0z7JdiubNn7nmC/L//fG7aeMtFzO9///vX1qDtv29ijyG3b99OZhXtdxak1Yn7+VrUM+zaA9Hfrv6D+eAfP9U209TyM9962fzN3J8+NzMmn3NyfmWfsfODlduwe/HA/cyX97hjn3ah272w4teUDZf+raDM2DU1rNV5UzeDnb0NUa6eSriTA5F/cpwWctJOEv0ZOzuC7nv9q2ztztj51ZE10+efFLQ6Y+dfoZSrMPLyvy20mRk7e7XQD6/+gcZuW9asV6Ngl/WMWtrBK2sMbWhs5Uqj/0Gd1Q/3fdcFu7QZO/fKfKOZR1vXaV+24Z80aYNd1oyde3U47VaQtCv87oxd2hGwmRm7rPrJCnZ2VlFOpuyXjWTN2LknUK182ZJ78i5X32Uc5eU+O2HHwc7gyK2Sbp+yZuzs9qYdS2yb/omszBxlzdi5M/FpNRbiJ1M3g52Mi9SNHC9kXP3xs8cTN+SkBTuZyXIvRFhn/9jSiRm7tDHMmulzTwrbmbFz93PZ12RWqJ0Zu0bHvmZm7Nxtdg2bDXatztg1Ov75n5f2uONeUHIvGNtjjX9bnv9cZ9pna9bna9p4P3z48LmLqVk1aGuyajN2w68/KvTwd/SLpeeCnTuT7n5+2Gfs/Lt07LFHjv82EKbd3eVfqHf3D/8zwK7Dv3PEnQFOe8Yu7Yu8CsVUrIwZuzbwuh3s7JUj+a+c1LhXKOwzbv7sVdpJov+sWtoMiazDveJ23TN2MtPh3gbj339vTzRtsLPPCtl2/dmzrOl7e2VR+pe1TrH4sz/7M5P2/IM/cyUnxvZKqe2LXG2yf5f2DUnuM2zSB3vbYKNn/OSKprzcAOOOn3t1yZ1Bk/XLwcz91iY7i2jHR5Z98cUXzTe/+c0vbbPtv9tnfxYyrR/SV/shfV2wk/e6fbYzPv7Mo/sTBv4VYt9U6rvTwc7elumPt/scjV/n7jM5UlfyJRQy3v5zhWnPILozZvZEyM6k2efX3Gdmrptlt88vyYemXV/WftLqeLv7gV8zMp7uM3Zpz9S4fXI/tN391S7n1kujZ+xkLKy33BLoH1PcdvznHNs4vBeySDeDnT1xtrdWyv7oPqMo9S2h5LpgJ/Xv7jP22OUeM+T/s2rTvaBhn7FrZd+SmrLPKktb9njmHy/c537TnrHLWqf7bKdbd/bYICHFndlu9diXdtyWz+S0Y2A7wU4u+mZ9TqZ9pjc6/tnZFHle2d/H/c+ktLtI7F0Naftn2rHBrT1bJ1njfd3nlizvXmxIW5+9Zdh+O+N1n6OFHCQ6sJJuz9i5d1S5dyHJpsl+lPYdBPZbe9391r2DJm0G2F4I9M977djLZ6Z8I7A7u+t/xvt3DPnnRx0YjsKaINi1Qd2NYNdGN4NeJGuGKOhOF9g5f9a00S0MBXaLVXVZwJ8N6XJ3WH2bAkUHuza7GfRi7oWDoDtags6FcNxhvEtQSGxCIQIEu0KYWYkvQLBrXBPuVUX3ajSVVG2BEE6wqj0CbH0oApzoFzcSIRx3GO/ixps1xS1AsIt7/Og9AggggAACCCCAAAIIIJD8RM3vicPR0dH/yH3FvBBAAAEEEEAAAQQQQAABBOISINjFNV70FgEEEEAAAQQQQAABBBD4kkA92P3Hf/zH3u///u+/ihECCCCAAAIIIIAAAggggEBcAr/73e8+/l86V7P9sLj0nQAAAABJRU5ErkJggg=="/>
        <xdr:cNvSpPr>
          <a:spLocks noChangeAspect="1" noChangeArrowheads="1"/>
        </xdr:cNvSpPr>
      </xdr:nvSpPr>
      <xdr:spPr bwMode="auto">
        <a:xfrm>
          <a:off x="1993900" y="2253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28</xdr:col>
      <xdr:colOff>0</xdr:colOff>
      <xdr:row>190</xdr:row>
      <xdr:rowOff>0</xdr:rowOff>
    </xdr:from>
    <xdr:to>
      <xdr:col>28</xdr:col>
      <xdr:colOff>304800</xdr:colOff>
      <xdr:row>191</xdr:row>
      <xdr:rowOff>120650</xdr:rowOff>
    </xdr:to>
    <xdr:sp macro="" textlink="">
      <xdr:nvSpPr>
        <xdr:cNvPr id="1025" name="AutoShape 1" descr="data:image/png;base64,iVBORw0KGgoAAAANSUhEUgAAA34AAAEzCAYAAABucNGPAAAQAElEQVR4Aey9f2xc2V33f55IVF63lMZOW31J3F8mLhWsGz1geVlUpYv0UDm7QjLdILBaVFyLUORmFZASVmrqNa5kdoFGddwfqRwLaSOrUhL5HzYRfBVlQ3miBANdEsR27brQJkGiON4iqB31j/bZ1+ke92YyY489Y/vOzGu1n7n3nvM553zO69w7vu85597sCP4nAQlIQAISkIAEJCABCUhAAnVNIAq/b33rWz985ZVXtIZl4Nh7/nsOeA54DngOeA54DngOeA54DtTrOfDyyy+/GIXfvXv3QkdHhyYDz4FGPgfsu+e/54DngOeA54DngOeA50BdngM7duzYH4VfXc9p2jkJSEACEiibgI4SkIAEJCABCdQnAYVffY6rvZKABCQgAQlslIDlJCABCUigDgko/OpwUO2SBCQgAQlIQAISqIyApSUggXojoPCrtxG1PxKQgAQkIAEJSEACEqgGAeuoKwIKv7oaTjsjAQlIQAISkIAEJCABCUjgQQIbFX4P1mSKBCQgAQlIQAISkIAEJCABCeSSgMIvl8NSK0EZpwQkIAEJSEACEpCABCRQCwTWJfz49/6Gh4fD+Pj4fX3juK+vL2DT09MxL/mShs3MzMT0+fn5MDAwEH1TGhmnT58O5LGvSUACNUTAUCUgAQlIQAISkIAEck+gbOGHKDt69GjYu3fvfZ1CvN29ezdMTk5GQXjt2rUo4G7evBk6OzvD1NRUOHLkSLhw4UJADN64cSMcOnQojIyMBPapDLHY0tIS2tvbOdQkIAEJSKDGCBiuBCQgAQlIQAL5JlC28EOUjY2NPSD8rl+/Hg4cOBCampoC4q2trS0sLi6Grq6u0NvbG3tP+tLSUsBiQuYDQTk3Nxd6enoyqe5KQAISkIAEJFBjBAxXAhKQgARyTKBs4beePty+ffs+d4QgghAByCzgqVOnwujoaOju7g4XL16MSz8RjvcV8kACEpCABCQgAQlIoMYIGK4EJJBXAlUXfrt3776vr4g+lnnynB8ZzBxOTEwEjJk+xB/LQcnnWUF8tMYi8JnPfCYcPnz4vhnh559/Pjz22GPRyE9Evv71r4cnnngipv/mb/5mWFhYiOUoj3/W96tf/WqgnlTWrQTySoDVEJzD2fOXWDl/Oa+xbF6x9Oy1wblPeeyzn/1sII99TQJ5JlDqOuDc5xrAOPdTH4qlc66nvxFeB4mUWwlsAwGbzCWBqgu/O3fuhD179sTO8kzfyZMn41JQZvti4usfLPFEFJLOlz2ijy3pr7u4qXMCiDbE21vf+tbQ3Ny80lv+cL/44ovh7Nmz4YUXXgjf+c53An/AOT++8IUvhGPHjoXLly+Hxx9/PHzpS18K3/72t8O73vWu6Esl1EsdlP3whz9MkiaB3BLgXP2d3/md8HM/93P3xUh6seugVDrPW3NtfPGLXwzsUxk3yVxfP/uzP8uhJoHcEuC8LnYd8N3P3wC+z/mbwDWBb6l0zn2vg9wOs4FJQALbTKBi4ceMHTN6iDxE261bt+JLWhB1vAyG5/943u/1fsYNvizxTM8AksiNf2trK7vrMm7yZ2dng1Z7DDhH/viP/zi8+93vDt/73vfCN77xjTiOnBs///M/H58VZdkw+X//938f/vZv/zb88Ic/DD/1Uz8V/d7+9reH//iP/4jl/uu//itu//u//zv8y7/8S/j85z8ffuVXfiVQ3nOj9s6NRhqzHTt2xJddveUtbwmcv6nvpa6DUul8F/77v/97/CGE6+Gv//qvw9/93d+F97///fF6SfW69XrI4zlQ6jr4y7/8y/DLv/zL8bucvxm7du0K//RP/xRKpXsdeH7n8fw2Js/Lap4DfM+tSyxlnMsWfog6/hmGEydOhKtXr678cwyIOgRbf39/OH78eHjyySfjS16uXLkSl+HhzzJOjF/iaJtlnghGZvtY+onoo/zy8nIUjfiUa/wR6OjoCFotMbg/1ne84x3hjW98Y/iZn/mZOI6MKZbGlH2EYaEfx8wCcmP76quvhqeeeiogGL/1rW+F3/iN3wi/+qu/GutL9bi9n7s88sXjp3/6p8NP/uRPrpyznPdYGif2uQ7YYoXpvCCLGT5ewvVrv/ZrUfQNDQ3FtysnX7f5GnPH48HxKLwOuCZIS6w4/v73vx+vlWLpXgcPMk3s3MrGc6A+zgHuAcrVSYV+ZQs/BBqCjefxkiH6qHBwcDD+sw2kpzRm8zjOWsrDP+1ny5POsSaBLIF3vetd2cOVfU58BONDDz0UuNll+Sfn1X/+539Gn8ceeyywlLSSX0ZiRX5sDgFrXReBUtdBSmc5J7MgGLPe+/fvj0uhuQ54FmpdjeksgZwSeOc731k0spTudVAUj4kSkIAEIoGyhV/09kMC20Dg3/7t30L6o55tHkHHbDFGOrN/586di7POPA/Cs048B8jSOPI1CdQygVLXQWE6zz/x4wfP9v3P//xPfFaWLel57L8xSWA9BFjRkX7syJYrTOd89zrIEnJfAhKQQAgKP8+C3BFg1o4H+BF2GPukpaWd//AP/xBjRuTxQowk/M6fPx+Y5WAmMDq89lHsBuG1ZP+XQO4JcM5z7nMNYOyThrFPGsY+aXQo/fjx27/92xxG4/p429veFvf9kEBOCZQMi+90XurCuY2Y+9d//dfwvve9L37XF0unInz5++B1AA1NAhKQwI8JKPx+zMK9LSbATStLMT/xiU+E69evx7d08owSS3U++MEPhoMHD0ZjnzRuYH//938/PPvss/Gfc+BNb+mtnbzhjV98P/CBD8Q3hDLTR7285IVnPra4azYngbIJcDPL6+c//elPh0uXLsVzm/OZc55zv/A6KJVOg/zTDdwo8+MHfm9605vidcWNMMf4aBLII4FS1wHf6fxwkb7TP/axjwXO71Lp9M3rAAq1aMYsAQlsNgGF32YTtv6SBPjj/ZWvfCX+0ww8n4d99KMfjf5sOcbYj4mvfXDzyjNMpPNcH2LwteTATcCnPvUpdqNxjA/1005M9EMCOSSQPac5ZzHOX0Ll3OcYY580jH3SMPZJw7gGUtl0jA/pHGsSyCuB1a4Dzl/OY6zY+V0svZgf9eS1/8YlAQm8TsDNphJQ+G0qXiuXgAQkIAEJSEACEpCABCSw/QRqRfhtPykjkIAEJCABCUhAAhKQgAQkUKMEFH41OnCNGba9loAEJCABCUhAAhKQgAQ2QmBdwu/evXtheHg4jI+P39cWx319fQGbnp5eySuWPj8/HwYGBqLvzMzMiu/p06cDeSsJ7khAAhIoRsA0CUhAAhKQgAQkIIF1Eyhb+CHKjh49Gvbu3XtfI4i3u3fvhsnJySgIr127FgVcqfQbN26EQ4cOhZGRkcA+lSEWW1paQnt7O4eaBCQgAQlIYFUCZkpAAhKQgAQksD4CZQs/RBlvUSwUfryG/8CBA6GpqSkg3tra2sLi4mJ8PX+x9MLwEJRzc3PBV+4XkvFYAhKQgAQkIIFVCJglAQlIQALrIFC28FtHneH27dtF3Unv7OwMp06dCqOjo6G7uztcvHgxLv1EOBYtZKIEJCABCUhAAhKQgASKEjBRAhIol0DVhd/u3buLtp3SmTmcmJgIGDN9iL+pqan4zB/PBBYtbKIEJCABCUhAAhKQgAQkIIFiBEwri0DVhd+dO3fCnj17Hmi8MJ0lniwJZXno0tJSfD6QLekPFDZBAhKQgAQkIAEJSEACEpCABDZMoGLhx4zdhQsXAm/8RLTdunUrvqSlVDqR4ssSz97eXg6jNTc3h9bW1ri/no+FhYUwOztbynKd/n/+8P8GTQZbcQ7k+RpZ/PT/DpoMtuIcyPN1wMoXbSrIYPMZ5Pk6MLbavJ913LZ23NA+69FKWd+yhR+ijn+G4cSJE+Hq1atxaSZv7uzq6oqCrb+/Pxw/fjw8+eST8SUvpdJpnGWeCENm+1j6ieij/PLychSN+JRru3btCh0dHTVp5fZRv0oJWD7P14ijI4GtIuB1sFWkbSfPBPJ8HRhbbd7POm5bO25on41+x5Qt/BBoCLbsr3GIOxoeHBxc+ZUupa2VXsyPeiinSUACEqg6ASuUgAQkIAEJSEACDUygbOHXwIzsugQkIAEJ1AkBuyEBCUhAAhJoVAIKv0YdefstAQlIQAISaEwC9loCEpBAQxJQ+DXksNtpCUhAAhKQgAQk0MgE7LsEGo+Awq/xxtweS0ACEpCABCQgAQlIQAINRkDh12ADbnclIAEJSEACEpCABCQggcYjoPArPuamSkACEpCABCQgAQlIQAISqBsCCr+6GUo7Un0C1igBCUhAAhKQgAQkIIH6IKDwq49xtBcSkMBmEbBeCUhAAhKQgAQkUAcEqiL8xsfHQ19fX7SZmZmI5d69e2F4eDimkYcPGfPz82FgYCCmJ1/ST58+HchjX5OABCQgAQnkiYCxSEACEpCABGqdQMXCb3p6OjKYmpoKIyMj4dy5c2FxcTHcvHkztLa2BtInJyfD0tJSFHY3btwIhw4dir7sU5g6WlpaQnt7O4eaBCQgAQlIQAISyBsB45GABCRQ0wQqFn537twJ3d3dEcLu3btDc3NzFHgxIfNB+s6dOzMpP9pllm9ubi709PT8KMFPCUhAAhKQgAQkIAEJ5JKAQUmgdglULPwQe9evX48Empqa4iwfB11dXWziks7BwcEo7JjV6+zsDKdOnQqjo6NRMF68eDEu/aRsLOCHBCQgAQlIQAISkIAEJCCBvBKo0bgqFn779+8Ps7OzUeDxLN/Vq1cjCp7xu3v3bnjiiSdCW1tbOHPmTCCN5ZwTExMBY6aP2UKWg1I2PQcYK/BDAhKQgAQkIAEJSEACEpCABKpCoGLhxyze2NjYyrN8+/btC6Qh7JjdQ9ANDQ3FmUCe+0tRs8STZwHx5fk/RB9b0pNPOduFhYUoPBGfObB1xVJO//SRQDUI5PnaqEb/rEMC5RDwOiiHkj71TiDP14Gxza7rPlJejckL7bPR76mKhV+2YZZtLi8vB5Z/ZtOZ6WP2L6VxjG9vb29Kis8G8jKYlYQyd3bt2hU6Ojpq0srsom41RyB/Aef5GskfLSOqVwJeB/U6svZrPQTyfB0YW23ezzpuWztuaJ/1XPNZ34qFH/8kA7N6GG/pPHbsWOB5PY4vX74cl4D29/fHGb/03B+zgSzxZLaPpZ+8+AUfRCPH2QDdl4AEJFCTBAxaAhKQgAQkIAEJ5IhAxcIPMcczehhLOhF99A9Rl5aAkscLXkjH2Kcc+xjHhT6kaxKQgAQkIIFaJmDsEpCABCQggbwQqFj45aUjxiEBCUhAAhKQgARySMCQJCABCeSCgMIvF8NgEBKQgAQkIAEJSEAC9UvAnklg+wko/LZ/DIxAAhKQgAQkIAEJSEACEqh3AtvcP4XfNg+AzUtAAhKQgAQkIAEJSEACEthsAgq/zSZcXv16SUACEpCABCQgAQlIQAIS2DQCCr9NQ2vFElgvAf0lIAEJSEACvtKk2AAAEABJREFUEpCABCSwOQQUfpvD1VolIAEJbIyApSQgAQlIQAISkMAmEKiK8BsfHw99fX3RZmZmVsKcn58PAwMDMf3w4cNhcXExZNOyvqdPn455K4XdkYAEJCABCTQoAbstAQlIQAISqDaBioXf9PR0jGlqaiqMjIyEc+fORYGHyPvyl78cnn766UDe2NhYaGlpCTdu3AiHDh2KvuxTmDrIa29v51CTgAQkIAEJSEACjU7A/ktAAhKoKoGKhd+dO3dCd3d3DGr37t2hubk5ztwxs9fW1hbWEnP4zc3NhZ6enliHHxKQgAQkIAEJSEACEpAABDQJVI9AxcIPsXf9+vUYUVNTU2htbY37t2/fDlevXo3LPFkGOjw8HO7duxc6OzvDqVOnwujoaBSMFy9ejMtBKRsL+iEBCUhAAhKQgAQkIAEJSEACPyJQpc+Khd/+/fvD7OzsisBD7KXYDh48GJd5Tk5OxqSbN2/GGcCJiYmAMdPHbCFLQRGHPCsYHf2QgAQkIAEJSEACEpCABCQggaoRqFj48Wwez+8h3hB4+/bti8/yZSNkNo+ZPmYBUzpLPHkOkPJLS0sB0ceW9ORTznZhYSEKT8RnrVk5/VvDx2wJlEUgz9dGWR3QSQJVIOB1UAWIVlHzBPJ8HRjbbM3e0zp2Wzd2aJ+NfhFVLPyyDbNsc3l5ObD8c8+ePfFFLizvROBdu3YtLvPEnzR8e3t7OYzGs4FpmWhMKPNj165doaOjoyatzC7qJoE1CKydnedrZO3o9ZBAdQh4HVSHo7XUNoE8XwfGVpv3s47b1o4b2mej30IVCz/+SQaWaWK8pfPYsWOBGb6urq74vF9/f38YHBwMjzzySFzmSaAs82SJJ7N9vPwF0YcfopFjfDQJSEACElgHAV0lIAEJSEACEpDAKgQqFn4IPJZ5YkNDQ1H0pfYQfKRj2dk90ilX6Ed6SnMrAQlIQAISkMD6COgtAQlIQAISKEWgYuFXqmLTJSABCUhAAhKQgAS2nIANSkACEihKQOFXFIuJEpCABCQgAQlIQAISqFUCxi2BBwko/B5kYooEJCABCUhAAhKQgAQkIIHaJlAQvcKvAIiHEpCABCQgAQlIQAISkIAE6o2Awq/eRrS8/uglAQlIQAISkIAEJCABCTQQAYVfAw22XZXA/QQ8koAEJCABCUhAAhJoFAIKv0YZafspAQlIoBgB0yQgAQlIQAISaAgCVRF+4+Pjoa+vL9rMzMx94Obn58PAwECYnp6O6ekY/6zv6dOnA3nRyQ8JSEACEpCABLaMgA1JQAISkED9E6hY+CVBNzU1FUZGRsK5c+fC4uJiJHfv3r1w/vz50NHREY/5uHHjRjh06FD0ZZ806mhpaQnt7e0cahKQgAQkIAEJSEACW0vA1iQggTonULHwu3PnTuju7o6Ydu/eHZqbm1dm7i5evBj27t0bLToU+WCWb25uLvT09BTJNUkCEpCABCQgAQlIQAIS2BoCtlLPBCoWfoi969evR0ZNTU2htbU17jPrhygsFHSdnZ3h1KlTYXR0NApGxCFLQSkbC/ohAQlIQAISkIAEJCABCUhAAlUlULbwK9Xq/v37w+zsbHy+j+f2rl69Gl1Z+slMYKGgYznnxMREwJjpwwdfyvKsYCzshwQkIAEJSEACEpCABCQgAQlUjUDFwo9n88bGxgLibXJyMuzbty+86U1vCnfv3g0nTpyIgvDs2bMB41m+FDlLPJkVpPzS0lJA9LElPfmUs11YWIjCE/FZa1ZO/3LmYzg1SiDP10aNIjXsGiTgdVCDg2bIVSeQ5+vA2GZr9p7Wsdu6sUP7bPSLoWLhl22YZZvLy8vh3e9+dxgaGopiEEF48ODBgPX29kZ3XvqCbzomkWcD0zJRjsu1Xbt2xZfH8AKZWrNy+6ifBColUN1ro6Oq11ylfbO8BMol4HVQLin96plAnq8DY6vu31d51idPtM9Gv6MqFn78kwws08R4S+exY8dC4fLOwuBY5skST2b7WPqJ6Ovv7w+IRo4L/T2WgAQkIIGcETAcCUhAAhKQgARqikDFwq+rq2tlZo9ZvmKij5k9LJEZHBwMlMseMzNIekpzKwEJSEACEpBAvgkYnQQkIAEJ1A6BioVf7XTVSCUgAQlIQAISkIAEqkzA6iQggRohoPCrkYEyTAlIQAISkIAEJCABCeSTgFHVAgGFXy2MkjFKQAISkIAEJCABCUhAAhKogMCmC78KYrOoBCQgAQlIQAISkIAEJCABCVSBgMKvChCtYk0COkhAAhKQgAQkIAEJSEAC20hA4beN8G1aAo1FwN5KQAISkIAEJCABCWwXAYXfdpG3XQlIQAKNSMA+S0ACEpCABCSwLQSqIvzGx8dDX19ftJmZmdiRe/fuheHh4ZhGXkqfn58PAwMDMT2lUeD06dOBPPY1CUhAAhKQgATql4A9k4AEJCCBrSdQsfCbnp6OUU9NTYWRkZFw7ty5sLi4GG7evBk6OzsD6UeOHAkXLlwIiMEbN26EQ4cORV/2KUwdLS0tob29nUNNAhKQgAQkIAEJSKC+Cdg7CUhgiwlULPzu3LkTuru7Y9i7d+8Ozc3Nceauq6sr9Pb2xnRE3dLSUsBiQuaDWb65ubnQ09OTSXVXAhKQgAQkIAEJSEACEqhvAvZuKwlULPwQe9evX48xNzU1hdbW1rif/WAGsK2tLSAAmQU8depUGB0djYLx4sWLceknZbNl3JeABCQgAQlIQAISkIAEJCCB6hCoWPjt378/zM7Oxmf2eJbv6tWr90WG6GOZJ3lksJxzYmIiYMz0MVvIclDyeVYQH0yTgAQkIAEJSEACEpCABCQggeoQqFj4MYs3NjYWn+WbnJwM+/btizN7hMczfSdPngwHDhxYSSMdY4knopDyLAFF9LElnfxybWFhIQpPxGetWbl9bGA/u14lAnm+NqrURauRwJoEvA7WRKRDAxDI83VgbLM1e0/r2G3d2KF9NvpVVbHwyzbMss3l5eXA8k9E3dGjR6Po43m/rB+CEN/0DCB5PBtYbJkoeavZrl27QkdHR03aav0yTwLVJJDna2TtfuohgeoQ8DqoDkdrqW0Ceb4OjK0272cdt60dN7TPRr+FKhZ+/JMMLNPEeEvnsWPHAs/rXblyJaBIT5w4sbIMFF8CZZknSzyZ7WPpJ6Kvv78/IBo5xkeTgAQkIAEJrBBwRwISkIAEJCCBighULPyYzeMZPWxoaCiKPiJiNo+0rOFL3uDgYEj76Rg/0jnWJCABCUhAAhKQQCEBjyUgAQlIYOMEKhZ+G2/akhKQgAQkIAEJSEACElgXAZ0lIIENElD4bRCcxSQgAQlIQAISkIAEJCCB7SBgmxshoPDbCDXLSEACEpCABCQgAQlIQAISqCECdSf8aoi9oUpAAhKQgAQkIAEJSEACEtgSAgq/LcFsI1tMwOYkIAEJSEACEpBAzRL4+te/Hp544onw2GOPRfvqV7+60pfPfOYzMY28lM6WY8pQFuelpaWAL2/Z51iTgMLPc0ACEqhTAnZLAhKQgAQkUJsEzp07F/gn0i5fvhy++MUvhhdeeCEg5J5//vnYoZT+F3/xF/GfT+OfTMOPMuzj9NnPfjbs378/VPLvvlGPVj8EFH71M5b2RAISkIAECgl4LAEJSKAOCLztbW8Lzc3N4Vvf+lYUc3TpHe94R3jjG98YXn75ZQ7vM2YASfjABz7ARpNAJFAV4Tc+Ph76+vqipV8ZqD2bPj09TVKYn58PAwMDD/iePn065kUnPyQgAQlIQAISkECVCFiNBGqNwO/93u+Fz3/+83FJ5xe+8IXAMX145zvfGa5cucJuFIIIQg66urrCJz7xiViGfXz+4A/+gCxNAisEKhZ+SdBNTU2FkZGRwNT04uJiQADevXs3TE5OBgTgtWvXorC7ceNGOHToUPRln0ioo6WlJbS3t3OoSUACEpCABCQgAQlIoJoEaqounsv74Q9/GD75yU+Gb37zm+H8+fMx/p6envDP//zPURDyTN+lS5diOjN7LP/8yle+Ei5cuBDw+6M/+qPol5aHRkc/GprAjkp7f+fOndDd3R2r2b17d/z1gVm969evhwMHDoSmpqaAqGtrawsIwuiY+cB3bm4unqCZZHclIAEJSEACEpCABCTQcAQQfX/6p38ahoeHw6//+q8HnuNjQoV0ntdD3CHyeO6Pe/C3vvWtK4xY4skxzwMyG3j27Nk4GUPZFaeG3mnszu+otPuIPUQe9SDyWltb2S1qt2/fDp2dneHUqVNhdHQ0CsaLFy/GpZ+ULVrIRAlIQAISkIAEJCABCTQoAUTb9773vQd6zywgAo9n/cjEjyWeH/7whzmMxnOBCMB44EfDE6hY+PG2oNnZ2fjMHs/5Xb16tShUBCIZLOecmJgIGDN9/FLBMlHKsiQUn+0w25SABCQgAQlIQAISkMB2E2BW72Mf+1h8Zo/lnDy7xzHpzOiRhjEL+Cd/8idxtR0C8M/+7M/Ck08+GY9/4Rd+IXznO98Jjz/+eOC5QMpud79sf/sJVCz8WMY5NjYWEG88z7dv3764tLOwaywJ3bNnz0oySzxZ+kl5TlZEH1vSV5zK2OHXDYRnLVoZ3dNlawnUbWt5vj7qFrodyx0Br4PcDYkBbQOBPF8HxjYbEoO3v/3tcYUcq+QwjsljyzE2ODgYWE1HOtv+/v6wY8eOWAfH5OPHJAs+2o/51jILtM9GvzoqFn7Zhlm2uby8HJjd4yTj4dJ79+7Fl7rcunVr5eUtpOHb29u7Upyp6NWWia44FuzwC0ZHR0eoRSvoiocS2DQCeb4+Nq3TG67YgvVKwOugXkfWfq2HQJ6vA2OrzftZx21rxw3ts55rPutbsfBjmpllmhhv6eQfjuR5PV4li5Dj14fjx4/HqWdm92icZZ4IQ45Z+onoww/RyDE+mgQkIAEJSGDbCNiwBCQgAQlIoM4IVCz8EHgs88SGhobiWzwTI6aYScfwy6YXHuODf/JxKwEJSEACEpCABLaTgG1LQAISqCcCFQu/eoJhXyQgAQlIQAISkIAEJJAh4K4E6oaAwq9uhtKOSEACEpCABCQgAQlIQALVJ1AfNSr86mMc7YUEJCABCUhAAhKQgAQkIIGSBBR+JdGUl6GXBCQgAQlIQAISkIAEJCCBvBNQ+OV9hIyvFggYowQkIAEJSEACEpCABHJNQOGX6+ExOAlIoHYIGKkEJCABCWyYwJX/FYImg604BzZ8ktZ+QYVf7Y+hPZCABCQggbwQMA4JSEACEpBATglULPzu3bsXhoeHQ19fX7Tx8fHY1VLp8/PzYWBgIPrOzMxEXz5Onz4dyGNfk4AEJCABCUhAArVKwLglIAEJ5JFAxcLv5s2bobW1NUxNTYXJycmwtLQUBVyp9Bs3boRDhw6FkZGRwD5QpqenQ0tLS2hvb+dQk4AEJCABCUhAAhKQQC0TMHYJ5I5AxcKvsEfNzc1h586dhcmhVDqzfD2HpuwAABAASURBVHNzc6Gnp+eBMiZIQAISkIAEJCABCUhAAhKoTQL5inpHpeF0dXXFKljqOTg4GAUcs3el0js7O8OpU6fC6Oho6O7uDhcvXoxLP5uammI9fkhAAhKQgAQkIAEJSEACEpBAdQlULPx4lu/u3bvhiSeeCG1tbeHMmTOBNKxYOss5JyYmAsZMH+KPZaIIx/R8YHW7mM/ajEoCEpCABCQgAQlIQAISkMBWEahY+CHgmMVDuA0NDcXn/Xi+r1R66hhLPBcXF+OzfTwXiOhjS3rycSuBOidg9yQgAQlIQAISkIAEJLAlBCoWftko0yxfNo39wnSOWeLZ29tLdjSeAeQlMfFgHR8LCwthdna2Jm0d3dRVAhURyPM1UlHH6qKwndgqAl4HW0XadvJMIK/XQZ6ZGVt9EcjrNVBuXGifjY5IxcKPmb7Lly/Hf56hv78/zvjxfF+pdAJlNpAlnjwLyNJPRB9ll5eX1/1mz127doWOjo6aNFhoEtgKAnm+Rrai/7YhAQjk+jogQE0CW0Agr9fBFnTdJiQQCeT1Gig3LrRP7MgGPioWfoi3sbGx+M858KweL3ghjlLp5OGDOGQf4zhbljRNAhKQgAQkIAEJNBIB+yoBCUhgMwlULPw2MzjrloAEJCABCUhAAhKQQAMRsKsS2DQCCr9NQ2vFEpCABCQgAQlIQAISkIAE1ktgc/wVfpvD1VolIAEJSEACEpCABCQgAQnkhoDCLzdDUV4geklAAhKQgAQkIAEJSEACElgvAYXfeonpL4HtJ2AEEpCABCQgAQlIQAISWBcBhd+6cOksAQlIIC8EjEMCEpCABCQgAQmUT0DhVz4rPSUgAQlIQAL5ImA0EpCABCQggTIJVCz87t27F4aHh0NfX1+08fHxlabn5+fDwMBATD98+HBYXFwM2bSZmZkV39OnT8e8lQR3JCABCUhAAhKQgATWJKCDBCQggXIIVCz8bt68GVpbW8PU1FSYnJwMS0tLUcAh8r785S+Hp59+OuaNjY2FlpaWcOPGjXDo0KEwMjIS9wlyeno65rW3t3OoSUACEpCABCQgAQlIQALlE9BTAmsSqFj4FbbQ3Nwcdu7cGcVfW1tbWEvMMQM4NzcXenp6CqvyWAISkIAEJCABCUhAAhKQgATKIrC6047Vs9fO7erqik4s9RwcHIwCjpm927dvh6tXr8ZlnuSxHJRloZ2dneHUqVNhdHQ0dHd3h4sXL8bloE1NTbEePyQgAQlIQAISkIAEJCABCUigugQqFn6Iubt374YnnngiMMN35syZQBphHjx4MC7zZAkoxywLZQZwYmIiYMz0If5YJoo4zD4fiL9WPQLWJAEJSEACEpCABCQgAQk0LoGKhR8Cjlk8hNvQ0FB83g+Bl0XKbB4+zAKmdJZ48hwgs4M8F4joY0t68nErAQlUlYCVSUACEpCABCQgAQk0KIGKhV+WGzN9zP6RtmfPnvjyFtIQeNeuXQuIP/JIY4lnb28vh9F4NpCXxMSDdXwsLCyE2dnZmrR1dFNXCVREIM/XSEUds/AGCDRuEa+Dxh17e/5jAnm9Dn4coXsS2FwCeb0Gyo0L7bNRQhULP2b6Ll++HJ/l6+/vjzN+PPeHIeRI49m/Rx55ZOVFL8wSssST2T6WfiL68FteXl7xKbdDu3btCh0dHTVp5fZRPwlUSiDP10ilfbO8BMol4HWQIeVuwxLI63XQsANix7ecQF6vgXLjQvtsFFrFwg/xxj/VwHN6GCIvBcM+aVh2do90hGGhH+kpza0EJCABCUhAAhKQwOYRsGYJSKCxCFQs/BoLl72VgAQkIAEJSEACEpBA3RCwIw1EQOHXQINtVyUgAQlIQAISkIAEJCCBxiRQWvg1Jg97LQEJSEACEpCABCQgAQlIoO4IKPzqbkir2yFrk4AEJCABCUhAAhKQgARqn4DCr/bH0B5IYLMJWL8EJCABCUhAAhKQQI0TUPjV+AAavgQkIIGtIWArEpCABCQgAQnUMgGFXy2PnrFLQAISkIAEtpKAbUlAAhKQQM0SqFj43bt3LwwPD4e+vr5o4+Pj98GYn58PAwMDYXp6OqanY/xnZmZiGh+nT58O5LGvSUACEpCABCQgAQnkk4BRSUACtUmgYuF38+bN0NraGqampsLk5GRYWlpaEXCIwvPnz4eOjo4VOjdu3AiHDh0KIyMjgX0yEIUtLS2hvb2dQ00CEpCABCQgAQlIQAISyC8BI6tBAhULv8I+Nzc3h507d8bkixcvhr1790aLCUU+mOWbm5sLPT09RXJNkoAEJCABCUhAAhKQgAQkIIFKCeyotIKurq5YBUs3BwcHQ89rAo7Zu8XFxXDnzp0HBF1nZ2c4depUGB0dDd3d3QFxyFLQpqamWI8fEpCABCQgAQlIQAISkIAEJFBdAhULP5Zz3r17NzzxxBOhra0tnDlzJpDG0k+EXaGgYznnxMREwJjpwwdfhGPh84HV7aq1bSUB25KABCQgAQlIQAISkIAE8kOgYuGHgGMWD+E2NDQUn/f7x3/8x4AYPHHiRHzhy9mzZwPGs3yp6yzxZFaQ2UGeC0T0sSU9+biVgARqmoDBS0ACEpCABCQgAQnkhEDFwi/bD2b6EHw/8RM/ERCBzORhBw8eDFhvb290x48lnumYRJ4N5CUx7K/HFhYWwuzsbE3aevqprwQqIZDna6SSflm2FgjkJ0avg/yMhZFsH4G8XgfbR8SWG41AXq+BcuNC+2x0zCoWfsz0Xb58Oc7s9ff3xxm/9NxfqaCYJWSJJ7N9LP1E9FF2eXl53W/23LVrV3xrKG8OrTUrxcd0CVSbQJ6vjWr31fokUIqA10EpMluQbhO5IZDX6yA3gAyk7gnk9RooNy60z0YHqWLhh3gbGxuL/5wDs3u84KUwGGb2sJSOT1YcclyqbCrjVgISkIAEJCABCUigdgkYuQQksL0EKhZ+2xu+rUtAAhKQgAQkIAEJSEACNULAMLeRgMJvG+HbtAQkIAEJSEACEpCABCQgga0gkB/htxW9tQ0JSEACEpCABCQgAQlIQAINSEDh14CDnucuG5sEJCABCUhAAhKQgAQkUH0CCr/qM7VGCUigMgKWloAEJCABCUhAAhKoMgGFX5WBWp0EJCABCVSDgHVIQAISkIAEJFBNAgq/atK0LglIQAISkIAEqkfAmiQgAQlIoGoEFH5VQ2lFEpCABCQgAQlIQALVJmB9EpBAdQhULPzu3bsXhoeHQ19fX7Tx8fEYWWH6zMxMTJ+fnw8DAwPRN6WRcfr06UAe+5oEJCABCUhAAhKQgAQkIIHXCbipAoGKhd/NmzdDa2trmJqaCpOTk2FpaSkKONI7Oztj+pEjR8KFCxcCYvDGjRvh0KFDYWRkJLBPH6anp0NLS0tob2/nUJOABCQgAQlIQAISkIAEJCCBKhKoWPgVxtLc3Bx27twZurq6Qm9vb8xG1CEIsZiQ+WCWb25uLvT09GRS17GrqwQkIAEJSEACEpCABCQgAQmsSmDHqrllZCLwcGOp5+DgYBRwCD3Ski0uLoa2trY4q8cs4KlTp8Lo6Gjo7u4OFy9ejEs/m5qakrtbCaybgAUkIAEJSEACEpCABCQggdIEKhZ+LN+8e/dueOKJJ6K4O3PmTFzSmZpE9LHME2FIGss5JyYmAsZMH+KPZaLkp+cD8dMkIAEJrJOA7hKQgAQkIAEJSEACJQhULPwQcMziIdyGhobi834830d7iMKTJ0+GAwcOxNk+0pKxxBNRyOwgS0ARfWxJTz7lbL/97W+H2dnZmrTPH3pr0GSwFedAnq+RhY98JWgyqN45UJplnq+DX/zFXwyaDLbiHMjtdfD/vRJmNRlsxTlQo7ohXbton3I0UjGfioVftlKEHrN/pCHqjh49GkVfWg5KOoYfSzzTM4Ck8WwgL4lhfz1GXR0dHUGTgeeA54DngOeA54DnQDwHvC/wvshzwHOgTs8BtM96tFLWt2Lhx0zf5cuX4z/P0N/fH2f8EHpXrlwJCwsL4cSJEzEPv/TPNzBLyBJPZvtY+onoo+zy8rJv9syOjvsSkIAEJCABCUhAAhsiYCEJSOB+AhULP8Tb2NhY/GcbeFaPF7zQBLN5HGcNQUgePmk/HeNHOseaBCQgAQlIQAISkIAEJCCBCglYPEOgYuGXqctdCUhAAhKQgAQkIAEJSEACEsghgcYVfjkcDEOSgAQkIAEJSEACEpCABCSwGQQUfptB1TprhoCBSkACEpCABCQgAQlIoBEIKPwaYZTtowQksBoB8yQgAQlIQAISkEDdE1D41f0Q20EJSEACElibgB4SkIAEJCCB+iag8Kvv8bV3EpCABCQgAQmUS0A/CUhAAnVMQOFXx4Nr1yQgAQlIQAISkIAE1kdAbwnUKwGFX72OrP2SgAQkkBMC09PToa+vL9rw8HC4d+/elke2uLgYDh8+HGNIsbAltmwwMzMz0Q//bHpe9mEHQ2LHiDfFNj4+vtK/1K9S/vQvy4M68U11uZWABCTQ4ATqsvsKv7ocVjslAQlIIB8EECA3btwIk5OTYWpqKhw4cCDcvHmz4uAQLogVtuVU1tLSEsbGxmIMjz76aDhy5Ejc7+3tva94V1dX9MP/vowqHCCsnnvuuTA/P7/h2mDX2dkZY6cPFy5ciEIaAXj37t3IGQF47dq12E4pfwJobW0N+DIuQ0NDoampiWRNAhKQgATqlMCOOu3X5nXLmiUgAQlIoCwCCJ25ubnwkY98ZEVUIKwwBAdihYoQb0nEIYoGBgZWZq6SD1t8mKX61Kc+FRAqr7zyShgcHAyIS+phyywYRv2krWW0R73Hjh2LM31f+9rXAuKM2LNtpjpTG8RB3NTPlmN8iJ06Sac8adjZs2fDs88+G1566aVw/PjxKLjwy7ZNPal+yhTrA+ySWEWcLi0tBez69etRVCPeSG9rawvUV8qf+DQJSEACEmgsAgq/xhpve1slAlYjAQmsTQBBsry8HHbu3Lm28+se7e3tYWJiIs5ojYyMhMuXL8cZLbJv3boVnnrqqfCZz3wmIJje+973RgGFEEJkpZlFZheZ/SKNcmsZ9T755JNxpu/Nb37zfe7k0SYibHZ2Nty5cyfG1tHREa5cuRJ9EWv4MHP29NNPh/Pnz4fvfve7ATFGOdIPHjwYEJf79u0L9AvBSmHqT22/+uqrUazhj5G/Wh8Qdgg8hB6+hXb79u37kgr9YUQciEz6cJ+zBxKQgAQkUHcEFH51N6R2SAIS2CICNrMGAYQM4m8NtweyEUuIEWbGEI7JAdGEMEzH2S0ih2WkzHhh7CO8sj6l9hFxDz/8cNHs1GZzc3PYs2dP6OnpiX67d++OW2YGaZtYU8wc/+AHP4j5zzzzTBRz8aDIR7ZthNmlS5dWZjuvXr0aqKtIsVgnyzxps1h+ii/lUXfWH7GYlr7CG4G9mshM9biVgAQkIIHaJaDwq92xM3IJSEACuSaQZvoQgOUGmsQHM17bIkzqAAAQAElEQVTMjD300ENlFWUmrizHKjstLS3FGhFPxIwhqBBWzKYh/LByZtQQecwMUkcyZjNjA5kPxObJkyfj0k7ayWSt7MIDoUrCWv7UgQDFV5OABCQggfoloPCr37G1ZxKQgAS2lQCC4pFHHglnzpxZWa6JsEMEMSOF0CFAlkyy7JD9rDFLlZ3xy+YV7nd3dwdmtBA5GPukFfpV+5g+8pIU+lCsbvJZBkpfiuVn03hpCy9lWc2XvKNHj0bRx/N7qTx9pc/0nWcHWULK7Ggp/1SOLT74EyvH2gYIWEQCEpBADRBQ+NXAIBmiBCQggVolwIwVwqi/vz8uYUScsFxy//798fk9lirybB4+9BGxwrN0pD///POh1IwfIoUyzKohJBFBHNMOxj5p1LnZRqwslWSLMfuHmEovfBkdHQ0f/OAH4wtu9u7du/Jyl8K46DtCmT5RT/ZFMckXgbmwsBBOnDgReeKHmKav9Jm+s+yU5wZhVMofZpTFaA9/2k/tuJWABNZPwBISyDsBhV/eR8j4JCABCdQ4AYRFWrrI2zh5Bg9RwpJI0knDSMNSOltmt/BH2FBPFgXHlEdckp6OSWOftGJGHvWRh9hJbRQe44Mv6cSAH/4c0ybGfjbm1HY2jZfVZMslH9Kok7qpB6NO8rFsOfKwbD4+GHGSR6wcYymtlH9hevKnHk0CEpCABDZMINcFFX65Hh6Dk4AEJCABCUhAAhKQgAQkUDkBhV/lDMurQS8JSEACEpCABCQgAQlIQALbREDht03gbbYxCdhrCUhAAhKQgAQkIAEJbAeBmhd+2WcjtgOgbUpAAhJYJwHdJSABCUhAAhKQwIYIVKJ9al748erqDVGzkAQkIAEJSGDbCNiwBCQgAQlIYP0EKtE+NS/81o/LEhKQgAQkIAEJSCAHBAxBAhKQwBYSUPhtIWybkoAEJCABCUhAAhKQQJaA+xLYKgIKv60ibTsSkIAEJCABCUhAAhKQgAQeJLAlKQq/LcFsIxKQgAQkIAEJSEACEpCABLaPgMJv+9iX17JeEpCABCQgAQlIQAISkIAEKiSg8KsQoMUlsBUEbEMCEpCABCQgAQlIQAKVEFD4VULPshKQgAS2joAtSUACEpCABCQggQ0TUPhtGJ0FJSABCUhAAltNwPYkIAEJSEACGyOg8NsYN0tJQAISkIAEJCCB7SFgqxKQgAQ2QEDhtwFoFpGABCQggbUJ3Lt3LwwPD4e+vr77bHx8fO3CVfJYXFwMhw8fvq994pmenr6vhZmZmeiH/30ZOTkoZEm8KTR40ics9auUP/3L8mB88E11uZWABGqHgJFKYL0EFH7rJaa/BCQgAQmURaCpqSkMDQ2FqampcPDgwWjsDw4OllW+Gk4tLS1hbGwsxvDoo4+GI0eOxP3e3t77qu/q6op++N+XUYUDhNVzzz0X5ufnN1zbzZs3Q2dnZ4ydPly4cCFQLwLw7t27YXJyMiAAr127Ftsp5U8Ara2t0ZexYHwYJ9I1CUhAAhKoOQLrCnjHurx1loAEJCABCVSBACKFGSoszVIhYpiBYkaKLcKmmB/+lMPIJxxEFWWOHTtW1sxdof/Xvva1gDijzWwcqY3UJrExa0abbDnGZ2BgIAou0ilPGnb27Nnw7LPPhpdeeikcP348Cq7Ctqkn1U+Z1CfqSoYwTWIVcbq0tBSw69evhwMHDgTEG+ltbW2B+kr5p/rcSkACEpBA4xFQ+NXrmNsvCUhAAjklgDDavXt3nL1ipmpubm5FNN26dSs89dRTcaaQWas0m8XsFMIH0YSw4Riji9THlrJPPvlk2TN3Wf83v/nNVLFi5BEHImx2djbcuXMnxtvR0RGuXLkS/RBr+BDH008/Hc6fPx+++93vBsQY5UhnphMxum/fvjAyMhLSbCf1p1hfffXVKNbwx6g89Yn9QqP/CDyEXmEex7dv32azYoX+MCUORCZ9WHF0RwISkIAE6pqAwq+uh9fONToB+y+BPBJAmDAThvDo7++Ps2GIE2JFILW3t7Mb8EuzWTHhtQ/8Ll26tPLM3tWrV6Pfa1kBUfbwww+zW5at5p/iaG5uDnv27Ak9PT2xTgQrO8wMEh+zePSDLcc/+MEPyA7PPPNMFHPxoMhHtu3V+lRYFF+WedJmYR7HKT72sUJ/xGJa+oo4vXz5clhNZFKHJgEJSEAC9UFA4Vcf42gvJCABCZQikLt0Zs94To3ZrWQsTSwMFL/CNMQVs2ipHFtmAgv9NvuYZZa0gXgiBgxBhbBiNg3hh5Uzo1ZunxCbJ0+ejEs7aYf2Cw1mCFXS1/KnDgQovpoEJCABCdQ/AYVf/Y+xPZSABCSQKwLd3d2BWSuEyWqBFfPjBSe8wISZrNXKbnYeoomXpKRln4Xtkc8y0HLiLKdP1HP06NEo+rIiOcuIZbAsIWXG9EH/wghDnJHEn1gfzDVFAhKQgATqjYDCr95G1P5IQAISyDkBhAuiiWWeLFnkBSkIlcKwC/2YPUPUPPLII/FZOcpmX6pSWH6zj2mfpZJsMWb/6Af94Xh0dDR88IMfjC9e2bt378rLXQrjKqdPCMyFhYVw4sSJlWWuLNHMMmK5Kc8NIuRK+cOQ2DBmJvGn/cKYPK5TAnZLAhJoaAIKv4YefjsvAQlIYGsIsBwTS60hOlgeiaUlkogY0pMPW47xwVJ5thxjExMTAeGCMSPG2y0pV8yoizbIK/TPHuODL37UR73kc0zbGPsILGInDowy2bQUG76UST7URZ3UTR6W8vHJliMPy+bjgxEnebTLMZbSSvkXpid/6tEkIIHGIGAvG5eAwq9xx96eS0ACEpCABCQgAQlIQAINQiAj/Bqkx3ZTAhKQgAQkIAEJSEACEpBAgxFQ+DXYgK/ZXR0kIAEJSEACEpCABCQggbojoPCruyG1QxKonIA1SEACEpCABCQgAQnUF4GaF37Zh+Pra2jsjQQkIIFtJWDjEpCABCQgAQnkjEAl2qfmhd9a/w5UzsbKcCQgAQlIQAI1RMBQJSABCUggTwQq0T41L/zyNBDGIgEJSEACEpCABOqOgB2SgATqgoDCry6G0U5IQAISkIAEJCABCUhg8whYc+0TUPjV/hjaAwlIQAISkIAEJCABCUhAAqsSqILwW7V+MyUgAQlIQAISkIAEJCABCUhgmwko/LZ5AOqmeTsiAQlIQAISkIAEJCABCeSWgMIvt0NjYBKoPQJGLAEJSEACEpCABCSQTwIKv3yOi1FJQAISqFUCxi0BCUhAAhKQQA4JKPxyOCiGJAEJSEACEqhtAkYvAQlIQAJ5I6Dwy9uIGI8EJCCBGiYwPz8fBgYGQl9fXxgfH9+WnhDDc889Fyr5R26zgU9PT4fh4eGq1Zetuxr7MzMzkTfMs3EuLi6Gw4cPxzzGBC60x5Zj/MnHj3T6SVoy6iVdk8CGCVhQAhLIFQGFX66Gw2AkIAEJ1C4BhNaZM2fCoUOHwtTUVNi7d29AZOS9Rwic1URqb29vGBoaCk1NTVXvylptr9UgzK9fvx5F9uTkZHS/efNm3DIGjz32WBwLxoSxwf/FF18MTz/9dEzv6OgIV65cif58HDx4MKZTtquriyRNAhKQQEUELJwfAgq//IyFkUhAAhKoKwIf+tCHQnt7e+xTdjYpiSxEyPBrM2lpholtEkJsKchsFD5sSWOfWSp8Uz34ITDTLNb58+dJilbYBnXEjNc/OD5x4kS4evVqnKmkHurFaIO48eGYImwx8rC/+Zu/ibOB7JOOD0Y50rCUno2FPly+fDms1TZ1UZ56MOolLRlidHBwMLS0tERh2traGm7fvh3gdffu3bB///7omsZhaWkpfPzjH18Zl927d4c7d+5EHz8kIAEJSKC+CWyj8KtvsPZOAhKQQKMRQIQcOHAgihkEGkIHBogphAizSBhpiClmphAqpB05ciQ8+uijYa1Zplu3boWnnnoqznCxT920w2wWs1rU1dzcHJaXl2kmTExMhM7OzjiLNTIyEs6dOxdFUcx87YP2Utv4JoGEaGIGjdm+19zu+z/lUe5LX/pSoM+IsxQPMZXqb4plbGwsMBtHHfS7VNtwQpzRL+KZm5srOYsKB4QdbdwX8OsH5L366quvH/1og+jr7u7+0cFrn2fPno1LQxGm9OG1JP+XgAQkIIE6IaDwq5OBrNluGLgEJFBXBBBSiBTEBzNRSQRdunQpCgpmrZhdY1ZqIx3ft29fnK1ihqutrS2KOAQNAvLhhx+OVfb09ISHHnpo5Zm87KwXZYgpOq7ygZhDyBZzSXnEQDy0i9gkBvwRTMX6i/8LL7wQCmftKJO1VD9pcEpirL+/P7z00kuxz+QV2sWLF+Py2iRes/nZ+FI6opJ9xowtIpexwxClJ0+eXGFIviYBCUhAArVNQOFX2+Nn9BKoCwJ2ov4IICIef/zxgBhBvGSfHUNYkI8QQsggBk+dOhUQbBshwSwW4q+wLLN+zM4Vpm/2can+IsiY2aP9cmfUmJFjVhBmyZJQo55kiLgbN26UZAgfeOzcuTMWQfwy+wn7mFDwgXBHPBckeygBCUhAAjVMQOFXw4Nn6BKQgATyRICZLpY8suSQuBAtLFNERFy7du2BmSqESlqeOTExEWfyKEcZxBP7vHhkLfGGP760xxaxmUQOs3DUQTpih+WYCDCON8tK9Te1h+h9//vfHxCsKa3UlmWYFy5cWHXmjRlEfI4dOxaf86MuRHW27zDgmHRE4uc+97mAP8f4FxpjwyxhqVnPQn+PJSABCUgg/wQUfvkfIyOUgAQkUBMEEBGIMJYkMpOEYGMWD6H1yCOPBJZ+ks5LWBBhe/bsic8Dkoal5wJZmsmLT0hDgCBYVgOAOGFp4vHjx+NyUuJIs1XUkeoi/8knn4wvQsnWR3yzs7MrL3fJ5m1kn/qK9ReBRjwYwhQ/bLW2md2j/4lp4UwhYpv+vfLKKyH5JI60Q152iyhHJC4sLKyMB3V+85vfXPmnH/CHO+O0kf5XVsbSEpCABCSwWQQUfptF1nolIAEJNCABZrPSksTsP4GQTWe5I4KHf4YgLWPkxSWINWbtEG68/IR6qAMjDRGEeExY2SeNY7b4YwiXo0ePxtkvyqW6yMMP/6wlnxRXtl78KEMa+2w5Zp8+pHYQn+yTRl6x/mbTqAe/tdrGB19ix+gLZUjH2CeNvGTwIp5sHj4ck05+8mVL3nve857AlmMMH3xpQ5PAlhOwQQlIYFMIKPw2BauVSkACEpDAWgSYDeTZPoQas1UsLUzCaa2y5ktAAhKQQH0TsHfVJ6Dwqz5Ta5SABCQggTIIIPKYZWOGCWNmq4xiukhAAhKQgAQksAECNSj8NtBLi0hAAhKQgAQkIAEJSEACEmhgAgq/Bh78mu66wUtAAhKQgAQkIAEJSEACZROoeeHnw+dlj7WOEqg7AnZIAhKQgAQkIAEJNBKBSrRPzQs/Xk3dSINtXyUgAQlI4D4CHkhAAhKQgAQahkAl2qfmhV/DMIcpOQAAEABJREFUjLIdlYAEJCABCUigBAGTJSABCUhgLQIKv7UImS8BCUhAAhKQgAQkkH8CRigBCaxKQOG3Kh4zJSABCUhAAhKQgAQkIIFaIWCcpQko/EqzMUcCEpCABCQgAQlIQAISkEBdEGgg4VcX42UnJCABCUhAAhKQgAQkIAEJrJuAwm/dyCxQ0wQMXgISkIAEJCABCUhAAg1IQOHXgINulyXQ6ATsvwQkIAEJSEACEmg0Agq/Rhtx+ysBCUhAAhDQJCABCUhAAg1FQOHXUMNtZyUgAQlsPYHx8fHQ19cXbWBgIMzPzz8QBP8g7fDwcJienn4gbysTZmZmwuHDh8Pi4uJWNlt2W7CDITwL48xyThwTV/wx+kdj2XpIpyzpjWf2WAISkEDjEFD4Nc5Y21MJSEAC20bgyJEjYWpqKhw6dCicOXMmIEiywTQ1NYWhoaHQ29ubTa76PoIOgcm2WOVdXV1hbGwstLS0FMuuKI02V2u7nMpffPHF8PTTT0eWHR0d4cqVK7EYgu7u3bthcnIyIOKuXbsWBfbNmzdDZ2dn9GcMLly4sMKe8vgzLoODg7EePyTQkATstAQahIDCr0EG2m5KQAISyAOB9vb2GMarr74annvuuWjMOCFcECxsEYXZPGa4SGeGC980m0VF7JOGUZ40fIdfmz3Eny31kY7weuaZZ8Irr7wSEDqULfR9+eWXY0yUyeal+inDPnVTH/VmZ8+y6ckX/8uXL4e12qbNbJnUH9pI9vGPfzwkhrt37w537tyJWdevXw8HDhwICGhEa1tbW5y1RMgmMU360tJSwGIhPyQgAQlIYIVAI+wo/BphlO2jBCQggZwQQCQRykMPPRSWl5dDc3NznI1CoJCeLJv3+OOPh1OnToWnnnoqjIyMBGazEF3UxZYZK4yyiDW2t27div7MIiKGSEP4IL7e+973xlmxJIiyvm94wxtwXbGUhwibnZ2NQou2mC1jtg2xdvHixSgWSf/oRz8a+0NciLI0o/bYY49F4bda2/hTjnowgkj9Yb/Q8O/u7i5MXjm+ffv2yj471I0ghAPH9Ke/vz8uwV2tHXw1CUhAAhKofQIKvzXHUAcJSEACEqiUwIkTJ6LAeP7558MnP/nJODOF+Ovp6SladTZvz549Yd++fXGma+fOnVEsUgghc+nSpVgvs2pXr14NSewkf/zWstV8Ux4ClThSvMy2US+zZwgoZhCJgX6y5HLHjh2B7bPPPruytBL/Qkv1k75af8jPWhJqhYI5+aT40jF1s8yTGElj1nBiYiKKVMQ044KQJk+TgAQkIIH6JKDwq89xtVfVJmB9EpBARQR4voxZrGo+P4fIO3jwYBQv1I2lWbyKgl1HYZasIgjTzB4xMMv4lre8JT6z+JGPfCQuK01CbbWqy+0PAu3cuXNR8Jaqj9lA4iKfWcmTJ0/GpaBpto/0ZIjE5JvS3EpAAhKQQP0RUPjV35jaIwlIYJMIWG2+CPDSkrTsc7siQzSxLJWXqBSLgZk1XmiDqCuWn00rpz8IyM997nPh2LFj972AhiWfzOgh8hCGLFGlbWb6jh49GkVfqdlBRCKzk8ymZuNxXwISkIAE6ouAwq++xtPeSEACEmgYAgibRx55JM6osYSRl8AgelYDwIxXa2trLMOLVFbzLZF3XzLPDzKrxzOIxIBRL3EQD8cso9y/f38Uaqu1vVZ/EHWIu4WFhRg/daeXySDqqJtn9o4fPx6efPLJ2B7PIeLPElT8McQjzyyyj42Ojobf/d3fjf73dc4DCUhAAhKoKwIKv7oaTjsjAQlIIH8EeP4NYZKNDMHETBRiJ6Unv8I8ypKHH8KNpZRsOWZpJ8srMZ5Zo76sPz6FRl34U7bQl/LERQzZPI5JJ5/6KIuxTxptUydGejYtu7x1tbapi7LUgVEn9ZCOEQN9Jy9ZsbrJI3bKZOsjHSMvxcFxYTuU09YiYL4EJCCB2iOg8Ku9MTNiCUhAAhKQgAQkIIHtJmD7EqgxAgq/Ghsww5WABCQgAQlIQAISkIAE8kGglqJQ+NXSaBmrBCQgAQlIQAISkIAEJCCBDRBQ+G0AWnlF9JKABCQgAQlIQAISkIAEJJAPAjUv/NID/vnAaRQSKCDgoQQkIAEJSEACEpCABKpEoBLtU/PCb9euXVXCaDUSkIAENoeAtUpAAhKQgAQkIIFqEKhE+9S88KsGQOuQgAQkIAEJbDIBq5eABCQgAQlsKwGF37bit3EJSEACEpCABBqHgD2VgAQksH0EFH7bx96WJSABCUhAAhKQgAQajYD9lcA2EVD4bRN4m5WABCQgAQlIQAISkIAEGpPAdvRa4bcd1G1TAhKQgAQkIAEJSEACEpDAFhJQ+G0h7PKa0ksCEpCABCQgAQlIQAISkEB1CSj8qsvT2iRQHQLWIgEJSEACEpCABCQggSoSUPhVEaZVSUACEqgmAeuSgAQkIAEJSEAC1SKg8KsWSeuRgAQkIAEJVJ+ANUpAAhKQgASqQkDhVxWMViIBCUhAAhKQgAQ2i4D1SkACEqicgMKvcobWIAEJSEACEpCABCQggc0lYO0SqJCAwq9CgBaXQCGB8fHx0NfXF214eDjcu3ev0CVMT08H/B7I2OQEYiGmmZmZTW6p/OoXFxfD4cOHIy+2HFOaGBPHxCrFT/rAwECYn5/HNfIkDcvWETO34IOYaZf2U6xb0GygXcaTbSXtJa4wr6SeapalT4kpW46pnzFn7GFN34kdY5808vDBl+uMNCxbB3mbbbCk3awRI7FuZtvltIvPVsSynn5mx4r9VJbrKTEkbtLZpjTySeP8YIxTerYO8rfSOP84D4mFmIhtq9qnLdqk7WTEQkwpBnyOHTu28v2Z0rdzW2xMiYfxTf3AhzTiT31kyzHpWd+8nd/Ep0mgWgQqqUfhVwk9yzYcgf/zh/83FLMsiIceeiiMjIyEqamp0NnZGS5evJjNjvu9vb1hcHAw7lf7gz+C/NFjW1h3U1NTGBoaCl1dXYVZFR1zk4VtpBJuSD760Y9GXo899li4cuVKFDQXLlyI4nhycjLcvXs38Ef/zp074ZFHHom+hw4duo/tkSNHYvrY2FhoaWnZSChFyyx++n+HYpZ1ZqxTH/bu3ZurG6oUJ+fD8Gs/RLBNaWlbK+cFoun8+fPh6aefjmPd2toaz4HtOC8Y82KWmHKNkc95+eijj8Z4ufZgnXw2Y1tOu/hUOxbOq1Ln11r9ZFyXl5cD1zo37zdu3IjfAVzzlIUj36nnzp2L6d/4xjdWvhuWlpZWrreOjo5YB/58x1K26nblf4VQzF5vCA5f/vKXV87Rp556Kn53vZ69oQ3fkc8991zRHxELK+S7j+9AOL73ve+NnCYmJkJ7e/uKKz7PPvvsfWkrmRXs0GYas/VWU2xMU12MZ3b84ZG+b9PfDNrL/u2t9vlN/ZoE6oGAwq8eRjH2wY88EuCGlLj4Q8UvrPzymv44IpS44eF4+LUbcn7VZMsfOfazv2TyB5A0jHLUefr06ThTRp3UTxr1nTx5MrzyyitRWFKu0I9j/DFuJmiHemmX9tknplRfSsOPmxrayKZdvnw5nD17NhrpL7/8csj2tdCfOqg7GTehWDpm++qrr4Y9e/ZEAceNMgL69u3b8UblQx/6EC65st27dweEKn0lPm6y2IcHPBM7goYtaVgauzQm5DNmjDHl8U11sCUNY5/yzzzzTODGl3LZdPKoh3SMvMLzgnzGCV/aSzFs1nnx3e9+N6TzLfGgf7SfOBBrMs4JLB2zpa/Nzc0B3hx3d3cHrjF4w520vFuxPsMeJolD8oEN48T4pTHHj2uItEKepfpe6Pu1r30t0Cb+bKmHtqj7r/7qr+Lse4oFH2IgH+NcKUzj+l/r/CpWB/VgXOPUzZbjZFzzjDHHjDlCn++G3/qt34rfDaTnzbh+2tra4ncVsaVzk3RYk8Z4MMaMY5YL/EnDl2uTMfjzP//z8LnPfS689NJL8TudPIw8mKUy1Lua0Ta+lOM7Ots+40869TH++LGfxjrbHuVopzAN36tXr4YTJ05EsUm/6EOqp9CfOrJWbExLjT/fC1i2vPsSkEB5BBR+5XHSSwJlE+CX6+PHj8ebJ2aqenp6VsryB7Zwpg+fAwcOxF+qceRXS0QYv17zx5IbgevXr8d80jkmnXb4tTP7a27TazN6n/zkJ0P6pZc/jsX8aAejbcQDv6Zeu3YtfOQjH4l/tEmnHWYriY12+eWaP+7caBMjv87zyzIxHDx4MGD8yvqGN7yBquNNPn0tVkd0KPigPX7p379/f/xVn7gLXFYOuXFCcGbZcsPBTQY3yOSvOG/BDrMLcOrv74/8aLJYv+kjebCD+S/90i+t3CCSXmiMA/XCn5vemzdvBox90hiTVIb2EMikc3OGEE3tcUNdeF5QDhFFLMTPcTLarfZ5QQyMKb/Uc95wDnMzT7xcF8RfbNzoQzovuOlH/KU4C7eUz9N5URgfN8PF+gwXriOuZfpLObhgXMOwSecBY851iA/lEk9mcUgrZVnfN7/5zStupDNLTVt858zNzcXZyccffzzAnXiKff+Qxmwm5bj2Vzu/uKbx51zDnzoZ/5UgMjvM+HMe0x++azJZD+xyLXAOI67InJ2dDVyDfA/AmrStNsQKY1xuu4wvTDD4Z7lwXfzhH/5hYMz37dsXv1uoOzvrzfhTdq32GOd0jr373e++z508vjMYzxdeeCGka59z4buv/WDD+UcstEP7sOXc4Bwhje95vkOY2aYOjmmAsWHM+Z4uVgc+hZYd07XGn/OIODi/qId+pL+99Ic0TQISuJ+Awu9+Hh5JoGICiCJu6vmDiBDihpdK+aPOzQz7WeMmnhsX/Jjl4qaHfP7AsuVml1970w3NpUuXojCineSLXylbzS/FtHPnzsA+bfLHmpiojz+8SVDxBzXd1HADQTyl/rhSV+prsTq4Qaf+ZBxz04vwpBxG3Cm/cIsvMcCNPG464I0ROzcPpG+lpRs42uTGvFi/YUs+7OC51vjRl9RHxoayjEGaBWHcUp3cBKX6SIMf5w5lShn+nHeF+Wn8qJ992qZO4sG3WN/wYUzoW6nzgvKpP/SDmSJu0rlR5Ka9UNQVnhfEQxzEUMzyeF5k4yzVZ8aKscAXnzS+HGPFeMMmyxO/1ayUb7ZtxjC1zXcR9XEOFfv+YYaIHxfYZsUKZZLRJ86vUnUkv7RFUNBXrmfSiIdtMaNNRD7tk893Bj8o8B3A9y95MCIvz0Y/6APXATNmKVauO/qUjtOWa4RrILHBh7S1+pod51RX2qZxoq73v//9cTY1XWuIKa5NrlFi5JrlHGWMGCvSGLdUV3ab6iW+YnVkfdmHBeMGD45TH9kvNPrL9Z7+ZpBPjIw/YpM2qY90TQIS+DGBHT/edU8CEsgjAf4A82svf8z4o4YhMrYiVv7w8gsubWJJyNI+x9xMrPXHtVQdKX4EC/V++MMfXpn9os/cXJDHH3h+ec0a/gkAAAZ8SURBVOYmgn1m9Lg5JYZUx3ZuiQmhQ6zEQX/TtpAdN0owgx2W+sDNVSpPvylfyrghZ/aEfG6oucFhn5s2fv1mnzTqhCPH1Tb6WNg3bvDpD/2ij2udF/SDmSL8MW7a6UOKFR6F5wU3vPQNjvjBgXOBMcjbeUF8hbZWn/HHh36xn6wU75RfYluVZM6hYt8/jDfjw/OWL7744qptlaojW4gfS+g3N+8pPcsijTksEBpnzpyJS92JI/nnYcv3FOIlnf9sWT5JbMykc65yDrNPGuxgyDXA9UDaalZ4DXCdkLZZHLiWEaF8xxEjhugjRsaKdMaNfpFWzIivVB3Jv9iYlhp/+sy5l/2bkepxKwEJrE5A4bc6H3MlsO0EuBnm5paZFH5d5fkL/vCVCgx/ft3njzJ/TEv5lZPOEh1+1addjJszbmT4RZZjRAo3YtzssESIm+/vf//791VdrI6sA0u7bt26FZgBo07q4EaBOukD/WYpGjNFzOTx/GKahYTFN7/5zXgDSFmMuhEgbLfCuOFifIiV9hFf9BkrZEcfEGT4YfSVGyZ8T506FZcHs+R2tbgffvjh+LIbyvMSCcYaf5Y7ccNJOrGwNJBzgTyMfXzJ247zgn4SRzLGiJt54sW4gUx5bIudF6Qzq5jOFY6pJ4/nBbEVGrGu1mf8s+MLF8aK86PwXMJ3K4zzhvOb65B4uOb4/mG8OGYsuFbxK3V+kVesjhQ/9XHuMuNFnRj9zrIYHR0N3OhTBhZ8D6SY+F7CKIclX65N/LfSuMZZfgkXYuH5PMaddL7XiPno0aMrIcEu+TKbtpKR2eE7lu8Nrl3On+w18Pzzz8fvjYx7wW5lhzDk/CNm+sN3P38DEm9iIj78GGO+mzk3sq2SV6yO5MN3Q7ExLTb+1FXsu4HnFomNGGGc/makNtxKQAI/IqDw+xEHPyVQFoH//89/ORSzbOGPf/zjKzNXKZ0/+qSnY24E+NWUP2L84eTGiDx88GWffPzYZ8svrViaGcn64pM16sSXcoV+6Zh22Kcc7VOGeDD2SWOfX1apCyMmyrHEhmPy8ElpHL/vfe8LqV7qJp90/DHqID0Zx6Qnw5cy2XT28ac/yY8tLN7znvcEthxjxI5vtazlj/8xFLNs/dm4Uvz0gX1iwugDN7PcJHGM8Ys2N3KJH2m8bQ9fytMXxoG2SKMd0lO9+HJDhg+W5YAv5bJGfbRBHkadKZ8xIw6MfdKpkzK0ibFPGvspBuqjHsqtdl685S1viS+noDx1Y9RHeYx90pJRJ+nJaI92iTulpTLZNPLgsNnnBTeYxSzFn7bEluIkjX1ixNgnDd7wY58+0lfyMcoXpsGGNMpneVI+GeXI57jQl7Zokzy2HLNPvZRjny3HaZ9YMNjSJnVzjOGLX0rjGEvlyeMYXyzVQTpGfaSRlwx/4k4sOLeIM5uWfGkHS8fJl7qrbvt/GEIxyzRE7CkW+kX/yE58iI9+kZ71pQzH9JNxoQyW+kw58vDBF8vWj28y6k5tkEZ9lGWf+ogFH+qCHenk48c+efjgSzpt0x5bjinDMcY+ZaiLY8qxn9LJowxlyWfLMekYbRAreckom03PliEv+bGlLH938OEYw4e6tdcJuJHA6wQUfq+DcCMBCUhgswlws8PMRhIM/IpP2ma3a/0SkIAEJCABCTQ2AXqv8IOCJgEJSGALCPArOr/Q84s0xi/jW9CsTUhAAhKQgAQkIIGg8Gv4k0AAEpCABCQgAQlIQAISkEC9E1D41fsI2z8JlENAHwlIQAISkIAEJCCBuiag8Kvr4bVzEpCABMonoKcEJCABCUhAAvVLQOFXv2NrzyQgAQlIQALrJaC/BCQgAQnUKQGFX50OrN2SgAQkIAEJSEACGyNgKQlIoB4JKPzqcVTtkwQkIAEJSEACEpCABCohYNm6I6Dwq7shtUMSkIAEJCABCUhAAhKQgATuJ7AR4Xd/DR5JQAISkIAEJCABCUhAAhKQQK4JKPxyPTx5Ds7YJCABCUhAAhKQgAQkIIFaIaDwq5WRMk4J5JGAMUlAAhKQgAQkIAEJ1AQBhV9NDJNBSkACEsgvASOTgAQkIAEJSCD/BBR++R8jI5SABCQgAQnknYDxSUACEpBAzgko/HI+QIYnAQlIQAISkIAEaoOAUUpAAnkmEIXfD37wgyuzs7NBk4HngOeA54DngOeA54DngOeA54DnwIbPATVFLjUVeu//AQAA//9mR2AlAAAABklEQVQDAIa0lMAyTlnrAAAAAElFTkSuQmCC"/>
        <xdr:cNvSpPr>
          <a:spLocks noChangeAspect="1" noChangeArrowheads="1"/>
        </xdr:cNvSpPr>
      </xdr:nvSpPr>
      <xdr:spPr bwMode="auto">
        <a:xfrm>
          <a:off x="17786350" y="39554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28</xdr:col>
      <xdr:colOff>0</xdr:colOff>
      <xdr:row>190</xdr:row>
      <xdr:rowOff>0</xdr:rowOff>
    </xdr:from>
    <xdr:to>
      <xdr:col>28</xdr:col>
      <xdr:colOff>304800</xdr:colOff>
      <xdr:row>191</xdr:row>
      <xdr:rowOff>120650</xdr:rowOff>
    </xdr:to>
    <xdr:sp macro="" textlink="">
      <xdr:nvSpPr>
        <xdr:cNvPr id="1026" name="AutoShape 2" descr="data:image/png;base64,iVBORw0KGgoAAAANSUhEUgAAA34AAAEzCAYAAABucNGPAAAQAElEQVR4Aey9f2xc2V33f55IVF63lMZOW31J3F8mLhWsGz1geVlUpYv0UDm7QjLdILBaVFyLUORmFZASVmrqNa5kdoFGddwfqRwLaSOrUhL5HzYRfBVlQ3miBANdEsR27brQJkGiON4iqB31j/bZ1+ke92YyY489Y/vOzGu1n7n3nvM553zO69w7vu85597sCP4nAQlIQAISkIAEJCABCUhAAnVNIAq/b33rWz985ZVXtIZl4Nh7/nsOeA54DngOeA54DngOeA54DtTrOfDyyy+/GIXfvXv3QkdHhyYDz4FGPgfsu+e/54DngOeA54DngOeA50BdngM7duzYH4VfXc9p2jkJSEACEiibgI4SkIAEJCABCdQnAYVffY6rvZKABCQgAQlslIDlJCABCUigDgko/OpwUO2SBCQgAQlIQAISqIyApSUggXojoPCrtxG1PxKQgAQkIAEJSEACEqgGAeuoKwIKv7oaTjsjAQlIQAISkIAEJCABCUjgQQIbFX4P1mSKBCQgAQlIQAISkIAEJCABCeSSgMIvl8NSK0EZpwQkIAEJSEACEpCABCRQCwTWJfz49/6Gh4fD+Pj4fX3juK+vL2DT09MxL/mShs3MzMT0+fn5MDAwEH1TGhmnT58O5LGvSUACNUTAUCUgAQlIQAISkIAEck+gbOGHKDt69GjYu3fvfZ1CvN29ezdMTk5GQXjt2rUo4G7evBk6OzvD1NRUOHLkSLhw4UJADN64cSMcOnQojIyMBPapDLHY0tIS2tvbOdQkIAEJSKDGCBiuBCQgAQlIQAL5JlC28EOUjY2NPSD8rl+/Hg4cOBCampoC4q2trS0sLi6Grq6u0NvbG3tP+tLSUsBiQuYDQTk3Nxd6enoyqe5KQAISkIAEJFBjBAxXAhKQgARyTKBs4beePty+ffs+d4QgghAByCzgqVOnwujoaOju7g4XL16MSz8RjvcV8kACEpCABCQgAQlIoMYIGK4EJJBXAlUXfrt3776vr4g+lnnynB8ZzBxOTEwEjJk+xB/LQcnnWUF8tMYi8JnPfCYcPnz4vhnh559/Pjz22GPRyE9Evv71r4cnnngipv/mb/5mWFhYiOUoj3/W96tf/WqgnlTWrQTySoDVEJzD2fOXWDl/Oa+xbF6x9Oy1wblPeeyzn/1sII99TQJ5JlDqOuDc5xrAOPdTH4qlc66nvxFeB4mUWwlsAwGbzCWBqgu/O3fuhD179sTO8kzfyZMn41JQZvti4usfLPFEFJLOlz2ijy3pr7u4qXMCiDbE21vf+tbQ3Ny80lv+cL/44ovh7Nmz4YUXXgjf+c53An/AOT++8IUvhGPHjoXLly+Hxx9/PHzpS18K3/72t8O73vWu6Esl1EsdlP3whz9MkiaB3BLgXP2d3/md8HM/93P3xUh6seugVDrPW3NtfPGLXwzsUxk3yVxfP/uzP8uhJoHcEuC8LnYd8N3P3wC+z/mbwDWBb6l0zn2vg9wOs4FJQALbTKBi4ceMHTN6iDxE261bt+JLWhB1vAyG5/943u/1fsYNvizxTM8AksiNf2trK7vrMm7yZ2dng1Z7DDhH/viP/zi8+93vDt/73vfCN77xjTiOnBs///M/H58VZdkw+X//938f/vZv/zb88Ic/DD/1Uz8V/d7+9reH//iP/4jl/uu//itu//u//zv8y7/8S/j85z8ffuVXfiVQ3nOj9s6NRhqzHTt2xJddveUtbwmcv6nvpa6DUul8F/77v/97/CGE6+Gv//qvw9/93d+F97///fF6SfW69XrI4zlQ6jr4y7/8y/DLv/zL8bucvxm7du0K//RP/xRKpXsdeH7n8fw2Js/Lap4DfM+tSyxlnMsWfog6/hmGEydOhKtXr678cwyIOgRbf39/OH78eHjyySfjS16uXLkSl+HhzzJOjF/iaJtlnghGZvtY+onoo/zy8nIUjfiUa/wR6OjoCFotMbg/1ne84x3hjW98Y/iZn/mZOI6MKZbGlH2EYaEfx8wCcmP76quvhqeeeiogGL/1rW+F3/iN3wi/+qu/GutL9bi9n7s88sXjp3/6p8NP/uRPrpyznPdYGif2uQ7YYoXpvCCLGT5ewvVrv/ZrUfQNDQ3FtysnX7f5GnPH48HxKLwOuCZIS6w4/v73vx+vlWLpXgcPMk3s3MrGc6A+zgHuAcrVSYV+ZQs/BBqCjefxkiH6qHBwcDD+sw2kpzRm8zjOWsrDP+1ny5POsSaBLIF3vetd2cOVfU58BONDDz0UuNll+Sfn1X/+539Gn8ceeyywlLSSX0ZiRX5sDgFrXReBUtdBSmc5J7MgGLPe+/fvj0uhuQ54FmpdjeksgZwSeOc731k0spTudVAUj4kSkIAEIoGyhV/09kMC20Dg3/7t30L6o55tHkHHbDFGOrN/586di7POPA/Cs048B8jSOPI1CdQygVLXQWE6zz/x4wfP9v3P//xPfFaWLel57L8xSWA9BFjRkX7syJYrTOd89zrIEnJfAhKQQAgKP8+C3BFg1o4H+BF2GPukpaWd//AP/xBjRuTxQowk/M6fPx+Y5WAmMDq89lHsBuG1ZP+XQO4JcM5z7nMNYOyThrFPGsY+aXQo/fjx27/92xxG4/p429veFvf9kEBOCZQMi+90XurCuY2Y+9d//dfwvve9L37XF0unInz5++B1AA1NAhKQwI8JKPx+zMK9LSbATStLMT/xiU+E69evx7d08owSS3U++MEPhoMHD0ZjnzRuYH//938/PPvss/Gfc+BNb+mtnbzhjV98P/CBD8Q3hDLTR7285IVnPra4azYngbIJcDPL6+c//elPh0uXLsVzm/OZc55zv/A6KJVOg/zTDdwo8+MHfm9605vidcWNMMf4aBLII4FS1wHf6fxwkb7TP/axjwXO71Lp9M3rAAq1aMYsAQlsNgGF32YTtv6SBPjj/ZWvfCX+0ww8n4d99KMfjf5sOcbYj4mvfXDzyjNMpPNcH2LwteTATcCnPvUpdqNxjA/1005M9EMCOSSQPac5ZzHOX0Ll3OcYY580jH3SMPZJw7gGUtl0jA/pHGsSyCuB1a4Dzl/OY6zY+V0svZgf9eS1/8YlAQm8TsDNphJQ+G0qXiuXgAQkIAEJSEACEpCABCSw/QRqRfhtPykjkIAEJCABCUhAAhKQgAQkUKMEFH41OnCNGba9loAEJCABCUhAAhKQgAQ2QmBdwu/evXtheHg4jI+P39cWx319fQGbnp5eySuWPj8/HwYGBqLvzMzMiu/p06cDeSsJ7khAAhIoRsA0CUhAAhKQgAQkIIF1Eyhb+CHKjh49Gvbu3XtfI4i3u3fvhsnJySgIr127FgVcqfQbN26EQ4cOhZGRkcA+lSEWW1paQnt7O4eaBCQgAQlIYFUCZkpAAhKQgAQksD4CZQs/RBlvUSwUfryG/8CBA6GpqSkg3tra2sLi4mJ8PX+x9MLwEJRzc3PBV+4XkvFYAhKQgAQkIIFVCJglAQlIQALrIFC28FtHneH27dtF3Unv7OwMp06dCqOjo6G7uztcvHgxLv1EOBYtZKIEJCABCUhAAhKQgASKEjBRAhIol0DVhd/u3buLtp3SmTmcmJgIGDN9iL+pqan4zB/PBBYtbKIEJCABCUhAAhKQgAQkIIFiBEwri0DVhd+dO3fCnj17Hmi8MJ0lniwJZXno0tJSfD6QLekPFDZBAhKQgAQkIAEJSEACEpCABDZMoGLhx4zdhQsXAm/8RLTdunUrvqSlVDqR4ssSz97eXg6jNTc3h9bW1ri/no+FhYUwOztbynKd/n/+8P8GTQZbcQ7k+RpZ/PT/DpoMtuIcyPN1wMoXbSrIYPMZ5Pk6MLbavJ913LZ23NA+69FKWd+yhR+ijn+G4cSJE+Hq1atxaSZv7uzq6oqCrb+/Pxw/fjw8+eST8SUvpdJpnGWeCENm+1j6ieij/PLychSN+JRru3btCh0dHTVp5fZRv0oJWD7P14ijI4GtIuB1sFWkbSfPBPJ8HRhbbd7POm5bO25on41+x5Qt/BBoCLbsr3GIOxoeHBxc+ZUupa2VXsyPeiinSUACEqg6ASuUgAQkIAEJSEACDUygbOHXwIzsugQkIAEJ1AkBuyEBCUhAAhJoVAIKv0YdefstAQlIQAISaEwC9loCEpBAQxJQ+DXksNtpCUhAAhKQgAQk0MgE7LsEGo+Awq/xxtweS0ACEpCABCQgAQlIQAINRkDh12ADbnclIAEJSEACEpCABCQggcYjoPArPuamSkACEpCABCQgAQlIQAISqBsCCr+6GUo7Un0C1igBCUhAAhKQgAQkIIH6IKDwq49xtBcSkMBmEbBeCUhAAhKQgAQkUAcEqiL8xsfHQ19fX7SZmZmI5d69e2F4eDimkYcPGfPz82FgYCCmJ1/ST58+HchjX5OABCQgAQnkiYCxSEACEpCABGqdQMXCb3p6OjKYmpoKIyMj4dy5c2FxcTHcvHkztLa2BtInJyfD0tJSFHY3btwIhw4dir7sU5g6WlpaQnt7O4eaBCQgAQlIQAISyBsB45GABCRQ0wQqFn537twJ3d3dEcLu3btDc3NzFHgxIfNB+s6dOzMpP9pllm9ubi709PT8KMFPCUhAAhKQgAQkIAEJ5JKAQUmgdglULPwQe9evX48Empqa4iwfB11dXWziks7BwcEo7JjV6+zsDKdOnQqjo6NRMF68eDEu/aRsLOCHBCQgAQlIQAISkIAEJCCBvBKo0bgqFn779+8Ps7OzUeDxLN/Vq1cjCp7xu3v3bnjiiSdCW1tbOHPmTCCN5ZwTExMBY6aP2UKWg1I2PQcYK/BDAhKQgAQkIAEJSEACEpCABKpCoGLhxyze2NjYyrN8+/btC6Qh7JjdQ9ANDQ3FmUCe+0tRs8STZwHx5fk/RB9b0pNPOduFhYUoPBGfObB1xVJO//SRQDUI5PnaqEb/rEMC5RDwOiiHkj71TiDP14Gxza7rPlJejckL7bPR76mKhV+2YZZtLi8vB5Z/ZtOZ6WP2L6VxjG9vb29Kis8G8jKYlYQyd3bt2hU6Ojpq0srsom41RyB/Aef5GskfLSOqVwJeB/U6svZrPQTyfB0YW23ezzpuWztuaJ/1XPNZ34qFH/8kA7N6GG/pPHbsWOB5PY4vX74cl4D29/fHGb/03B+zgSzxZLaPpZ+8+AUfRCPH2QDdl4AEJFCTBAxaAhKQgAQkIAEJ5IhAxcIPMcczehhLOhF99A9Rl5aAkscLXkjH2Kcc+xjHhT6kaxKQgAQkIIFaJmDsEpCABCQggbwQqFj45aUjxiEBCUhAAhKQgARySMCQJCABCeSCgMIvF8NgEBKQgAQkIAEJSEAC9UvAnklg+wko/LZ/DIxAAhKQgAQkIAEJSEACEqh3AtvcP4XfNg+AzUtAAhKQgAQkIAEJSEACEthsAgq/zSZcXv16SUACEpCABCQgAQlIQAIS2DQCCr9NQ2vFElgvAf0lIAEJSEACvtKk2AAAEABJREFUEpCABCSwOQQUfpvD1VolIAEJbIyApSQgAQlIQAISkMAmEKiK8BsfHw99fX3RZmZmVsKcn58PAwMDMf3w4cNhcXExZNOyvqdPn455K4XdkYAEJCABCTQoAbstAQlIQAISqDaBioXf9PR0jGlqaiqMjIyEc+fORYGHyPvyl78cnn766UDe2NhYaGlpCTdu3AiHDh2KvuxTmDrIa29v51CTgAQkIAEJSEACjU7A/ktAAhKoKoGKhd+dO3dCd3d3DGr37t2hubk5ztwxs9fW1hbWEnP4zc3NhZ6enliHHxKQgAQkIAEJSEACEpAABDQJVI9AxcIPsXf9+vUYUVNTU2htbY37t2/fDlevXo3LPFkGOjw8HO7duxc6OzvDqVOnwujoaBSMFy9ejMtBKRsL+iEBCUhAAhKQgAQkIAEJSEACPyJQpc+Khd/+/fvD7OzsisBD7KXYDh48GJd5Tk5OxqSbN2/GGcCJiYmAMdPHbCFLQRGHPCsYHf2QgAQkIAEJSEACEpCABCQggaoRqFj48Wwez+8h3hB4+/bti8/yZSNkNo+ZPmYBUzpLPHkOkPJLS0sB0ceW9ORTznZhYSEKT8RnrVk5/VvDx2wJlEUgz9dGWR3QSQJVIOB1UAWIVlHzBPJ8HRjbbM3e0zp2Wzd2aJ+NfhFVLPyyDbNsc3l5ObD8c8+ePfFFLizvROBdu3YtLvPEnzR8e3t7OYzGs4FpmWhMKPNj165doaOjoyatzC7qJoE1CKydnedrZO3o9ZBAdQh4HVSHo7XUNoE8XwfGVpv3s47b1o4b2mej30IVCz/+SQaWaWK8pfPYsWOBGb6urq74vF9/f38YHBwMjzzySFzmSaAs82SJJ7N9vPwF0YcfopFjfDQJSEACElgHAV0lIAEJSEACEpDAKgQqFn4IPJZ5YkNDQ1H0pfYQfKRj2dk90ilX6Ed6SnMrAQlIQAISkMD6COgtAQlIQAISKEWgYuFXqmLTJSABCUhAAhKQgAS2nIANSkACEihKQOFXFIuJEpCABCQgAQlIQAISqFUCxi2BBwko/B5kYooEJCABCUhAAhKQgAQkIIHaJlAQvcKvAIiHEpCABCQgAQlIQAISkIAE6o2Awq/eRrS8/uglAQlIQAISkIAEJCABCTQQAYVfAw22XZXA/QQ8koAEJCABCUhAAhJoFAIKv0YZafspAQlIoBgB0yQgAQlIQAISaAgCVRF+4+Pjoa+vL9rMzMx94Obn58PAwECYnp6O6ekY/6zv6dOnA3nRyQ8JSEACEpCABLaMgA1JQAISkED9E6hY+CVBNzU1FUZGRsK5c+fC4uJiJHfv3r1w/vz50NHREY/5uHHjRjh06FD0ZZ806mhpaQnt7e0cahKQgAQkIAEJSEACW0vA1iQggTonULHwu3PnTuju7o6Ydu/eHZqbm1dm7i5evBj27t0bLToU+WCWb25uLvT09BTJNUkCEpCABCQgAQlIQAIS2BoCtlLPBCoWfoi969evR0ZNTU2htbU17jPrhygsFHSdnZ3h1KlTYXR0NApGxCFLQSkbC/ohAQlIQAISkIAEJCABCUhAAlUlULbwK9Xq/v37w+zsbHy+j+f2rl69Gl1Z+slMYKGgYznnxMREwJjpwwdfyvKsYCzshwQkIAEJSEACEpCABCQgAQlUjUDFwo9n88bGxgLibXJyMuzbty+86U1vCnfv3g0nTpyIgvDs2bMB41m+FDlLPJkVpPzS0lJA9LElPfmUs11YWIjCE/FZa1ZO/3LmYzg1SiDP10aNIjXsGiTgdVCDg2bIVSeQ5+vA2GZr9p7Wsdu6sUP7bPSLoWLhl22YZZvLy8vh3e9+dxgaGopiEEF48ODBgPX29kZ3XvqCbzomkWcD0zJRjsu1Xbt2xZfH8AKZWrNy+6ifBColUN1ro6Oq11ylfbO8BMol4HVQLin96plAnq8DY6vu31d51idPtM9Gv6MqFn78kwws08R4S+exY8dC4fLOwuBY5skST2b7WPqJ6Ovv7w+IRo4L/T2WgAQkIIGcETAcCUhAAhKQgARqikDFwq+rq2tlZo9ZvmKij5k9LJEZHBwMlMseMzNIekpzKwEJSEACEpBAvgkYnQQkIAEJ1A6BioVf7XTVSCUgAQlIQAISkIAEqkzA6iQggRohoPCrkYEyTAlIQAISkIAEJCABCeSTgFHVAgGFXy2MkjFKQAISkIAEJCABCUhAAhKogMCmC78KYrOoBCQgAQlIQAISkIAEJCABCVSBgMKvChCtYk0COkhAAhKQgAQkIAEJSEAC20hA4beN8G1aAo1FwN5KQAISkIAEJCABCWwXAYXfdpG3XQlIQAKNSMA+S0ACEpCABCSwLQSqIvzGx8dDX19ftJmZmdiRe/fuheHh4ZhGXkqfn58PAwMDMT2lUeD06dOBPPY1CUhAAhKQgATql4A9k4AEJCCBrSdQsfCbnp6OUU9NTYWRkZFw7ty5sLi4GG7evBk6OzsD6UeOHAkXLlwIiMEbN26EQ4cORV/2KUwdLS0tob29nUNNAhKQgAQkIAEJSKC+Cdg7CUhgiwlULPzu3LkTuru7Y9i7d+8Ozc3Nceauq6sr9Pb2xnRE3dLSUsBiQuaDWb65ubnQ09OTSXVXAhKQgAQkIAEJSEACEqhvAvZuKwlULPwQe9evX48xNzU1hdbW1rif/WAGsK2tLSAAmQU8depUGB0djYLx4sWLceknZbNl3JeABCQgAQlIQAISkIAEJCCB6hCoWPjt378/zM7Oxmf2eJbv6tWr90WG6GOZJ3lksJxzYmIiYMz0MVvIclDyeVYQH0yTgAQkIAEJSEACEpCABCQggeoQqFj4MYs3NjYWn+WbnJwM+/btizN7hMczfSdPngwHDhxYSSMdY4knopDyLAFF9LElnfxybWFhIQpPxGetWbl9bGA/u14lAnm+NqrURauRwJoEvA7WRKRDAxDI83VgbLM1e0/r2G3d2KF9NvpVVbHwyzbMss3l5eXA8k9E3dGjR6Po43m/rB+CEN/0DCB5PBtYbJkoeavZrl27QkdHR03aav0yTwLVJJDna2TtfuohgeoQ8DqoDkdrqW0Ceb4OjK0272cdt60dN7TPRr+FKhZ+/JMMLNPEeEvnsWPHAs/rXblyJaBIT5w4sbIMFF8CZZknSzyZ7WPpJ6Kvv78/IBo5xkeTgAQkIAEJrBBwRwISkIAEJCCBighULPyYzeMZPWxoaCiKPiJiNo+0rOFL3uDgYEj76Rg/0jnWJCABCUhAAhKQQCEBjyUgAQlIYOMEKhZ+G2/akhKQgAQkIAEJSEACElgXAZ0lIIENElD4bRCcxSQgAQlIQAISkIAEJCCB7SBgmxshoPDbCDXLSEACEpCABCQgAQlIQAISqCECdSf8aoi9oUpAAhKQgAQkIAEJSEACEtgSAgq/LcFsI1tMwOYkIAEJSEACEpBAzRL4+te/Hp544onw2GOPRfvqV7+60pfPfOYzMY28lM6WY8pQFuelpaWAL2/Z51iTgMLPc0ACEqhTAnZLAhKQgAQkUJsEzp07F/gn0i5fvhy++MUvhhdeeCEg5J5//vnYoZT+F3/xF/GfT+OfTMOPMuzj9NnPfjbs378/VPLvvlGPVj8EFH71M5b2RAISkIAECgl4LAEJSKAOCLztbW8Lzc3N4Vvf+lYUc3TpHe94R3jjG98YXn75ZQ7vM2YASfjABz7ARpNAJFAV4Tc+Ph76+vqipV8ZqD2bPj09TVKYn58PAwMDD/iePn065kUnPyQgAQlIQAISkECVCFiNBGqNwO/93u+Fz3/+83FJ5xe+8IXAMX145zvfGa5cucJuFIIIQg66urrCJz7xiViGfXz+4A/+gCxNAisEKhZ+SdBNTU2FkZGRwNT04uJiQADevXs3TE5OBgTgtWvXorC7ceNGOHToUPRln0ioo6WlJbS3t3OoSUACEpCABCQgAQlIoJoEaqounsv74Q9/GD75yU+Gb37zm+H8+fMx/p6envDP//zPURDyTN+lS5diOjN7LP/8yle+Ei5cuBDw+6M/+qPol5aHRkc/GprAjkp7f+fOndDd3R2r2b17d/z1gVm969evhwMHDoSmpqaAqGtrawsIwuiY+cB3bm4unqCZZHclIAEJSEACEpCABCTQcAQQfX/6p38ahoeHw6//+q8HnuNjQoV0ntdD3CHyeO6Pe/C3vvWtK4xY4skxzwMyG3j27Nk4GUPZFaeG3mnszu+otPuIPUQe9SDyWltb2S1qt2/fDp2dneHUqVNhdHQ0CsaLFy/GpZ+ULVrIRAlIQAISkIAEJCABCTQoAUTb9773vQd6zywgAo9n/cjEjyWeH/7whzmMxnOBCMB44EfDE6hY+PG2oNnZ2fjMHs/5Xb16tShUBCIZLOecmJgIGDN9/FLBMlHKsiQUn+0w25SABCQgAQlIQAISkMB2E2BW72Mf+1h8Zo/lnDy7xzHpzOiRhjEL+Cd/8idxtR0C8M/+7M/Ck08+GY9/4Rd+IXznO98Jjz/+eOC5QMpud79sf/sJVCz8WMY5NjYWEG88z7dv3764tLOwaywJ3bNnz0oySzxZ+kl5TlZEH1vSV5zK2OHXDYRnLVoZ3dNlawnUbWt5vj7qFrodyx0Br4PcDYkBbQOBPF8HxjYbEoO3v/3tcYUcq+QwjsljyzE2ODgYWE1HOtv+/v6wY8eOWAfH5OPHJAs+2o/51jILtM9GvzoqFn7Zhlm2uby8HJjd4yTj4dJ79+7Fl7rcunVr5eUtpOHb29u7Upyp6NWWia44FuzwC0ZHR0eoRSvoiocS2DQCeb4+Nq3TG67YgvVKwOugXkfWfq2HQJ6vA2OrzftZx21rxw3ts55rPutbsfBjmpllmhhv6eQfjuR5PV4li5Dj14fjx4/HqWdm92icZZ4IQ45Z+onoww/RyDE+mgQkIAEJSGDbCNiwBCQgAQlIoM4IVCz8EHgs88SGhobiWzwTI6aYScfwy6YXHuODf/JxKwEJSEACEpCABLaTgG1LQAISqCcCFQu/eoJhXyQgAQlIQAISkIAEJJAh4K4E6oaAwq9uhtKOSEACEpCABCQgAQlIQALVJ1AfNSr86mMc7YUEJCABCUhAAhKQgAQkIIGSBBR+JdGUl6GXBCQgAQlIQAISkIAEJCCBvBNQ+OV9hIyvFggYowQkIAEJSEACEpCABHJNQOGX6+ExOAlIoHYIGKkEJCABCWyYwJX/FYImg604BzZ8ktZ+QYVf7Y+hPZCABCQggbwQMA4JSEACEpBATglULPzu3bsXhoeHQ19fX7Tx8fHY1VLp8/PzYWBgIPrOzMxEXz5Onz4dyGNfk4AEJCABCUhAArVKwLglIAEJ5JFAxcLv5s2bobW1NUxNTYXJycmwtLQUBVyp9Bs3boRDhw6FkZGRwD5QpqenQ0tLS2hvb+dQk4AEJCABCUhAAhKQQC0TMHYJ5I5AxcKvsEfNzc1h586dhcmhVDqzfD2HpuwAABAASURBVHNzc6Gnp+eBMiZIQAISkIAEJCABCUhAAhKoTQL5inpHpeF0dXXFKljqOTg4GAUcs3el0js7O8OpU6fC6Oho6O7uDhcvXoxLP5uammI9fkhAAhKQgAQkIAEJSEACEpBAdQlULPx4lu/u3bvhiSeeCG1tbeHMmTOBNKxYOss5JyYmAsZMH+KPZaIIx/R8YHW7mM/ajEoCEpCABCQgAQlIQAISkMBWEahY+CHgmMVDuA0NDcXn/Xi+r1R66hhLPBcXF+OzfTwXiOhjS3rycSuBOidg9yQgAQlIQAISkIAEJLAlBCoWftko0yxfNo39wnSOWeLZ29tLdjSeAeQlMfFgHR8LCwthdna2Jm0d3dRVAhURyPM1UlHH6qKwndgqAl4HW0XadvJMIK/XQZ6ZGVt9EcjrNVBuXGifjY5IxcKPmb7Lly/Hf56hv78/zvjxfF+pdAJlNpAlnjwLyNJPRB9ll5eX1/1mz127doWOjo6aNFhoEtgKAnm+Rrai/7YhAQjk+jogQE0CW0Agr9fBFnTdJiQQCeT1Gig3LrRP7MgGPioWfoi3sbGx+M858KweL3ghjlLp5OGDOGQf4zhbljRNAhKQgAQkIAEJNBIB+yoBCUhgMwlULPw2MzjrloAEJCABCUhAAhKQQAMRsKsS2DQCCr9NQ2vFEpCABCQgAQlIQAISkIAE1ktgc/wVfpvD1VolIAEJSEACEpCABCQgAQnkhoDCLzdDUV4geklAAhKQgAQkIAEJSEACElgvAYXfeonpL4HtJ2AEEpCABCQgAQlIQAISWBcBhd+6cOksAQlIIC8EjEMCEpCABCQgAQmUT0DhVz4rPSUgAQlIQAL5ImA0EpCABCQggTIJVCz87t27F4aHh0NfX1+08fHxlabn5+fDwMBATD98+HBYXFwM2bSZmZkV39OnT8e8lQR3JCABCUhAAhKQgATWJKCDBCQggXIIVCz8bt68GVpbW8PU1FSYnJwMS0tLUcAh8r785S+Hp59+OuaNjY2FlpaWcOPGjXDo0KEwMjIS9wlyeno65rW3t3OoSUACEpCABCQgAQlIQALlE9BTAmsSqFj4FbbQ3Nwcdu7cGcVfW1tbWEvMMQM4NzcXenp6CqvyWAISkIAEJCABCUhAAhKQgATKIrC6047Vs9fO7erqik4s9RwcHIwCjpm927dvh6tXr8ZlnuSxHJRloZ2dneHUqVNhdHQ0dHd3h4sXL8bloE1NTbEePyQgAQlIQAISkIAEJCABCUigugQqFn6Iubt374YnnngiMMN35syZQBphHjx4MC7zZAkoxywLZQZwYmIiYMz0If5YJoo4zD4fiL9WPQLWJAEJSEACEpCABCQgAQk0LoGKhR8Cjlk8hNvQ0FB83g+Bl0XKbB4+zAKmdJZ48hwgs4M8F4joY0t68nErAQlUlYCVSUACEpCABCQgAQk0KIGKhV+WGzN9zP6RtmfPnvjyFtIQeNeuXQuIP/JIY4lnb28vh9F4NpCXxMSDdXwsLCyE2dnZmrR1dFNXCVREIM/XSEUds/AGCDRuEa+Dxh17e/5jAnm9Dn4coXsS2FwCeb0Gyo0L7bNRQhULP2b6Ll++HJ/l6+/vjzN+PPeHIeRI49m/Rx55ZOVFL8wSssST2T6WfiL68FteXl7xKbdDu3btCh0dHTVp5fZRPwlUSiDP10ilfbO8BMol4HWQIeVuwxLI63XQsANix7ecQF6vgXLjQvtsFFrFwg/xxj/VwHN6GCIvBcM+aVh2do90hGGhH+kpza0EJCABCUhAAhKQwOYRsGYJSKCxCFQs/BoLl72VgAQkIAEJSEACEpBA3RCwIw1EQOHXQINtVyUgAQlIQAISkIAEJCCBxiRQWvg1Jg97LQEJSEACEpCABCQgAQlIoO4IKPzqbkir2yFrk4AEJCABCUhAAhKQgARqn4DCr/bH0B5IYLMJWL8EJCABCUhAAhKQQI0TUPjV+AAavgQkIIGtIWArEpCABCQgAQnUMgGFXy2PnrFLQAISkIAEtpKAbUlAAhKQQM0SqFj43bt3LwwPD4e+vr5o4+Pj98GYn58PAwMDYXp6OqanY/xnZmZiGh+nT58O5LGvSUACEpCABCQgAQnkk4BRSUACtUmgYuF38+bN0NraGqampsLk5GRYWlpaEXCIwvPnz4eOjo4VOjdu3AiHDh0KIyMjgX0yEIUtLS2hvb2dQ00CEpCABCQgAQlIQAISyC8BI6tBAhULv8I+Nzc3h507d8bkixcvhr1790aLCUU+mOWbm5sLPT09RXJNkoAEJCABCUhAAhKQgAQkIIFKCeyotIKurq5YBUs3BwcHQ89rAo7Zu8XFxXDnzp0HBF1nZ2c4depUGB0dDd3d3QFxyFLQpqamWI8fEpCABCQgAQlIQAISkIAEJFBdAhULP5Zz3r17NzzxxBOhra0tnDlzJpDG0k+EXaGgYznnxMREwJjpwwdfhGPh84HV7aq1bSUB25KABCQgAQlIQAISkIAE8kOgYuGHgGMWD+E2NDQUn/f7x3/8x4AYPHHiRHzhy9mzZwPGs3yp6yzxZFaQ2UGeC0T0sSU9+biVgARqmoDBS0ACEpCABCQgAQnkhEDFwi/bD2b6EHw/8RM/ERCBzORhBw8eDFhvb290x48lnumYRJ4N5CUx7K/HFhYWwuzsbE3aevqprwQqIZDna6SSflm2FgjkJ0avg/yMhZFsH4G8XgfbR8SWG41AXq+BcuNC+2x0zCoWfsz0Xb58Oc7s9ff3xxm/9NxfqaCYJWSJJ7N9LP1E9FF2eXl53W/23LVrV3xrKG8OrTUrxcd0CVSbQJ6vjWr31fokUIqA10EpMluQbhO5IZDX6yA3gAyk7gnk9RooNy60z0YHqWLhh3gbGxuL/5wDs3u84KUwGGb2sJSOT1YcclyqbCrjVgISkIAEJCABCUigdgkYuQQksL0EKhZ+2xu+rUtAAhKQgAQkIAEJSEACNULAMLeRgMJvG+HbtAQkIAEJSEACEpCABCQgga0gkB/htxW9tQ0JSEACEpCABCQgAQlIQAINSEDh14CDnucuG5sEJCABCUhAAhKQgAQkUH0CCr/qM7VGCUigMgKWloAEJCABCUhAAhKoMgGFX5WBWp0EJCABCVSDgHVIQAISkIAEJFBNAgq/atK0LglIQAISkIAEqkfAmiQgAQlIoGoEFH5VQ2lFEpCABCQgAQlIQALVJmB9EpBAdQhULPzu3bsXhoeHQ19fX7Tx8fEYWWH6zMxMTJ+fnw8DAwPRN6WRcfr06UAe+5oEJCABCUhAAhKQgAQkIIHXCbipAoGKhd/NmzdDa2trmJqaCpOTk2FpaSkKONI7Oztj+pEjR8KFCxcCYvDGjRvh0KFDYWRkJLBPH6anp0NLS0tob2/nUJOABCQgAQlIQAISkIAEJCCBKhKoWPgVxtLc3Bx27twZurq6Qm9vb8xG1CEIsZiQ+WCWb25uLvT09GRS17GrqwQkIAEJSEACEpCABCQgAQmsSmDHqrllZCLwcGOp5+DgYBRwCD3Ski0uLoa2trY4q8cs4KlTp8Lo6Gjo7u4OFy9ejEs/m5qakrtbCaybgAUkIAEJSEACEpCABCQggdIEKhZ+LN+8e/dueOKJJ6K4O3PmTFzSmZpE9LHME2FIGss5JyYmAsZMH+KPZaLkp+cD8dMkIAEJrJOA7hKQgAQkIAEJSEACJQhULPwQcMziIdyGhobi834830d7iMKTJ0+GAwcOxNk+0pKxxBNRyOwgS0ARfWxJTz7lbL/97W+H2dnZmrTPH3pr0GSwFedAnq+RhY98JWgyqN45UJplnq+DX/zFXwyaDLbiHMjtdfD/vRJmNRlsxTlQo7ohXbton3I0UjGfioVftlKEHrN/pCHqjh49GkVfWg5KOoYfSzzTM4Ck8WwgL4lhfz1GXR0dHUGTgeeA54DngOeA54DnQDwHvC/wvshzwHOgTs8BtM96tFLWt2Lhx0zf5cuX4z/P0N/fH2f8EHpXrlwJCwsL4cSJEzEPv/TPNzBLyBJPZvtY+onoo+zy8rJv9syOjvsSkIAEJCABCUhAAhsiYCEJSOB+AhULP8Tb2NhY/GcbeFaPF7zQBLN5HGcNQUgePmk/HeNHOseaBCQgAQlIQAISkIAEJCCBCglYPEOgYuGXqctdCUhAAhKQgAQkIAEJSEACEsghgcYVfjkcDEOSgAQkIAEJSEACEpCABCSwGQQUfptB1TprhoCBSkACEpCABCQgAQlIoBEIKPwaYZTtowQksBoB8yQgAQlIQAISkEDdE1D41f0Q20EJSEACElibgB4SkIAEJCCB+iag8Kvv8bV3EpCABCQgAQmUS0A/CUhAAnVMQOFXx4Nr1yQgAQlIQAISkIAE1kdAbwnUKwGFX72OrP2SgAQkkBMC09PToa+vL9rw8HC4d+/elke2uLgYDh8+HGNIsbAltmwwMzMz0Q//bHpe9mEHQ2LHiDfFNj4+vtK/1K9S/vQvy4M68U11uZWABCTQ4ATqsvsKv7ocVjslAQlIIB8EECA3btwIk5OTYWpqKhw4cCDcvHmz4uAQLogVtuVU1tLSEsbGxmIMjz76aDhy5Ejc7+3tva94V1dX9MP/vowqHCCsnnvuuTA/P7/h2mDX2dkZY6cPFy5ciEIaAXj37t3IGQF47dq12E4pfwJobW0N+DIuQ0NDoampiWRNAhKQgATqlMCOOu3X5nXLmiUgAQlIoCwCCJ25ubnwkY98ZEVUIKwwBAdihYoQb0nEIYoGBgZWZq6SD1t8mKX61Kc+FRAqr7zyShgcHAyIS+phyywYRv2krWW0R73Hjh2LM31f+9rXAuKM2LNtpjpTG8RB3NTPlmN8iJ06Sac8adjZs2fDs88+G1566aVw/PjxKLjwy7ZNPal+yhTrA+ySWEWcLi0tBez69etRVCPeSG9rawvUV8qf+DQJSEACEmgsAgq/xhpve1slAlYjAQmsTQBBsry8HHbu3Lm28+se7e3tYWJiIs5ojYyMhMuXL8cZLbJv3boVnnrqqfCZz3wmIJje+973RgGFEEJkpZlFZheZ/SKNcmsZ9T755JNxpu/Nb37zfe7k0SYibHZ2Nty5cyfG1tHREa5cuRJ9EWv4MHP29NNPh/Pnz4fvfve7ATFGOdIPHjwYEJf79u0L9AvBSmHqT22/+uqrUazhj5G/Wh8Qdgg8hB6+hXb79u37kgr9YUQciEz6cJ+zBxKQgAQkUHcEFH51N6R2SAIS2CICNrMGAYQM4m8NtweyEUuIEWbGEI7JAdGEMEzH2S0ih2WkzHhh7CO8sj6l9hFxDz/8cNHs1GZzc3PYs2dP6OnpiX67d++OW2YGaZtYU8wc/+AHP4j5zzzzTBRz8aDIR7ZthNmlS5dWZjuvXr0aqKtIsVgnyzxps1h+ii/lUXfWH7GYlr7CG4G9mshM9biVgAQkIIHaJaDwq92xM3IJSEACuSaQZvoQgOUGmsQHM17bIkzqAAAQAElEQVTMjD300ENlFWUmrizHKjstLS3FGhFPxIwhqBBWzKYh/LByZtQQecwMUkcyZjNjA5kPxObJkyfj0k7ayWSt7MIDoUrCWv7UgQDFV5OABCQggfoloPCr37G1ZxKQgAS2lQCC4pFHHglnzpxZWa6JsEMEMSOF0CFAlkyy7JD9rDFLlZ3xy+YV7nd3dwdmtBA5GPukFfpV+5g+8pIU+lCsbvJZBkpfiuVn03hpCy9lWc2XvKNHj0bRx/N7qTx9pc/0nWcHWULK7Ggp/1SOLT74EyvH2gYIWEQCEpBADRBQ+NXAIBmiBCQggVolwIwVwqi/vz8uYUScsFxy//798fk9lirybB4+9BGxwrN0pD///POh1IwfIoUyzKohJBFBHNMOxj5p1LnZRqwslWSLMfuHmEovfBkdHQ0f/OAH4wtu9u7du/Jyl8K46DtCmT5RT/ZFMckXgbmwsBBOnDgReeKHmKav9Jm+s+yU5wZhVMofZpTFaA9/2k/tuJWABNZPwBISyDsBhV/eR8j4JCABCdQ4AYRFWrrI2zh5Bg9RwpJI0knDSMNSOltmt/BH2FBPFgXHlEdckp6OSWOftGJGHvWRh9hJbRQe44Mv6cSAH/4c0ybGfjbm1HY2jZfVZMslH9Kok7qpB6NO8rFsOfKwbD4+GHGSR6wcYymtlH9hevKnHk0CEpCABDZMINcFFX65Hh6Dk4AEJCABCUhAAhKQgAQkUDkBhV/lDMurQS8JSEACEpCABCQgAQlIQALbREDht03gbbYxCdhrCUhAAhKQgAQkIAEJbAeBmhd+2WcjtgOgbUpAAhJYJwHdJSABCUhAAhKQwIYIVKJ9al748erqDVGzkAQkIAEJSGDbCNiwBCQgAQlIYP0EKtE+NS/81o/LEhKQgAQkIAEJSCAHBAxBAhKQwBYSUPhtIWybkoAEJCABCUhAAhKQQJaA+xLYKgIKv60ibTsSkIAEJCABCUhAAhKQgAQeJLAlKQq/LcFsIxKQgAQkIAEJSEACEpCABLaPgMJv+9iX17JeEpCABCQgAQlIQAISkIAEKiSg8KsQoMUlsBUEbEMCEpCABCQgAQlIQAKVEFD4VULPshKQgAS2joAtSUACEpCABCQggQ0TUPhtGJ0FJSABCUhAAltNwPYkIAEJSEACGyOg8NsYN0tJQAISkIAEJCCB7SFgqxKQgAQ2QEDhtwFoFpGABCQggbUJ3Lt3LwwPD4e+vr77bHx8fO3CVfJYXFwMhw8fvq994pmenr6vhZmZmeiH/30ZOTkoZEm8KTR40ics9auUP/3L8mB88E11uZWABGqHgJFKYL0EFH7rJaa/BCQgAQmURaCpqSkMDQ2FqampcPDgwWjsDw4OllW+Gk4tLS1hbGwsxvDoo4+GI0eOxP3e3t77qu/q6op++N+XUYUDhNVzzz0X5ufnN1zbzZs3Q2dnZ4ydPly4cCFQLwLw7t27YXJyMiAAr127Ftsp5U8Ara2t0ZexYHwYJ9I1CUhAAhKoOQLrCnjHurx1loAEJCABCVSBACKFGSoszVIhYpiBYkaKLcKmmB/+lMPIJxxEFWWOHTtW1sxdof/Xvva1gDijzWwcqY3UJrExa0abbDnGZ2BgIAou0ilPGnb27Nnw7LPPhpdeeikcP348Cq7Ctqkn1U+Z1CfqSoYwTWIVcbq0tBSw69evhwMHDgTEG+ltbW2B+kr5p/rcSkACEpBA4xFQ+NXrmNsvCUhAAjklgDDavXt3nL1ipmpubm5FNN26dSs89dRTcaaQWas0m8XsFMIH0YSw4Riji9THlrJPPvlk2TN3Wf83v/nNVLFi5BEHImx2djbcuXMnxtvR0RGuXLkS/RBr+BDH008/Hc6fPx+++93vBsQY5UhnphMxum/fvjAyMhLSbCf1p1hfffXVKNbwx6g89Yn9QqP/CDyEXmEex7dv32azYoX+MCUORCZ9WHF0RwISkIAE6pqAwq+uh9fONToB+y+BPBJAmDAThvDo7++Ps2GIE2JFILW3t7Mb8EuzWTHhtQ/8Ll26tPLM3tWrV6Pfa1kBUfbwww+zW5at5p/iaG5uDnv27Ak9PT2xTgQrO8wMEh+zePSDLcc/+MEPyA7PPPNMFHPxoMhHtu3V+lRYFF+WedJmYR7HKT72sUJ/xGJa+oo4vXz5clhNZFKHJgEJSEAC9UFA4Vcf42gvJCABCZQikLt0Zs94To3ZrWQsTSwMFL/CNMQVs2ipHFtmAgv9NvuYZZa0gXgiBgxBhbBiNg3hh5Uzo1ZunxCbJ0+ejEs7aYf2Cw1mCFXS1/KnDgQovpoEJCABCdQ/AYVf/Y+xPZSABCSQKwLd3d2BWSuEyWqBFfPjBSe8wISZrNXKbnYeoomXpKRln4Xtkc8y0HLiLKdP1HP06NEo+rIiOcuIZbAsIWXG9EH/wghDnJHEn1gfzDVFAhKQgATqjYDCr95G1P5IQAISyDkBhAuiiWWeLFnkBSkIlcKwC/2YPUPUPPLII/FZOcpmX6pSWH6zj2mfpZJsMWb/6Af94Xh0dDR88IMfjC9e2bt378rLXQrjKqdPCMyFhYVw4sSJlWWuLNHMMmK5Kc8NIuRK+cOQ2DBmJvGn/cKYPK5TAnZLAhJoaAIKv4YefjsvAQlIYGsIsBwTS60hOlgeiaUlkogY0pMPW47xwVJ5thxjExMTAeGCMSPG2y0pV8yoizbIK/TPHuODL37UR73kc0zbGPsILGInDowy2bQUG76UST7URZ3UTR6W8vHJliMPy+bjgxEnebTLMZbSSvkXpid/6tEkIIHGIGAvG5eAwq9xx96eS0ACEpCABCQgAQlIQAINQiAj/Bqkx3ZTAhKQgAQkIAEJSEACEpBAgxFQ+DXYgK/ZXR0kIAEJSEACEpCABCQggbojoPCruyG1QxKonIA1SEACEpCABCQgAQnUF4GaF37Zh+Pra2jsjQQkIIFtJWDjEpCABCQgAQnkjEAl2qfmhd9a/w5UzsbKcCQgAQlIQAI1RMBQJSABCUggTwQq0T41L/zyNBDGIgEJSEACEpCABOqOgB2SgATqgoDCry6G0U5IQAISkIAEJCABCUhg8whYc+0TUPjV/hjaAwlIQAISkIAEJCABCUhAAqsSqILwW7V+MyUgAQlIQAISkIAEJCABCUhgmwko/LZ5AOqmeTsiAQlIQAISkIAEJCABCeSWgMIvt0NjYBKoPQJGLAEJSEACEpCABCSQTwIKv3yOi1FJQAISqFUCxi0BCUhAAhKQQA4JKPxyOCiGJAEJSEACEqhtAkYvAQlIQAJ5I6Dwy9uIGI8EJCCBGiYwPz8fBgYGQl9fXxgfH9+WnhDDc889Fyr5R26zgU9PT4fh4eGq1Zetuxr7MzMzkTfMs3EuLi6Gw4cPxzzGBC60x5Zj/MnHj3T6SVoy6iVdk8CGCVhQAhLIFQGFX66Gw2AkIAEJ1C4BhNaZM2fCoUOHwtTUVNi7d29AZOS9Rwic1URqb29vGBoaCk1NTVXvylptr9UgzK9fvx5F9uTkZHS/efNm3DIGjz32WBwLxoSxwf/FF18MTz/9dEzv6OgIV65cif58HDx4MKZTtquriyRNAhKQQEUELJwfAgq//IyFkUhAAhKoKwIf+tCHQnt7e+xTdjYpiSxEyPBrM2lpholtEkJsKchsFD5sSWOfWSp8Uz34ITDTLNb58+dJilbYBnXEjNc/OD5x4kS4evVqnKmkHurFaIO48eGYImwx8rC/+Zu/ibOB7JOOD0Y50rCUno2FPly+fDms1TZ1UZ56MOolLRlidHBwMLS0tERh2traGm7fvh3gdffu3bB///7omsZhaWkpfPzjH18Zl927d4c7d+5EHz8kIAEJSKC+CWyj8KtvsPZOAhKQQKMRQIQcOHAgihkEGkIHBogphAizSBhpiClmphAqpB05ciQ8+uijYa1Zplu3boWnnnoqznCxT920w2wWs1rU1dzcHJaXl2kmTExMhM7OzjiLNTIyEs6dOxdFUcx87YP2Utv4JoGEaGIGjdm+19zu+z/lUe5LX/pSoM+IsxQPMZXqb4plbGwsMBtHHfS7VNtwQpzRL+KZm5srOYsKB4QdbdwX8OsH5L366quvH/1og+jr7u7+0cFrn2fPno1LQxGm9OG1JP+XgAQkIIE6IaDwq5OBrNluGLgEJFBXBBBSiBTEBzNRSQRdunQpCgpmrZhdY1ZqIx3ft29fnK1ihqutrS2KOAQNAvLhhx+OVfb09ISHHnpo5Zm87KwXZYgpOq7ygZhDyBZzSXnEQDy0i9gkBvwRTMX6i/8LL7wQCmftKJO1VD9pcEpirL+/P7z00kuxz+QV2sWLF+Py2iRes/nZ+FI6opJ9xowtIpexwxClJ0+eXGFIviYBCUhAArVNQOFX2+Nn9BKoCwJ2ov4IICIef/zxgBhBvGSfHUNYkI8QQsggBk+dOhUQbBshwSwW4q+wLLN+zM4Vpm/2can+IsiY2aP9cmfUmJFjVhBmyZJQo55kiLgbN26UZAgfeOzcuTMWQfwy+wn7mFDwgXBHPBckeygBCUhAAjVMQOFXw4Nn6BKQgATyRICZLpY8suSQuBAtLFNERFy7du2BmSqESlqeOTExEWfyKEcZxBP7vHhkLfGGP760xxaxmUQOs3DUQTpih+WYCDCON8tK9Te1h+h9//vfHxCsKa3UlmWYFy5cWHXmjRlEfI4dOxaf86MuRHW27zDgmHRE4uc+97mAP8f4FxpjwyxhqVnPQn+PJSABCUgg/wQUfvkfIyOUgAQkUBMEEBGIMJYkMpOEYGMWD6H1yCOPBJZ+ks5LWBBhe/bsic8Dkoal5wJZmsmLT0hDgCBYVgOAOGFp4vHjx+NyUuJIs1XUkeoi/8knn4wvQsnWR3yzs7MrL3fJ5m1kn/qK9ReBRjwYwhQ/bLW2md2j/4lp4UwhYpv+vfLKKyH5JI60Q152iyhHJC4sLKyMB3V+85vfXPmnH/CHO+O0kf5XVsbSEpCABCSwWQQUfptF1nolIAEJNCABZrPSksTsP4GQTWe5I4KHf4YgLWPkxSWINWbtEG68/IR6qAMjDRGEeExY2SeNY7b4YwiXo0ePxtkvyqW6yMMP/6wlnxRXtl78KEMa+2w5Zp8+pHYQn+yTRl6x/mbTqAe/tdrGB19ix+gLZUjH2CeNvGTwIp5sHj4ck05+8mVL3nve857AlmMMH3xpQ5PAlhOwQQlIYFMIKPw2BauVSkACEpDAWgSYDeTZPoQas1UsLUzCaa2y5ktAAhKQQH0TsHfVJ6Dwqz5Ta5SABCQggTIIIPKYZWOGCWNmq4xiukhAAhKQgAQksAECNSj8NtBLi0hAAhKQgAQkIAEJSEACEmhgAgq/Bh78mu66wUtAAhKQgAQkIAEJSEACZROoeeHnw+dlj7WOEqg7AnZIAhKQgAQkIAEJNBKBSrRPzQs/Xk3dSINtXyUgAQlI4D4CHkhAAhKQgAQahkAl2qfmhV/DMIcpOQAAEABJREFUjLIdlYAEJCABCUigBAGTJSABCUhgLQIKv7UImS8BCUhAAhKQgAQkkH8CRigBCaxKQOG3Kh4zJSABCUhAAhKQgAQkIIFaIWCcpQko/EqzMUcCEpCABCQgAQlIQAISkEBdEGgg4VcX42UnJCABCUhAAhKQgAQkIAEJrJuAwm/dyCxQ0wQMXgISkIAEJCABCUhAAg1IQOHXgINulyXQ6ATsvwQkIAEJSEACEmg0Agq/Rhtx+ysBCUhAAhDQJCABCUhAAg1FQOHXUMNtZyUgAQlsPYHx8fHQ19cXbWBgIMzPzz8QBP8g7fDwcJienn4gbysTZmZmwuHDh8Pi4uJWNlt2W7CDITwL48xyThwTV/wx+kdj2XpIpyzpjWf2WAISkEDjEFD4Nc5Y21MJSEAC20bgyJEjYWpqKhw6dCicOXMmIEiywTQ1NYWhoaHQ29ubTa76PoIOgcm2WOVdXV1hbGwstLS0FMuuKI02V2u7nMpffPHF8PTTT0eWHR0d4cqVK7EYgu7u3bthcnIyIOKuXbsWBfbNmzdDZ2dn9GcMLly4sMKe8vgzLoODg7EePyTQkATstAQahIDCr0EG2m5KQAISyAOB9vb2GMarr74annvuuWjMOCFcECxsEYXZPGa4SGeGC980m0VF7JOGUZ40fIdfmz3Eny31kY7weuaZZ8Irr7wSEDqULfR9+eWXY0yUyeal+inDPnVTH/VmZ8+y6ckX/8uXL4e12qbNbJnUH9pI9vGPfzwkhrt37w537tyJWdevXw8HDhwICGhEa1tbW5y1RMgmMU360tJSwGIhPyQgAQlIYIVAI+wo/BphlO2jBCQggZwQQCQRykMPPRSWl5dDc3NznI1CoJCeLJv3+OOPh1OnToWnnnoqjIyMBGazEF3UxZYZK4yyiDW2t27div7MIiKGSEP4IL7e+973xlmxJIiyvm94wxtwXbGUhwibnZ2NQou2mC1jtg2xdvHixSgWSf/oRz8a+0NciLI0o/bYY49F4bda2/hTjnowgkj9Yb/Q8O/u7i5MXjm+ffv2yj471I0ghAPH9Ke/vz8uwV2tHXw1CUhAAhKofQIKvzXHUAcJSEACEqiUwIkTJ6LAeP7558MnP/nJODOF+Ovp6SladTZvz549Yd++fXGma+fOnVEsUgghc+nSpVgvs2pXr14NSewkf/zWstV8Ux4ClThSvMy2US+zZwgoZhCJgX6y5HLHjh2B7bPPPruytBL/Qkv1k75af8jPWhJqhYI5+aT40jF1s8yTGElj1nBiYiKKVMQ044KQJk+TgAQkIIH6JKDwq89xtVfVJmB9EpBARQR4voxZrGo+P4fIO3jwYBQv1I2lWbyKgl1HYZasIgjTzB4xMMv4lre8JT6z+JGPfCQuK01CbbWqy+0PAu3cuXNR8Jaqj9lA4iKfWcmTJ0/GpaBpto/0ZIjE5JvS3EpAAhKQQP0RUPjV35jaIwlIYJMIWG2+CPDSkrTsc7siQzSxLJWXqBSLgZk1XmiDqCuWn00rpz8IyM997nPh2LFj972AhiWfzOgh8hCGLFGlbWb6jh49GkVfqdlBRCKzk8ymZuNxXwISkIAE6ouAwq++xtPeSEACEmgYAgibRx55JM6osYSRl8AgelYDwIxXa2trLMOLVFbzLZF3XzLPDzKrxzOIxIBRL3EQD8cso9y/f38Uaqu1vVZ/EHWIu4WFhRg/daeXySDqqJtn9o4fPx6efPLJ2B7PIeLPElT8McQjzyyyj42Ojobf/d3fjf73dc4DCUhAAhKoKwIKv7oaTjsjAQlIIH8EeP4NYZKNDMHETBRiJ6Unv8I8ypKHH8KNpZRsOWZpJ8srMZ5Zo76sPz6FRl34U7bQl/LERQzZPI5JJ5/6KIuxTxptUydGejYtu7x1tbapi7LUgVEn9ZCOEQN9Jy9ZsbrJI3bKZOsjHSMvxcFxYTuU09YiYL4EJCCB2iOg8Ku9MTNiCUhAAhKQgAQkIIHtJmD7EqgxAgq/Ghsww5WABCQgAQlIQAISkIAE8kGglqJQ+NXSaBmrBCQgAQlIQAISkIAEJCCBDRBQ+G0AWnlF9JKABCQgAQlIQAISkIAEJJAPAjUv/NID/vnAaRQSKCDgoQQkIAEJSEACEpCABKpEoBLtU/PCb9euXVXCaDUSkIAENoeAtUpAAhKQgAQkIIFqEKhE+9S88KsGQOuQgAQkIAEJbDIBq5eABCQgAQlsKwGF37bit3EJSEACEpCABBqHgD2VgAQksH0EFH7bx96WJSABCUhAAhKQgAQajYD9lcA2EVD4bRN4m5WABCQgAQlIQAISkIAEGpPAdvRa4bcd1G1TAhKQgAQkIAEJSEACEpDAFhJQ+G0h7PKa0ksCEpCABCQgAQlIQAISkEB1CSj8qsvT2iRQHQLWIgEJSEACEpCABCQggSoSUPhVEaZVSUACEqgmAeuSgAQkIAEJSEAC1SKg8KsWSeuRgAQkIAEJVJ+ANUpAAhKQgASqQkDhVxWMViIBCUhAAhKQgAQ2i4D1SkACEqicgMKvcobWIAEJSEACEpCABCQggc0lYO0SqJCAwq9CgBaXQCGB8fHx0NfXF214eDjcu3ev0CVMT08H/B7I2OQEYiGmmZmZTW6p/OoXFxfD4cOHIy+2HFOaGBPHxCrFT/rAwECYn5/HNfIkDcvWETO34IOYaZf2U6xb0GygXcaTbSXtJa4wr6SeapalT4kpW46pnzFn7GFN34kdY5808vDBl+uMNCxbB3mbbbCk3awRI7FuZtvltIvPVsSynn5mx4r9VJbrKTEkbtLZpjTySeP8YIxTerYO8rfSOP84D4mFmIhtq9qnLdqk7WTEQkwpBnyOHTu28v2Z0rdzW2xMiYfxTf3AhzTiT31kyzHpWd+8nd/Ep0mgWgQqqUfhVwk9yzYcgf/zh/83FLMsiIceeiiMjIyEqamp0NnZGS5evJjNjvu9vb1hcHAw7lf7gz+C/NFjW1h3U1NTGBoaCl1dXYVZFR1zk4VtpBJuSD760Y9GXo899li4cuVKFDQXLlyI4nhycjLcvXs38Ef/zp074ZFHHom+hw4duo/tkSNHYvrY2FhoaWnZSChFyyx++n+HYpZ1ZqxTH/bu3ZurG6oUJ+fD8Gs/RLBNaWlbK+cFoun8+fPh6aefjmPd2toaz4HtOC8Y82KWmHKNkc95+eijj8Z4ufZgnXw2Y1tOu/hUOxbOq1Ln11r9ZFyXl5cD1zo37zdu3IjfAVzzlIUj36nnzp2L6d/4xjdWvhuWlpZWrreOjo5YB/58x1K26nblf4VQzF5vCA5f/vKXV87Rp556Kn53vZ69oQ3fkc8991zRHxELK+S7j+9AOL73ve+NnCYmJkJ7e/uKKz7PPvvsfWkrmRXs0GYas/VWU2xMU12MZ3b84ZG+b9PfDNrL/u2t9vlN/ZoE6oGAwq8eRjH2wY88EuCGlLj4Q8UvrPzymv44IpS44eF4+LUbcn7VZMsfOfazv2TyB5A0jHLUefr06ThTRp3UTxr1nTx5MrzyyitRWFKu0I9j/DFuJmiHemmX9tknplRfSsOPmxrayKZdvnw5nD17NhrpL7/8csj2tdCfOqg7GTehWDpm++qrr4Y9e/ZEAceNMgL69u3b8UblQx/6EC65st27dweEKn0lPm6y2IcHPBM7goYtaVgauzQm5DNmjDHl8U11sCUNY5/yzzzzTODGl3LZdPKoh3SMvMLzgnzGCV/aSzFs1nnx3e9+N6TzLfGgf7SfOBBrMs4JLB2zpa/Nzc0B3hx3d3cHrjF4w520vFuxPsMeJolD8oEN48T4pTHHj2uItEKepfpe6Pu1r30t0Cb+bKmHtqj7r/7qr+Lse4oFH2IgH+NcKUzj+l/r/CpWB/VgXOPUzZbjZFzzjDHHjDlCn++G3/qt34rfDaTnzbh+2tra4ncVsaVzk3RYk8Z4MMaMY5YL/EnDl2uTMfjzP//z8LnPfS689NJL8TudPIw8mKUy1Lua0Ta+lOM7Ots+40869TH++LGfxjrbHuVopzAN36tXr4YTJ05EsUm/6EOqp9CfOrJWbExLjT/fC1i2vPsSkEB5BBR+5XHSSwJlE+CX6+PHj8ebJ2aqenp6VsryB7Zwpg+fAwcOxF+qceRXS0QYv17zx5IbgevXr8d80jkmnXb4tTP7a27TazN6n/zkJ0P6pZc/jsX8aAejbcQDv6Zeu3YtfOQjH4l/tEmnHWYriY12+eWaP+7caBMjv87zyzIxHDx4MGD8yvqGN7yBquNNPn0tVkd0KPigPX7p379/f/xVn7gLXFYOuXFCcGbZcsPBTQY3yOSvOG/BDrMLcOrv74/8aLJYv+kjebCD+S/90i+t3CCSXmiMA/XCn5vemzdvBox90hiTVIb2EMikc3OGEE3tcUNdeF5QDhFFLMTPcTLarfZ5QQyMKb/Uc95wDnMzT7xcF8RfbNzoQzovuOlH/KU4C7eUz9N5URgfN8PF+gwXriOuZfpLObhgXMOwSecBY851iA/lEk9mcUgrZVnfN7/5zStupDNLTVt858zNzcXZyccffzzAnXiKff+Qxmwm5bj2Vzu/uKbx51zDnzoZ/5UgMjvM+HMe0x++azJZD+xyLXAOI67InJ2dDVyDfA/AmrStNsQKY1xuu4wvTDD4Z7lwXfzhH/5hYMz37dsXv1uoOzvrzfhTdq32GOd0jr373e++z508vjMYzxdeeCGka59z4buv/WDD+UcstEP7sOXc4Bwhje95vkOY2aYOjmmAsWHM+Z4uVgc+hZYd07XGn/OIODi/qId+pL+99Ic0TQISuJ+Awu9+Hh5JoGICiCJu6vmDiBDihpdK+aPOzQz7WeMmnhsX/Jjl4qaHfP7AsuVml1970w3NpUuXojCineSLXylbzS/FtHPnzsA+bfLHmpiojz+8SVDxBzXd1HADQTyl/rhSV+prsTq4Qaf+ZBxz04vwpBxG3Cm/cIsvMcCNPG464I0ROzcPpG+lpRs42uTGvFi/YUs+7OC51vjRl9RHxoayjEGaBWHcUp3cBKX6SIMf5w5lShn+nHeF+Wn8qJ992qZO4sG3WN/wYUzoW6nzgvKpP/SDmSJu0rlR5Ka9UNQVnhfEQxzEUMzyeF5k4yzVZ8aKscAXnzS+HGPFeMMmyxO/1ayUb7ZtxjC1zXcR9XEOFfv+YYaIHxfYZsUKZZLRJ86vUnUkv7RFUNBXrmfSiIdtMaNNRD7tk893Bj8o8B3A9y95MCIvz0Y/6APXATNmKVauO/qUjtOWa4RrILHBh7S1+pod51RX2qZxoq73v//9cTY1XWuIKa5NrlFi5JrlHGWMGCvSGLdUV3ab6iW+YnVkfdmHBeMGD45TH9kvNPrL9Z7+ZpBPjIw/YpM2qY90TQIS+DGBHT/edU8CEsgjAf4A82svf8z4o4YhMrYiVv7w8gsubWJJyNI+x9xMrPXHtVQdKX4EC/V++MMfXpn9os/cXJDHH3h+ec0a/gkAAAZ8SURBVOYmgn1m9Lg5JYZUx3ZuiQmhQ6zEQX/TtpAdN0owgx2W+sDNVSpPvylfyrghZ/aEfG6oucFhn5s2fv1mnzTqhCPH1Tb6WNg3bvDpD/2ij2udF/SDmSL8MW7a6UOKFR6F5wU3vPQNjvjBgXOBMcjbeUF8hbZWn/HHh36xn6wU75RfYluVZM6hYt8/jDfjw/OWL7744qptlaojW4gfS+g3N+8pPcsijTksEBpnzpyJS92JI/nnYcv3FOIlnf9sWT5JbMykc65yDrNPGuxgyDXA9UDaalZ4DXCdkLZZHLiWEaF8xxEjhugjRsaKdMaNfpFWzIivVB3Jv9iYlhp/+sy5l/2bkepxKwEJrE5A4bc6H3MlsO0EuBnm5paZFH5d5fkL/vCVCgx/ft3njzJ/TEv5lZPOEh1+1addjJszbmT4RZZjRAo3YtzssESIm+/vf//791VdrI6sA0u7bt26FZgBo07q4EaBOukD/WYpGjNFzOTx/GKahYTFN7/5zXgDSFmMuhEgbLfCuOFifIiV9hFf9BkrZEcfEGT4YfSVGyZ8T506FZcHs+R2tbgffvjh+LIbyvMSCcYaf5Y7ccNJOrGwNJBzgTyMfXzJ247zgn4SRzLGiJt54sW4gUx5bIudF6Qzq5jOFY6pJ4/nBbEVGrGu1mf8s+MLF8aK86PwXMJ3K4zzhvOb65B4uOb4/mG8OGYsuFbxK3V+kVesjhQ/9XHuMuNFnRj9zrIYHR0N3OhTBhZ8D6SY+F7CKIclX65N/LfSuMZZfgkXYuH5PMaddL7XiPno0aMrIcEu+TKbtpKR2eE7lu8Nrl3On+w18Pzzz8fvjYx7wW5lhzDk/CNm+sN3P38DEm9iIj78GGO+mzk3sq2SV6yO5MN3Q7ExLTb+1FXsu4HnFomNGGGc/makNtxKQAI/IqDw+xEHPyVQFoH//89/ORSzbOGPf/zjKzNXKZ0/+qSnY24E+NWUP2L84eTGiDx88GWffPzYZ8svrViaGcn64pM16sSXcoV+6Zh22Kcc7VOGeDD2SWOfX1apCyMmyrHEhmPy8ElpHL/vfe8LqV7qJp90/DHqID0Zx6Qnw5cy2XT28ac/yY8tLN7znvcEthxjxI5vtazlj/8xFLNs/dm4Uvz0gX1iwugDN7PcJHGM8Ys2N3KJH2m8bQ9fytMXxoG2SKMd0lO9+HJDhg+W5YAv5bJGfbRBHkadKZ8xIw6MfdKpkzK0ibFPGvspBuqjHsqtdl685S1viS+noDx1Y9RHeYx90pJRJ+nJaI92iTulpTLZNPLgsNnnBTeYxSzFn7bEluIkjX1ixNgnDd7wY58+0lfyMcoXpsGGNMpneVI+GeXI57jQl7Zokzy2HLNPvZRjny3HaZ9YMNjSJnVzjOGLX0rjGEvlyeMYXyzVQTpGfaSRlwx/4k4sOLeIM5uWfGkHS8fJl7qrbvt/GEIxyzRE7CkW+kX/yE58iI9+kZ71pQzH9JNxoQyW+kw58vDBF8vWj28y6k5tkEZ9lGWf+ogFH+qCHenk48c+efjgSzpt0x5bjinDMcY+ZaiLY8qxn9LJowxlyWfLMekYbRAreckom03PliEv+bGlLH938OEYw4e6tdcJuJHA6wQUfq+DcCMBCUhgswlws8PMRhIM/IpP2ma3a/0SkIAEJCABCTQ2AXqv8IOCJgEJSGALCPArOr/Q84s0xi/jW9CsTUhAAhKQgAQkIIGg8Gv4k0AAEpCABCQgAQlIQAISkEC9E1D41fsI2z8JlENAHwlIQAISkIAEJCCBuiag8Kvr4bVzEpCABMonoKcEJCABCUhAAvVLQOFXv2NrzyQgAQlIQALrJaC/BCQgAQnUKQGFX50OrN2SgAQkIAEJSEACGyNgKQlIoB4JKPzqcVTtkwQkIAEJSEACEpCABCohYNm6I6Dwq7shtUMSkIAEJCABCUhAAhKQgATuJ7AR4Xd/DR5JQAISkIAEJCABCUhAAhKQQK4JKPxyPTx5Ds7YJCABCUhAAhKQgAQkIIFaIaDwq5WRMk4J5JGAMUlAAhKQgAQkIAEJ1AQBhV9NDJNBSkACEsgvASOTgAQkIAEJSCD/BBR++R8jI5SABCQgAQnknYDxSUACEpBAzgko/HI+QIYnAQlIQAISkIAEaoOAUUpAAnkmEIXfD37wgyuzs7NBk4HngOeA54DngOeA54DngOeA54DnwIbPATVFLjUVeu//AQAA//9mR2AlAAAABklEQVQDAIa0lMAyTlnrAAAAAElFTkSuQmCC"/>
        <xdr:cNvSpPr>
          <a:spLocks noChangeAspect="1" noChangeArrowheads="1"/>
        </xdr:cNvSpPr>
      </xdr:nvSpPr>
      <xdr:spPr bwMode="auto">
        <a:xfrm>
          <a:off x="17786350" y="39554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29</xdr:col>
      <xdr:colOff>0</xdr:colOff>
      <xdr:row>193</xdr:row>
      <xdr:rowOff>0</xdr:rowOff>
    </xdr:from>
    <xdr:to>
      <xdr:col>29</xdr:col>
      <xdr:colOff>304800</xdr:colOff>
      <xdr:row>194</xdr:row>
      <xdr:rowOff>120650</xdr:rowOff>
    </xdr:to>
    <xdr:sp macro="" textlink="">
      <xdr:nvSpPr>
        <xdr:cNvPr id="1028" name="AutoShape 4" descr="data:image/png;base64,iVBORw0KGgoAAAANSUhEUgAAA34AAAEzCAYAAABucNGPAAAQAElEQVR4Aey9f2xc2V33f55IVF63lMZOW31J3F8mLhWsGz1geVlUpYv0UDm7QjLdILBaVFyLUORmFZASVmrqNa5kdoFGddwfqRwLaSOrUhL5HzYRfBVlQ3miBANdEsR27brQJkGiON4iqB31j/bZ1+ke92YyY489Y/vOzGu1n7n3nvM553zO69w7vu85597sCP4nAQlIQAISkIAEJCABCUhAAnVNIAq/b33rWz985ZVXtIZl4Nh7/nsOeA54DngOeA54DngOeA54DtTrOfDyyy+/GIXfvXv3QkdHhyYDz4FGPgfsu+e/54DngOeA54DngOeA50BdngM7duzYH4VfXc9p2jkJSEACEiibgI4SkIAEJCABCdQnAYVffY6rvZKABCQgAQlslIDlJCABCUigDgko/OpwUO2SBCQgAQlIQAISqIyApSUggXojoPCrtxG1PxKQgAQkIAEJSEACEqgGAeuoKwIKv7oaTjsjAQlIQAISkIAEJCABCUjgQQIbFX4P1mSKBCQgAQlIQAISkIAEJCABCeSSgMIvl8NSK0EZpwQkIAEJSEACEpCABCRQCwTWJfz49/6Gh4fD+Pj4fX3juK+vL2DT09MxL/mShs3MzMT0+fn5MDAwEH1TGhmnT58O5LGvSUACNUTAUCUgAQlIQAISkIAEck+gbOGHKDt69GjYu3fvfZ1CvN29ezdMTk5GQXjt2rUo4G7evBk6OzvD1NRUOHLkSLhw4UJADN64cSMcOnQojIyMBPapDLHY0tIS2tvbOdQkIAEJSKDGCBiuBCQgAQlIQAL5JlC28EOUjY2NPSD8rl+/Hg4cOBCampoC4q2trS0sLi6Grq6u0NvbG3tP+tLSUsBiQuYDQTk3Nxd6enoyqe5KQAISkIAEJFBjBAxXAhKQgARyTKBs4beePty+ffs+d4QgghAByCzgqVOnwujoaOju7g4XL16MSz8RjvcV8kACEpCABCQgAQlIoMYIGK4EJJBXAlUXfrt3776vr4g+lnnynB8ZzBxOTEwEjJk+xB/LQcnnWUF8tMYi8JnPfCYcPnz4vhnh559/Pjz22GPRyE9Evv71r4cnnngipv/mb/5mWFhYiOUoj3/W96tf/WqgnlTWrQTySoDVEJzD2fOXWDl/Oa+xbF6x9Oy1wblPeeyzn/1sII99TQJ5JlDqOuDc5xrAOPdTH4qlc66nvxFeB4mUWwlsAwGbzCWBqgu/O3fuhD179sTO8kzfyZMn41JQZvti4usfLPFEFJLOlz2ijy3pr7u4qXMCiDbE21vf+tbQ3Ny80lv+cL/44ovh7Nmz4YUXXgjf+c53An/AOT++8IUvhGPHjoXLly+Hxx9/PHzpS18K3/72t8O73vWu6Esl1EsdlP3whz9MkiaB3BLgXP2d3/md8HM/93P3xUh6seugVDrPW3NtfPGLXwzsUxk3yVxfP/uzP8uhJoHcEuC8LnYd8N3P3wC+z/mbwDWBb6l0zn2vg9wOs4FJQALbTKBi4ceMHTN6iDxE261bt+JLWhB1vAyG5/943u/1fsYNvizxTM8AksiNf2trK7vrMm7yZ2dng1Z7DDhH/viP/zi8+93vDt/73vfCN77xjTiOnBs///M/H58VZdkw+X//938f/vZv/zb88Ic/DD/1Uz8V/d7+9reH//iP/4jl/uu//itu//u//zv8y7/8S/j85z8ffuVXfiVQ3nOj9s6NRhqzHTt2xJddveUtbwmcv6nvpa6DUul8F/77v/97/CGE6+Gv//qvw9/93d+F97///fF6SfW69XrI4zlQ6jr4y7/8y/DLv/zL8bucvxm7du0K//RP/xRKpXsdeH7n8fw2Js/Lap4DfM+tSyxlnMsWfog6/hmGEydOhKtXr678cwyIOgRbf39/OH78eHjyySfjS16uXLkSl+HhzzJOjF/iaJtlnghGZvtY+onoo/zy8nIUjfiUa/wR6OjoCFotMbg/1ne84x3hjW98Y/iZn/mZOI6MKZbGlH2EYaEfx8wCcmP76quvhqeeeiogGL/1rW+F3/iN3wi/+qu/GutL9bi9n7s88sXjp3/6p8NP/uRPrpyznPdYGif2uQ7YYoXpvCCLGT5ewvVrv/ZrUfQNDQ3FtysnX7f5GnPH48HxKLwOuCZIS6w4/v73vx+vlWLpXgcPMk3s3MrGc6A+zgHuAcrVSYV+ZQs/BBqCjefxkiH6qHBwcDD+sw2kpzRm8zjOWsrDP+1ny5POsSaBLIF3vetd2cOVfU58BONDDz0UuNll+Sfn1X/+539Gn8ceeyywlLSSX0ZiRX5sDgFrXReBUtdBSmc5J7MgGLPe+/fvj0uhuQ54FmpdjeksgZwSeOc731k0spTudVAUj4kSkIAEIoGyhV/09kMC20Dg3/7t30L6o55tHkHHbDFGOrN/586di7POPA/Cs048B8jSOPI1CdQygVLXQWE6zz/x4wfP9v3P//xPfFaWLel57L8xSWA9BFjRkX7syJYrTOd89zrIEnJfAhKQQAgKP8+C3BFg1o4H+BF2GPukpaWd//AP/xBjRuTxQowk/M6fPx+Y5WAmMDq89lHsBuG1ZP+XQO4JcM5z7nMNYOyThrFPGsY+aXQo/fjx27/92xxG4/p429veFvf9kEBOCZQMi+90XurCuY2Y+9d//dfwvve9L37XF0unInz5++B1AA1NAhKQwI8JKPx+zMK9LSbATStLMT/xiU+E69evx7d08owSS3U++MEPhoMHD0ZjnzRuYH//938/PPvss/Gfc+BNb+mtnbzhjV98P/CBD8Q3hDLTR7285IVnPra4azYngbIJcDPL6+c//elPh0uXLsVzm/OZc55zv/A6KJVOg/zTDdwo8+MHfm9605vidcWNMMf4aBLII4FS1wHf6fxwkb7TP/axjwXO71Lp9M3rAAq1aMYsAQlsNgGF32YTtv6SBPjj/ZWvfCX+0ww8n4d99KMfjf5sOcbYj4mvfXDzyjNMpPNcH2LwteTATcCnPvUpdqNxjA/1005M9EMCOSSQPac5ZzHOX0Ll3OcYY580jH3SMPZJw7gGUtl0jA/pHGsSyCuB1a4Dzl/OY6zY+V0svZgf9eS1/8YlAQm8TsDNphJQ+G0qXiuXgAQkIAEJSEACEpCABCSw/QRqRfhtPykjkIAEJCABCUhAAhKQgAQkUKMEFH41OnCNGba9loAEJCABCUhAAhKQgAQ2QmBdwu/evXtheHg4jI+P39cWx319fQGbnp5eySuWPj8/HwYGBqLvzMzMiu/p06cDeSsJ7khAAhIoRsA0CUhAAhKQgAQkIIF1Eyhb+CHKjh49Gvbu3XtfI4i3u3fvhsnJySgIr127FgVcqfQbN26EQ4cOhZGRkcA+lSEWW1paQnt7O4eaBCQgAQlIYFUCZkpAAhKQgAQksD4CZQs/RBlvUSwUfryG/8CBA6GpqSkg3tra2sLi4mJ8PX+x9MLwEJRzc3PBV+4XkvFYAhKQgAQkIIFVCJglAQlIQALrIFC28FtHneH27dtF3Unv7OwMp06dCqOjo6G7uztcvHgxLv1EOBYtZKIEJCABCUhAAhKQgASKEjBRAhIol0DVhd/u3buLtp3SmTmcmJgIGDN9iL+pqan4zB/PBBYtbKIEJCABCUhAAhKQgAQkIIFiBEwri0DVhd+dO3fCnj17Hmi8MJ0lniwJZXno0tJSfD6QLekPFDZBAhKQgAQkIAEJSEACEpCABDZMoGLhx4zdhQsXAm/8RLTdunUrvqSlVDqR4ssSz97eXg6jNTc3h9bW1ri/no+FhYUwOztbynKd/n/+8P8GTQZbcQ7k+RpZ/PT/DpoMtuIcyPN1wMoXbSrIYPMZ5Pk6MLbavJ913LZ23NA+69FKWd+yhR+ijn+G4cSJE+Hq1atxaSZv7uzq6oqCrb+/Pxw/fjw8+eST8SUvpdJpnGWeCENm+1j6ieij/PLychSN+JRru3btCh0dHTVp5fZRv0oJWD7P14ijI4GtIuB1sFWkbSfPBPJ8HRhbbd7POm5bO25on41+x5Qt/BBoCLbsr3GIOxoeHBxc+ZUupa2VXsyPeiinSUACEqg6ASuUgAQkIAEJSEACDUygbOHXwIzsugQkIAEJ1AkBuyEBCUhAAhJoVAIKv0YdefstAQlIQAISaEwC9loCEpBAQxJQ+DXksNtpCUhAAhKQgAQk0MgE7LsEGo+Awq/xxtweS0ACEpCABCQgAQlIQAINRkDh12ADbnclIAEJSEACEpCABCQggcYjoPArPuamSkACEpCABCQgAQlIQAISqBsCCr+6GUo7Un0C1igBCUhAAhKQgAQkIIH6IKDwq49xtBcSkMBmEbBeCUhAAhKQgAQkUAcEqiL8xsfHQ19fX7SZmZmI5d69e2F4eDimkYcPGfPz82FgYCCmJ1/ST58+HchjX5OABCQgAQnkiYCxSEACEpCABGqdQMXCb3p6OjKYmpoKIyMj4dy5c2FxcTHcvHkztLa2BtInJyfD0tJSFHY3btwIhw4dir7sU5g6WlpaQnt7O4eaBCQgAQlIQAISyBsB45GABCRQ0wQqFn537twJ3d3dEcLu3btDc3NzFHgxIfNB+s6dOzMpP9pllm9ubi709PT8KMFPCUhAAhKQgAQkIAEJ5JKAQUmgdglULPwQe9evX48Empqa4iwfB11dXWziks7BwcEo7JjV6+zsDKdOnQqjo6NRMF68eDEu/aRsLOCHBCQgAQlIQAISkIAEJCCBvBKo0bgqFn779+8Ps7OzUeDxLN/Vq1cjCp7xu3v3bnjiiSdCW1tbOHPmTCCN5ZwTExMBY6aP2UKWg1I2PQcYK/BDAhKQgAQkIAEJSEACEpCABKpCoGLhxyze2NjYyrN8+/btC6Qh7JjdQ9ANDQ3FmUCe+0tRs8STZwHx5fk/RB9b0pNPOduFhYUoPBGfObB1xVJO//SRQDUI5PnaqEb/rEMC5RDwOiiHkj71TiDP14Gxza7rPlJejckL7bPR76mKhV+2YZZtLi8vB5Z/ZtOZ6WP2L6VxjG9vb29Kis8G8jKYlYQyd3bt2hU6Ojpq0srsom41RyB/Aef5GskfLSOqVwJeB/U6svZrPQTyfB0YW23ezzpuWztuaJ/1XPNZ34qFH/8kA7N6GG/pPHbsWOB5PY4vX74cl4D29/fHGb/03B+zgSzxZLaPpZ+8+AUfRCPH2QDdl4AEJFCTBAxaAhKQgAQkIAEJ5IhAxcIPMcczehhLOhF99A9Rl5aAkscLXkjH2Kcc+xjHhT6kaxKQgAQkIIFaJmDsEpCABCQggbwQqFj45aUjxiEBCUhAAhKQgARySMCQJCABCeSCgMIvF8NgEBKQgAQkIAEJSEAC9UvAnklg+wko/LZ/DIxAAhKQgAQkIAEJSEACEqh3AtvcP4XfNg+AzUtAAhKQgAQkIAEJSEACEthsAgq/zSZcXv16SUACEpCABCQgAQlIQAIS2DQCCr9NQ2vFElgvAf0lIAEJSEACvtKk2AAAEABJREFUEpCABCSwOQQUfpvD1VolIAEJbIyApSQgAQlIQAISkMAmEKiK8BsfHw99fX3RZmZmVsKcn58PAwMDMf3w4cNhcXExZNOyvqdPn455K4XdkYAEJCABCTQoAbstAQlIQAISqDaBioXf9PR0jGlqaiqMjIyEc+fORYGHyPvyl78cnn766UDe2NhYaGlpCTdu3AiHDh2KvuxTmDrIa29v51CTgAQkIAEJSEACjU7A/ktAAhKoKoGKhd+dO3dCd3d3DGr37t2hubk5ztwxs9fW1hbWEnP4zc3NhZ6enliHHxKQgAQkIAEJSEACEpAABDQJVI9AxcIPsXf9+vUYUVNTU2htbY37t2/fDlevXo3LPFkGOjw8HO7duxc6OzvDqVOnwujoaBSMFy9ejMtBKRsL+iEBCUhAAhKQgAQkIAEJSEACPyJQpc+Khd/+/fvD7OzsisBD7KXYDh48GJd5Tk5OxqSbN2/GGcCJiYmAMdPHbCFLQRGHPCsYHf2QgAQkIAEJSEACEpCABCQggaoRqFj48Wwez+8h3hB4+/bti8/yZSNkNo+ZPmYBUzpLPHkOkPJLS0sB0ceW9ORTznZhYSEKT8RnrVk5/VvDx2wJlEUgz9dGWR3QSQJVIOB1UAWIVlHzBPJ8HRjbbM3e0zp2Wzd2aJ+NfhFVLPyyDbNsc3l5ObD8c8+ePfFFLizvROBdu3YtLvPEnzR8e3t7OYzGs4FpmWhMKPNj165doaOjoyatzC7qJoE1CKydnedrZO3o9ZBAdQh4HVSHo7XUNoE8XwfGVpv3s47b1o4b2mej30IVCz/+SQaWaWK8pfPYsWOBGb6urq74vF9/f38YHBwMjzzySFzmSaAs82SJJ7N9vPwF0YcfopFjfDQJSEACElgHAV0lIAEJSEACEpDAKgQqFn4IPJZ5YkNDQ1H0pfYQfKRj2dk90ilX6Ed6SnMrAQlIQAISkMD6COgtAQlIQAISKEWgYuFXqmLTJSABCUhAAhKQgAS2nIANSkACEihKQOFXFIuJEpCABCQgAQlIQAISqFUCxi2BBwko/B5kYooEJCABCUhAAhKQgAQkIIHaJlAQvcKvAIiHEpCABCQgAQlIQAISkIAE6o2Awq/eRrS8/uglAQlIQAISkIAEJCABCTQQAYVfAw22XZXA/QQ8koAEJCABCUhAAhJoFAIKv0YZafspAQlIoBgB0yQgAQlIQAISaAgCVRF+4+Pjoa+vL9rMzMx94Obn58PAwECYnp6O6ekY/6zv6dOnA3nRyQ8JSEACEpCABLaMgA1JQAISkED9E6hY+CVBNzU1FUZGRsK5c+fC4uJiJHfv3r1w/vz50NHREY/5uHHjRjh06FD0ZZ806mhpaQnt7e0cahKQgAQkIAEJSEACW0vA1iQggTonULHwu3PnTuju7o6Ydu/eHZqbm1dm7i5evBj27t0bLToU+WCWb25uLvT09BTJNUkCEpCABCQgAQlIQAIS2BoCtlLPBCoWfoi969evR0ZNTU2htbU17jPrhygsFHSdnZ3h1KlTYXR0NApGxCFLQSkbC/ohAQlIQAISkIAEJCABCUhAAlUlULbwK9Xq/v37w+zsbHy+j+f2rl69Gl1Z+slMYKGgYznnxMREwJjpwwdfyvKsYCzshwQkIAEJSEACEpCABCQgAQlUjUDFwo9n88bGxgLibXJyMuzbty+86U1vCnfv3g0nTpyIgvDs2bMB41m+FDlLPJkVpPzS0lJA9LElPfmUs11YWIjCE/FZa1ZO/3LmYzg1SiDP10aNIjXsGiTgdVCDg2bIVSeQ5+vA2GZr9p7Wsdu6sUP7bPSLoWLhl22YZZvLy8vh3e9+dxgaGopiEEF48ODBgPX29kZ3XvqCbzomkWcD0zJRjsu1Xbt2xZfH8AKZWrNy+6ifBColUN1ro6Oq11ylfbO8BMol4HVQLin96plAnq8DY6vu31d51idPtM9Gv6MqFn78kwws08R4S+exY8dC4fLOwuBY5skST2b7WPqJ6Ovv7w+IRo4L/T2WgAQkIIGcETAcCUhAAhKQgARqikDFwq+rq2tlZo9ZvmKij5k9LJEZHBwMlMseMzNIekpzKwEJSEACEpBAvgkYnQQkIAEJ1A6BioVf7XTVSCUgAQlIQAISkIAEqkzA6iQggRohoPCrkYEyTAlIQAISkIAEJCABCeSTgFHVAgGFXy2MkjFKQAISkIAEJCABCUhAAhKogMCmC78KYrOoBCQgAQlIQAISkIAEJCABCVSBgMKvChCtYk0COkhAAhKQgAQkIAEJSEAC20hA4beN8G1aAo1FwN5KQAISkIAEJCABCWwXAYXfdpG3XQlIQAKNSMA+S0ACEpCABCSwLQSqIvzGx8dDX19ftJmZmdiRe/fuheHh4ZhGXkqfn58PAwMDMT2lUeD06dOBPPY1CUhAAhKQgATql4A9k4AEJCCBrSdQsfCbnp6OUU9NTYWRkZFw7ty5sLi4GG7evBk6OzsD6UeOHAkXLlwIiMEbN26EQ4cORV/2KUwdLS0tob29nUNNAhKQgAQkIAEJSKC+Cdg7CUhgiwlULPzu3LkTuru7Y9i7d+8Ozc3Nceauq6sr9Pb2xnRE3dLSUsBiQuaDWb65ubnQ09OTSXVXAhKQgAQkIAEJSEACEqhvAvZuKwlULPwQe9evX48xNzU1hdbW1rif/WAGsK2tLSAAmQU8depUGB0djYLx4sWLceknZbNl3JeABCQgAQlIQAISkIAEJCCB6hCoWPjt378/zM7Oxmf2eJbv6tWr90WG6GOZJ3lksJxzYmIiYMz0MVvIclDyeVYQH0yTgAQkIAEJSEACEpCABCQggeoQqFj4MYs3NjYWn+WbnJwM+/btizN7hMczfSdPngwHDhxYSSMdY4knopDyLAFF9LElnfxybWFhIQpPxGetWbl9bGA/u14lAnm+NqrURauRwJoEvA7WRKRDAxDI83VgbLM1e0/r2G3d2KF9NvpVVbHwyzbMss3l5eXA8k9E3dGjR6Po43m/rB+CEN/0DCB5PBtYbJkoeavZrl27QkdHR03aav0yTwLVJJDna2TtfuohgeoQ8DqoDkdrqW0Ceb4OjK0272cdt60dN7TPRr+FKhZ+/JMMLNPEeEvnsWPHAs/rXblyJaBIT5w4sbIMFF8CZZknSzyZ7WPpJ6Kvv78/IBo5xkeTgAQkIAEJrBBwRwISkIAEJCCBighULPyYzeMZPWxoaCiKPiJiNo+0rOFL3uDgYEj76Rg/0jnWJCABCUhAAhKQQCEBjyUgAQlIYOMEKhZ+G2/akhKQgAQkIAEJSEACElgXAZ0lIIENElD4bRCcxSQgAQlIQAISkIAEJCCB7SBgmxshoPDbCDXLSEACEpCABCQgAQlIQAISqCECdSf8aoi9oUpAAhKQgAQkIAEJSEACEtgSAgq/LcFsI1tMwOYkIAEJSEACEpBAzRL4+te/Hp544onw2GOPRfvqV7+60pfPfOYzMY28lM6WY8pQFuelpaWAL2/Z51iTgMLPc0ACEqhTAnZLAhKQgAQkUJsEzp07F/gn0i5fvhy++MUvhhdeeCEg5J5//vnYoZT+F3/xF/GfT+OfTMOPMuzj9NnPfjbs378/VPLvvlGPVj8EFH71M5b2RAISkIAECgl4LAEJSKAOCLztbW8Lzc3N4Vvf+lYUc3TpHe94R3jjG98YXn75ZQ7vM2YASfjABz7ARpNAJFAV4Tc+Ph76+vqipV8ZqD2bPj09TVKYn58PAwMDD/iePn065kUnPyQgAQlIQAISkECVCFiNBGqNwO/93u+Fz3/+83FJ5xe+8IXAMX145zvfGa5cucJuFIIIQg66urrCJz7xiViGfXz+4A/+gCxNAisEKhZ+SdBNTU2FkZGRwNT04uJiQADevXs3TE5OBgTgtWvXorC7ceNGOHToUPRln0ioo6WlJbS3t3OoSUACEpCABCQgAQlIoJoEaqounsv74Q9/GD75yU+Gb37zm+H8+fMx/p6envDP//zPURDyTN+lS5diOjN7LP/8yle+Ei5cuBDw+6M/+qPol5aHRkc/GprAjkp7f+fOndDd3R2r2b17d/z1gVm969evhwMHDoSmpqaAqGtrawsIwuiY+cB3bm4unqCZZHclIAEJSEACEpCABCTQcAQQfX/6p38ahoeHw6//+q8HnuNjQoV0ntdD3CHyeO6Pe/C3vvWtK4xY4skxzwMyG3j27Nk4GUPZFaeG3mnszu+otPuIPUQe9SDyWltb2S1qt2/fDp2dneHUqVNhdHQ0CsaLFy/GpZ+ULVrIRAlIQAISkIAEJCABCTQoAUTb9773vQd6zywgAo9n/cjEjyWeH/7whzmMxnOBCMB44EfDE6hY+PG2oNnZ2fjMHs/5Xb16tShUBCIZLOecmJgIGDN9/FLBMlHKsiQUn+0w25SABCQgAQlIQAISkMB2E2BW72Mf+1h8Zo/lnDy7xzHpzOiRhjEL+Cd/8idxtR0C8M/+7M/Ck08+GY9/4Rd+IXznO98Jjz/+eOC5QMpud79sf/sJVCz8WMY5NjYWEG88z7dv3764tLOwaywJ3bNnz0oySzxZ+kl5TlZEH1vSV5zK2OHXDYRnLVoZ3dNlawnUbWt5vj7qFrodyx0Br4PcDYkBbQOBPF8HxjYbEoO3v/3tcYUcq+QwjsljyzE2ODgYWE1HOtv+/v6wY8eOWAfH5OPHJAs+2o/51jILtM9GvzoqFn7Zhlm2uby8HJjd4yTj4dJ79+7Fl7rcunVr5eUtpOHb29u7Upyp6NWWia44FuzwC0ZHR0eoRSvoiocS2DQCeb4+Nq3TG67YgvVKwOugXkfWfq2HQJ6vA2OrzftZx21rxw3ts55rPutbsfBjmpllmhhv6eQfjuR5PV4li5Dj14fjx4/HqWdm92icZZ4IQ45Z+onoww/RyDE+mgQkIAEJSGDbCNiwBCQgAQlIoM4IVCz8EHgs88SGhobiWzwTI6aYScfwy6YXHuODf/JxKwEJSEACEpCABLaTgG1LQAISqCcCFQu/eoJhXyQgAQlIQAISkIAEJJAh4K4E6oaAwq9uhtKOSEACEpCABCQgAQlIQALVJ1AfNSr86mMc7YUEJCABCUhAAhKQgAQkIIGSBBR+JdGUl6GXBCQgAQlIQAISkIAEJCCBvBNQ+OV9hIyvFggYowQkIAEJSEACEpCABHJNQOGX6+ExOAlIoHYIGKkEJCABCWyYwJX/FYImg604BzZ8ktZ+QYVf7Y+hPZCABCQggbwQMA4JSEACEpBATglULPzu3bsXhoeHQ19fX7Tx8fHY1VLp8/PzYWBgIPrOzMxEXz5Onz4dyGNfk4AEJCABCUhAArVKwLglIAEJ5JFAxcLv5s2bobW1NUxNTYXJycmwtLQUBVyp9Bs3boRDhw6FkZGRwD5QpqenQ0tLS2hvb+dQk4AEJCABCUhAAhKQQC0TMHYJ5I5AxcKvsEfNzc1h586dhcmhVDqzfD2HpuwAABAASURBVHNzc6Gnp+eBMiZIQAISkIAEJCABCUhAAhKoTQL5inpHpeF0dXXFKljqOTg4GAUcs3el0js7O8OpU6fC6Oho6O7uDhcvXoxLP5uammI9fkhAAhKQgAQkIAEJSEACEpBAdQlULPx4lu/u3bvhiSeeCG1tbeHMmTOBNKxYOss5JyYmAsZMH+KPZaIIx/R8YHW7mM/ajEoCEpCABCQgAQlIQAISkMBWEahY+CHgmMVDuA0NDcXn/Xi+r1R66hhLPBcXF+OzfTwXiOhjS3rycSuBOidg9yQgAQlIQAISkIAEJLAlBCoWftko0yxfNo39wnSOWeLZ29tLdjSeAeQlMfFgHR8LCwthdna2Jm0d3dRVAhURyPM1UlHH6qKwndgqAl4HW0XadvJMIK/XQZ6ZGVt9EcjrNVBuXGifjY5IxcKPmb7Lly/Hf56hv78/zvjxfF+pdAJlNpAlnjwLyNJPRB9ll5eX1/1mz127doWOjo6aNFhoEtgKAnm+Rrai/7YhAQjk+jogQE0CW0Agr9fBFnTdJiQQCeT1Gig3LrRP7MgGPioWfoi3sbGx+M858KweL3ghjlLp5OGDOGQf4zhbljRNAhKQgAQkIAEJNBIB+yoBCUhgMwlULPw2MzjrloAEJCABCUhAAhKQQAMRsKsS2DQCCr9NQ2vFEpCABCQgAQlIQAISkIAE1ktgc/wVfpvD1VolIAEJSEACEpCABCQgAQnkhoDCLzdDUV4geklAAhKQgAQkIAEJSEACElgvAYXfeonpL4HtJ2AEEpCABCQgAQlIQAISWBcBhd+6cOksAQlIIC8EjEMCEpCABCQgAQmUT0DhVz4rPSUgAQlIQAL5ImA0EpCABCQggTIJVCz87t27F4aHh0NfX1+08fHxlabn5+fDwMBATD98+HBYXFwM2bSZmZkV39OnT8e8lQR3JCABCUhAAhKQgATWJKCDBCQggXIIVCz8bt68GVpbW8PU1FSYnJwMS0tLUcAh8r785S+Hp59+OuaNjY2FlpaWcOPGjXDo0KEwMjIS9wlyeno65rW3t3OoSUACEpCABCQgAQlIQALlE9BTAmsSqFj4FbbQ3Nwcdu7cGcVfW1tbWEvMMQM4NzcXenp6CqvyWAISkIAEJCABCUhAAhKQgATKIrC6047Vs9fO7erqik4s9RwcHIwCjpm927dvh6tXr8ZlnuSxHJRloZ2dneHUqVNhdHQ0dHd3h4sXL8bloE1NTbEePyQgAQlIQAISkIAEJCABCUigugQqFn6Iubt374YnnngiMMN35syZQBphHjx4MC7zZAkoxywLZQZwYmIiYMz0If5YJoo4zD4fiL9WPQLWJAEJSEACEpCABCQgAQk0LoGKhR8Cjlk8hNvQ0FB83g+Bl0XKbB4+zAKmdJZ48hwgs4M8F4joY0t68nErAQlUlYCVSUACEpCABCQgAQk0KIGKhV+WGzN9zP6RtmfPnvjyFtIQeNeuXQuIP/JIY4lnb28vh9F4NpCXxMSDdXwsLCyE2dnZmrR1dFNXCVREIM/XSEUds/AGCDRuEa+Dxh17e/5jAnm9Dn4coXsS2FwCeb0Gyo0L7bNRQhULP2b6Ll++HJ/l6+/vjzN+PPeHIeRI49m/Rx55ZOVFL8wSssST2T6WfiL68FteXl7xKbdDu3btCh0dHTVp5fZRPwlUSiDP10ilfbO8BMol4HWQIeVuwxLI63XQsANix7ecQF6vgXLjQvtsFFrFwg/xxj/VwHN6GCIvBcM+aVh2do90hGGhH+kpza0EJCABCUhAAhKQwOYRsGYJSKCxCFQs/BoLl72VgAQkIAEJSEACEpBA3RCwIw1EQOHXQINtVyUgAQlIQAISkIAEJCCBxiRQWvg1Jg97LQEJSEACEpCABCQgAQlIoO4IKPzqbkir2yFrk4AEJCABCUhAAhKQgARqn4DCr/bH0B5IYLMJWL8EJCABCUhAAhKQQI0TUPjV+AAavgQkIIGtIWArEpCABCQgAQnUMgGFXy2PnrFLQAISkIAEtpKAbUlAAhKQQM0SqFj43bt3LwwPD4e+vr5o4+Pj98GYn58PAwMDYXp6OqanY/xnZmZiGh+nT58O5LGvSUACEpCABCQgAQnkk4BRSUACtUmgYuF38+bN0NraGqampsLk5GRYWlpaEXCIwvPnz4eOjo4VOjdu3AiHDh0KIyMjgX0yEIUtLS2hvb2dQ00CEpCABCQgAQlIQAISyC8BI6tBAhULv8I+Nzc3h507d8bkixcvhr1790aLCUU+mOWbm5sLPT09RXJNkoAEJCABCUhAAhKQgAQkIIFKCeyotIKurq5YBUs3BwcHQ89rAo7Zu8XFxXDnzp0HBF1nZ2c4depUGB0dDd3d3QFxyFLQpqamWI8fEpCABCQgAQlIQAISkIAEJFBdAhULP5Zz3r17NzzxxBOhra0tnDlzJpDG0k+EXaGgYznnxMREwJjpwwdfhGPh84HV7aq1bSUB25KABCQgAQlIQAISkIAE8kOgYuGHgGMWD+E2NDQUn/f7x3/8x4AYPHHiRHzhy9mzZwPGs3yp6yzxZFaQ2UGeC0T0sSU9+biVgARqmoDBS0ACEpCABCQgAQnkhEDFwi/bD2b6EHw/8RM/ERCBzORhBw8eDFhvb290x48lnumYRJ4N5CUx7K/HFhYWwuzsbE3aevqprwQqIZDna6SSflm2FgjkJ0avg/yMhZFsH4G8XgfbR8SWG41AXq+BcuNC+2x0zCoWfsz0Xb58Oc7s9ff3xxm/9NxfqaCYJWSJJ7N9LP1E9FF2eXl53W/23LVrV3xrKG8OrTUrxcd0CVSbQJ6vjWr31fokUIqA10EpMluQbhO5IZDX6yA3gAyk7gnk9RooNy60z0YHqWLhh3gbGxuL/5wDs3u84KUwGGb2sJSOT1YcclyqbCrjVgISkIAEJCABCUigdgkYuQQksL0EKhZ+2xu+rUtAAhKQgAQkIAEJSEACNULAMLeRgMJvG+HbtAQkIAEJSEACEpCABCQgga0gkB/htxW9tQ0JSEACEpCABCQgAQlIQAINSEDh14CDnucuG5sEJCABCUhAAhKQgAQkUH0CCr/qM7VGCUigMgKWloAEJCABCUhAAhKoMgGFX5WBWp0EJCABCVSDgHVIQAISkIAEJFBNAgq/atK0LglIQAISkIAEqkfAmiQgAQlIoGoEFH5VQ2lFEpCABCQgAQlIQALVJmB9EpBAdQhULPzu3bsXhoeHQ19fX7Tx8fEYWWH6zMxMTJ+fnw8DAwPRN6WRcfr06UAe+5oEJCABCUhAAhKQgAQkIIHXCbipAoGKhd/NmzdDa2trmJqaCpOTk2FpaSkKONI7Oztj+pEjR8KFCxcCYvDGjRvh0KFDYWRkJLBPH6anp0NLS0tob2/nUJOABCQgAQlIQAISkIAEJCCBKhKoWPgVxtLc3Bx27twZurq6Qm9vb8xG1CEIsZiQ+WCWb25uLvT09GRS17GrqwQkIAEJSEACEpCABCQgAQmsSmDHqrllZCLwcGOp5+DgYBRwCD3Ski0uLoa2trY4q8cs4KlTp8Lo6Gjo7u4OFy9ejEs/m5qakrtbCaybgAUkIAEJSEACEpCABCQggdIEKhZ+LN+8e/dueOKJJ6K4O3PmTFzSmZpE9LHME2FIGss5JyYmAsZMH+KPZaLkp+cD8dMkIAEJrJOA7hKQgAQkIAEJSEACJQhULPwQcMziIdyGhobi834830d7iMKTJ0+GAwcOxNk+0pKxxBNRyOwgS0ARfWxJTz7lbL/97W+H2dnZmrTPH3pr0GSwFedAnq+RhY98JWgyqN45UJplnq+DX/zFXwyaDLbiHMjtdfD/vRJmNRlsxTlQo7ohXbton3I0UjGfioVftlKEHrN/pCHqjh49GkVfWg5KOoYfSzzTM4Ck8WwgL4lhfz1GXR0dHUGTgeeA54DngOeA54DnQDwHvC/wvshzwHOgTs8BtM96tFLWt2Lhx0zf5cuX4z/P0N/fH2f8EHpXrlwJCwsL4cSJEzEPv/TPNzBLyBJPZvtY+onoo+zy8rJv9syOjvsSkIAEJCABCUhAAhsiYCEJSOB+AhULP8Tb2NhY/GcbeFaPF7zQBLN5HGcNQUgePmk/HeNHOseaBCQgAQlIQAISkIAEJCCBCglYPEOgYuGXqctdCUhAAhKQgAQkIAEJSEACEsghgcYVfjkcDEOSgAQkIAEJSEACEpCABCSwGQQUfptB1TprhoCBSkACEpCABCQgAQlIoBEIKPwaYZTtowQksBoB8yQgAQlIQAISkEDdE1D41f0Q20EJSEACElibgB4SkIAEJCCB+iag8Kvv8bV3EpCABCQgAQmUS0A/CUhAAnVMQOFXx4Nr1yQgAQlIQAISkIAE1kdAbwnUKwGFX72OrP2SgAQkkBMC09PToa+vL9rw8HC4d+/elke2uLgYDh8+HGNIsbAltmwwMzMz0Q//bHpe9mEHQ2LHiDfFNj4+vtK/1K9S/vQvy4M68U11uZWABCTQ4ATqsvsKv7ocVjslAQlIIB8EECA3btwIk5OTYWpqKhw4cCDcvHmz4uAQLogVtuVU1tLSEsbGxmIMjz76aDhy5Ejc7+3tva94V1dX9MP/vowqHCCsnnvuuTA/P7/h2mDX2dkZY6cPFy5ciEIaAXj37t3IGQF47dq12E4pfwJobW0N+DIuQ0NDoampiWRNAhKQgATqlMCOOu3X5nXLmiUgAQlIoCwCCJ25ubnwkY98ZEVUIKwwBAdihYoQb0nEIYoGBgZWZq6SD1t8mKX61Kc+FRAqr7zyShgcHAyIS+phyywYRv2krWW0R73Hjh2LM31f+9rXAuKM2LNtpjpTG8RB3NTPlmN8iJ06Sac8adjZs2fDs88+G1566aVw/PjxKLjwy7ZNPal+yhTrA+ySWEWcLi0tBez69etRVCPeSG9rawvUV8qf+DQJSEACEmgsAgq/xhpve1slAlYjAQmsTQBBsry8HHbu3Lm28+se7e3tYWJiIs5ojYyMhMuXL8cZLbJv3boVnnrqqfCZz3wmIJje+973RgGFEEJkpZlFZheZ/SKNcmsZ9T755JNxpu/Nb37zfe7k0SYibHZ2Nty5cyfG1tHREa5cuRJ9EWv4MHP29NNPh/Pnz4fvfve7ATFGOdIPHjwYEJf79u0L9AvBSmHqT22/+uqrUazhj5G/Wh8Qdgg8hB6+hXb79u37kgr9YUQciEz6cJ+zBxKQgAQkUHcEFH51N6R2SAIS2CICNrMGAYQM4m8NtweyEUuIEWbGEI7JAdGEMEzH2S0ih2WkzHhh7CO8sj6l9hFxDz/8cNHs1GZzc3PYs2dP6OnpiX67d++OW2YGaZtYU8wc/+AHP4j5zzzzTBRz8aDIR7ZthNmlS5dWZjuvXr0aqKtIsVgnyzxps1h+ii/lUXfWH7GYlr7CG4G9mshM9biVgAQkIIHaJaDwq92xM3IJSEACuSaQZvoQgOUGmsQHM17bIkzqAAAQAElEQVTMjD300ENlFWUmrizHKjstLS3FGhFPxIwhqBBWzKYh/LByZtQQecwMUkcyZjNjA5kPxObJkyfj0k7ayWSt7MIDoUrCWv7UgQDFV5OABCQggfoloPCr37G1ZxKQgAS2lQCC4pFHHglnzpxZWa6JsEMEMSOF0CFAlkyy7JD9rDFLlZ3xy+YV7nd3dwdmtBA5GPukFfpV+5g+8pIU+lCsbvJZBkpfiuVn03hpCy9lWc2XvKNHj0bRx/N7qTx9pc/0nWcHWULK7Ggp/1SOLT74EyvH2gYIWEQCEpBADRBQ+NXAIBmiBCQggVolwIwVwqi/vz8uYUScsFxy//798fk9lirybB4+9BGxwrN0pD///POh1IwfIoUyzKohJBFBHNMOxj5p1LnZRqwslWSLMfuHmEovfBkdHQ0f/OAH4wtu9u7du/Jyl8K46DtCmT5RT/ZFMckXgbmwsBBOnDgReeKHmKav9Jm+s+yU5wZhVMofZpTFaA9/2k/tuJWABNZPwBISyDsBhV/eR8j4JCABCdQ4AYRFWrrI2zh5Bg9RwpJI0knDSMNSOltmt/BH2FBPFgXHlEdckp6OSWOftGJGHvWRh9hJbRQe44Mv6cSAH/4c0ybGfjbm1HY2jZfVZMslH9Kok7qpB6NO8rFsOfKwbD4+GHGSR6wcYymtlH9hevKnHk0CEpCABDZMINcFFX65Hh6Dk4AEJCABCUhAAhKQgAQkUDkBhV/lDMurQS8JSEACEpCABCQgAQlIQALbREDht03gbbYxCdhrCUhAAhKQgAQkIAEJbAeBmhd+2WcjtgOgbUpAAhJYJwHdJSABCUhAAhKQwIYIVKJ9al748erqDVGzkAQkIAEJSGDbCNiwBCQgAQlIYP0EKtE+NS/81o/LEhKQgAQkIAEJSCAHBAxBAhKQwBYSUPhtIWybkoAEJCABCUhAAhKQQJaA+xLYKgIKv60ibTsSkIAEJCABCUhAAhKQgAQeJLAlKQq/LcFsIxKQgAQkIAEJSEACEpCABLaPgMJv+9iX17JeEpCABCQgAQlIQAISkIAEKiSg8KsQoMUlsBUEbEMCEpCABCQgAQlIQAKVEFD4VULPshKQgAS2joAtSUACEpCABCQggQ0TUPhtGJ0FJSABCUhAAltNwPYkIAEJSEACGyOg8NsYN0tJQAISkIAEJCCB7SFgqxKQgAQ2QEDhtwFoFpGABCQggbUJ3Lt3LwwPD4e+vr77bHx8fO3CVfJYXFwMhw8fvq994pmenr6vhZmZmeiH/30ZOTkoZEm8KTR40ics9auUP/3L8mB88E11uZWABGqHgJFKYL0EFH7rJaa/BCQgAQmURaCpqSkMDQ2FqampcPDgwWjsDw4OllW+Gk4tLS1hbGwsxvDoo4+GI0eOxP3e3t77qu/q6op++N+XUYUDhNVzzz0X5ufnN1zbzZs3Q2dnZ4ydPly4cCFQLwLw7t27YXJyMiAAr127Ftsp5U8Ara2t0ZexYHwYJ9I1CUhAAhKoOQLrCnjHurx1loAEJCABCVSBACKFGSoszVIhYpiBYkaKLcKmmB/+lMPIJxxEFWWOHTtW1sxdof/Xvva1gDijzWwcqY3UJrExa0abbDnGZ2BgIAou0ilPGnb27Nnw7LPPhpdeeikcP348Cq7Ctqkn1U+Z1CfqSoYwTWIVcbq0tBSw69evhwMHDgTEG+ltbW2B+kr5p/rcSkACEpBA4xFQ+NXrmNsvCUhAAjklgDDavXt3nL1ipmpubm5FNN26dSs89dRTcaaQWas0m8XsFMIH0YSw4Riji9THlrJPPvlk2TN3Wf83v/nNVLFi5BEHImx2djbcuXMnxtvR0RGuXLkS/RBr+BDH008/Hc6fPx+++93vBsQY5UhnphMxum/fvjAyMhLSbCf1p1hfffXVKNbwx6g89Yn9QqP/CDyEXmEex7dv32azYoX+MCUORCZ9WHF0RwISkIAE6pqAwq+uh9fONToB+y+BPBJAmDAThvDo7++Ps2GIE2JFILW3t7Mb8EuzWTHhtQ/8Ll26tPLM3tWrV6Pfa1kBUfbwww+zW5at5p/iaG5uDnv27Ak9PT2xTgQrO8wMEh+zePSDLcc/+MEPyA7PPPNMFHPxoMhHtu3V+lRYFF+WedJmYR7HKT72sUJ/xGJa+oo4vXz5clhNZFKHJgEJSEAC9UFA4Vcf42gvJCABCZQikLt0Zs94To3ZrWQsTSwMFL/CNMQVs2ipHFtmAgv9NvuYZZa0gXgiBgxBhbBiNg3hh5Uzo1ZunxCbJ0+ejEs7aYf2Cw1mCFXS1/KnDgQovpoEJCABCdQ/AYVf/Y+xPZSABCSQKwLd3d2BWSuEyWqBFfPjBSe8wISZrNXKbnYeoomXpKRln4Xtkc8y0HLiLKdP1HP06NEo+rIiOcuIZbAsIWXG9EH/wghDnJHEn1gfzDVFAhKQgATqjYDCr95G1P5IQAISyDkBhAuiiWWeLFnkBSkIlcKwC/2YPUPUPPLII/FZOcpmX6pSWH6zj2mfpZJsMWb/6Af94Xh0dDR88IMfjC9e2bt378rLXQrjKqdPCMyFhYVw4sSJlWWuLNHMMmK5Kc8NIuRK+cOQ2DBmJvGn/cKYPK5TAnZLAhJoaAIKv4YefjsvAQlIYGsIsBwTS60hOlgeiaUlkogY0pMPW47xwVJ5thxjExMTAeGCMSPG2y0pV8yoizbIK/TPHuODL37UR73kc0zbGPsILGInDowy2bQUG76UST7URZ3UTR6W8vHJliMPy+bjgxEnebTLMZbSSvkXpid/6tEkIIHGIGAvG5eAwq9xx96eS0ACEpCABCQgAQlIQAINQiAj/Bqkx3ZTAhKQgAQkIAEJSEACEpBAgxFQ+DXYgK/ZXR0kIAEJSEACEpCABCQggbojoPCruyG1QxKonIA1SEACEpCABCQgAQnUF4GaF37Zh+Pra2jsjQQkIIFtJWDjEpCABCQgAQnkjEAl2qfmhd9a/w5UzsbKcCQgAQlIQAI1RMBQJSABCUggTwQq0T41L/zyNBDGIgEJSEACEpCABOqOgB2SgATqgoDCry6G0U5IQAISkIAEJCABCUhg8whYc+0TUPjV/hjaAwlIQAISkIAEJCABCUhAAqsSqILwW7V+MyUgAQlIQAISkIAEJCABCUhgmwko/LZ5AOqmeTsiAQlIQAISkIAEJCABCeSWgMIvt0NjYBKoPQJGLAEJSEACEpCABCSQTwIKv3yOi1FJQAISqFUCxi0BCUhAAhKQQA4JKPxyOCiGJAEJSEACEqhtAkYvAQlIQAJ5I6Dwy9uIGI8EJCCBGiYwPz8fBgYGQl9fXxgfH9+WnhDDc889Fyr5R26zgU9PT4fh4eGq1Zetuxr7MzMzkTfMs3EuLi6Gw4cPxzzGBC60x5Zj/MnHj3T6SVoy6iVdk8CGCVhQAhLIFQGFX66Gw2AkIAEJ1C4BhNaZM2fCoUOHwtTUVNi7d29AZOS9Rwic1URqb29vGBoaCk1NTVXvylptr9UgzK9fvx5F9uTkZHS/efNm3DIGjz32WBwLxoSxwf/FF18MTz/9dEzv6OgIV65cif58HDx4MKZTtquriyRNAhKQQEUELJwfAgq//IyFkUhAAhKoKwIf+tCHQnt7e+xTdjYpiSxEyPBrM2lpholtEkJsKchsFD5sSWOfWSp8Uz34ITDTLNb58+dJilbYBnXEjNc/OD5x4kS4evVqnKmkHurFaIO48eGYImwx8rC/+Zu/ibOB7JOOD0Y50rCUno2FPly+fDms1TZ1UZ56MOolLRlidHBwMLS0tERh2traGm7fvh3gdffu3bB///7omsZhaWkpfPzjH18Zl927d4c7d+5EHz8kIAEJSKC+CWyj8KtvsPZOAhKQQKMRQIQcOHAgihkEGkIHBogphAizSBhpiClmphAqpB05ciQ8+uijYa1Zplu3boWnnnoqznCxT920w2wWs1rU1dzcHJaXl2kmTExMhM7OzjiLNTIyEs6dOxdFUcx87YP2Utv4JoGEaGIGjdm+19zu+z/lUe5LX/pSoM+IsxQPMZXqb4plbGwsMBtHHfS7VNtwQpzRL+KZm5srOYsKB4QdbdwX8OsH5L366quvH/1og+jr7u7+0cFrn2fPno1LQxGm9OG1JP+XgAQkIIE6IaDwq5OBrNluGLgEJFBXBBBSiBTEBzNRSQRdunQpCgpmrZhdY1ZqIx3ft29fnK1ihqutrS2KOAQNAvLhhx+OVfb09ISHHnpo5Zm87KwXZYgpOq7ygZhDyBZzSXnEQDy0i9gkBvwRTMX6i/8LL7wQCmftKJO1VD9pcEpirL+/P7z00kuxz+QV2sWLF+Py2iRes/nZ+FI6opJ9xowtIpexwxClJ0+eXGFIviYBCUhAArVNQOFX2+Nn9BKoCwJ2ov4IICIef/zxgBhBvGSfHUNYkI8QQsggBk+dOhUQbBshwSwW4q+wLLN+zM4Vpm/2can+IsiY2aP9cmfUmJFjVhBmyZJQo55kiLgbN26UZAgfeOzcuTMWQfwy+wn7mFDwgXBHPBckeygBCUhAAjVMQOFXw4Nn6BKQgATyRICZLpY8suSQuBAtLFNERFy7du2BmSqESlqeOTExEWfyKEcZxBP7vHhkLfGGP760xxaxmUQOs3DUQTpih+WYCDCON8tK9Te1h+h9//vfHxCsKa3UlmWYFy5cWHXmjRlEfI4dOxaf86MuRHW27zDgmHRE4uc+97mAP8f4FxpjwyxhqVnPQn+PJSABCUgg/wQUfvkfIyOUgAQkUBMEEBGIMJYkMpOEYGMWD6H1yCOPBJZ+ks5LWBBhe/bsic8Dkoal5wJZmsmLT0hDgCBYVgOAOGFp4vHjx+NyUuJIs1XUkeoi/8knn4wvQsnWR3yzs7MrL3fJ5m1kn/qK9ReBRjwYwhQ/bLW2md2j/4lp4UwhYpv+vfLKKyH5JI60Q152iyhHJC4sLKyMB3V+85vfXPmnH/CHO+O0kf5XVsbSEpCABCSwWQQUfptF1nolIAEJNCABZrPSksTsP4GQTWe5I4KHf4YgLWPkxSWINWbtEG68/IR6qAMjDRGEeExY2SeNY7b4YwiXo0ePxtkvyqW6yMMP/6wlnxRXtl78KEMa+2w5Zp8+pHYQn+yTRl6x/mbTqAe/tdrGB19ix+gLZUjH2CeNvGTwIp5sHj4ck05+8mVL3nve857AlmMMH3xpQ5PAlhOwQQlIYFMIKPw2BauVSkACEpDAWgSYDeTZPoQas1UsLUzCaa2y5ktAAhKQQH0TsHfVJ6Dwqz5Ta5SABCQggTIIIPKYZWOGCWNmq4xiukhAAhKQgAQksAECNSj8NtBLi0hAAhKQgAQkIAEJSEACEmhgAgq/Bh78mu66wUtAAhKQgAQkIAEJSEACZROoeeHnw+dlj7WOEqg7AnZIAhKQgAQkIAEJNBKBSrRPzQs/Xk3dSINtXyUgAQlI4D4CHkhAAhKQgAQahkAl2qfmhV/DMIcpOQAAEABJREFUjLIdlYAEJCABCUigBAGTJSABCUhgLQIKv7UImS8BCUhAAhKQgAQkkH8CRigBCaxKQOG3Kh4zJSABCUhAAhKQgAQkIIFaIWCcpQko/EqzMUcCEpCABCQgAQlIQAISkEBdEGgg4VcX42UnJCABCUhAAhKQgAQkIAEJrJuAwm/dyCxQ0wQMXgISkIAEJCABCUhAAg1IQOHXgINulyXQ6ATsvwQkIAEJSEACEmg0Agq/Rhtx+ysBCUhAAhDQJCABCUhAAg1FQOHXUMNtZyUgAQlsPYHx8fHQ19cXbWBgIMzPzz8QBP8g7fDwcJienn4gbysTZmZmwuHDh8Pi4uJWNlt2W7CDITwL48xyThwTV/wx+kdj2XpIpyzpjWf2WAISkEDjEFD4Nc5Y21MJSEAC20bgyJEjYWpqKhw6dCicOXMmIEiywTQ1NYWhoaHQ29ubTa76PoIOgcm2WOVdXV1hbGwstLS0FMuuKI02V2u7nMpffPHF8PTTT0eWHR0d4cqVK7EYgu7u3bthcnIyIOKuXbsWBfbNmzdDZ2dn9GcMLly4sMKe8vgzLoODg7EePyTQkATstAQahIDCr0EG2m5KQAISyAOB9vb2GMarr74annvuuWjMOCFcECxsEYXZPGa4SGeGC980m0VF7JOGUZ40fIdfmz3Eny31kY7weuaZZ8Irr7wSEDqULfR9+eWXY0yUyeal+inDPnVTH/VmZ8+y6ckX/8uXL4e12qbNbJnUH9pI9vGPfzwkhrt37w537tyJWdevXw8HDhwICGhEa1tbW5y1RMgmMU360tJSwGIhPyQgAQlIYIVAI+wo/BphlO2jBCQggZwQQCQRykMPPRSWl5dDc3NznI1CoJCeLJv3+OOPh1OnToWnnnoqjIyMBGazEF3UxZYZK4yyiDW2t27div7MIiKGSEP4IL7e+973xlmxJIiyvm94wxtwXbGUhwibnZ2NQou2mC1jtg2xdvHixSgWSf/oRz8a+0NciLI0o/bYY49F4bda2/hTjnowgkj9Yb/Q8O/u7i5MXjm+ffv2yj471I0ghAPH9Ke/vz8uwV2tHXw1CUhAAhKofQIKvzXHUAcJSEACEqiUwIkTJ6LAeP7558MnP/nJODOF+Ovp6SladTZvz549Yd++fXGma+fOnVEsUgghc+nSpVgvs2pXr14NSewkf/zWstV8Ux4ClThSvMy2US+zZwgoZhCJgX6y5HLHjh2B7bPPPruytBL/Qkv1k75af8jPWhJqhYI5+aT40jF1s8yTGElj1nBiYiKKVMQ044KQJk+TgAQkIIH6JKDwq89xtVfVJmB9EpBARQR4voxZrGo+P4fIO3jwYBQv1I2lWbyKgl1HYZasIgjTzB4xMMv4lre8JT6z+JGPfCQuK01CbbWqy+0PAu3cuXNR8Jaqj9lA4iKfWcmTJ0/GpaBpto/0ZIjE5JvS3EpAAhKQQP0RUPjV35jaIwlIYJMIWG2+CPDSkrTsc7siQzSxLJWXqBSLgZk1XmiDqCuWn00rpz8IyM997nPh2LFj972AhiWfzOgh8hCGLFGlbWb6jh49GkVfqdlBRCKzk8ymZuNxXwISkIAE6ouAwq++xtPeSEACEmgYAgibRx55JM6osYSRl8AgelYDwIxXa2trLMOLVFbzLZF3XzLPDzKrxzOIxIBRL3EQD8cso9y/f38Uaqu1vVZ/EHWIu4WFhRg/daeXySDqqJtn9o4fPx6efPLJ2B7PIeLPElT8McQjzyyyj42Ojobf/d3fjf73dc4DCUhAAhKoKwIKv7oaTjsjAQlIIH8EeP4NYZKNDMHETBRiJ6Unv8I8ypKHH8KNpZRsOWZpJ8srMZ5Zo76sPz6FRl34U7bQl/LERQzZPI5JJ5/6KIuxTxptUydGejYtu7x1tbapi7LUgVEn9ZCOEQN9Jy9ZsbrJI3bKZOsjHSMvxcFxYTuU09YiYL4EJCCB2iOg8Ku9MTNiCUhAAhKQgAQkIIHtJmD7EqgxAgq/Ghsww5WABCQgAQlIQAISkIAE8kGglqJQ+NXSaBmrBCQgAQlIQAISkIAEJCCBDRBQ+G0AWnlF9JKABCQgAQlIQAISkIAEJJAPAjUv/NID/vnAaRQSKCDgoQQkIAEJSEACEpCABKpEoBLtU/PCb9euXVXCaDUSkIAENoeAtUpAAhKQgAQkIIFqEKhE+9S88KsGQOuQgAQkIAEJbDIBq5eABCQgAQlsKwGF37bit3EJSEACEpCABBqHgD2VgAQksH0EFH7bx96WJSABCUhAAhKQgAQajYD9lcA2EVD4bRN4m5WABCQgAQlIQAISkIAEGpPAdvRa4bcd1G1TAhKQgAQkIAEJSEACEpDAFhJQ+G0h7PKa0ksCEpCABCQgAQlIQAISkEB1CSj8qsvT2iRQHQLWIgEJSEACEpCABCQggSoSUPhVEaZVSUACEqgmAeuSgAQkIAEJSEAC1SKg8KsWSeuRgAQkIAEJVJ+ANUpAAhKQgASqQkDhVxWMViIBCUhAAhKQgAQ2i4D1SkACEqicgMKvcobWIAEJSEACEpCABCQggc0lYO0SqJCAwq9CgBaXQCGB8fHx0NfXF214eDjcu3ev0CVMT08H/B7I2OQEYiGmmZmZTW6p/OoXFxfD4cOHIy+2HFOaGBPHxCrFT/rAwECYn5/HNfIkDcvWETO34IOYaZf2U6xb0GygXcaTbSXtJa4wr6SeapalT4kpW46pnzFn7GFN34kdY5808vDBl+uMNCxbB3mbbbCk3awRI7FuZtvltIvPVsSynn5mx4r9VJbrKTEkbtLZpjTySeP8YIxTerYO8rfSOP84D4mFmIhtq9qnLdqk7WTEQkwpBnyOHTu28v2Z0rdzW2xMiYfxTf3AhzTiT31kyzHpWd+8nd/Ep0mgWgQqqUfhVwk9yzYcgf/zh/83FLMsiIceeiiMjIyEqamp0NnZGS5evJjNjvu9vb1hcHAw7lf7gz+C/NFjW1h3U1NTGBoaCl1dXYVZFR1zk4VtpBJuSD760Y9GXo899li4cuVKFDQXLlyI4nhycjLcvXs38Ef/zp074ZFHHom+hw4duo/tkSNHYvrY2FhoaWnZSChFyyx++n+HYpZ1ZqxTH/bu3ZurG6oUJ+fD8Gs/RLBNaWlbK+cFoun8+fPh6aefjmPd2toaz4HtOC8Y82KWmHKNkc95+eijj8Z4ufZgnXw2Y1tOu/hUOxbOq1Ln11r9ZFyXl5cD1zo37zdu3IjfAVzzlIUj36nnzp2L6d/4xjdWvhuWlpZWrreOjo5YB/58x1K26nblf4VQzF5vCA5f/vKXV87Rp556Kn53vZ69oQ3fkc8991zRHxELK+S7j+9AOL73ve+NnCYmJkJ7e/uKKz7PPvvsfWkrmRXs0GYas/VWU2xMU12MZ3b84ZG+b9PfDNrL/u2t9vlN/ZoE6oGAwq8eRjH2wY88EuCGlLj4Q8UvrPzymv44IpS44eF4+LUbcn7VZMsfOfazv2TyB5A0jHLUefr06ThTRp3UTxr1nTx5MrzyyitRWFKu0I9j/DFuJmiHemmX9tknplRfSsOPmxrayKZdvnw5nD17NhrpL7/8csj2tdCfOqg7GTehWDpm++qrr4Y9e/ZEAceNMgL69u3b8UblQx/6EC65st27dweEKn0lPm6y2IcHPBM7goYtaVgauzQm5DNmjDHl8U11sCUNY5/yzzzzTODGl3LZdPKoh3SMvMLzgnzGCV/aSzFs1nnx3e9+N6TzLfGgf7SfOBBrMs4JLB2zpa/Nzc0B3hx3d3cHrjF4w520vFuxPsMeJolD8oEN48T4pTHHj2uItEKepfpe6Pu1r30t0Cb+bKmHtqj7r/7qr+Lse4oFH2IgH+NcKUzj+l/r/CpWB/VgXOPUzZbjZFzzjDHHjDlCn++G3/qt34rfDaTnzbh+2tra4ncVsaVzk3RYk8Z4MMaMY5YL/EnDl2uTMfjzP//z8LnPfS689NJL8TudPIw8mKUy1Lua0Ta+lOM7Ots+40869TH++LGfxjrbHuVopzAN36tXr4YTJ05EsUm/6EOqp9CfOrJWbExLjT/fC1i2vPsSkEB5BBR+5XHSSwJlE+CX6+PHj8ebJ2aqenp6VsryB7Zwpg+fAwcOxF+qceRXS0QYv17zx5IbgevXr8d80jkmnXb4tTP7a27TazN6n/zkJ0P6pZc/jsX8aAejbcQDv6Zeu3YtfOQjH4l/tEmnHWYriY12+eWaP+7caBMjv87zyzIxHDx4MGD8yvqGN7yBquNNPn0tVkd0KPigPX7p379/f/xVn7gLXFYOuXFCcGbZcsPBTQY3yOSvOG/BDrMLcOrv74/8aLJYv+kjebCD+S/90i+t3CCSXmiMA/XCn5vemzdvBox90hiTVIb2EMikc3OGEE3tcUNdeF5QDhFFLMTPcTLarfZ5QQyMKb/Uc95wDnMzT7xcF8RfbNzoQzovuOlH/KU4C7eUz9N5URgfN8PF+gwXriOuZfpLObhgXMOwSecBY851iA/lEk9mcUgrZVnfN7/5zStupDNLTVt858zNzcXZyccffzzAnXiKff+Qxmwm5bj2Vzu/uKbx51zDnzoZ/5UgMjvM+HMe0x++azJZD+xyLXAOI67InJ2dDVyDfA/AmrStNsQKY1xuu4wvTDD4Z7lwXfzhH/5hYMz37dsXv1uoOzvrzfhTdq32GOd0jr373e++z508vjMYzxdeeCGka59z4buv/WDD+UcstEP7sOXc4Bwhje95vkOY2aYOjmmAsWHM+Z4uVgc+hZYd07XGn/OIODi/qId+pL+99Ic0TQISuJ+Awu9+Hh5JoGICiCJu6vmDiBDihpdK+aPOzQz7WeMmnhsX/Jjl4qaHfP7AsuVml1970w3NpUuXojCineSLXylbzS/FtHPnzsA+bfLHmpiojz+8SVDxBzXd1HADQTyl/rhSV+prsTq4Qaf+ZBxz04vwpBxG3Cm/cIsvMcCNPG464I0ROzcPpG+lpRs42uTGvFi/YUs+7OC51vjRl9RHxoayjEGaBWHcUp3cBKX6SIMf5w5lShn+nHeF+Wn8qJ992qZO4sG3WN/wYUzoW6nzgvKpP/SDmSJu0rlR5Ka9UNQVnhfEQxzEUMzyeF5k4yzVZ8aKscAXnzS+HGPFeMMmyxO/1ayUb7ZtxjC1zXcR9XEOFfv+YYaIHxfYZsUKZZLRJ86vUnUkv7RFUNBXrmfSiIdtMaNNRD7tk893Bj8o8B3A9y95MCIvz0Y/6APXATNmKVauO/qUjtOWa4RrILHBh7S1+pod51RX2qZxoq73v//9cTY1XWuIKa5NrlFi5JrlHGWMGCvSGLdUV3ab6iW+YnVkfdmHBeMGD45TH9kvNPrL9Z7+ZpBPjIw/YpM2qY90TQIS+DGBHT/edU8CEsgjAf4A82svf8z4o4YhMrYiVv7w8gsubWJJyNI+x9xMrPXHtVQdKX4EC/V++MMfXpn9os/cXJDHH3h+ec0a/gkAAAZ8SURBVOYmgn1m9Lg5JYZUx3ZuiQmhQ6zEQX/TtpAdN0owgx2W+sDNVSpPvylfyrghZ/aEfG6oucFhn5s2fv1mnzTqhCPH1Tb6WNg3bvDpD/2ij2udF/SDmSL8MW7a6UOKFR6F5wU3vPQNjvjBgXOBMcjbeUF8hbZWn/HHh36xn6wU75RfYluVZM6hYt8/jDfjw/OWL7744qptlaojW4gfS+g3N+8pPcsijTksEBpnzpyJS92JI/nnYcv3FOIlnf9sWT5JbMykc65yDrNPGuxgyDXA9UDaalZ4DXCdkLZZHLiWEaF8xxEjhugjRsaKdMaNfpFWzIivVB3Jv9iYlhp/+sy5l/2bkepxKwEJrE5A4bc6H3MlsO0EuBnm5paZFH5d5fkL/vCVCgx/ft3njzJ/TEv5lZPOEh1+1addjJszbmT4RZZjRAo3YtzssESIm+/vf//791VdrI6sA0u7bt26FZgBo07q4EaBOukD/WYpGjNFzOTx/GKahYTFN7/5zXgDSFmMuhEgbLfCuOFifIiV9hFf9BkrZEcfEGT4YfSVGyZ8T506FZcHs+R2tbgffvjh+LIbyvMSCcYaf5Y7ccNJOrGwNJBzgTyMfXzJ247zgn4SRzLGiJt54sW4gUx5bIudF6Qzq5jOFY6pJ4/nBbEVGrGu1mf8s+MLF8aK86PwXMJ3K4zzhvOb65B4uOb4/mG8OGYsuFbxK3V+kVesjhQ/9XHuMuNFnRj9zrIYHR0N3OhTBhZ8D6SY+F7CKIclX65N/LfSuMZZfgkXYuH5PMaddL7XiPno0aMrIcEu+TKbtpKR2eE7lu8Nrl3On+w18Pzzz8fvjYx7wW5lhzDk/CNm+sN3P38DEm9iIj78GGO+mzk3sq2SV6yO5MN3Q7ExLTb+1FXsu4HnFomNGGGc/makNtxKQAI/IqDw+xEHPyVQFoH//89/ORSzbOGPf/zjKzNXKZ0/+qSnY24E+NWUP2L84eTGiDx88GWffPzYZ8svrViaGcn64pM16sSXcoV+6Zh22Kcc7VOGeDD2SWOfX1apCyMmyrHEhmPy8ElpHL/vfe8LqV7qJp90/DHqID0Zx6Qnw5cy2XT28ac/yY8tLN7znvcEthxjxI5vtazlj/8xFLNs/dm4Uvz0gX1iwugDN7PcJHGM8Ys2N3KJH2m8bQ9fytMXxoG2SKMd0lO9+HJDhg+W5YAv5bJGfbRBHkadKZ8xIw6MfdKpkzK0ibFPGvspBuqjHsqtdl685S1viS+noDx1Y9RHeYx90pJRJ+nJaI92iTulpTLZNPLgsNnnBTeYxSzFn7bEluIkjX1ixNgnDd7wY58+0lfyMcoXpsGGNMpneVI+GeXI57jQl7Zokzy2HLNPvZRjny3HaZ9YMNjSJnVzjOGLX0rjGEvlyeMYXyzVQTpGfaSRlwx/4k4sOLeIM5uWfGkHS8fJl7qrbvt/GEIxyzRE7CkW+kX/yE58iI9+kZ71pQzH9JNxoQyW+kw58vDBF8vWj28y6k5tkEZ9lGWf+ogFH+qCHenk48c+efjgSzpt0x5bjinDMcY+ZaiLY8qxn9LJowxlyWfLMekYbRAreckom03PliEv+bGlLH938OEYw4e6tdcJuJHA6wQUfq+DcCMBCUhgswlws8PMRhIM/IpP2ma3a/0SkIAEJCABCTQ2AXqv8IOCJgEJSGALCPArOr/Q84s0xi/jW9CsTUhAAhKQgAQkIIGg8Gv4k0AAEpCABCQgAQlIQAISkEC9E1D41fsI2z8JlENAHwlIQAISkIAEJCCBuiag8Kvr4bVzEpCABMonoKcEJCABCUhAAvVLQOFXv2NrzyQgAQlIQALrJaC/BCQgAQnUKQGFX50OrN2SgAQkIAEJSEACGyNgKQlIoB4JKPzqcVTtkwQkIAEJSEACEpCABCohYNm6I6Dwq7shtUMSkIAEJCABCUhAAhKQgATuJ7AR4Xd/DR5JQAISkIAEJCABCUhAAhKQQK4JKPxyPTx5Ds7YJCABCUhAAhKQgAQkIIFaIaDwq5WRMk4J5JGAMUlAAhKQgAQkIAEJ1AQBhV9NDJNBSkACEsgvASOTgAQkIAEJSCD/BBR++R8jI5SABCQgAQnknYDxSUACEpBAzgko/HI+QIYnAQlIQAISkIAEaoOAUUpAAnkmEIXfD37wgyuzs7NBk4HngOeA54DngOeA54DngOeA54DnwIbPATVFLjUVeu//AQAA//9mR2AlAAAABklEQVQDAIa0lMAyTlnrAAAAAElFTkSuQmCC"/>
        <xdr:cNvSpPr>
          <a:spLocks noChangeAspect="1" noChangeArrowheads="1"/>
        </xdr:cNvSpPr>
      </xdr:nvSpPr>
      <xdr:spPr bwMode="auto">
        <a:xfrm>
          <a:off x="18548350" y="4010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31</xdr:col>
      <xdr:colOff>0</xdr:colOff>
      <xdr:row>190</xdr:row>
      <xdr:rowOff>0</xdr:rowOff>
    </xdr:from>
    <xdr:to>
      <xdr:col>31</xdr:col>
      <xdr:colOff>304800</xdr:colOff>
      <xdr:row>191</xdr:row>
      <xdr:rowOff>120650</xdr:rowOff>
    </xdr:to>
    <xdr:sp macro="" textlink="">
      <xdr:nvSpPr>
        <xdr:cNvPr id="1029" name="AutoShape 5" descr="data:image/png;base64,iVBORw0KGgoAAAANSUhEUgAAA34AAAEzCAYAAABucNGPAAAQAElEQVR4Aey9f2xc2V33f55IVF63lMZOW31J3F8mLhWsGz1geVlUpYv0UDm7QjLdILBaVFyLUORmFZASVmrqNa5kdoFGddwfqRwLaSOrUhL5HzYRfBVlQ3miBANdEsR27brQJkGiON4iqB31j/bZ1+ke92YyY489Y/vOzGu1n7n3nvM553zO69w7vu85597sCP4nAQlIQAISkIAEJCABCUhAAnVNIAq/b33rWz985ZVXtIZl4Nh7/nsOeA54DngOeA54DngOeA54DtTrOfDyyy+/GIXfvXv3QkdHhyYDz4FGPgfsu+e/54DngOeA54DngOeA50BdngM7duzYH4VfXc9p2jkJSEACEiibgI4SkIAEJCABCdQnAYVffY6rvZKABCQgAQlslIDlJCABCUigDgko/OpwUO2SBCQgAQlIQAISqIyApSUggXojoPCrtxG1PxKQgAQkIAEJSEACEqgGAeuoKwIKv7oaTjsjAQlIQAISkIAEJCABCUjgQQIbFX4P1mSKBCQgAQlIQAISkIAEJCABCeSSgMIvl8NSK0EZpwQkIAEJSEACEpCABCRQCwTWJfz49/6Gh4fD+Pj4fX3juK+vL2DT09MxL/mShs3MzMT0+fn5MDAwEH1TGhmnT58O5LGvSUACNUTAUCUgAQlIQAISkIAEck+gbOGHKDt69GjYu3fvfZ1CvN29ezdMTk5GQXjt2rUo4G7evBk6OzvD1NRUOHLkSLhw4UJADN64cSMcOnQojIyMBPapDLHY0tIS2tvbOdQkIAEJSKDGCBiuBCQgAQlIQAL5JlC28EOUjY2NPSD8rl+/Hg4cOBCampoC4q2trS0sLi6Grq6u0NvbG3tP+tLSUsBiQuYDQTk3Nxd6enoyqe5KQAISkIAEJFBjBAxXAhKQgARyTKBs4beePty+ffs+d4QgghAByCzgqVOnwujoaOju7g4XL16MSz8RjvcV8kACEpCABCQgAQlIoMYIGK4EJJBXAlUXfrt3776vr4g+lnnynB8ZzBxOTEwEjJk+xB/LQcnnWUF8tMYi8JnPfCYcPnz4vhnh559/Pjz22GPRyE9Evv71r4cnnngipv/mb/5mWFhYiOUoj3/W96tf/WqgnlTWrQTySoDVEJzD2fOXWDl/Oa+xbF6x9Oy1wblPeeyzn/1sII99TQJ5JlDqOuDc5xrAOPdTH4qlc66nvxFeB4mUWwlsAwGbzCWBqgu/O3fuhD179sTO8kzfyZMn41JQZvti4usfLPFEFJLOlz2ijy3pr7u4qXMCiDbE21vf+tbQ3Ny80lv+cL/44ovh7Nmz4YUXXgjf+c53An/AOT++8IUvhGPHjoXLly+Hxx9/PHzpS18K3/72t8O73vWu6Esl1EsdlP3whz9MkiaB3BLgXP2d3/md8HM/93P3xUh6seugVDrPW3NtfPGLXwzsUxk3yVxfP/uzP8uhJoHcEuC8LnYd8N3P3wC+z/mbwDWBb6l0zn2vg9wOs4FJQALbTKBi4ceMHTN6iDxE261bt+JLWhB1vAyG5/943u/1fsYNvizxTM8AksiNf2trK7vrMm7yZ2dng1Z7DDhH/viP/zi8+93vDt/73vfCN77xjTiOnBs///M/H58VZdkw+X//938f/vZv/zb88Ic/DD/1Uz8V/d7+9reH//iP/4jl/uu//itu//u//zv8y7/8S/j85z8ffuVXfiVQ3nOj9s6NRhqzHTt2xJddveUtbwmcv6nvpa6DUul8F/77v/97/CGE6+Gv//qvw9/93d+F97///fF6SfW69XrI4zlQ6jr4y7/8y/DLv/zL8bucvxm7du0K//RP/xRKpXsdeH7n8fw2Js/Lap4DfM+tSyxlnMsWfog6/hmGEydOhKtXr678cwyIOgRbf39/OH78eHjyySfjS16uXLkSl+HhzzJOjF/iaJtlnghGZvtY+onoo/zy8nIUjfiUa/wR6OjoCFotMbg/1ne84x3hjW98Y/iZn/mZOI6MKZbGlH2EYaEfx8wCcmP76quvhqeeeiogGL/1rW+F3/iN3wi/+qu/GutL9bi9n7s88sXjp3/6p8NP/uRPrpyznPdYGif2uQ7YYoXpvCCLGT5ewvVrv/ZrUfQNDQ3FtysnX7f5GnPH48HxKLwOuCZIS6w4/v73vx+vlWLpXgcPMk3s3MrGc6A+zgHuAcrVSYV+ZQs/BBqCjefxkiH6qHBwcDD+sw2kpzRm8zjOWsrDP+1ny5POsSaBLIF3vetd2cOVfU58BONDDz0UuNll+Sfn1X/+539Gn8ceeyywlLSSX0ZiRX5sDgFrXReBUtdBSmc5J7MgGLPe+/fvj0uhuQ54FmpdjeksgZwSeOc731k0spTudVAUj4kSkIAEIoGyhV/09kMC20Dg3/7t30L6o55tHkHHbDFGOrN/586di7POPA/Cs048B8jSOPI1CdQygVLXQWE6zz/x4wfP9v3P//xPfFaWLel57L8xSWA9BFjRkX7syJYrTOd89zrIEnJfAhKQQAgKP8+C3BFg1o4H+BF2GPukpaWd//AP/xBjRuTxQowk/M6fPx+Y5WAmMDq89lHsBuG1ZP+XQO4JcM5z7nMNYOyThrFPGsY+aXQo/fjx27/92xxG4/p429veFvf9kEBOCZQMi+90XurCuY2Y+9d//dfwvve9L37XF0unInz5++B1AA1NAhKQwI8JKPx+zMK9LSbATStLMT/xiU+E69evx7d08owSS3U++MEPhoMHD0ZjnzRuYH//938/PPvss/Gfc+BNb+mtnbzhjV98P/CBD8Q3hDLTR7285IVnPra4azYngbIJcDPL6+c//elPh0uXLsVzm/OZc55zv/A6KJVOg/zTDdwo8+MHfm9605vidcWNMMf4aBLII4FS1wHf6fxwkb7TP/axjwXO71Lp9M3rAAq1aMYsAQlsNgGF32YTtv6SBPjj/ZWvfCX+0ww8n4d99KMfjf5sOcbYj4mvfXDzyjNMpPNcH2LwteTATcCnPvUpdqNxjA/1005M9EMCOSSQPac5ZzHOX0Ll3OcYY580jH3SMPZJw7gGUtl0jA/pHGsSyCuB1a4Dzl/OY6zY+V0svZgf9eS1/8YlAQm8TsDNphJQ+G0qXiuXgAQkIAEJSEACEpCABCSw/QRqRfhtPykjkIAEJCABCUhAAhKQgAQkUKMEFH41OnCNGba9loAEJCABCUhAAhKQgAQ2QmBdwu/evXtheHg4jI+P39cWx319fQGbnp5eySuWPj8/HwYGBqLvzMzMiu/p06cDeSsJ7khAAhIoRsA0CUhAAhKQgAQkIIF1Eyhb+CHKjh49Gvbu3XtfI4i3u3fvhsnJySgIr127FgVcqfQbN26EQ4cOhZGRkcA+lSEWW1paQnt7O4eaBCQgAQlIYFUCZkpAAhKQgAQksD4CZQs/RBlvUSwUfryG/8CBA6GpqSkg3tra2sLi4mJ8PX+x9MLwEJRzc3PBV+4XkvFYAhKQgAQkIIFVCJglAQlIQALrIFC28FtHneH27dtF3Unv7OwMp06dCqOjo6G7uztcvHgxLv1EOBYtZKIEJCABCUhAAhKQgASKEjBRAhIol0DVhd/u3buLtp3SmTmcmJgIGDN9iL+pqan4zB/PBBYtbKIEJCABCUhAAhKQgAQkIIFiBEwri0DVhd+dO3fCnj17Hmi8MJ0lniwJZXno0tJSfD6QLekPFDZBAhKQgAQkIAEJSEACEpCABDZMoGLhx4zdhQsXAm/8RLTdunUrvqSlVDqR4ssSz97eXg6jNTc3h9bW1ri/no+FhYUwOztbynKd/n/+8P8GTQZbcQ7k+RpZ/PT/DpoMtuIcyPN1wMoXbSrIYPMZ5Pk6MLbavJ913LZ23NA+69FKWd+yhR+ijn+G4cSJE+Hq1atxaSZv7uzq6oqCrb+/Pxw/fjw8+eST8SUvpdJpnGWeCENm+1j6ieij/PLychSN+JRru3btCh0dHTVp5fZRv0oJWD7P14ijI4GtIuB1sFWkbSfPBPJ8HRhbbd7POm5bO25on41+x5Qt/BBoCLbsr3GIOxoeHBxc+ZUupa2VXsyPeiinSUACEqg6ASuUgAQkIAEJSEACDUygbOHXwIzsugQkIAEJ1AkBuyEBCUhAAhJoVAIKv0YdefstAQlIQAISaEwC9loCEpBAQxJQ+DXksNtpCUhAAhKQgAQk0MgE7LsEGo+Awq/xxtweS0ACEpCABCQgAQlIQAINRkDh12ADbnclIAEJSEACEpCABCQggcYjoPArPuamSkACEpCABCQgAQlIQAISqBsCCr+6GUo7Un0C1igBCUhAAhKQgAQkIIH6IKDwq49xtBcSkMBmEbBeCUhAAhKQgAQkUAcEqiL8xsfHQ19fX7SZmZmI5d69e2F4eDimkYcPGfPz82FgYCCmJ1/ST58+HchjX5OABCQgAQnkiYCxSEACEpCABGqdQMXCb3p6OjKYmpoKIyMj4dy5c2FxcTHcvHkztLa2BtInJyfD0tJSFHY3btwIhw4dir7sU5g6WlpaQnt7O4eaBCQgAQlIQAISyBsB45GABCRQ0wQqFn537twJ3d3dEcLu3btDc3NzFHgxIfNB+s6dOzMpP9pllm9ubi709PT8KMFPCUhAAhKQgAQkIAEJ5JKAQUmgdglULPwQe9evX48Empqa4iwfB11dXWziks7BwcEo7JjV6+zsDKdOnQqjo6NRMF68eDEu/aRsLOCHBCQgAQlIQAISkIAEJCCBvBKo0bgqFn779+8Ps7OzUeDxLN/Vq1cjCp7xu3v3bnjiiSdCW1tbOHPmTCCN5ZwTExMBY6aP2UKWg1I2PQcYK/BDAhKQgAQkIAEJSEACEpCABKpCoGLhxyze2NjYyrN8+/btC6Qh7JjdQ9ANDQ3FmUCe+0tRs8STZwHx5fk/RB9b0pNPOduFhYUoPBGfObB1xVJO//SRQDUI5PnaqEb/rEMC5RDwOiiHkj71TiDP14Gxza7rPlJejckL7bPR76mKhV+2YZZtLi8vB5Z/ZtOZ6WP2L6VxjG9vb29Kis8G8jKYlYQyd3bt2hU6Ojpq0srsom41RyB/Aef5GskfLSOqVwJeB/U6svZrPQTyfB0YW23ezzpuWztuaJ/1XPNZ34qFH/8kA7N6GG/pPHbsWOB5PY4vX74cl4D29/fHGb/03B+zgSzxZLaPpZ+8+AUfRCPH2QDdl4AEJFCTBAxaAhKQgAQkIAEJ5IhAxcIPMcczehhLOhF99A9Rl5aAkscLXkjH2Kcc+xjHhT6kaxKQgAQkIIFaJmDsEpCABCQggbwQqFj45aUjxiEBCUhAAhKQgARySMCQJCABCeSCgMIvF8NgEBKQgAQkIAEJSEAC9UvAnklg+wko/LZ/DIxAAhKQgAQkIAEJSEACEqh3AtvcP4XfNg+AzUtAAhKQgAQkIAEJSEACEthsAgq/zSZcXv16SUACEpCABCQgAQlIQAIS2DQCCr9NQ2vFElgvAf0lIAEJSEACvtKk2AAAEABJREFUEpCABCSwOQQUfpvD1VolIAEJbIyApSQgAQlIQAISkMAmEKiK8BsfHw99fX3RZmZmVsKcn58PAwMDMf3w4cNhcXExZNOyvqdPn455K4XdkYAEJCABCTQoAbstAQlIQAISqDaBioXf9PR0jGlqaiqMjIyEc+fORYGHyPvyl78cnn766UDe2NhYaGlpCTdu3AiHDh2KvuxTmDrIa29v51CTgAQkIAEJSEACjU7A/ktAAhKoKoGKhd+dO3dCd3d3DGr37t2hubk5ztwxs9fW1hbWEnP4zc3NhZ6enliHHxKQgAQkIAEJSEACEpAABDQJVI9AxcIPsXf9+vUYUVNTU2htbY37t2/fDlevXo3LPFkGOjw8HO7duxc6OzvDqVOnwujoaBSMFy9ejMtBKRsL+iEBCUhAAhKQgAQkIAEJSEACPyJQpc+Khd/+/fvD7OzsisBD7KXYDh48GJd5Tk5OxqSbN2/GGcCJiYmAMdPHbCFLQRGHPCsYHf2QgAQkIAEJSEACEpCABCQggaoRqFj48Wwez+8h3hB4+/bti8/yZSNkNo+ZPmYBUzpLPHkOkPJLS0sB0ceW9ORTznZhYSEKT8RnrVk5/VvDx2wJlEUgz9dGWR3QSQJVIOB1UAWIVlHzBPJ8HRjbbM3e0zp2Wzd2aJ+NfhFVLPyyDbNsc3l5ObD8c8+ePfFFLizvROBdu3YtLvPEnzR8e3t7OYzGs4FpmWhMKPNj165doaOjoyatzC7qJoE1CKydnedrZO3o9ZBAdQh4HVSHo7XUNoE8XwfGVpv3s47b1o4b2mej30IVCz/+SQaWaWK8pfPYsWOBGb6urq74vF9/f38YHBwMjzzySFzmSaAs82SJJ7N9vPwF0YcfopFjfDQJSEACElgHAV0lIAEJSEACEpDAKgQqFn4IPJZ5YkNDQ1H0pfYQfKRj2dk90ilX6Ed6SnMrAQlIQAISkMD6COgtAQlIQAISKEWgYuFXqmLTJSABCUhAAhKQgAS2nIANSkACEihKQOFXFIuJEpCABCQgAQlIQAISqFUCxi2BBwko/B5kYooEJCABCUhAAhKQgAQkIIHaJlAQvcKvAIiHEpCABCQgAQlIQAISkIAE6o2Awq/eRrS8/uglAQlIQAISkIAEJCABCTQQAYVfAw22XZXA/QQ8koAEJCABCUhAAhJoFAIKv0YZafspAQlIoBgB0yQgAQlIQAISaAgCVRF+4+Pjoa+vL9rMzMx94Obn58PAwECYnp6O6ekY/6zv6dOnA3nRyQ8JSEACEpCABLaMgA1JQAISkED9E6hY+CVBNzU1FUZGRsK5c+fC4uJiJHfv3r1w/vz50NHREY/5uHHjRjh06FD0ZZ806mhpaQnt7e0cahKQgAQkIAEJSEACW0vA1iQggTonULHwu3PnTuju7o6Ydu/eHZqbm1dm7i5evBj27t0bLToU+WCWb25uLvT09BTJNUkCEpCABCQgAQlIQAIS2BoCtlLPBCoWfoi969evR0ZNTU2htbU17jPrhygsFHSdnZ3h1KlTYXR0NApGxCFLQSkbC/ohAQlIQAISkIAEJCABCUhAAlUlULbwK9Xq/v37w+zsbHy+j+f2rl69Gl1Z+slMYKGgYznnxMREwJjpwwdfyvKsYCzshwQkIAEJSEACEpCABCQgAQlUjUDFwo9n88bGxgLibXJyMuzbty+86U1vCnfv3g0nTpyIgvDs2bMB41m+FDlLPJkVpPzS0lJA9LElPfmUs11YWIjCE/FZa1ZO/3LmYzg1SiDP10aNIjXsGiTgdVCDg2bIVSeQ5+vA2GZr9p7Wsdu6sUP7bPSLoWLhl22YZZvLy8vh3e9+dxgaGopiEEF48ODBgPX29kZ3XvqCbzomkWcD0zJRjsu1Xbt2xZfH8AKZWrNy+6ifBColUN1ro6Oq11ylfbO8BMol4HVQLin96plAnq8DY6vu31d51idPtM9Gv6MqFn78kwws08R4S+exY8dC4fLOwuBY5skST2b7WPqJ6Ovv7w+IRo4L/T2WgAQkIIGcETAcCUhAAhKQgARqikDFwq+rq2tlZo9ZvmKij5k9LJEZHBwMlMseMzNIekpzKwEJSEACEpBAvgkYnQQkIAEJ1A6BioVf7XTVSCUgAQlIQAISkIAEqkzA6iQggRohoPCrkYEyTAlIQAISkIAEJCABCeSTgFHVAgGFXy2MkjFKQAISkIAEJCABCUhAAhKogMCmC78KYrOoBCQgAQlIQAISkIAEJCABCVSBgMKvChCtYk0COkhAAhKQgAQkIAEJSEAC20hA4beN8G1aAo1FwN5KQAISkIAEJCABCWwXAYXfdpG3XQlIQAKNSMA+S0ACEpCABCSwLQSqIvzGx8dDX19ftJmZmdiRe/fuheHh4ZhGXkqfn58PAwMDMT2lUeD06dOBPPY1CUhAAhKQgATql4A9k4AEJCCBrSdQsfCbnp6OUU9NTYWRkZFw7ty5sLi4GG7evBk6OzsD6UeOHAkXLlwIiMEbN26EQ4cORV/2KUwdLS0tob29nUNNAhKQgAQkIAEJSKC+Cdg7CUhgiwlULPzu3LkTuru7Y9i7d+8Ozc3Nceauq6sr9Pb2xnRE3dLSUsBiQuaDWb65ubnQ09OTSXVXAhKQgAQkIAEJSEACEqhvAvZuKwlULPwQe9evX48xNzU1hdbW1rif/WAGsK2tLSAAmQU8depUGB0djYLx4sWLceknZbNl3JeABCQgAQlIQAISkIAEJCCB6hCoWPjt378/zM7Oxmf2eJbv6tWr90WG6GOZJ3lksJxzYmIiYMz0MVvIclDyeVYQH0yTgAQkIAEJSEACEpCABCQggeoQqFj4MYs3NjYWn+WbnJwM+/btizN7hMczfSdPngwHDhxYSSMdY4knopDyLAFF9LElnfxybWFhIQpPxGetWbl9bGA/u14lAnm+NqrURauRwJoEvA7WRKRDAxDI83VgbLM1e0/r2G3d2KF9NvpVVbHwyzbMss3l5eXA8k9E3dGjR6Po43m/rB+CEN/0DCB5PBtYbJkoeavZrl27QkdHR03aav0yTwLVJJDna2TtfuohgeoQ8DqoDkdrqW0Ceb4OjK0272cdt60dN7TPRr+FKhZ+/JMMLNPEeEvnsWPHAs/rXblyJaBIT5w4sbIMFF8CZZknSzyZ7WPpJ6Kvv78/IBo5xkeTgAQkIAEJrBBwRwISkIAEJCCBighULPyYzeMZPWxoaCiKPiJiNo+0rOFL3uDgYEj76Rg/0jnWJCABCUhAAhKQQCEBjyUgAQlIYOMEKhZ+G2/akhKQgAQkIAEJSEACElgXAZ0lIIENElD4bRCcxSQgAQlIQAISkIAEJCCB7SBgmxshoPDbCDXLSEACEpCABCQgAQlIQAISqCECdSf8aoi9oUpAAhKQgAQkIAEJSEACEtgSAgq/LcFsI1tMwOYkIAEJSEACEpBAzRL4+te/Hp544onw2GOPRfvqV7+60pfPfOYzMY28lM6WY8pQFuelpaWAL2/Z51iTgMLPc0ACEqhTAnZLAhKQgAQkUJsEzp07F/gn0i5fvhy++MUvhhdeeCEg5J5//vnYoZT+F3/xF/GfT+OfTMOPMuzj9NnPfjbs378/VPLvvlGPVj8EFH71M5b2RAISkIAECgl4LAEJSKAOCLztbW8Lzc3N4Vvf+lYUc3TpHe94R3jjG98YXn75ZQ7vM2YASfjABz7ARpNAJFAV4Tc+Ph76+vqipV8ZqD2bPj09TVKYn58PAwMDD/iePn065kUnPyQgAQlIQAISkECVCFiNBGqNwO/93u+Fz3/+83FJ5xe+8IXAMX145zvfGa5cucJuFIIIQg66urrCJz7xiViGfXz+4A/+gCxNAisEKhZ+SdBNTU2FkZGRwNT04uJiQADevXs3TE5OBgTgtWvXorC7ceNGOHToUPRln0ioo6WlJbS3t3OoSUACEpCABCQgAQlIoJoEaqounsv74Q9/GD75yU+Gb37zm+H8+fMx/p6envDP//zPURDyTN+lS5diOjN7LP/8yle+Ei5cuBDw+6M/+qPol5aHRkc/GprAjkp7f+fOndDd3R2r2b17d/z1gVm969evhwMHDoSmpqaAqGtrawsIwuiY+cB3bm4unqCZZHclIAEJSEACEpCABCTQcAQQfX/6p38ahoeHw6//+q8HnuNjQoV0ntdD3CHyeO6Pe/C3vvWtK4xY4skxzwMyG3j27Nk4GUPZFaeG3mnszu+otPuIPUQe9SDyWltb2S1qt2/fDp2dneHUqVNhdHQ0CsaLFy/GpZ+ULVrIRAlIQAISkIAEJCABCTQoAUTb9773vQd6zywgAo9n/cjEjyWeH/7whzmMxnOBCMB44EfDE6hY+PG2oNnZ2fjMHs/5Xb16tShUBCIZLOecmJgIGDN9/FLBMlHKsiQUn+0w25SABCQgAQlIQAISkMB2E2BW72Mf+1h8Zo/lnDy7xzHpzOiRhjEL+Cd/8idxtR0C8M/+7M/Ck08+GY9/4Rd+IXznO98Jjz/+eOC5QMpud79sf/sJVCz8WMY5NjYWEG88z7dv3764tLOwaywJ3bNnz0oySzxZ+kl5TlZEH1vSV5zK2OHXDYRnLVoZ3dNlawnUbWt5vj7qFrodyx0Br4PcDYkBbQOBPF8HxjYbEoO3v/3tcYUcq+QwjsljyzE2ODgYWE1HOtv+/v6wY8eOWAfH5OPHJAs+2o/51jILtM9GvzoqFn7Zhlm2uby8HJjd4yTj4dJ79+7Fl7rcunVr5eUtpOHb29u7Upyp6NWWia44FuzwC0ZHR0eoRSvoiocS2DQCeb4+Nq3TG67YgvVKwOugXkfWfq2HQJ6vA2OrzftZx21rxw3ts55rPutbsfBjmpllmhhv6eQfjuR5PV4li5Dj14fjx4/HqWdm92icZZ4IQ45Z+onoww/RyDE+mgQkIAEJSGDbCNiwBCQgAQlIoM4IVCz8EHgs88SGhobiWzwTI6aYScfwy6YXHuODf/JxKwEJSEACEpCABLaTgG1LQAISqCcCFQu/eoJhXyQgAQlIQAISkIAEJJAh4K4E6oaAwq9uhtKOSEACEpCABCQgAQlIQALVJ1AfNSr86mMc7YUEJCABCUhAAhKQgAQkIIGSBBR+JdGUl6GXBCQgAQlIQAISkIAEJCCBvBNQ+OV9hIyvFggYowQkIAEJSEACEpCABHJNQOGX6+ExOAlIoHYIGKkEJCABCWyYwJX/FYImg604BzZ8ktZ+QYVf7Y+hPZCABCQggbwQMA4JSEACEpBATglULPzu3bsXhoeHQ19fX7Tx8fHY1VLp8/PzYWBgIPrOzMxEXz5Onz4dyGNfk4AEJCABCUhAArVKwLglIAEJ5JFAxcLv5s2bobW1NUxNTYXJycmwtLQUBVyp9Bs3boRDhw6FkZGRwD5QpqenQ0tLS2hvb+dQk4AEJCABCUhAAhKQQC0TMHYJ5I5AxcKvsEfNzc1h586dhcmhVDqzfD2HpuwAABAASURBVHNzc6Gnp+eBMiZIQAISkIAEJCABCUhAAhKoTQL5inpHpeF0dXXFKljqOTg4GAUcs3el0js7O8OpU6fC6Oho6O7uDhcvXoxLP5uammI9fkhAAhKQgAQkIAEJSEACEpBAdQlULPx4lu/u3bvhiSeeCG1tbeHMmTOBNKxYOss5JyYmAsZMH+KPZaIIx/R8YHW7mM/ajEoCEpCABCQgAQlIQAISkMBWEahY+CHgmMVDuA0NDcXn/Xi+r1R66hhLPBcXF+OzfTwXiOhjS3rycSuBOidg9yQgAQlIQAISkIAEJLAlBCoWftko0yxfNo39wnSOWeLZ29tLdjSeAeQlMfFgHR8LCwthdna2Jm0d3dRVAhURyPM1UlHH6qKwndgqAl4HW0XadvJMIK/XQZ6ZGVt9EcjrNVBuXGifjY5IxcKPmb7Lly/Hf56hv78/zvjxfF+pdAJlNpAlnjwLyNJPRB9ll5eX1/1mz127doWOjo6aNFhoEtgKAnm+Rrai/7YhAQjk+jogQE0CW0Agr9fBFnTdJiQQCeT1Gig3LrRP7MgGPioWfoi3sbGx+M858KweL3ghjlLp5OGDOGQf4zhbljRNAhKQgAQkIAEJNBIB+yoBCUhgMwlULPw2MzjrloAEJCABCUhAAhKQQAMRsKsS2DQCCr9NQ2vFEpCABCQgAQlIQAISkIAE1ktgc/wVfpvD1VolIAEJSEACEpCABCQgAQnkhoDCLzdDUV4geklAAhKQgAQkIAEJSEACElgvAYXfeonpL4HtJ2AEEpCABCQgAQlIQAISWBcBhd+6cOksAQlIIC8EjEMCEpCABCQgAQmUT0DhVz4rPSUgAQlIQAL5ImA0EpCABCQggTIJVCz87t27F4aHh0NfX1+08fHxlabn5+fDwMBATD98+HBYXFwM2bSZmZkV39OnT8e8lQR3JCABCUhAAhKQgATWJKCDBCQggXIIVCz8bt68GVpbW8PU1FSYnJwMS0tLUcAh8r785S+Hp59+OuaNjY2FlpaWcOPGjXDo0KEwMjIS9wlyeno65rW3t3OoSUACEpCABCQgAQlIQALlE9BTAmsSqFj4FbbQ3Nwcdu7cGcVfW1tbWEvMMQM4NzcXenp6CqvyWAISkIAEJCABCUhAAhKQgATKIrC6047Vs9fO7erqik4s9RwcHIwCjpm927dvh6tXr8ZlnuSxHJRloZ2dneHUqVNhdHQ0dHd3h4sXL8bloE1NTbEePyQgAQlIQAISkIAEJCABCUigugQqFn6Iubt374YnnngiMMN35syZQBphHjx4MC7zZAkoxywLZQZwYmIiYMz0If5YJoo4zD4fiL9WPQLWJAEJSEACEpCABCQgAQk0LoGKhR8Cjlk8hNvQ0FB83g+Bl0XKbB4+zAKmdJZ48hwgs4M8F4joY0t68nErAQlUlYCVSUACEpCABCQgAQk0KIGKhV+WGzN9zP6RtmfPnvjyFtIQeNeuXQuIP/JIY4lnb28vh9F4NpCXxMSDdXwsLCyE2dnZmrR1dFNXCVREIM/XSEUds/AGCDRuEa+Dxh17e/5jAnm9Dn4coXsS2FwCeb0Gyo0L7bNRQhULP2b6Ll++HJ/l6+/vjzN+PPeHIeRI49m/Rx55ZOVFL8wSssST2T6WfiL68FteXl7xKbdDu3btCh0dHTVp5fZRPwlUSiDP10ilfbO8BMol4HWQIeVuwxLI63XQsANix7ecQF6vgXLjQvtsFFrFwg/xxj/VwHN6GCIvBcM+aVh2do90hGGhH+kpza0EJCABCUhAAhKQwOYRsGYJSKCxCFQs/BoLl72VgAQkIAEJSEACEpBA3RCwIw1EQOHXQINtVyUgAQlIQAISkIAEJCCBxiRQWvg1Jg97LQEJSEACEpCABCQgAQlIoO4IKPzqbkir2yFrk4AEJCABCUhAAhKQgARqn4DCr/bH0B5IYLMJWL8EJCABCUhAAhKQQI0TUPjV+AAavgQkIIGtIWArEpCABCQgAQnUMgGFXy2PnrFLQAISkIAEtpKAbUlAAhKQQM0SqFj43bt3LwwPD4e+vr5o4+Pj98GYn58PAwMDYXp6OqanY/xnZmZiGh+nT58O5LGvSUACEpCABCQgAQnkk4BRSUACtUmgYuF38+bN0NraGqampsLk5GRYWlpaEXCIwvPnz4eOjo4VOjdu3AiHDh0KIyMjgX0yEIUtLS2hvb2dQ00CEpCABCQgAQlIQAISyC8BI6tBAhULv8I+Nzc3h507d8bkixcvhr1790aLCUU+mOWbm5sLPT09RXJNkoAEJCABCUhAAhKQgAQkIIFKCeyotIKurq5YBUs3BwcHQ89rAo7Zu8XFxXDnzp0HBF1nZ2c4depUGB0dDd3d3QFxyFLQpqamWI8fEpCABCQgAQlIQAISkIAEJFBdAhULP5Zz3r17NzzxxBOhra0tnDlzJpDG0k+EXaGgYznnxMREwJjpwwdfhGPh84HV7aq1bSUB25KABCQgAQlIQAISkIAE8kOgYuGHgGMWD+E2NDQUn/f7x3/8x4AYPHHiRHzhy9mzZwPGs3yp6yzxZFaQ2UGeC0T0sSU9+biVgARqmoDBS0ACEpCABCQgAQnkhEDFwi/bD2b6EHw/8RM/ERCBzORhBw8eDFhvb290x48lnumYRJ4N5CUx7K/HFhYWwuzsbE3aevqprwQqIZDna6SSflm2FgjkJ0avg/yMhZFsH4G8XgfbR8SWG41AXq+BcuNC+2x0zCoWfsz0Xb58Oc7s9ff3xxm/9NxfqaCYJWSJJ7N9LP1E9FF2eXl53W/23LVrV3xrKG8OrTUrxcd0CVSbQJ6vjWr31fokUIqA10EpMluQbhO5IZDX6yA3gAyk7gnk9RooNy60z0YHqWLhh3gbGxuL/5wDs3u84KUwGGb2sJSOT1YcclyqbCrjVgISkIAEJCABCUigdgkYuQQksL0EKhZ+2xu+rUtAAhKQgAQkIAEJSEACNULAMLeRgMJvG+HbtAQkIAEJSEACEpCABCQgga0gkB/htxW9tQ0JSEACEpCABCQgAQlIQAINSEDh14CDnucuG5sEJCABCUhAAhKQgAQkUH0CCr/qM7VGCUigMgKWloAEJCABCUhAAhKoMgGFX5WBWp0EJCABCVSDgHVIQAISkIAEJFBNAgq/atK0LglIQAISkIAEqkfAmiQgAQlIoGoEFH5VQ2lFEpCABCQgAQlIQALVJmB9EpBAdQhULPzu3bsXhoeHQ19fX7Tx8fEYWWH6zMxMTJ+fnw8DAwPRN6WRcfr06UAe+5oEJCABCUhAAhKQgAQkIIHXCbipAoGKhd/NmzdDa2trmJqaCpOTk2FpaSkKONI7Oztj+pEjR8KFCxcCYvDGjRvh0KFDYWRkJLBPH6anp0NLS0tob2/nUJOABCQgAQlIQAISkIAEJCCBKhKoWPgVxtLc3Bx27twZurq6Qm9vb8xG1CEIsZiQ+WCWb25uLvT09GRS17GrqwQkIAEJSEACEpCABCQgAQmsSmDHqrllZCLwcGOp5+DgYBRwCD3Ski0uLoa2trY4q8cs4KlTp8Lo6Gjo7u4OFy9ejEs/m5qakrtbCaybgAUkIAEJSEACEpCABCQggdIEKhZ+LN+8e/dueOKJJ6K4O3PmTFzSmZpE9LHME2FIGss5JyYmAsZMH+KPZaLkp+cD8dMkIAEJrJOA7hKQgAQkIAEJSEACJQhULPwQcMziIdyGhobi834830d7iMKTJ0+GAwcOxNk+0pKxxBNRyOwgS0ARfWxJTz7lbL/97W+H2dnZmrTPH3pr0GSwFedAnq+RhY98JWgyqN45UJplnq+DX/zFXwyaDLbiHMjtdfD/vRJmNRlsxTlQo7ohXbton3I0UjGfioVftlKEHrN/pCHqjh49GkVfWg5KOoYfSzzTM4Ck8WwgL4lhfz1GXR0dHUGTgeeA54DngOeA54DnQDwHvC/wvshzwHOgTs8BtM96tFLWt2Lhx0zf5cuX4z/P0N/fH2f8EHpXrlwJCwsL4cSJEzEPv/TPNzBLyBJPZvtY+onoo+zy8rJv9syOjvsSkIAEJCABCUhAAhsiYCEJSOB+AhULP8Tb2NhY/GcbeFaPF7zQBLN5HGcNQUgePmk/HeNHOseaBCQgAQlIQAISkIAEJCCBCglYPEOgYuGXqctdCUhAAhKQgAQkIAEJSEACEsghgcYVfjkcDEOSgAQkIAEJSEACEpCABCSwGQQUfptB1TprhoCBSkACEpCABCQgAQlIoBEIKPwaYZTtowQksBoB8yQgAQlIQAISkEDdE1D41f0Q20EJSEACElibgB4SkIAEJCCB+iag8Kvv8bV3EpCABCQgAQmUS0A/CUhAAnVMQOFXx4Nr1yQgAQlIQAISkIAE1kdAbwnUKwGFX72OrP2SgAQkkBMC09PToa+vL9rw8HC4d+/elke2uLgYDh8+HGNIsbAltmwwMzMz0Q//bHpe9mEHQ2LHiDfFNj4+vtK/1K9S/vQvy4M68U11uZWABCTQ4ATqsvsKv7ocVjslAQlIIB8EECA3btwIk5OTYWpqKhw4cCDcvHmz4uAQLogVtuVU1tLSEsbGxmIMjz76aDhy5Ejc7+3tva94V1dX9MP/vowqHCCsnnvuuTA/P7/h2mDX2dkZY6cPFy5ciEIaAXj37t3IGQF47dq12E4pfwJobW0N+DIuQ0NDoampiWRNAhKQgATqlMCOOu3X5nXLmiUgAQlIoCwCCJ25ubnwkY98ZEVUIKwwBAdihYoQb0nEIYoGBgZWZq6SD1t8mKX61Kc+FRAqr7zyShgcHAyIS+phyywYRv2krWW0R73Hjh2LM31f+9rXAuKM2LNtpjpTG8RB3NTPlmN8iJ06Sac8adjZs2fDs88+G1566aVw/PjxKLjwy7ZNPal+yhTrA+ySWEWcLi0tBez69etRVCPeSG9rawvUV8qf+DQJSEACEmgsAgq/xhpve1slAlYjAQmsTQBBsry8HHbu3Lm28+se7e3tYWJiIs5ojYyMhMuXL8cZLbJv3boVnnrqqfCZz3wmIJje+973RgGFEEJkpZlFZheZ/SKNcmsZ9T755JNxpu/Nb37zfe7k0SYibHZ2Nty5cyfG1tHREa5cuRJ9EWv4MHP29NNPh/Pnz4fvfve7ATFGOdIPHjwYEJf79u0L9AvBSmHqT22/+uqrUazhj5G/Wh8Qdgg8hB6+hXb79u37kgr9YUQciEz6cJ+zBxKQgAQkUHcEFH51N6R2SAIS2CICNrMGAYQM4m8NtweyEUuIEWbGEI7JAdGEMEzH2S0ih2WkzHhh7CO8sj6l9hFxDz/8cNHs1GZzc3PYs2dP6OnpiX67d++OW2YGaZtYU8wc/+AHP4j5zzzzTBRz8aDIR7ZthNmlS5dWZjuvXr0aqKtIsVgnyzxps1h+ii/lUXfWH7GYlr7CG4G9mshM9biVgAQkIIHaJaDwq92xM3IJSEACuSaQZvoQgOUGmsQHM17bIkzqAAAQAElEQVTMjD300ENlFWUmrizHKjstLS3FGhFPxIwhqBBWzKYh/LByZtQQecwMUkcyZjNjA5kPxObJkyfj0k7ayWSt7MIDoUrCWv7UgQDFV5OABCQggfoloPCr37G1ZxKQgAS2lQCC4pFHHglnzpxZWa6JsEMEMSOF0CFAlkyy7JD9rDFLlZ3xy+YV7nd3dwdmtBA5GPukFfpV+5g+8pIU+lCsbvJZBkpfiuVn03hpCy9lWc2XvKNHj0bRx/N7qTx9pc/0nWcHWULK7Ggp/1SOLT74EyvH2gYIWEQCEpBADRBQ+NXAIBmiBCQggVolwIwVwqi/vz8uYUScsFxy//798fk9lirybB4+9BGxwrN0pD///POh1IwfIoUyzKohJBFBHNMOxj5p1LnZRqwslWSLMfuHmEovfBkdHQ0f/OAH4wtu9u7du/Jyl8K46DtCmT5RT/ZFMckXgbmwsBBOnDgReeKHmKav9Jm+s+yU5wZhVMofZpTFaA9/2k/tuJWABNZPwBISyDsBhV/eR8j4JCABCdQ4AYRFWrrI2zh5Bg9RwpJI0knDSMNSOltmt/BH2FBPFgXHlEdckp6OSWOftGJGHvWRh9hJbRQe44Mv6cSAH/4c0ybGfjbm1HY2jZfVZMslH9Kok7qpB6NO8rFsOfKwbD4+GHGSR6wcYymtlH9hevKnHk0CEpCABDZMINcFFX65Hh6Dk4AEJCABCUhAAhKQgAQkUDkBhV/lDMurQS8JSEACEpCABCQgAQlIQALbREDht03gbbYxCdhrCUhAAhKQgAQkIAEJbAeBmhd+2WcjtgOgbUpAAhJYJwHdJSABCUhAAhKQwIYIVKJ9al748erqDVGzkAQkIAEJSGDbCNiwBCQgAQlIYP0EKtE+NS/81o/LEhKQgAQkIAEJSCAHBAxBAhKQwBYSUPhtIWybkoAEJCABCUhAAhKQQJaA+xLYKgIKv60ibTsSkIAEJCABCUhAAhKQgAQeJLAlKQq/LcFsIxKQgAQkIAEJSEACEpCABLaPgMJv+9iX17JeEpCABCQgAQlIQAISkIAEKiSg8KsQoMUlsBUEbEMCEpCABCQgAQlIQAKVEFD4VULPshKQgAS2joAtSUACEpCABCQggQ0TUPhtGJ0FJSABCUhAAltNwPYkIAEJSEACGyOg8NsYN0tJQAISkIAEJCCB7SFgqxKQgAQ2QEDhtwFoFpGABCQggbUJ3Lt3LwwPD4e+vr77bHx8fO3CVfJYXFwMhw8fvq994pmenr6vhZmZmeiH/30ZOTkoZEm8KTR40ics9auUP/3L8mB88E11uZWABGqHgJFKYL0EFH7rJaa/BCQgAQmURaCpqSkMDQ2FqampcPDgwWjsDw4OllW+Gk4tLS1hbGwsxvDoo4+GI0eOxP3e3t77qu/q6op++N+XUYUDhNVzzz0X5ufnN1zbzZs3Q2dnZ4ydPly4cCFQLwLw7t27YXJyMiAAr127Ftsp5U8Ara2t0ZexYHwYJ9I1CUhAAhKoOQLrCnjHurx1loAEJCABCVSBACKFGSoszVIhYpiBYkaKLcKmmB/+lMPIJxxEFWWOHTtW1sxdof/Xvva1gDijzWwcqY3UJrExa0abbDnGZ2BgIAou0ilPGnb27Nnw7LPPhpdeeikcP348Cq7Ctqkn1U+Z1CfqSoYwTWIVcbq0tBSw69evhwMHDgTEG+ltbW2B+kr5p/rcSkACEpBA4xFQ+NXrmNsvCUhAAjklgDDavXt3nL1ipmpubm5FNN26dSs89dRTcaaQWas0m8XsFMIH0YSw4Riji9THlrJPPvlk2TN3Wf83v/nNVLFi5BEHImx2djbcuXMnxtvR0RGuXLkS/RBr+BDH008/Hc6fPx+++93vBsQY5UhnphMxum/fvjAyMhLSbCf1p1hfffXVKNbwx6g89Yn9QqP/CDyEXmEex7dv32azYoX+MCUORCZ9WHF0RwISkIAE6pqAwq+uh9fONToB+y+BPBJAmDAThvDo7++Ps2GIE2JFILW3t7Mb8EuzWTHhtQ/8Ll26tPLM3tWrV6Pfa1kBUfbwww+zW5at5p/iaG5uDnv27Ak9PT2xTgQrO8wMEh+zePSDLcc/+MEPyA7PPPNMFHPxoMhHtu3V+lRYFF+WedJmYR7HKT72sUJ/xGJa+oo4vXz5clhNZFKHJgEJSEAC9UFA4Vcf42gvJCABCZQikLt0Zs94To3ZrWQsTSwMFL/CNMQVs2ipHFtmAgv9NvuYZZa0gXgiBgxBhbBiNg3hh5Uzo1ZunxCbJ0+ejEs7aYf2Cw1mCFXS1/KnDgQovpoEJCABCdQ/AYVf/Y+xPZSABCSQKwLd3d2BWSuEyWqBFfPjBSe8wISZrNXKbnYeoomXpKRln4Xtkc8y0HLiLKdP1HP06NEo+rIiOcuIZbAsIWXG9EH/wghDnJHEn1gfzDVFAhKQgATqjYDCr95G1P5IQAISyDkBhAuiiWWeLFnkBSkIlcKwC/2YPUPUPPLII/FZOcpmX6pSWH6zj2mfpZJsMWb/6Af94Xh0dDR88IMfjC9e2bt378rLXQrjKqdPCMyFhYVw4sSJlWWuLNHMMmK5Kc8NIuRK+cOQ2DBmJvGn/cKYPK5TAnZLAhJoaAIKv4YefjsvAQlIYGsIsBwTS60hOlgeiaUlkogY0pMPW47xwVJ5thxjExMTAeGCMSPG2y0pV8yoizbIK/TPHuODL37UR73kc0zbGPsILGInDowy2bQUG76UST7URZ3UTR6W8vHJliMPy+bjgxEnebTLMZbSSvkXpid/6tEkIIHGIGAvG5eAwq9xx96eS0ACEpCABCQgAQlIQAINQiAj/Bqkx3ZTAhKQgAQkIAEJSEACEpBAgxFQ+DXYgK/ZXR0kIAEJSEACEpCABCQggbojoPCruyG1QxKonIA1SEACEpCABCQgAQnUF4GaF37Zh+Pra2jsjQQkIIFtJWDjEpCABCQgAQnkjEAl2qfmhd9a/w5UzsbKcCQgAQlIQAI1RMBQJSABCUggTwQq0T41L/zyNBDGIgEJSEACEpCABOqOgB2SgATqgoDCry6G0U5IQAISkIAEJCABCUhg8whYc+0TUPjV/hjaAwlIQAISkIAEJCABCUhAAqsSqILwW7V+MyUgAQlIQAISkIAEJCABCUhgmwko/LZ5AOqmeTsiAQlIQAISkIAEJCABCeSWgMIvt0NjYBKoPQJGLAEJSEACEpCABCSQTwIKv3yOi1FJQAISqFUCxi0BCUhAAhKQQA4JKPxyOCiGJAEJSEACEqhtAkYvAQlIQAJ5I6Dwy9uIGI8EJCCBGiYwPz8fBgYGQl9fXxgfH9+WnhDDc889Fyr5R26zgU9PT4fh4eGq1Zetuxr7MzMzkTfMs3EuLi6Gw4cPxzzGBC60x5Zj/MnHj3T6SVoy6iVdk8CGCVhQAhLIFQGFX66Gw2AkIAEJ1C4BhNaZM2fCoUOHwtTUVNi7d29AZOS9Rwic1URqb29vGBoaCk1NTVXvylptr9UgzK9fvx5F9uTkZHS/efNm3DIGjz32WBwLxoSxwf/FF18MTz/9dEzv6OgIV65cif58HDx4MKZTtquriyRNAhKQQEUELJwfAgq//IyFkUhAAhKoKwIf+tCHQnt7e+xTdjYpiSxEyPBrM2lpholtEkJsKchsFD5sSWOfWSp8Uz34ITDTLNb58+dJilbYBnXEjNc/OD5x4kS4evVqnKmkHurFaIO48eGYImwx8rC/+Zu/ibOB7JOOD0Y50rCUno2FPly+fDms1TZ1UZ56MOolLRlidHBwMLS0tERh2traGm7fvh3gdffu3bB///7omsZhaWkpfPzjH18Zl927d4c7d+5EHz8kIAEJSKC+CWyj8KtvsPZOAhKQQKMRQIQcOHAgihkEGkIHBogphAizSBhpiClmphAqpB05ciQ8+uijYa1Zplu3boWnnnoqznCxT920w2wWs1rU1dzcHJaXl2kmTExMhM7OzjiLNTIyEs6dOxdFUcx87YP2Utv4JoGEaGIGjdm+19zu+z/lUe5LX/pSoM+IsxQPMZXqb4plbGwsMBtHHfS7VNtwQpzRL+KZm5srOYsKB4QdbdwX8OsH5L366quvH/1og+jr7u7+0cFrn2fPno1LQxGm9OG1JP+XgAQkIIE6IaDwq5OBrNluGLgEJFBXBBBSiBTEBzNRSQRdunQpCgpmrZhdY1ZqIx3ft29fnK1ihqutrS2KOAQNAvLhhx+OVfb09ISHHnpo5Zm87KwXZYgpOq7ygZhDyBZzSXnEQDy0i9gkBvwRTMX6i/8LL7wQCmftKJO1VD9pcEpirL+/P7z00kuxz+QV2sWLF+Py2iRes/nZ+FI6opJ9xowtIpexwxClJ0+eXGFIviYBCUhAArVNQOFX2+Nn9BKoCwJ2ov4IICIef/zxgBhBvGSfHUNYkI8QQsggBk+dOhUQbBshwSwW4q+wLLN+zM4Vpm/2can+IsiY2aP9cmfUmJFjVhBmyZJQo55kiLgbN26UZAgfeOzcuTMWQfwy+wn7mFDwgXBHPBckeygBCUhAAjVMQOFXw4Nn6BKQgATyRICZLpY8suSQuBAtLFNERFy7du2BmSqESlqeOTExEWfyKEcZxBP7vHhkLfGGP760xxaxmUQOs3DUQTpih+WYCDCON8tK9Te1h+h9//vfHxCsKa3UlmWYFy5cWHXmjRlEfI4dOxaf86MuRHW27zDgmHRE4uc+97mAP8f4FxpjwyxhqVnPQn+PJSABCUgg/wQUfvkfIyOUgAQkUBMEEBGIMJYkMpOEYGMWD6H1yCOPBJZ+ks5LWBBhe/bsic8Dkoal5wJZmsmLT0hDgCBYVgOAOGFp4vHjx+NyUuJIs1XUkeoi/8knn4wvQsnWR3yzs7MrL3fJ5m1kn/qK9ReBRjwYwhQ/bLW2md2j/4lp4UwhYpv+vfLKKyH5JI60Q152iyhHJC4sLKyMB3V+85vfXPmnH/CHO+O0kf5XVsbSEpCABCSwWQQUfptF1nolIAEJNCABZrPSksTsP4GQTWe5I4KHf4YgLWPkxSWINWbtEG68/IR6qAMjDRGEeExY2SeNY7b4YwiXo0ePxtkvyqW6yMMP/6wlnxRXtl78KEMa+2w5Zp8+pHYQn+yTRl6x/mbTqAe/tdrGB19ix+gLZUjH2CeNvGTwIp5sHj4ck05+8mVL3nve857AlmMMH3xpQ5PAlhOwQQlIYFMIKPw2BauVSkACEpDAWgSYDeTZPoQas1UsLUzCaa2y5ktAAhKQQH0TsHfVJ6Dwqz5Ta5SABCQggTIIIPKYZWOGCWNmq4xiukhAAhKQgAQksAECNSj8NtBLi0hAAhKQgAQkIAEJSEACEmhgAgq/Bh78mu66wUtAAhKQgAQkIAEJSEACZROoeeHnw+dlj7WOEqg7AnZIAhKQgAQkIAEJNBKBSrRPzQs/Xk3dSINtXyUgAQlI4D4CHkhAAhKQgAQahkAl2qfmhV/DMIcpOQAAEABJREFUjLIdlYAEJCABCUigBAGTJSABCUhgLQIKv7UImS8BCUhAAhKQgAQkkH8CRigBCaxKQOG3Kh4zJSABCUhAAhKQgAQkIIFaIWCcpQko/EqzMUcCEpCABCQgAQlIQAISkEBdEGgg4VcX42UnJCABCUhAAhKQgAQkIAEJrJuAwm/dyCxQ0wQMXgISkIAEJCABCUhAAg1IQOHXgINulyXQ6ATsvwQkIAEJSEACEmg0Agq/Rhtx+ysBCUhAAhDQJCABCUhAAg1FQOHXUMNtZyUgAQlsPYHx8fHQ19cXbWBgIMzPzz8QBP8g7fDwcJienn4gbysTZmZmwuHDh8Pi4uJWNlt2W7CDITwL48xyThwTV/wx+kdj2XpIpyzpjWf2WAISkEDjEFD4Nc5Y21MJSEAC20bgyJEjYWpqKhw6dCicOXMmIEiywTQ1NYWhoaHQ29ubTa76PoIOgcm2WOVdXV1hbGwstLS0FMuuKI02V2u7nMpffPHF8PTTT0eWHR0d4cqVK7EYgu7u3bthcnIyIOKuXbsWBfbNmzdDZ2dn9GcMLly4sMKe8vgzLoODg7EePyTQkATstAQahIDCr0EG2m5KQAISyAOB9vb2GMarr74annvuuWjMOCFcECxsEYXZPGa4SGeGC980m0VF7JOGUZ40fIdfmz3Eny31kY7weuaZZ8Irr7wSEDqULfR9+eWXY0yUyeal+inDPnVTH/VmZ8+y6ckX/8uXL4e12qbNbJnUH9pI9vGPfzwkhrt37w537tyJWdevXw8HDhwICGhEa1tbW5y1RMgmMU360tJSwGIhPyQgAQlIYIVAI+wo/BphlO2jBCQggZwQQCQRykMPPRSWl5dDc3NznI1CoJCeLJv3+OOPh1OnToWnnnoqjIyMBGazEF3UxZYZK4yyiDW2t27div7MIiKGSEP4IL7e+973xlmxJIiyvm94wxtwXbGUhwibnZ2NQou2mC1jtg2xdvHixSgWSf/oRz8a+0NciLI0o/bYY49F4bda2/hTjnowgkj9Yb/Q8O/u7i5MXjm+ffv2yj471I0ghAPH9Ke/vz8uwV2tHXw1CUhAAhKofQIKvzXHUAcJSEACEqiUwIkTJ6LAeP7558MnP/nJODOF+Ovp6SladTZvz549Yd++fXGma+fOnVEsUgghc+nSpVgvs2pXr14NSewkf/zWstV8Ux4ClThSvMy2US+zZwgoZhCJgX6y5HLHjh2B7bPPPruytBL/Qkv1k75af8jPWhJqhYI5+aT40jF1s8yTGElj1nBiYiKKVMQ044KQJk+TgAQkIIH6JKDwq89xtVfVJmB9EpBARQR4voxZrGo+P4fIO3jwYBQv1I2lWbyKgl1HYZasIgjTzB4xMMv4lre8JT6z+JGPfCQuK01CbbWqy+0PAu3cuXNR8Jaqj9lA4iKfWcmTJ0/GpaBpto/0ZIjE5JvS3EpAAhKQQP0RUPjV35jaIwlIYJMIWG2+CPDSkrTsc7siQzSxLJWXqBSLgZk1XmiDqCuWn00rpz8IyM997nPh2LFj972AhiWfzOgh8hCGLFGlbWb6jh49GkVfqdlBRCKzk8ymZuNxXwISkIAE6ouAwq++xtPeSEACEmgYAgibRx55JM6osYSRl8AgelYDwIxXa2trLMOLVFbzLZF3XzLPDzKrxzOIxIBRL3EQD8cso9y/f38Uaqu1vVZ/EHWIu4WFhRg/daeXySDqqJtn9o4fPx6efPLJ2B7PIeLPElT8McQjzyyyj42Ojobf/d3fjf73dc4DCUhAAhKoKwIKv7oaTjsjAQlIIH8EeP4NYZKNDMHETBRiJ6Unv8I8ypKHH8KNpZRsOWZpJ8srMZ5Zo76sPz6FRl34U7bQl/LERQzZPI5JJ5/6KIuxTxptUydGejYtu7x1tbapi7LUgVEn9ZCOEQN9Jy9ZsbrJI3bKZOsjHSMvxcFxYTuU09YiYL4EJCCB2iOg8Ku9MTNiCUhAAhKQgAQkIIHtJmD7EqgxAgq/Ghsww5WABCQgAQlIQAISkIAE8kGglqJQ+NXSaBmrBCQgAQlIQAISkIAEJCCBDRBQ+G0AWnlF9JKABCQgAQlIQAISkIAEJJAPAjUv/NID/vnAaRQSKCDgoQQkIAEJSEACEpCABKpEoBLtU/PCb9euXVXCaDUSkIAENoeAtUpAAhKQgAQkIIFqEKhE+9S88KsGQOuQgAQkIAEJbDIBq5eABCQgAQlsKwGF37bit3EJSEACEpCABBqHgD2VgAQksH0EFH7bx96WJSABCUhAAhKQgAQajYD9lcA2EVD4bRN4m5WABCQgAQlIQAISkIAEGpPAdvRa4bcd1G1TAhKQgAQkIAEJSEACEpDAFhJQ+G0h7PKa0ksCEpCABCQgAQlIQAISkEB1CSj8qsvT2iRQHQLWIgEJSEACEpCABCQggSoSUPhVEaZVSUACEqgmAeuSgAQkIAEJSEAC1SKg8KsWSeuRgAQkIAEJVJ+ANUpAAhKQgASqQkDhVxWMViIBCUhAAhKQgAQ2i4D1SkACEqicgMKvcobWIAEJSEACEpCABCQggc0lYO0SqJCAwq9CgBaXQCGB8fHx0NfXF214eDjcu3ev0CVMT08H/B7I2OQEYiGmmZmZTW6p/OoXFxfD4cOHIy+2HFOaGBPHxCrFT/rAwECYn5/HNfIkDcvWETO34IOYaZf2U6xb0GygXcaTbSXtJa4wr6SeapalT4kpW46pnzFn7GFN34kdY5808vDBl+uMNCxbB3mbbbCk3awRI7FuZtvltIvPVsSynn5mx4r9VJbrKTEkbtLZpjTySeP8YIxTerYO8rfSOP84D4mFmIhtq9qnLdqk7WTEQkwpBnyOHTu28v2Z0rdzW2xMiYfxTf3AhzTiT31kyzHpWd+8nd/Ep0mgWgQqqUfhVwk9yzYcgf/zh/83FLMsiIceeiiMjIyEqamp0NnZGS5evJjNjvu9vb1hcHAw7lf7gz+C/NFjW1h3U1NTGBoaCl1dXYVZFR1zk4VtpBJuSD760Y9GXo899li4cuVKFDQXLlyI4nhycjLcvXs38Ef/zp074ZFHHom+hw4duo/tkSNHYvrY2FhoaWnZSChFyyx++n+HYpZ1ZqxTH/bu3ZurG6oUJ+fD8Gs/RLBNaWlbK+cFoun8+fPh6aefjmPd2toaz4HtOC8Y82KWmHKNkc95+eijj8Z4ufZgnXw2Y1tOu/hUOxbOq1Ln11r9ZFyXl5cD1zo37zdu3IjfAVzzlIUj36nnzp2L6d/4xjdWvhuWlpZWrreOjo5YB/58x1K26nblf4VQzF5vCA5f/vKXV87Rp556Kn53vZ69oQ3fkc8991zRHxELK+S7j+9AOL73ve+NnCYmJkJ7e/uKKz7PPvvsfWkrmRXs0GYas/VWU2xMU12MZ3b84ZG+b9PfDNrL/u2t9vlN/ZoE6oGAwq8eRjH2wY88EuCGlLj4Q8UvrPzymv44IpS44eF4+LUbcn7VZMsfOfazv2TyB5A0jHLUefr06ThTRp3UTxr1nTx5MrzyyitRWFKu0I9j/DFuJmiHemmX9tknplRfSsOPmxrayKZdvnw5nD17NhrpL7/8csj2tdCfOqg7GTehWDpm++qrr4Y9e/ZEAceNMgL69u3b8UblQx/6EC65st27dweEKn0lPm6y2IcHPBM7goYtaVgauzQm5DNmjDHl8U11sCUNY5/yzzzzTODGl3LZdPKoh3SMvMLzgnzGCV/aSzFs1nnx3e9+N6TzLfGgf7SfOBBrMs4JLB2zpa/Nzc0B3hx3d3cHrjF4w520vFuxPsMeJolD8oEN48T4pTHHj2uItEKepfpe6Pu1r30t0Cb+bKmHtqj7r/7qr+Lse4oFH2IgH+NcKUzj+l/r/CpWB/VgXOPUzZbjZFzzjDHHjDlCn++G3/qt34rfDaTnzbh+2tra4ncVsaVzk3RYk8Z4MMaMY5YL/EnDl2uTMfjzP//z8LnPfS689NJL8TudPIw8mKUy1Lua0Ta+lOM7Ots+40869TH++LGfxjrbHuVopzAN36tXr4YTJ05EsUm/6EOqp9CfOrJWbExLjT/fC1i2vPsSkEB5BBR+5XHSSwJlE+CX6+PHj8ebJ2aqenp6VsryB7Zwpg+fAwcOxF+qceRXS0QYv17zx5IbgevXr8d80jkmnXb4tTP7a27TazN6n/zkJ0P6pZc/jsX8aAejbcQDv6Zeu3YtfOQjH4l/tEmnHWYriY12+eWaP+7caBMjv87zyzIxHDx4MGD8yvqGN7yBquNNPn0tVkd0KPigPX7p379/f/xVn7gLXFYOuXFCcGbZcsPBTQY3yOSvOG/BDrMLcOrv74/8aLJYv+kjebCD+S/90i+t3CCSXmiMA/XCn5vemzdvBox90hiTVIb2EMikc3OGEE3tcUNdeF5QDhFFLMTPcTLarfZ5QQyMKb/Uc95wDnMzT7xcF8RfbNzoQzovuOlH/KU4C7eUz9N5URgfN8PF+gwXriOuZfpLObhgXMOwSecBY851iA/lEk9mcUgrZVnfN7/5zStupDNLTVt858zNzcXZyccffzzAnXiKff+Qxmwm5bj2Vzu/uKbx51zDnzoZ/5UgMjvM+HMe0x++azJZD+xyLXAOI67InJ2dDVyDfA/AmrStNsQKY1xuu4wvTDD4Z7lwXfzhH/5hYMz37dsXv1uoOzvrzfhTdq32GOd0jr373e++z508vjMYzxdeeCGka59z4buv/WDD+UcstEP7sOXc4Bwhje95vkOY2aYOjmmAsWHM+Z4uVgc+hZYd07XGn/OIODi/qId+pL+99Ic0TQISuJ+Awu9+Hh5JoGICiCJu6vmDiBDihpdK+aPOzQz7WeMmnhsX/Jjl4qaHfP7AsuVml1970w3NpUuXojCineSLXylbzS/FtHPnzsA+bfLHmpiojz+8SVDxBzXd1HADQTyl/rhSV+prsTq4Qaf+ZBxz04vwpBxG3Cm/cIsvMcCNPG464I0ROzcPpG+lpRs42uTGvFi/YUs+7OC51vjRl9RHxoayjEGaBWHcUp3cBKX6SIMf5w5lShn+nHeF+Wn8qJ992qZO4sG3WN/wYUzoW6nzgvKpP/SDmSJu0rlR5Ka9UNQVnhfEQxzEUMzyeF5k4yzVZ8aKscAXnzS+HGPFeMMmyxO/1ayUb7ZtxjC1zXcR9XEOFfv+YYaIHxfYZsUKZZLRJ86vUnUkv7RFUNBXrmfSiIdtMaNNRD7tk893Bj8o8B3A9y95MCIvz0Y/6APXATNmKVauO/qUjtOWa4RrILHBh7S1+pod51RX2qZxoq73v//9cTY1XWuIKa5NrlFi5JrlHGWMGCvSGLdUV3ab6iW+YnVkfdmHBeMGD45TH9kvNPrL9Z7+ZpBPjIw/YpM2qY90TQIS+DGBHT/edU8CEsgjAf4A82svf8z4o4YhMrYiVv7w8gsubWJJyNI+x9xMrPXHtVQdKX4EC/V++MMfXpn9os/cXJDHH3h+ec0a/gkAAAZ8SURBVOYmgn1m9Lg5JYZUx3ZuiQmhQ6zEQX/TtpAdN0owgx2W+sDNVSpPvylfyrghZ/aEfG6oucFhn5s2fv1mnzTqhCPH1Tb6WNg3bvDpD/2ij2udF/SDmSL8MW7a6UOKFR6F5wU3vPQNjvjBgXOBMcjbeUF8hbZWn/HHh36xn6wU75RfYluVZM6hYt8/jDfjw/OWL7744qptlaojW4gfS+g3N+8pPcsijTksEBpnzpyJS92JI/nnYcv3FOIlnf9sWT5JbMykc65yDrNPGuxgyDXA9UDaalZ4DXCdkLZZHLiWEaF8xxEjhugjRsaKdMaNfpFWzIivVB3Jv9iYlhp/+sy5l/2bkepxKwEJrE5A4bc6H3MlsO0EuBnm5paZFH5d5fkL/vCVCgx/ft3njzJ/TEv5lZPOEh1+1addjJszbmT4RZZjRAo3YtzssESIm+/vf//791VdrI6sA0u7bt26FZgBo07q4EaBOukD/WYpGjNFzOTx/GKahYTFN7/5zXgDSFmMuhEgbLfCuOFifIiV9hFf9BkrZEcfEGT4YfSVGyZ8T506FZcHs+R2tbgffvjh+LIbyvMSCcYaf5Y7ccNJOrGwNJBzgTyMfXzJ247zgn4SRzLGiJt54sW4gUx5bIudF6Qzq5jOFY6pJ4/nBbEVGrGu1mf8s+MLF8aK86PwXMJ3K4zzhvOb65B4uOb4/mG8OGYsuFbxK3V+kVesjhQ/9XHuMuNFnRj9zrIYHR0N3OhTBhZ8D6SY+F7CKIclX65N/LfSuMZZfgkXYuH5PMaddL7XiPno0aMrIcEu+TKbtpKR2eE7lu8Nrl3On+w18Pzzz8fvjYx7wW5lhzDk/CNm+sN3P38DEm9iIj78GGO+mzk3sq2SV6yO5MN3Q7ExLTb+1FXsu4HnFomNGGGc/makNtxKQAI/IqDw+xEHPyVQFoH//89/ORSzbOGPf/zjKzNXKZ0/+qSnY24E+NWUP2L84eTGiDx88GWffPzYZ8svrViaGcn64pM16sSXcoV+6Zh22Kcc7VOGeDD2SWOfX1apCyMmyrHEhmPy8ElpHL/vfe8LqV7qJp90/DHqID0Zx6Qnw5cy2XT28ac/yY8tLN7znvcEthxjxI5vtazlj/8xFLNs/dm4Uvz0gX1iwugDN7PcJHGM8Ys2N3KJH2m8bQ9fytMXxoG2SKMd0lO9+HJDhg+W5YAv5bJGfbRBHkadKZ8xIw6MfdKpkzK0ibFPGvspBuqjHsqtdl685S1viS+noDx1Y9RHeYx90pJRJ+nJaI92iTulpTLZNPLgsNnnBTeYxSzFn7bEluIkjX1ixNgnDd7wY58+0lfyMcoXpsGGNMpneVI+GeXI57jQl7Zokzy2HLNPvZRjny3HaZ9YMNjSJnVzjOGLX0rjGEvlyeMYXyzVQTpGfaSRlwx/4k4sOLeIM5uWfGkHS8fJl7qrbvt/GEIxyzRE7CkW+kX/yE58iI9+kZ71pQzH9JNxoQyW+kw58vDBF8vWj28y6k5tkEZ9lGWf+ogFH+qCHenk48c+efjgSzpt0x5bjinDMcY+ZaiLY8qxn9LJowxlyWfLMekYbRAreckom03PliEv+bGlLH938OEYw4e6tdcJuJHA6wQUfq+DcCMBCUhgswlws8PMRhIM/IpP2ma3a/0SkIAEJCABCTQ2AXqv8IOCJgEJSGALCPArOr/Q84s0xi/jW9CsTUhAAhKQgAQkIIGg8Gv4k0AAEpCABCQgAQlIQAISkEC9E1D41fsI2z8JlENAHwlIQAISkIAEJCCBuiag8Kvr4bVzEpCABMonoKcEJCABCUhAAvVLQOFXv2NrzyQgAQlIQALrJaC/BCQgAQnUKQGFX50OrN2SgAQkIAEJSEACGyNgKQlIoB4JKPzqcVTtkwQkIAEJSEACEpCABCohYNm6I6Dwq7shtUMSkIAEJCABCUhAAhKQgATuJ7AR4Xd/DR5JQAISkIAEJCABCUhAAhKQQK4JKPxyPTx5Ds7YJCABCUhAAhKQgAQkIIFaIaDwq5WRMk4J5JGAMUlAAhKQgAQkIAEJ1AQBhV9NDJNBSkACEsgvASOTgAQkIAEJSCD/BBR++R8jI5SABCQgAQnknYDxSUACEpBAzgko/HI+QIYnAQlIQAISkIAEaoOAUUpAAnkmEIXfD37wgyuzs7NBk4HngOeA54DngOeA54DngOeA54DnwIbPATVFLjUVeu//AQAA//9mR2AlAAAABklEQVQDAIa0lMAyTlnrAAAAAElFTkSuQmCC"/>
        <xdr:cNvSpPr>
          <a:spLocks noChangeAspect="1" noChangeArrowheads="1"/>
        </xdr:cNvSpPr>
      </xdr:nvSpPr>
      <xdr:spPr bwMode="auto">
        <a:xfrm>
          <a:off x="20072350" y="39554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230909</xdr:colOff>
      <xdr:row>187</xdr:row>
      <xdr:rowOff>46183</xdr:rowOff>
    </xdr:from>
    <xdr:to>
      <xdr:col>21</xdr:col>
      <xdr:colOff>627464</xdr:colOff>
      <xdr:row>201</xdr:row>
      <xdr:rowOff>184729</xdr:rowOff>
    </xdr:to>
    <xdr:pic>
      <xdr:nvPicPr>
        <xdr:cNvPr id="2" name="Imagen 1"/>
        <xdr:cNvPicPr>
          <a:picLocks noChangeAspect="1"/>
        </xdr:cNvPicPr>
      </xdr:nvPicPr>
      <xdr:blipFill>
        <a:blip xmlns:r="http://schemas.openxmlformats.org/officeDocument/2006/relationships" r:embed="rId1"/>
        <a:stretch>
          <a:fillRect/>
        </a:stretch>
      </xdr:blipFill>
      <xdr:spPr>
        <a:xfrm>
          <a:off x="5622636" y="39300728"/>
          <a:ext cx="8016555" cy="27247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184150</xdr:colOff>
      <xdr:row>57</xdr:row>
      <xdr:rowOff>133350</xdr:rowOff>
    </xdr:from>
    <xdr:to>
      <xdr:col>18</xdr:col>
      <xdr:colOff>375527</xdr:colOff>
      <xdr:row>66</xdr:row>
      <xdr:rowOff>162160</xdr:rowOff>
    </xdr:to>
    <xdr:pic>
      <xdr:nvPicPr>
        <xdr:cNvPr id="2" name="Imagen 1"/>
        <xdr:cNvPicPr>
          <a:picLocks noChangeAspect="1"/>
        </xdr:cNvPicPr>
      </xdr:nvPicPr>
      <xdr:blipFill>
        <a:blip xmlns:r="http://schemas.openxmlformats.org/officeDocument/2006/relationships" r:embed="rId1"/>
        <a:stretch>
          <a:fillRect/>
        </a:stretch>
      </xdr:blipFill>
      <xdr:spPr>
        <a:xfrm>
          <a:off x="7804150" y="11874500"/>
          <a:ext cx="6287377" cy="1686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628650</xdr:colOff>
      <xdr:row>43</xdr:row>
      <xdr:rowOff>69850</xdr:rowOff>
    </xdr:from>
    <xdr:to>
      <xdr:col>18</xdr:col>
      <xdr:colOff>693878</xdr:colOff>
      <xdr:row>52</xdr:row>
      <xdr:rowOff>185912</xdr:rowOff>
    </xdr:to>
    <xdr:pic>
      <xdr:nvPicPr>
        <xdr:cNvPr id="2" name="Imagen 1"/>
        <xdr:cNvPicPr>
          <a:picLocks noChangeAspect="1"/>
        </xdr:cNvPicPr>
      </xdr:nvPicPr>
      <xdr:blipFill>
        <a:blip xmlns:r="http://schemas.openxmlformats.org/officeDocument/2006/relationships" r:embed="rId1"/>
        <a:stretch>
          <a:fillRect/>
        </a:stretch>
      </xdr:blipFill>
      <xdr:spPr>
        <a:xfrm>
          <a:off x="7486650" y="13303250"/>
          <a:ext cx="6923228" cy="177341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171450</xdr:colOff>
      <xdr:row>43</xdr:row>
      <xdr:rowOff>19050</xdr:rowOff>
    </xdr:from>
    <xdr:to>
      <xdr:col>18</xdr:col>
      <xdr:colOff>735237</xdr:colOff>
      <xdr:row>52</xdr:row>
      <xdr:rowOff>150965</xdr:rowOff>
    </xdr:to>
    <xdr:pic>
      <xdr:nvPicPr>
        <xdr:cNvPr id="2" name="Imagen 1"/>
        <xdr:cNvPicPr>
          <a:picLocks noChangeAspect="1"/>
        </xdr:cNvPicPr>
      </xdr:nvPicPr>
      <xdr:blipFill>
        <a:blip xmlns:r="http://schemas.openxmlformats.org/officeDocument/2006/relationships" r:embed="rId1"/>
        <a:stretch>
          <a:fillRect/>
        </a:stretch>
      </xdr:blipFill>
      <xdr:spPr>
        <a:xfrm>
          <a:off x="6267450" y="10833100"/>
          <a:ext cx="8183787" cy="178926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476250</xdr:colOff>
      <xdr:row>43</xdr:row>
      <xdr:rowOff>38100</xdr:rowOff>
    </xdr:from>
    <xdr:to>
      <xdr:col>19</xdr:col>
      <xdr:colOff>500170</xdr:colOff>
      <xdr:row>52</xdr:row>
      <xdr:rowOff>167329</xdr:rowOff>
    </xdr:to>
    <xdr:pic>
      <xdr:nvPicPr>
        <xdr:cNvPr id="2" name="Imagen 1"/>
        <xdr:cNvPicPr>
          <a:picLocks noChangeAspect="1"/>
        </xdr:cNvPicPr>
      </xdr:nvPicPr>
      <xdr:blipFill>
        <a:blip xmlns:r="http://schemas.openxmlformats.org/officeDocument/2006/relationships" r:embed="rId1"/>
        <a:stretch>
          <a:fillRect/>
        </a:stretch>
      </xdr:blipFill>
      <xdr:spPr>
        <a:xfrm>
          <a:off x="7334250" y="9664700"/>
          <a:ext cx="7643920" cy="178657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368300</xdr:colOff>
      <xdr:row>43</xdr:row>
      <xdr:rowOff>101600</xdr:rowOff>
    </xdr:from>
    <xdr:to>
      <xdr:col>19</xdr:col>
      <xdr:colOff>103326</xdr:colOff>
      <xdr:row>52</xdr:row>
      <xdr:rowOff>155511</xdr:rowOff>
    </xdr:to>
    <xdr:pic>
      <xdr:nvPicPr>
        <xdr:cNvPr id="2" name="Imagen 1"/>
        <xdr:cNvPicPr>
          <a:picLocks noChangeAspect="1"/>
        </xdr:cNvPicPr>
      </xdr:nvPicPr>
      <xdr:blipFill>
        <a:blip xmlns:r="http://schemas.openxmlformats.org/officeDocument/2006/relationships" r:embed="rId1"/>
        <a:stretch>
          <a:fillRect/>
        </a:stretch>
      </xdr:blipFill>
      <xdr:spPr>
        <a:xfrm>
          <a:off x="7226300" y="9925050"/>
          <a:ext cx="7355026" cy="171126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xdr:col>
      <xdr:colOff>9525</xdr:colOff>
      <xdr:row>38</xdr:row>
      <xdr:rowOff>9525</xdr:rowOff>
    </xdr:to>
    <xdr:pic>
      <xdr:nvPicPr>
        <xdr:cNvPr id="4" name="Imagen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14973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44</xdr:row>
      <xdr:rowOff>0</xdr:rowOff>
    </xdr:from>
    <xdr:ext cx="9525" cy="9525"/>
    <xdr:pic>
      <xdr:nvPicPr>
        <xdr:cNvPr id="6" name="Imagen 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5299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38</xdr:row>
      <xdr:rowOff>0</xdr:rowOff>
    </xdr:from>
    <xdr:to>
      <xdr:col>1</xdr:col>
      <xdr:colOff>9525</xdr:colOff>
      <xdr:row>38</xdr:row>
      <xdr:rowOff>9525</xdr:rowOff>
    </xdr:to>
    <xdr:pic>
      <xdr:nvPicPr>
        <xdr:cNvPr id="15" name="Imagen 14">
          <a:extLst>
            <a:ext uri="{FF2B5EF4-FFF2-40B4-BE49-F238E27FC236}">
              <a16:creationId xmlns:a16="http://schemas.microsoft.com/office/drawing/2014/main" id="{00000000-0008-0000-0F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9700" y="14789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44</xdr:row>
      <xdr:rowOff>0</xdr:rowOff>
    </xdr:from>
    <xdr:ext cx="9525" cy="9525"/>
    <xdr:pic>
      <xdr:nvPicPr>
        <xdr:cNvPr id="18" name="Imagen 17">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9700" y="36125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120650</xdr:colOff>
      <xdr:row>1</xdr:row>
      <xdr:rowOff>66674</xdr:rowOff>
    </xdr:from>
    <xdr:to>
      <xdr:col>6</xdr:col>
      <xdr:colOff>257080</xdr:colOff>
      <xdr:row>3</xdr:row>
      <xdr:rowOff>152399</xdr:rowOff>
    </xdr:to>
    <xdr:pic>
      <xdr:nvPicPr>
        <xdr:cNvPr id="12" name="Imagen 11">
          <a:extLst>
            <a:ext uri="{FF2B5EF4-FFF2-40B4-BE49-F238E27FC236}">
              <a16:creationId xmlns:a16="http://schemas.microsoft.com/office/drawing/2014/main" id="{00000000-0008-0000-0F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2600" y="225424"/>
          <a:ext cx="905934" cy="854076"/>
        </a:xfrm>
        <a:prstGeom prst="rect">
          <a:avLst/>
        </a:prstGeom>
      </xdr:spPr>
    </xdr:pic>
    <xdr:clientData/>
  </xdr:twoCellAnchor>
  <xdr:twoCellAnchor editAs="oneCell">
    <xdr:from>
      <xdr:col>34</xdr:col>
      <xdr:colOff>0</xdr:colOff>
      <xdr:row>38</xdr:row>
      <xdr:rowOff>0</xdr:rowOff>
    </xdr:from>
    <xdr:to>
      <xdr:col>34</xdr:col>
      <xdr:colOff>9525</xdr:colOff>
      <xdr:row>38</xdr:row>
      <xdr:rowOff>9525</xdr:rowOff>
    </xdr:to>
    <xdr:pic>
      <xdr:nvPicPr>
        <xdr:cNvPr id="16" name="Imagen 15">
          <a:extLst>
            <a:ext uri="{FF2B5EF4-FFF2-40B4-BE49-F238E27FC236}">
              <a16:creationId xmlns:a16="http://schemas.microsoft.com/office/drawing/2014/main" id="{00000000-0008-0000-0F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9700" y="14789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349251</xdr:colOff>
      <xdr:row>25</xdr:row>
      <xdr:rowOff>147109</xdr:rowOff>
    </xdr:from>
    <xdr:ext cx="4042834" cy="530225"/>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F00-000013000000}"/>
                </a:ext>
              </a:extLst>
            </xdr:cNvPr>
            <xdr:cNvSpPr txBox="1"/>
          </xdr:nvSpPr>
          <xdr:spPr>
            <a:xfrm>
              <a:off x="4102101" y="7303559"/>
              <a:ext cx="4042834"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𝑟𝑒𝑎𝑙𝑖𝑧𝑎𝑑𝑜𝑠</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𝑠𝑜𝑙𝑖𝑐𝑖𝑡𝑎𝑑𝑜𝑠</m:t>
                          </m:r>
                        </m:den>
                      </m:f>
                    </m:e>
                  </m:d>
                </m:oMath>
              </a14:m>
              <a:r>
                <a:rPr lang="es-CO" sz="1800">
                  <a:latin typeface="+mn-lt"/>
                </a:rPr>
                <a:t>*100%</a:t>
              </a:r>
            </a:p>
          </xdr:txBody>
        </xdr:sp>
      </mc:Choice>
      <mc:Fallback xmlns="">
        <xdr:sp macro="" textlink="">
          <xdr:nvSpPr>
            <xdr:cNvPr id="19" name="CuadroTexto 18">
              <a:extLst>
                <a:ext uri="{FF2B5EF4-FFF2-40B4-BE49-F238E27FC236}">
                  <a16:creationId xmlns:a16="http://schemas.microsoft.com/office/drawing/2014/main" id="{00000000-0008-0000-0100-000006000000}"/>
                </a:ext>
              </a:extLst>
            </xdr:cNvPr>
            <xdr:cNvSpPr txBox="1"/>
          </xdr:nvSpPr>
          <xdr:spPr>
            <a:xfrm>
              <a:off x="4102101" y="7303559"/>
              <a:ext cx="4042834"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𝑒𝑛𝑠𝑎𝑦𝑜𝑠 𝑟𝑒𝑎𝑙𝑖𝑧𝑎𝑑𝑜𝑠)/(𝑁𝑢𝑚𝑒𝑟𝑜 𝑡𝑜𝑡𝑎𝑙 𝑑𝑒 𝑒𝑛𝑠𝑎𝑦𝑜𝑠 𝑠𝑜𝑙𝑖𝑐𝑖𝑡𝑎𝑑𝑜𝑠))</a:t>
              </a:r>
              <a:r>
                <a:rPr lang="es-CO" sz="1800">
                  <a:latin typeface="+mn-lt"/>
                </a:rPr>
                <a:t>*100%</a:t>
              </a:r>
            </a:p>
          </xdr:txBody>
        </xdr:sp>
      </mc:Fallback>
    </mc:AlternateContent>
    <xdr:clientData/>
  </xdr:oneCellAnchor>
  <xdr:oneCellAnchor>
    <xdr:from>
      <xdr:col>34</xdr:col>
      <xdr:colOff>0</xdr:colOff>
      <xdr:row>44</xdr:row>
      <xdr:rowOff>0</xdr:rowOff>
    </xdr:from>
    <xdr:ext cx="9525" cy="9525"/>
    <xdr:pic>
      <xdr:nvPicPr>
        <xdr:cNvPr id="20" name="Imagen 19">
          <a:extLst>
            <a:ext uri="{FF2B5EF4-FFF2-40B4-BE49-F238E27FC236}">
              <a16:creationId xmlns:a16="http://schemas.microsoft.com/office/drawing/2014/main" id="{00000000-0008-0000-0F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9700" y="23425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15</xdr:col>
      <xdr:colOff>3957</xdr:colOff>
      <xdr:row>45</xdr:row>
      <xdr:rowOff>95606</xdr:rowOff>
    </xdr:from>
    <xdr:to>
      <xdr:col>24</xdr:col>
      <xdr:colOff>31873</xdr:colOff>
      <xdr:row>56</xdr:row>
      <xdr:rowOff>36286</xdr:rowOff>
    </xdr:to>
    <xdr:pic>
      <xdr:nvPicPr>
        <xdr:cNvPr id="21" name="Imagen 20">
          <a:extLst>
            <a:ext uri="{FF2B5EF4-FFF2-40B4-BE49-F238E27FC236}">
              <a16:creationId xmlns:a16="http://schemas.microsoft.com/office/drawing/2014/main" id="{00000000-0008-0000-0F00-000015000000}"/>
            </a:ext>
          </a:extLst>
        </xdr:cNvPr>
        <xdr:cNvPicPr>
          <a:picLocks noChangeAspect="1"/>
        </xdr:cNvPicPr>
      </xdr:nvPicPr>
      <xdr:blipFill>
        <a:blip xmlns:r="http://schemas.openxmlformats.org/officeDocument/2006/relationships" r:embed="rId3"/>
        <a:stretch>
          <a:fillRect/>
        </a:stretch>
      </xdr:blipFill>
      <xdr:spPr>
        <a:xfrm>
          <a:off x="5991100" y="13793463"/>
          <a:ext cx="2885416" cy="2535109"/>
        </a:xfrm>
        <a:prstGeom prst="rect">
          <a:avLst/>
        </a:prstGeom>
      </xdr:spPr>
    </xdr:pic>
    <xdr:clientData/>
  </xdr:twoCellAnchor>
  <xdr:twoCellAnchor editAs="oneCell">
    <xdr:from>
      <xdr:col>14</xdr:col>
      <xdr:colOff>194275</xdr:colOff>
      <xdr:row>58</xdr:row>
      <xdr:rowOff>1080243</xdr:rowOff>
    </xdr:from>
    <xdr:to>
      <xdr:col>24</xdr:col>
      <xdr:colOff>45834</xdr:colOff>
      <xdr:row>58</xdr:row>
      <xdr:rowOff>3656529</xdr:rowOff>
    </xdr:to>
    <xdr:pic>
      <xdr:nvPicPr>
        <xdr:cNvPr id="23" name="Imagen 22">
          <a:extLst>
            <a:ext uri="{FF2B5EF4-FFF2-40B4-BE49-F238E27FC236}">
              <a16:creationId xmlns:a16="http://schemas.microsoft.com/office/drawing/2014/main" id="{00000000-0008-0000-0F00-000017000000}"/>
            </a:ext>
          </a:extLst>
        </xdr:cNvPr>
        <xdr:cNvPicPr>
          <a:picLocks noChangeAspect="1"/>
        </xdr:cNvPicPr>
      </xdr:nvPicPr>
      <xdr:blipFill>
        <a:blip xmlns:r="http://schemas.openxmlformats.org/officeDocument/2006/relationships" r:embed="rId4"/>
        <a:stretch>
          <a:fillRect/>
        </a:stretch>
      </xdr:blipFill>
      <xdr:spPr>
        <a:xfrm>
          <a:off x="5990093" y="21804334"/>
          <a:ext cx="2968832" cy="2576286"/>
        </a:xfrm>
        <a:prstGeom prst="rect">
          <a:avLst/>
        </a:prstGeom>
      </xdr:spPr>
    </xdr:pic>
    <xdr:clientData/>
  </xdr:twoCellAnchor>
  <xdr:twoCellAnchor editAs="oneCell">
    <xdr:from>
      <xdr:col>28</xdr:col>
      <xdr:colOff>0</xdr:colOff>
      <xdr:row>40</xdr:row>
      <xdr:rowOff>0</xdr:rowOff>
    </xdr:from>
    <xdr:to>
      <xdr:col>29</xdr:col>
      <xdr:colOff>44450</xdr:colOff>
      <xdr:row>41</xdr:row>
      <xdr:rowOff>120073</xdr:rowOff>
    </xdr:to>
    <xdr:sp macro="" textlink="">
      <xdr:nvSpPr>
        <xdr:cNvPr id="35894" name="AutoShape 54" descr="data:image/png;base64,iVBORw0KGgoAAAANSUhEUgAAATYAAAEgCAYAAAA+M18vAAAAAXNSR0IArs4c6QAAIABJREFUeF7snXdcjusfx9/tpTSUbNk7ZG9CsoWyS1RIpJSUVJRSSmbIqIjsvUf2noWszKKivffv9VTmcZDjHJ3ze+4/65qf57rf9zXu+/MVKSwsLER4CRUQKiBU4D+kgIgQbP+hX1PYFaECQgWKFBCCTTgQhAoIFfjPKVAEttzcXG7cuPGf65ywQ0IFhAr8fymgpaWFhIRE8YwtJiaG2rVr06FDh/8vFYS9/dsVEIytpKQkGjRo8LfX9V+rIDU1lUePHiG4WYXX9xW4ePEikZGRqKurfwRbly5dhLO272snTFFKBXbs2MH58+fx9fUtZU5h8vDwcGbNmsWhQ4eEYvyAAoIHwNmzZ4Vg+wGthEn+ogJCsP28gEKwlU47IdhKp5cw9V9QQAi2nxdPCLbSaVfGwZZJ7KMrHA4OQ7Jtd3T6NkWldP37wdTJ3NyyhoOPFOltYUJb5R/MVuaSPeOQ2yau5bdg7Nz+1PrT9mXy/NIRjp1Lpu7APrRroI7MP9AXIdh+XmQh2Eqn3e8HW+INNizZxd2kdPI/a7skFarXoW7VeDZO3IacqQNui4ZRp3T9+8HUrwga2QOrI1VxvRHKpD8nwhflvSJ0+RZOPHlNOtDGaAGjmssWpynI5l3EMdb5n+QNytRtrcPQ0W1R/9MWJXBxjTc7IpphutiAn9teP4ON+jDW5o5lV7wP3b9R1/kVs5njHUWvZR5M6dcUpR9U6q8kKz3YCshMesyxNX6EvlaklmZvho/vQKW/0oh/ad6/DrZ8kl+HcSQwkEuxqjTupMugYS1R+5fq8b1m/36wZbzi8unbvM7MIea4G/bbX6E5Zj7Tuqgjp1SJmhryxN18hXjtRjRtXg357/Xop/7/s2C7zbK+k/E+n4J8jRhEO63l6MohqItAfkY8l9eaY+R2B1FFUep2nc2iNWO+AayXbBjWBavjA9ievIyeP9WPOG7vucDTgpp00mvxjUGbwO8HWxoRhzex9fAVXqQ2Y8ScMXStrYo0bzm50IHNjztjvWoYCmf9MPd/RQctWZ6HJdPZbgGjGimUqPOa8/7B7L14n3dAqzHzMOxcjXKSxf/OenEQD+cdvKAcVev3Y4JdH2r+lK7fypRC2O71hJwopKvVGLrVVkXql9cB3wZbCnd2+LPl1F1iM7UwXmhIBzV5xIjl0HwHjiTpMNVNm+yja3Hd95Zm1fOJipWlr5UdA+qU+xta+/uL/P1g+0SDSL9etJp7lz7el9kyrgaQQ+yDM4Qs20N685EYmdThRdBGTr1VpkrhU27ciSA6HTpOXs6UbpWRkYC8nCusGLGQM0XlylCloTbjZxrT8sspybMTuPlt48aTd1CzJXUerGLdpbq4Fc3YCshIuMu2+c7seyEopxx12w/C0GwoH+6povLfg60yg41jCD5QneVnN2NQuYDUmBO46tmyT601raIukdiyBGwxNwkM2sTey8+LSqiqY4GtQQMer5uN86r93I5Vo3mvJtTSMsXTvjviL6+yddEijkUJUivSrJc+Y8b2oU5+OCErArmjXAf127e5EVeHCWuHkrZkNhvu92DudlOaZScTeWI1NusuF9VVvl4Hho0zpV+jvDIAtnjO+NowZ8kO7sRXoKeLPysmdqWSfDRr+rVm1uUx7Ix2RsZ/EjMi+rJ0oih7l+xA2Wg11t1VS0bNAzaZ2eCx5QmF1RKgxVyClxijqSKDCPAoYCS9rSNQqJKEbFVrVh2yoPkvv+fecsxtCvarCjHauYjxbWoi98vr+B7Y4jjibMrstaeITFGj3+KtrB3bAjnJ5/h2b82SN1MJvDyBVP+5rEzqx2ztWPaE3KbRBE+M/737Lt9UuYyDLYsXl0NwnbyEFG3BUrQl9xyd8Nx4GSkdYyYPacizDc5sjtRkRuByxjZ6gHePKWx8psn07ROo+vwy23yCSO80jVkO42mh+F6L5xx2mIvjCRH0rUbSqeAilvP8efi6AQtvhWJc8QGBFmZsftyC8T6jUX9yiX1bDiLZyx5ri65U+SDpe7DVwXFLHTaaBqDmeY5tI1R5fWg2OrNO0dFsOhIbF/FMADaf9rzYfYaHmUo0ayHH3fWebLhYC6tgB7rKPGT9ZGN8rnRiwYmZtFesSjX5l2yytuNocjvGOQ1BIewIu3ffoIqBPeZ9Mlk71ZGA69G0GeWKUa82tGgHO/U6MOvSaHa99aDJ3d34BiXTyaAR2bcPs2nVWSoYOONo24Jnv30pWgK2HZdJfJpEupwei444M6B2OgElYBP0oX74ThZYe3CtsCp12hrgYDeSRgoSX4CtgI4jszh5UZ7pG/yZ1FIVCdErOGkasL7BcIa82s5VRWtW7RpK9t4Alh7LpNcEM4w6yHNjsy+rtj+lyWQHxnWrh5JkDAdmT2LJtVQKCkWRU2qHxYr59KoISc+usG2FPVtvAXW6YjJRn/pPQ1jovZ5TjwtRrVcDVU0jVlgrsc5yDXnGE6m8aj23qhowd6UuWXuWYLv+SlHbVZrrMsHEDJ0G8kQe8cAn6DgPYoEu09hipYuafMm0s6Sn356xlYDteCSFj2NJUB7P+svOaCu+YUkJ2DbetaHipc14uazkdqEGLXqNwWbqIOqUE/8EEO8I9bZnxclIErMFf27I1KDlDKmSS2LUMVbbbCNTuzdy59ZzNApqd9ZnoqkZbSpD5GF3fIJO8CBO0IfphFj1QVVeksLLPvR0OFhUh3SFGuiYz2eY4nU2eAXxrukoTCcNpaHCC455rSDwnhpG9oZ0qxfLxjEubH+TQA4gId2Saeu86KsOqdF32bVsOkHXgJrtGG08GeOOVf8AuX8l2ObvzGCYpxOTdBrybstkBs09QnffW/iqLqPWAD80HU6wzboZha/D2OxixMKHjbFyX8rk9iWnApH7sJgxj4sVTVjrPIbmys/xHTkQ19PVcbtxitEZfgwf4EOakT8nnLsj/voGgV6zCUzohLPrXHpUe6/jR7C53pxEzFR9vGQWcDVkKDdtWjDn6hAcl7bmwhTnYrCtGk7l5AwKxGVQkJfglr8R07wi0fYNwLq3NLtGfLIUzc8k6sIyxpmEIG+6jG3WHRF7FoqP2zxOyg5jnkkTTro6siqiFvPXzUdfqxoyoi/w798GWwHY4r3pnJnE2xRxVCuW4+2t3XjbzuJhA1vmuQ4lfdPv3mMrAduBPLo2TuPA0TCqmK5n0+SqbB/WrmjGtjvehy55GcRHR5GYK4mcoirqFeQQ+zCM38/YxDFa3pKLvlvJG7ueEPNWyF5zRGPoBnov3IDaajOOC8C2vT9x/m5Yh6QxYq4rDn2VCPWegcOyu7RzX4edXiWuOBnhsKkC04/NoWNhDscWDGZHph3LA/uSFOiExY4YBprMZZByFNESymjUr8i9pTNx31zIkKW26LVqSr38/QxrN5ObiqoYzt2PaVtxsuLOsemgKP2NmpB8NoQ1K65SY6Izs3Sz8J3jRKjMIOYa90PhwVHedJqIXl1FJEQ/3q8/BLbzlRjR4iVrtt6nmeN+dkyUYVmPNkUztuAHzrTJTiP+zRuS86VRUK6AqpLsJ1rGE+ptjcuadPqvsEK3ugrXPbVxvz2VoOszqPlkM1ZtZnK3dS/MZkxDJWwDfr7P0HJyxrpXGosdnDktO5i5xn1L+mCCnswxzGyiGTu/D4rvbrJuxlwi6jiwwKkGoS6WbEztgeN8F0YoXMB6pguh5cfi59SKcAcnFh9WZsoRO3qWf8fG8WM5JDUSV3871M84YbTuAb1N3RhV+S1R+TLU7dCLhu93J0ok+3eCbZ8YE5c5Mq5LbRJ2TEXXdhtq5odZXc6JVvZX6O19jW1GNSlMesaJVVaYHBDD0s0Py67FS5j488sxd/DhieZcAu1H0Fj97cfDg+sn0Q+3oI5hMCJy5VGWk4SCXDLT06imbYrTvAX0qf0VsIV70/ygMR3nwsKN/dk9eSHJxmvYOjiJRcYlYFszBpnTK/H0XsyxB5CbmUxKWg0mBW3CVleG3SM/AVt2Co9CZtBu+m5E5RRQkpWA/BzS09Oor+eAq6kWZzwcWZXdh60+k2lXSwkRPgWbD+0SXrDNsSeuxwRdyCI9TRItfRtc3PTJ2lxWwCbBBKfuPHfyJDCiDT63zYk11mZ2Cdi6fXPB8RFsEw9ORXKDLYtiRrBv+3TiXaphsEUfv4v63DQY+2Nga/8Sh8Ez2KXpysv1I5AjlxfBJnTxfI7tskDqXpmJ/tp4DKzccDdpjVwhiEkkc2rBF0vR5wH0a2PN5aazOX94Jg0lC8nLySQjW4xy8pJEXwzA3WEh79o7MXewJEvnubIjvjvr/G3RrSNPobgM0uKiRcvp99ePga02zovbcmG0PRvfDSD45RTCerUrAZsL3/yW6O0p5o63Y530SI4tN6GRejlyD5lTcew+ZuyPZJLaZmZ08iB21DzWew6DSxtY4LCIhM5OOA0Sx3eeGzsFfVhri27tkj6IZJOYUkh5JVly4p+yYWpH/OPG4bFpOnJHvJnr+ZB2jvMYLr+H+fP2UcF4CY6aDzA2X0h6Hz/2ze1JBRm47tEN3ZXx6LtuZEySF7o+z+k/1QNfyw4o5BciIiH12UNAoNl/BmztPMJZWX4hqqM2fgBbdmwE2z0M8YpohL33BgwaFw+VwvvbmDhzAXfqWP4RbNdOon9nCvWtz6C34ABL9D4uPEXFxBEXF0f0w4j7ZMYW7ot+3i50W9pwS1wCeRVt3I8F0C1lP+4lYHOcpsD++Q5cVhnP3JlTkDk5EctFD+nq9XWwPQy2oLv3E8a4BjNP9+N5alE7Ei/gYeHIqry+bF80ibYagnX2R7DtiHZGwmcQE3bkM3X5MYZIHGCp4ywiapU9sJksmM3Q3B10m7gceWNPhpwwZ+71sUUzth8G22Ever1ciN7sF0xeOpAjhvbcm7iDu9YyLNL7QbBVOYXOxMVEvs1ESlwMEQopLMhDRr0eVusvM0ruCL52I/C7KIG4eDNGOTpiY9GE+1/usZWA7croEN4u7lUEqJRXt1g3Swf3E1BYkE9engrak51wmjWC/L1mWHruJDxWHFHRgSy/5c3QKop8ukj8UbDN97NFO8qPhqNXUd8xAN1to38MbOGB6Jl7cCIsFkkJMURFBCdgueQijvnOaKZV3cyMzl68G+dB0MIB5F4KxH3OAuLaOjHX1oD8PaZM99rF3S/6EGqtxuiNIHBEy88Vo4bWGNyDvWj6PBiPOfN5rWVOL+UHbDuWyQhnR7QT/Rg1axOSo7dycGZHFKTFSN0zGQ2LEwz2Oolnq5essOmH9xlxJMQbMcTSHgd7XQQ78p9e/06wLd1P4Ug3lts05JyxNSvuauHzYDFDVK9hpTaSfZ1dORY8AsmHR/A2ceGp5iw8/cfS8H3P353Hc7ojKx81xmO1Df1SN9N+wjJexjXA8/ZJxintxbLedK43mMzy45a0LMonipi4GOJFA/5rMzZfDGqksl6nOTZXJancz4cTm/QRDdv7Gdj2zVvGk3rjmT29ITes7fDam4jexo3Y6tYnzLU+eksq43L5CBNr55P0bDs2HRbwotNUvENMaPKhHQKwncN96rfBJu4znCl7azIvxJkaN1fjOCEY0VHWZW7GZrLAAf024uwzG8jMnZr0HbabrduNSgm2RUyocZMpvWZyIDqRfNH2LLl9mGHSF/B8D7YdA3jr74p1cCr6ToKlqCInF1nhuPwe7T3WYVc1FN0JPsiN38WJWa2R/PgEE9yZFBTkUyAiRkbEATxd7NgtosfCueOR2muH/ap8xm1fhHFbDeTeg23MVt759CQ3KYrDnsOxPVcRuxW76ZkWiLvDAmLbCaAwouhASlRUjJh91gywDUbOcCdHZrZHVvLjWvTHwWaHTt0sNut3YcbRvuiPDOHoacFS9DsztvAghpp7EN12PlvtB1BD6dM9vhzinnwDbDYGRUvBoj7stWKA7eYiDf3KL6DD7IuY703AsekzAizasyZWALZF9Cm8xipPB+yOvKRKXgGVu07B2cGEjomBdDP2Ik9vAwdtO1NeWpTb3t3RXf6WGZvvMrNNHgUi4mRFhrJsviWBydq4ODth8HEDveguKVNgexFoQG/PB/RwPojfcMGGYBavbuxlySx/UjpbMtupEWGOTszfl0AtjTRev3xNbCr0cz2G6xCNomP+nEdrMei3kLtF3VOhcefJLFhvSKMvlzQR2zFxWMbp8DfQwBSvfuHMWZqFzeFtGNbIJeHlHhy17Tn2IZ8GvcbPYNZnT4e7rBtjx6orNZkVOp/BVZWICtBHx+sh2s4HWTlcjdiIoyy1XMTLphY4LWpP1EpfvBfv4QEUGQ1ERorQ19GRqT1qoxATwqjezlzLF0G5mzO71gyg4FYILvruJae8gsY0RM96JtOHS7DDfiGBedr4OxnSsrpgkyGKTWN1cb2ux/qIOTR4sQfHnsV9qFq1KpUrN0WkmhY2doPI2u3GwlVv6OLmgFHPhnw4V/nm0u+v/fPz99je77FJUAy26khH72G8jgV7XiaDxMTSg62jDIeMe2Ox5yX5HRZz68B4lGI+AduhkRTuWMlc88MoTJiG1SAI8FrC5lN5GK7wx06vgOB+k/C93hiPe+70EBeARQQxcTmk86M4s3ctN1WMMNV4yuoVS9iX1wP32RZUuTWLaa7XaDzTB/M+LdDI3M7gtjO58h5sKa854WuKU6gG1svMUDq3joVzjqFkao9F90zOPBalXfseaL7dTH+7YNQNN7DNvBUyn2yylQ5sqki82oJe28mcSBNDpfIPgI37BBrbsGivHKYHnBhcqwICtImIyKKoJkXSN8A2tVsGpx+L0aF9d5q9Daa/3WYqGW7AS9GbrtNjsTsZTF/RfczTWci9ZsOKwaaexr29S3Ge48XRqBqMnLcI+wk9qSF7h5UDpuCV0A3/IDOalovBf7geOwqns3KfAZk7F3FS3oTpjWIIXuNN0DstXBxsGdSkfNmdsX3/tnnK3iKwfdxjK3kd9vtZhSl+uwKfgy2Ja0FeLAkVZ7iVGX2aVi56/+vaUl2mBb+lQGQYyy7b0eabrX7Kficv1hwUZ7i/DUNbVCd5rw0jPM9Qe+oONoysSvq7W6y1sOWS/Hic1oyhYVw4IesWs2hnGFTqysiuMty/EU29MTaY9GqEsuQNFve0YnNSOsV20tKo1xrHgm2GVAg7zConVw69Aur1xMLCAsP2VSD+Aj52i9lz6zkZ9YxYN0eFFSZLCB/ow6VZgp2tTN7c38PCcd6cFxzm1ayJvLwGCk27YG7SifgQVxZvOcPTFEB7FgccBqKu8PnbcN8GWwLnls/F50Y1pjuZ0KmmctEy9qJHW6btEEFRbTRehyxo8d0RcI8AIycC7z4ntSStuMRwll6yos7LAywYvY6kwdZ4WHcn//Zu1viu4Z2mOeYmHYnfXNIHQUbtWRx0GEhFhVu4tZrKbkBWVpZ27brzOE4Oq0W2dK4AqXf34ubigP/TVszzmoNxjzrFX8DEHMF2ghdnYpOLXtqXkh2B79mZtCaXt49DWT3bnj2Ct6VqdcJ4ygymdPtyIVrGZmzf1R0h2L6vUdlNUfovD8puX/7plv31Lw/+6RZ/v77sR4dZMM+RfaJ6eDla0rPur5umlKml6PeliOFS0Ea2XBZFZ/Ioejat9Le85f39dghT/IwCQrD9jGrFef5zYMtLJ3y/L87z/Mjv44bLTEM0f+GH4P8ysP38wBDm/P0KCMH287/Bfw5sma+5engnW/cn0HTkcAb1bvRLv1f+Ktg0NTWxt7f/+V9BmFOowFcUuHnzJk+ePEFfX1+oTykViI6OZvfu3UydOrWUOf8/ky9YsIA7d+58bjTZuHFjTE1N/z8VEfb6b1Pg/v37vHr1Ch0dnb+tjv9qwbGxsZw8eZJRo0b9V7v4S/u1Zs0a7t279znYunXrxoMHghcShJdQgV+nwJYtW4rsmv38/H5dof8nJd2+fZsZM2YQGhr6f9Ljv9ZNQVyN06dPC8H212QU5v4RBYRg+xGVvp5GCLbSaScEW+n0Eqb+CwoIwfbz4gnBVjrthGArnV7C1H9BASHYfl48IdhKp50QbKXTS5j6LyggBNvPiycEW+m0+2GwRZ1fx2KfRcQ0d2TWpFE0+0Gz9PiIE/iv8SelpQ2zxrbi8y+6StfYv5w65R5bF/uwPORikZV056mrmDO2K4LPLKN3TmXAvFAycwqRUxyH3yU7Wn+twuQ7BHl4s3rPNRIE/687mpXLptC5hjJX3dsyIcuLe3Nac3O1GXYn2uG9ZwqaH8pJJXz3Ck5EVaTr8PG0/PMACH+5q2WxgDILtrdncJvmwa7bz8kABnlfxE1XCbFPfYN+s6BlDmxpjzmw2pdFa08h8Mdsa+yJ/YQB1CsjgZB+EGyvObl4NVu3HOZSi0HMMZmAQasfuyuLfMDS0ymQlEdeVpJPvPP+4aESzenlHvgdF0V3+lT6FO5ngvN5NK3dsOmXwtKxF+nhMZw6kiIcmK3Fqoa7uWHX/vM2vjrLogVruK7UCwtjHWqXg5ijrizN1Md9dAfC56rRO2MTBat6EfdoPbP6rqfF9itMK7YHgajzeLls4km9gdhb9aXGR8fEf1iL31Nd2QRbBEHGloRIDMbBoi+1H/vSavpTHE/uwqxu2fmByhbY4riycTFLg+PoYGnDUNnTWLkdR220HXb6rVGX/j3j69NafwxsUedZtOYQrxUqIHvnLYq6QzAc1YZi28ZXBOhPJ81pPBGt9FmPOMpVB+ITGoxBVYi7s49F/mug+yI8hwpiLz1go6k1bhtP8YK+LN7RgaMBUrisn0gz+WiW9mnP29lxzO8KJEZyeIs/65O08bPvRQUSubjKAXv3DVwRWBDTB69zvhi3qoHgK7Onfr1pbHVOYCaMmsYQvI8HMuy9nVrUORY5b+KuxkCc7ftRk9fsmjmacw3csB3ZDlWpQsQkxKAgn+uLtBl2YzwXthry0XQ4mlNLXNl2vSJ6zo70ql1sX1SYn0seYoiLiXJyhnIx2Fb3JTPhOetn9WBHwxBCrYo/5X55egVzt1ygsZ4rM3VqEXfEhZGz/Lj0KBlojtPZw9i0UixTM4VfOUTLJNjubUJ/0lk051pi3rMRioVPWdmvNeEWMfj1fW9B/itV+LmyyhTYYm+yzmM1h8V64u45jLoicRxyMeOksgmTx/ajzj8R8uw7Mv4A2Ap5cWYNa4/epJ6eLdXPubDqlSbmUyfRqZYgbMVL1g1py7QjdfG6dxazyimcW6iH2b5uBF2fQ807u1koeG+p5xJ8hqlxeokN6142wnTqZDrXuo9HmzG4F4zg1KnZaClEsbiHFrGOyXgIYsclPuHARj/WJvXGf25vkg4swP7AC/qMncuEjlV5s28m/dbI4rFyBtr5O9BucJVZmf7ofmVamBK+F7eV+8hvPwnHca0pTyz7bEewTmoyvpaD0VASJSsnj4K8w5hXmUTO8msEj63+Ub6Ue2zx2EqYVBvMnPp/NdrRiU/ARlYC4QH2jNlci7WnbWktEs3J5W5su6zKcDcXesqeYI7RYdQtJzCmd6N/xDbo526pX5erLIIt7oQ74/wTGG0zDf1W1ZDiJf79mxOkfZFzM34uCOKvU+xjSWUJbGmPQ1m6fD3P6pnhad4JJd5xbP5E/NP7MWfaGDQr/xNRar+t8nfBVpjygF1LVnDoTVPMF5hSI3wpZiuf0nOyBeM610ZWpBhs140e4TdIEBwvl3dPtzNvwGE6H9lIl/hPwNY9CR/rvWR1H8QEo/ZUFLTtgiu1FkizfcvUb4NtujqH5i3nTE4Lxk3To0FRHD6Bg+0aFBYuwaLOGcZ0moaa931cuosipaCCoszHpcQfwVbA1SUD8E43xMNsMBoPvKgzZhXp2QWUG7WSC7O0UVItx4dndtQFfOYFcavKAOb/CNjI4vW9YNyNNqGx7BiWVa6yfP1enlYfhsv4NpR/d46FFvbcrWeJ5eiO1KysjJKc5CfuvH/H7fF7y/x3gC2fo9PVcdU4xzlLIdi+NmL+CLYCbvmPxTemG1YT/hVgKyDp/lF8vFfxoKoBM0e2RCHhKisct1Ew2Bo7425Uk3v1FbAFM6fPGhqHXERf9BOwaT3H1mY/DBiL9U+BbR6em66RrSz3ETjUw2zdKia1rYR0dDAjdOYTLiVOi3GrWTK5IyolD4+0+wdYsHQ3mW1MmGvcDiXBjM1mBEHyFiyaOoCayiUIK8gnbNkABi1tQsADT7q+J1vMVVa6ruOyYi8cnYZR9yurlM9mbALEJzxj33pngvLG4t72FdsPXaLmCE8MtUpsHd+dwX36QnbcvI9cr/msnWNAXTXJz7zufy+Kfm3tZRFs8ae9GLsshmGzpjGqTQ2kecGavi3Y2u8aJ80/BLf4tUL8RGllacaWEXmGZUvX81BjPJ6W3ajAW47OMyEgZxD25qNoWunviKxaOtG+PWPLS+T2fj9cnFfzWLIy8iUm7AKr49zmlixfYEIHjSQChrTlcIe9LLdoQ0XJbF7dWM1ci2eM2r8YzehPwKaTgZ/VRqKa6mJi1ouaoklEbnWm68Yq7N0xHS2Fd6zo24jbplH4D5Il4/llAvwCOFZuOP5WNQhduJGbUi0wshpCA9k/29gtIDV2N3O6zqHShgg+7P/HXmHF/HXcUO7NbIdh1M1/gP+MGTzp7IJV/1okJ4tRp5oioiKFxJ6aw7AJUcy4EoRe0bRScMVxaa0ngScK6GLtwJCWKggmhDkJz3mZo0x1VXnOzlT5sMdWlCU3kXsH/XBfcgXlDi2QSKjMGA9TWvzhaPgGC1oO5qXtDZbrq1Fk3PofvMoi2IjcyYSJe6lmOZNp/ZuhnH4Nx36jyHW/j0cn4R7bV4dhfDibFq3kQHo7HD0NaVz4hGDH2dypZ8qUEb2o+UXEqN8xlL8JtpzXN9m4eD7bsgfg42pM45IGJ95YxZRJR2jo7MY0HXl2Dm+Le1Q3jKcY0lwli0e1WnHvAAAgAElEQVRHgrlUx5yVVt3Iu/0J2IaX5+wyT9ZcFKN1787Ul3zJ4U0bWJ88hNNHbNFSkOasT3ssrgxh4di6vL1zig17w1HoPxv/uZ1IPBHIpmORKDfsSINKJaZ08jVprVUb5fSnHL/xnIKCArIzIjm16zQdHXag/yHQwVtubFlJyIlUqnbrSf3U8/iflGSoswlDKt5kunM4A/s2Q1wMnu7yYluaESu3fG4pnvbkDOt9V3CeJvTSbkM1GYi/c4Ab1QyxH9yS2w6qn4ONXOLuH8FvhinBGT0YYDoL57HNiqPZp77m9v0nxCQKXjB4x4mAACpP2sb0rsrCw4N/9E54ziHHuexPb02nTnVRidyD49F6LDtiSbsy9IQpSzM2SOTegXVs2vYM5e4DaJp7leCTeXSxHM+I9hrF4/s3X98EW2pUGAeP7Ca1gTEmnT4E0yyKhnTU059XjcYytKcMu0YK9th20jJkGaeQQFGtH5ZLDKgPJD+/xr4Tx6GJIWPbVYHUCHavDebQ1UjSaIlR/9dM2FyFvUV7bNLkZl5ltfFiLiBH1artaKctzbP0ppgO1USBdB4cC2bzrlAeCw4SBVf1vtjb6tH4zR4MPQ6Sl18IknJU7j8T7+Ff7JGkP+VESAg7ToSTjDo9TCYzrHM9lCQEgWLnsP5GMnmFAitiTcYvtKNrhT/+OoL9hY1btnE2Iqn4n1V1mGmtR3N1Be4HTWRBzlS2TPwYbzwn4QXndi7lQGwthhuZ0+H9Meurc/iu28GVh0XHu9DehNUmXVCQ+TQ20W8eHb+4+jI5YxP0MekWgT5BhD6OIZuaGLg6Mqi2bJnaEihbYBO4nb/iwp6tbN53gwTU6DRmAsN7NkPt969Ci0btdw8Pvj+2vzw8+H6Oz1J8dnhQBl6AKWXzhcl/XIEyC7Yf78JvS1nmwPbblPixioVg+zGdhKl+gQJCsP28iEKwlU67XwC2FMJ2BfGmqSk6dT+NRfiDDYm6yKpLYgwepIW65H93GfaDavynkwnB9vM/rxBspdPuq2Br2LAhI0aMKF1JwtRCBb6jgMAW/PXr13Tp0kWoVSkVePfuHRcvXmTgwIGlzPn/mTwkJISIiIjPjSZbtmyJj4/P/6ciwl7/bQoIbkzBYJswYcLfVsd/teAXL14QFBSEo6Pjf7WLv7RfVlZWCGJsqKurI1JYWFgYExOD0Br8l2osLKxEAeFS9OeHgnApWjrtfsEeW+kqFKb+/1VACLaf/+2FYCuddkKwlU4vYeq/oIAQbD8vnhBspdNOCLbS6SVM/RcUEILt58UTgq102v0nwZadEkuwfScCa27izMy2pVPkL6V+xooejTk84h4HTDX+Ukn/xcxCsP38ryoEW+m0+w7YMnh8ai2OZpY80JyJq7sH/et+/EK74KIHLcZ4E6Ziwe0zdmjK/vl7bEm3tjJ3521qdTfDUrtm6VpZkvrp0YXMWXsdTSMXzPs1otyflJKdEkOQTWvWa2zj0pcuuD9V849lOmVbCdfq5zg1tc6HDJnRt9m4wZfzVawIGt/sxwr6j6b6nWArLMgj+dE5VrtOZllUW5w9FjOxncDHupD8V/uwHGnP5utPySjMY9i6l6wbWQmR3HDcO2syP0yq2JigmhYG9isJMPrnf8ffA7YCctLTubq4N7rLYxnhexb/EYJvAgtJCtuHh5MNvkdeQUEeHS3W4W0zFs2KIsWfohXkcchSjUErk+m54gmHzf7ZB/0PgW3FPC8OF/ZhwDhj7I3boyxoeUE2oW66HItVZfm91pw/OK0IbIW56STEp5ILiIlLIldeCcmCDKIvbmL+3nvU6DiWSb0bUb6cLJJiBWQlJ5KSlUdBoUANWZTVFZAUDLa8LDISsyiUgoyMfKRkyyErlU9mdh5S0uWQkRS43WaRnJBKVl4+guwyShUpLyXCH8FWSF52OqkpaWTnC+qRRE5RHjlpiSKr8vzMZOJTsygoaoQkCqrKfDQPKSQ/J5vs7BwKgOz0DHIRQ0ZegXKyUiUfrOeTmZRASlZxO0REZFGqqIB4fjbvIs4TtGkNV9TNWDFOi3LysohmZZGXn092fi65ueIoqCggIwGZifGkZAtqAVFRORTV5Cl+VBSSl5NJWnIKWUXtl0BWQZ5yJVbr+VkpJKZkklfUfgkUVFU+aX/ZoeTvA1saTy8F4mV/iIK2jZGIiaX5pBKw5d1i6fAZHK81Ce/ZQ6j32BuNgQeYEnoWyzoRLB2sS5pDFE6df6+Ovwdsp5lZdSzPZ3nT/KAdL4xKwJb+jGN7T3A/uxlG49uSf34ZZtbnaeJgz7QBmiiL5JN50IqafqIMS1rK07FlFGzBu04QX9CS8rKVGWw3kVYVRMl7GoKJ0S10x6QwdXdtju+chqZMNpFHVjLDKoBHeTnIVKzFKLfNDGQvS+Y4ERKRjYSsIs0N7HC1GEWTcvfxnzmdwKvvyMgXJSexLY7XfBldTZq48BDc+20gtaca5y6l0me0BUNb3sZv7zN0xjph0kmVxLsHcLVZxonncaQnRdHS/THBRuoUfDFjy8uK4dLOZSxdEsLdVEnyM2rSz2EmFmO7oCGRxc3lU5kQdIOszHzExLSYe2RTka158ZXJkzO72bH9MPFyitzffYLH2bK0MrRh5tQhaKpJkRN/iWVTzNl0N4PcAhFEcroy56wbvfLDWT1pPCuuJ5Ihroymtj5TrYcjGhzIpftRXMl+S1x0Yxy3OdK30jNWTTRj88MCCgpFkRTTxuH4fPQqK1CYGcv1/WtZ6rOe28lS5GdWo+fkKZhP7kMD2Tzu+tswKeA8iSl5iKCJw9EQxnxi/vt7b8mPtf8+sL1vQzoRh1eyYuvdD2DLv72e4ZbX6OA8A9Nu9VAo8WO7ZBLFGt1IfAf04qXRacy1RJGSVUStshpyv+EDmd8DtuKHakbCFXxGjfoIti8HVMwJ5pgGkD9kKtNGtaNC9k18JhiTYRqEkksLjpZdsN1DpVkzoh8/pv4gW0Z3UuTxWgdmvGjN8hZ30PZX5cDOaTSTvoHvzFhG+gxGJSGSfSud2RA/hNWL9ZD7cimam8hBZ33m5xmyffZwqilKEbXNgM6Lm7H3tDUqjzYwva0nmYZe+PoNoy4QeciNWR/AlslW3wgaDO5M45rKxG0bRzP3Bpy5ZU+dT8Fm25KnZ4JZFHyM6gYLsetVg6Qba5nufZd2E6Ywtu4dJvXcQ5c9SzFuqIL4HyITCcC2gQXWS8noMx9H2+FUiQzA2vI4VadaYTFAg3N2urjI2nFm7gDKS4vzcOMIhm5szdYD1tR6++VSNJIdNrZ4bhLBIMCViToNKJ8Tz3bL7jgrL+S2Sx/EyeVOgBET97Vn49bxiF8KZoHPcWpM9cRZpxbJYZuxn3kAhdEWTNeOw3nQLpqscMW4TTVky7CXW1kE2x+twWMIHNqYtZ0vEDpZgsBJY1j7AApyQF6tBaNcnBnZRo1/2vy67IItj5SL/kxxf0CrGeYYd6pA+GJrZuYbcNy6Nmu1G5RtsDUbNpYnQRt4Xn8IM40VCDILQcnYAiO5bTTxlCsCm6asBMlPLxcHJ8lN5sm5UM490WTOrslU+xJsbw5gobeEVJ0RDGxdpWTpdJ2Vw88yOHwfOqkbmDdyC00DzzJVq/gR8TnYqpEd+4DrD6JIzcyD2CPMmpiJV+5qun4KtmmVObnWG99dGXSbMqzEU+4lRxceR270DKb0yWfTLEfCNSZj0KE8qo270LZGidfbhxnbBoK33qDRtHUUOyFFEGDkwZPm4zDRTcJpyBLEjCYxuKkyEiKQk3GZQIsw9C7tQk/s62A7nquLqd1EtATBvl6FMKLrUuSnWzGkfjlEKSAj4RIhc58y7JAnlU+uwu9sDey3TKRxUZuesdPak7Aq/Rmrp8whNxduqIxgUEd1KjfpSDuNsuCI9cd54r8DbJnsn1QNzwbnP7MGz0l4zD5fRwLutWROoC3t/myD92+aHpdVsKXH3WD7Uh8uy+pgbjwI1UersfcQYfSGyXSrGMeyTnXLONgs5lPxhBvrH9ekb+NENt9RYKKFEb3erkDDrRhszRJvs8jehSM5CqjlZ5HwKhGRSgZ4/SnYFhFWvjxqSrK8n91LSDdlvKcV9WK+A7bGOexe6UvQvVjEC8UQT4vk1KHmbMxf8xWweeG89AYKrWvy0dzzEz+25HN4zwngRvJTUmSGMN99Gi0+OOcWz9j+CDZ77tQ3ZeqgDOYP8+JZ7cqol5MqCS8oipyiFkauVmhl/SjYFvFGsyaVpCVKfMDEKF+xLYaWA8nc6cvi643x+AC21xxyduC8fH/GGQ+lQeFlls8P5ErMQxIk++HiYU2rSn/THfYXii2LYEs578soz+cMmD2dse01kC1Ziu7TC+PAxI8xysh/x609y1i2Kpb+fqvQ+3g+9BcU+fGsZRFs6TEPOLplGXufVWDIRDN0m2WxZfQwdpcfycD21ZCTiOOwsyV3uixnnqEuPTsK9P1nrh86PAjedY9mFqvRyd+Bg99xnt15TPVRlswYqUut8AVUKwFbk1ALlA3l2PfOh/ZJzzjsO4fAsE64vAfbpstU7jEJ6371kUi+gvvYJWSMt8G6nyaKkp+uobKIDv8O2OQOozPxBn39ZjOxTU2SDpjSU0+EJTlfzNisanNl6waCz+QzyNUK7W8GPbyCXZVO5ATm4tPz0z22Dazw3kX5Ub5MGdIEhfhjeNjto1y/8Rj1yMR3+GLEHdyx61EX6S+i7Badiq5ZxKkKUwmwaIc0xUvRz2Zsiaex1fVBzms5czpV/9xBNzeBsIOBLNn4ht4edhjUVSYrJpTFjruh00iMR7an4ofD6OvMrd2ZdysyWdnnnxlApamlLIKN6ENYjg9AdvwsZgzVQjX+CBP7OVJ7wyVGpx4mQ3NAUeCg7PhH7FvhxLbnXXBYMpnm//CkuGyBLZeE5+Ec2hxA6Fsl+o0zoW+LqkjzkuPeARx58qYo8DSkELZnC68aGDJ6pCm2pu35pyLzlQpsetUeEuxojdOh8tisns+4LrWQOe/yAWxNX+xnpJEvikP6UaMglVf3wkjJ7IvdrsnUfXYcb691XEmuSM8RoxjSuS7JZ/0JOh2HgrIK4iU2zJIaOkwwaEja98BW6w1us314VLEGdZSVyE07x0GPKrjnfTFjs2vFuycX2Ld1J/dTlKigVPLMUG6Cbr/ONBZ5QODeS7xNzgISuHT1FaaeW+j34YlcPGPzdfXjTY0hNK8iS27Mc6JUWzBmwnA6a4hzb/tiAs6nolZRBVFRERAVp1yd3ozTa4ZMwiP2r5nP4lOS9Dccgk63mjzxdfocbCRzc4sn6y9mU7VKiW2vmBRK9XsxamAD8l5dYuMyP86+rEir5hXJSIonsVwDhhgMpJP8S7YduEjUu3RBvEIuX32BkUcIg+uVBjn/TNrfB7YcEl7d4kTwMa48usSlO7FUatefXto96NlFg/idywi6KopydSXkXodxloEsWqlP/uJhuLxtQyslyEpL5lVcMlr6lhj2rIcg8OQ/ef0esD3jsMdWrme+4nzIFhK1zBjVvQkt27Yk64w3M7xPo9ymD9otBVADanViTK9WVFV6bxj7FN+yuRTNJfFFGPcevUVVqw/1lTN5efUEp96Uo3OHttRWlYWoC6y8KMGwIVqoiYsScWghe8NBUkGBKnVbUCVVmvp6LVDNjiXs3BnOXn+KROPu9O3ckmqKWdw/uJXjEe8QbJMJrmKwNUX0bTgX9t1Hrd9oWpYEnU96eonQR0nUatIRzaoKvLm+lf2XnpGQDpW6dKHi+VTq2+pQPTud8NBAwhUHFduRk8Pbx9c5e+LsR0vxr4INRFvoY6tT65Mx+34pehrZdsaovr5NDFVp0787bZtUKRngKYTv2cSxRynkCt7W+ARsCnmpRN29wKEjt8mp1oRO3bSQeXSZZ/m1aN5eE/UPd0gKt3ds4FhkZvGrLx/A1gR5MngTcZVTey/zStCy8nXorN2V1vVUkYy5waYPYAOa6WHXtwxSDfj9YAvl6Se/rGK99vTs0o46MlGc2HWSsOgEclCnq+FI2lWSIu/RIbx3hRXnkFKkuqY2g3rU/cehJqj+d4LtzieaSatUo2XbdpSPu8zh60Wj8eP1B7AlcX3Tap42MUO/eUlktn/oafCf/PLg12r3tT22X1vD/0tpvw9s/36Ffw/Y/r26CcH23d9OCLbvSvSDCYRg+0GhvpJMCLbSaScE23f1yicjIZrXMSmUq9Hkk6XjdzMKE3yhgBBsPz8khGArnXZfBZuGhgbNm38MIVe6IoWphQp8XQGBvXVqaiqC8SW8SqdAeno6AhfdRo0alS7j/2lqwYPg2bNnnzvodujQgUOHDv2fSiLs9t+lwMGDB7l27RrOzs5/VxX/2XIfPHiAu7s7gYGB/9k+/sqO9e3btyhGhNAa/FeqKizrqwoIl6I/PzCES9HSaSfcYyudXsLUf0EBIdh+Xjwh2EqnnRBspdNLmPovKCAE28+LJwRb6bT7T4KtsLCAzNR4MsUUUZGTKJ0iZTR1QW4WaZmZiEjKIy/9G3xzfoEuQrD9vIhCsJVOu++ArYCcjGTexcSSI6WCqpoqn3EiM4Fnr+PJFlNCo7oKUoLPif7kKshK4W1qNpJyiijJ/hxsctPjiUvMRFpRFaUPH5z/scLf5aBbOulLl/rNtRAWrN2InI4PHnr1S5e5jKQum2DLJ+3ta+KS0skpMvEUfNlRmfqVFErMCMqGeGUJbHlZqcTHRZOKYhETykuLfRApM+Elr+MzEFOqTnUVWb6BhL9V2B/6VnSe+Uxu15uKg8s8hjcvx/tupB23R9dmCxelJnAz1PZvtwaPvhTAit33qTdgEgada/2pJ5YQbH/rmPnpwssm2OI46DCOeftfkitdHinB4Nadz7k52oj/rrvyKwqXGbDlZfL4XDBuTtZcLqfPbBdPDFuXfNqeHsM2L0PmrT2FnOkpTtl1RO4zc4ufHjqlzvhDYFvttZzT+T3pMXA4VpO6oy5YCWXHsdN+PHdFy+NzoyVnDxRbg+clP+XqpUekANLyKtRu2hKl7Jfc2u+P9/FI1DX7MqpvF5rUqY6ybC5vwq9z/01a8TeWVKN1n8aoUEBW6hue33pDvgq8epWJWo06VKuQSXRcBhUq1yn+0DY7lrvXH/AmNRPBw7Zqy940URP9ijV4Pqlxz3kc8Zi4TEE9SmhoNkCjUvki6+2s12FcioghO7cAERElGnVpS7VPnQSzU4h+9oDw5wkfBVauScuGKmREvKawvChPo2LJza2IVp+mKKc+4+qFhyQLPjGUV6Z20zZUV8gjNeY5Mcnp5GQUkBAbSzpyVG/ajDqCdohm8urGJVKqd6OxqmiRZ3x6zGPuJCqh1VidhC9nbDkJPLn7kBdxyUU27OqNO9G4SjkkRN9x72gkMnVlefQoFrnytWjWvgYSCdE8vnufN0W2C+Wp1rA+tWsoF328nBVzn+sPokkr8h1XpGGXdnxmSVfqYfX1DGUZbCer2jB9lDY1yv+izv7iYsoG2ArIfHmFrQGr2HAzjcrKyvSZ/B5sOcQdmI/x4TzU7wcQ2XsbB6zLONiCd50lTaoZUmLl6Ws5hY6VJci8tw6jmS8ZMzwek+01OSrwY5N5x8WALWw7dp03WSmkZefT0mwl46vfZbvPQjbcTESuYh266E3EbLgOakkHWOQZxIs0SQpFxUl9VIiWtyu23aqSFL4Z516rSO7VlNQ8BXr0Hk77iqH4fnDQLcejU0fZvv0kEUlpJEeeJXPYUfbYNkHiC2vwzIRHHN26kh3HHpMvrUBWbCHqfYdhZqRLU9kEDs9zwu9FOgKLRzHRBkxY7IS22vuRmUPivVCClm1gX5wI5VOfcjs6A7VeFiy3qssZo0XclVfkVTlQKezE7M2DyQzcQsjRa7zJTiUtIxtNswCchijwcMci/HdeJFWqMRJpsUS9fEZ5Awc8JvRBQ/E1/v21uDHpNav6S0J2MhHbHBl9vhMHVusj8hnYKvPi6hn2bj3CzdfxJL68RkaPFaydpU31cqeYJDaNjDFdeJ2TR7NaAzGZpUX07mUE7Q4nT0aR7HeFqHTqy3jTwbRRTCPU2x2/+8W+dmLUZtxiV3RLjAd+5f1ZlsG2Mb41ndo2poKMEs1696Ch8ntfvF+pwM+XVRbAlp8Vz83jawk5/5Y61ZUJv/GMtiVgy4q5wDLv1Yh2HIlksCX7Wq5lT9kH2z0qt27Lsxu3qdxvOsY6itxe6MySwp54NLxC11XKxUaTMo/YviIR7amdKZ/0nCP+7qx/2h0fvxEofumgm/GCTTZmBFeezHoLXSopSPI2dDo6llIsOz+Pms83MLPbEsSnrcLdqRsCy7/PHXTh1PYXVO/UDI1KCiQdnkoLSxX2PnSh0adgm9mE+0cCWbLzNpqmbkxpX5HUh9twcDlPndFmGDa5j3mvQJpv2sD01qpFDrifXXmxXAkJYushSUaumU6jJ5uZsfkRLfsZMqFrIku7G7E1bwQLd0yjS0XBMv0eW5fE03N6F8qnvOLE2vn4PejGkjUDSN6xCB+/C1Q1dMdcvzX5R2ZgsF+VBfaT6FI7lXU/DDZFrh5/inTVWjRoWJH0s/MZMDuTubvs6FnxMpNE+xJmEMLGLcOom5/J8wvb8V51gMomi5ndvQrpzw7h4X4E2a5jmNglFudhG6gyzxML7TrI/43nEmUTbKmE7w1gx5n7RbP51IcPyO1oy0KXPtQULkU/3goF2bwNP8Ua/+OIGpgwIHE3K/eUgK1pJqEr/diEJlZjmnF75gACGv5LwNZs9EReB63gnnp/LMfKs8buCHVMpzBGfDONFpZYg8tIEHN5IwFnXkN+OtFhEbzK1Wb+nzroLiSyXlva1q+AVJHP5CMOuEVh/IPW4GmPTrLt5B3iknMg8Rr+3ir4fenHVmQN7onb+mfUH9ilZIkVx/WtEdQ2d2T6AHnOrXBnb1R9mtSVokZvM0ZrfWKHlxvD5c2BhBwvxzh/czTu+GO16SGthk7GpHsyy7ob8WhYEG7GzalQsnyNuxzE+tMCDTJ4c/c+T9O747ZvHIU7FrHjWgFdJs2nl+Croltr6O39jskOE+jfMIuAHwZbfTJeXOVw6GUex2RASjhb/aWxve2NfpWrTJHoT7kjOXhrC7YMYrm+zRMb11vU1u9NnSKbpHjC9kegNticaWNrEh7gza7H6tTWKEfNnuMZ1+6DffDPTzG+krNsgu3zhibdWMhg7f0MvnIay/p/I+VLqezvnbEVkJX4kGMrvDgnMoEZDpok7FtaAjYXuqfvYM32HFpNGINOy3x2jevxLwKbxUJqX/XC95YSnSq/4Nib2kyaYkiXN0upWeKg2/TFASZbh0CXlmj8ENjWEN+mMQ0rlef9Oam4pAa9JwxC5eV3HHRrvWGJexBh8krUVJBD4ptgW4LP5tc0HNycEhtHQJnmuv3o1LgK5TLusSvoOE/S7nI1VJLxK1Z+NJosApsv890vo6TTHrnoZ2Q06sIks7F0rPIY7y/B9nA3ZtM3U9hNi1p/F9i65LF5xUZOJeVTqaIKct8Fmy9zPB/ScHQbPiJLkcbde9O5ZS0Usx5yMOQEEfFhXD0DI31XM+RvOHj9N4CNpD2MrW1PjQNhuLYXgq2Yv7m8e7oHp77TedjOkNaViv0Nbz5OpnL3PtR8foaIZFVqNm2Mmlwq9/ZvIbyCLnpDJ2Jv0Q2VUkL8VyT/ocOD99bgfcUPMM9rM+fOxtBmlj2Ww7pT7ZbrV63B2759xA43C7a8HIzH+xlbwAXUtCcxc2AjpDPCWWbsyOM+tjiNaIvKJ0fGUHpr8KiAAfQyqcTa3C8cdGfW5+bu9QQcfoe2/RwG1flWFI5bONdrQ8rKT6zBkyM5tHUVyy/KMLBdZUCVRh3bodVUYDJ5849gOzwJuRFSHExeQrv4SHa7TSbwySA8vztjk+PAxFrMrXWM8NnNSH+yD2cLL07WmP7HPbYm95lidQT5UROYOaoNqbsmMWpqFtOu+WLw5YwtP4VHp4JZ7h9Gu3mejBL4XP/pFY5Hi448W5DCat1fMbw+L6Msgi368hGel6tFo3r1UJKEx8EG9HdXYdmZZfRW+fgaw69Xo3Ql/t4ZWz6ZyY84u+UMz4qanc3rsFDO3HmHRt9x9K4mTW5GBkXnciRxNcCXS5XGMHnUaAyHt+B3nMeUCmx6Gs/ZNd+KOSdVmO3jiEG76kh+ag2eeAtbI0NuVWiBurQIokghl9wG812TaRB9lqXuS9h9K53mI6dgPrwL8lHH2LhhN/fiC8gvCYMi3dQYT/vO5HzPGrxxDutdbNgVlYeMhBzl60nyYoE0Nl9GqbJrQ2rsPU5t38ihC5GkIFU8otQ7YzJ5OJ1FLmO/dG+JtXYaT0SasWax28dgLjkp3Du/E79N24jPLHEBVW3NKGMDejePZfmXM7Y317EZN5qbFVqiLiWCqJgUsm9bYf5dsFUk4bYrhiNOotS8EhLZFVGv/owTWaP+CLZecuxZ7samq5HkS6ugXFOCN+ulGX/TE70vwYbAdimSc7sC2XPyPknFJs6g2oZRxvr0Ln+fhX67iHiVBKTzpLABKxd70vpvCAZTFsGWfHY1czaF8jJRBFlxiEuVRMdsBpP6a6Ig8ufvZZYOS3899e8F25ftT+Puh6XoJ697FCWLJrjsL0XzyYiP4nVsGvI1GlNRThDEIYKHyVLUqaWBqrwkJD7hdKQYWi1qIC8qQszdo9yOBjFpaZTUqqOYLUHFFtWQz0sh6vFjHr94i1jl+n/yugeIV2hEx1ZVEUmNIvLOG+SbtaV6SWipjLdPefTJ6x7JL64TFvmO9BwoX7cuCk+yqKjTGOW8bKIfXiJapjntaglg9OXrHoBcFZo0rUNlYrh45ylpmYKXJkCkeit0Gn1csGa/fcyBTcvZE6XOgF4tiqJcvbq2mwj59hga9KX8q8ekqzejbhV5BMHpBb3xVdQAACAASURBVFds+BFuvdegYnUUM8Wp+D/2zjuey+7/40+bzKaWNEWDkvaiRbuk0iCiolBKU3tIw0jISHtoaSntvbWHhrZStuzt9/igUvfdXao77t/3c/7kXOdzXa/rXM/rvK9zzuutXR0KlnvkU75Wg8LvcUkRXH+ZjUq9mlSWlUSUOMKOXed1HkhI1ERNQ5SIouUefHjH8zeRiFVSR01ZlpR3YYSFvyY+DeRr10bhXT5V2tanivQHwo7eREynB+qfYoBCT7nPyz2Acso01GhALal4btx7RnxyZuHJ12iGQdN/YUq0VK3B/wEsyZHcDnvK+4TC9CMo1KNtq3ooFuXg+HUk/Z4WyhbYckmJfsXr6DQUVRpSQ7H4gvsMIu+G8lauCdq1lRArpQmY/5dbqn5PVypsJSH8HKvd5vFc24W1ltqIk8Qlb3t8XqhjaTWeTvX+dFqP33l1f7atsjhi+7MK/PyvlS2w/fx1/KkjhWD7jtK5WfHcPuqH6xI/bn4QhLG5VGhhiN2E8fTVqUk5iTKcev1P9aIf/B0h2H5QqL+pJgRbybQTgu27euWTm5VO8ockChbmCxJIScuhICeLlHjZ+Qbz3csoAxWEYPv5myAEW8m0+1uwVa9eHSmpoo/sJWtPWFuowDcVyM3NJS8vDwmJnzNB+F+WVqBbTk4OkpKfsmP/L8vx3WvPzMwkMjJS6KD7XaWEFX5ZAeGI7eclFI7YSqadMBQtmV7C2r+ggBBsPy+eEGwl004ItpLpJaz9CwoIwfbz4gnBVjLthGArmV7C2r+ggBBsPy+eEGwl0+7/Jdjy/rJAt2Si/HrtfHKyEnl+/SrP08pRUUUdrYZVCrzf/q4kPr/M7XQV2jWsjmQZWxj661p8bkEItp9XUwi2kmn3HbDlkhz1jHuhN0kqr4GWlhbVim+1jHtEyKUwPkipYdC1EUpi317TlZ3wmntvEpGrUq9g5fzPFMFq+ztP4yhfVxO1Gop8a4tyqTvo5ucQd2c7tmYriNXuQqduJtgOb/HNPXOXlrZiyMux3FxpShV5ST48PsWZjMb01yrcsp754R2PHtwlrUIztNWVP24K+xkJS/WYsgS2rLgX3L5zl+eFzqNU19KjRX3lL6zv31wL5NIbaWpp96BN7XKlql2ZAFt2Ku/Db3DmbqTARhbleo3R0mpABcEbO/E550IfEBmXWmDk2qRrZxpVki7b1uBOE2dwVcUSe8fZjGr/eeQRtXcC5q7nOZFjTOhJh3/dGjzmfgh7z79EpX1/umhW/+YDXupgy8ngdaA9XdY1ZN+pSTT5ziPxNdjuu3emR+Q8Ipd3KTgyJfIBJw7vJ051EMbdG/Jzr4VSfS4LfrzMgC0rjpshu9lxLJTYPAlyXl0jsooFsxea0L6WfOELM+I84yeN5dzdBJrNu8aWkbVKVcBSB1tOOtE3g/Fat5fQdEVU81JJl65P51FmGDXOIjRwA75X3yElIYlsTBSJTS1YONuABgVe63++/NAm+LWeAVzL0aVVJwMm2PaklmCJW0o4a+1mEV9TBqdLmpw9ILAGlyDz/RW2bzjLe0C+iirtehuhknKDYxs98Lrwjgr1WtOn30B6ddRGRSmDsEM7OP4wlvQcwcU3w3iGAbXJITnmEdeCHpCtKsLt24nUb9ER7XqJ3HmSSN0m7dGqqQApTwjZeZIH0R8QHK41aCo9G4j9jTV4oc3KuRPnCBf4dVOTNv260qpRNQTv4aQHB9l0/FGBNbaoqAo9xo6gWdF+94Jbkp3AsxvnOX5GsIkcajbvhl47HWrIC4wJj7PjxD1ik7ME7326jTOl1sN1uHmuJeBxLSzNu6PdrjdGTSR4fPUcJy8+LrBNr6XTky5ttagqC5/B1o+IgxvZsn0NAUldmWekQ+Puw+lUKYZr16+QqdID/caVIP0t106c5sqDNwh2ODboYoJ+sxrISX7gZuBajr0U7HsVR658KwaO60SNgkt4zfXzIZwNSxBsiKRh+y50aq1OxT+4LKrMgC3jHddDn5OtUAdtrepk3fDGzOIsrdycGN+5HvKiidyY15txKSPRvbOA92ZCsOUmR3LGaxJTb7TBf91kWuTdZeOSDVyXao+FfgJLl51FfbQDE/toUeHtRgzaHmHo1QDMa5XOSPeHwLY16DLZSk3IzxGnu9VE9GpLkxzqwfBlqUzq+46RgbU4UuCg+5w9zkeIEMkgLTWWF+FhSPd0xqFDGpf+BmzcW83cjQ9QVamNtJQEcZeuEN1/Bu4WzUi7t4VZnTyIN+hKPS0NOrToiGp2EMs+WYOLcTHwNHdfCrLl5BEXupETdXw4vrIzsl9Zgye/uc7Obb5cfqVIfZVKpD5/wRvllphZDqK90hvWT1pNaG0V6khJIPYXsKUR+fg6J4OuEy2SRVLEdW5namBsZcughnHsmu3DBXlFqsuVQ+KbYOtMK8kIzhy8SYxINh9eXuZmXktG21jRV7MSoZ9C0b8HW4vci7h4OPOhkxdrRlTjwb4AvALDEKtZhxqVYniX1IVxE1uTfNSdBQdj6dRCjfycHKJvPwbd0Uwep03a8b2s33GZbI06VP5fB9vXA4gn2zAeEULz5fMLwJZ93Z3hK+4ycaE9d2y7c18INgrBNhXHu93YvM2cBkRwbIULIc/r0be3DL6+t2k10Yax3dSR5wIzao1HdP0lnLr+k03YvzeS+0GwPaB2h848OX0JOX0rJhgqcXHaEvbVNGROvbO081QqsgZ/z6WQFDR7NaJccgSnN7jif0ubJetMqPS1NfiHe6weP4MrbafgZt6JKrLifLjnxKCBr5h6dRVNItczw8CH8nO3Mm9ckwKzui+twWW4dymGShqqKJcvR+oFR1oNy2V9hDPNi4NtssCPbS3ehyPRc5jPiKZKpEcewckhmPKDxjBK+wkT9VdRz2cPjrrK/DWpTgaxkW95HyVF/eY1EXl+mMULTyHfaziWHSOZO9Ad+ameTO+rjtLH0Y8gFN3tQI/DbTm5aQQ1SCcqIpK4BBnqalaHp/uYPecCNYePwqxvU8K++sb2dSga8+DIZ7DpJ+M205c7VfWZOmUQjZUSuX0uhmqqL1jcz4v8lavw7N6A/Jw0Hh9dyizHFMaFTEYqyAXfU/JYei2i679j3vHdXlpmRmxfnGky9wKmMfN0HSYtHIOu0iNWjPAmctoiXNsm49JHCLYCuXLSeXVhF4uW+fKhtiaVECH55V3yGvZkjNlQInYs4WBEKvLyFZFCnHfnNlBl8Vv8BhZZ83y3d/zeCj8MNk3zCSRuWsE1WX0mDJHFY9lV2kwYh3HuJtSdP1qDi/N8/1wcdzyD3AziIxIQqTaUFd+0Bp/PZYmq1K4mT+Fe8nfcCZbE4QetwRNCN+G86TSvYzMg5RmnDjdjc+5XRpMF1uBOOLpcRa6FBpULdop94PnlZNrNXsZUQxVeH1yF2/a3iCiChrk78wy+tMbOiHrI0Z2+BF6KgsxYHt+Wpee86dgNUeXNAR9Wb3tKumQ+DUY6sah/HUT+AjZIj7xD8I51BF2LhswYwq4rYOjiyITBLXhSErC1fcMsl5OIdBiKw7AWfDIxv+mCpsFTFr5wZ4Cs4CJziH91FI+x7lRftp8B4ifYFrCLs09yqNGpJyONjWjzb6Si+of+WRbBFnHOg0U+l6kzxIGxBrW472rOuqQpLFmii3L2fSHYit3P7NR4wm8co2DuQODdd3IfT8XbMGqGI81zrxD64CUFcwdEcXTufCScX+FnWNbBZuuO5iN3Fl0QQUv6Htdz22Ez1pQ2b1xR/WgNfn8NPcbfQX/xEJpmf+Dp+dOcf6rF7G+CLRCZkfp0qFf501IIUfFKNGrfBJGn37EGr3afKTMPItqtPe1rVUQ66gjTLdNZ8bXRZAHYfPA/mkc3W72CpDCFRRaVJk2pX10JqaxIbl1+SHTmVTY5nKDz5lOMbV5ULekN57atZc2VPLoYt0Ml+RH7/B5RY+Qoxo5qi3JGFPeuP+RdSijbHY/Q3OcEds0zvxyxJb7g2Mb1bHogjp5hK2okPWCnZzhqtmOw/BmwLQwmo9MwZoxux6dkWo/90Ot0m0nP3ehfADaBnfN+Vgzfiea2nYxQTSPmVThhT25z5cgZPlTpg8m4QWj8Qd/msga2iPN+rNx4Dvn2plgYdkJVYLrZoh8BeQ2pryxJfl4yL2+GklK3NwNHTmKhXScq/N6BxQ+3VuqTB1+facwNfBf7clWuK9NmD0W9eLrKB5607nqC0Ze3Ma5Omf7G9gBNW1/6yZ1k6Vw3AoPT6b96ERMHtEH52qK/tQbXeXefTTNHsTvJEvePYFt7lopdrXEwbIps9lPWj7PmdLMZrLToXBCKfi4ltwZ/uLIl+jOasT3Hn87FQ9Fpjbh/OAC/3U9pZb+UkVr/ZFQcxtJmWsSsLGYNHveYIHdXfCPbsyrAFNkzbjjOOEp163nYC8D26aSf4N6hJQ9nJeLb4yuwRd9l8wovdmXqsdLDGKljTkydeRGNGQux/TuwuXai69Ux3NlhgiBq/CIUNRJhy8wl7EtqyaS5Y+lQ6xVblj2m+dAqBFtaslnPi/uOeuRlJnN1vTVTT3ckYPM4Gn6aJIjlvPccDkRqYGhtR1vBzMIfKmUHbCk8CF6Ly4YrKPcczdjBnVBVkEaUZCJuh/MuIwtBmtucrGdsm2LH876bWWHSmoZ1Kn5zLeK/LWHZAlscd3Z54br+DTqTZzO2W61iKxQeENDfnLXVZ7LbrR81vrD8/7dV+tz+j4eitr4Y1n/HkWX2TL9QhTmLZzJQuxpixazBNXNj8TBviuuDKpSvqESdxh2oH1MX0yBrGsdcxWfhEjyD7lFjuCNOtkNRl3rI1jnTCLj8npScQgugcu3mciBgIHzPGlxHnsPLR7Jw/yMS0iSoP6wXcotSscj2+RJsM1qTlRbJtSBfvL13cCuhaPq5dn8WOtnST/QIRpP9eBopmKvMIqntTG6ttqTKxzUVuVm8vLiDFYumc+SNItWaa6AcoYKupTFDWr5k2sw1XHsSUzBCSmwxkZs+tlST/uobW24m4ac2stx5AaciFajesgnKj6vT1cGUwX8DtuSr8+nYzZccraYMctyETa3bxSYP1EgOP4rbvNXsufqSLEkVek93wmGIJtLxe7BrNZdQRUGeVimUWljgtmwULWViObVxCRN9LhX4yaXXbIfdJAes9Zsg8wfzlZQZsEVewnXhDOZsuoVsxcqUl5MqNKbvNoujC4yoVaFw+JGdcU8Yin5kRXYSz86sYaLdBp6RQ7narTAeN5uxBmoopt3Ae84KNp66TxLpVOo6F4+pg9GqJV9W17EJVtCnk5GRg3g5BaTF88hKTSY5WxS5Aj8yUchKISZVhPJK5RAXESHjw3sS00FETAxJqXJI5IkgLfhffjbpySkkp2UiIiOPolw5JMXyyPiQQFJGDnn5hQqKSClQqbxMwcfK1MQMxBUrUK7I5SY3M5XkzBykpOWQkRQjOy2BDymZ5AistOXkkEjJQ6qqApL5eaQnx5EupkRFWcHB+eQIjk1KIbPIUw1xGRQV5ZAmg7jEVHJyC1LRQ7nyVFX40rIpLzuD1OTEAgtyMSkpJPLFkZSRRlo8m8QPKWQJTkBQZJSoqijIKZBPbkYyCZkSlFeUQYDSvOx0UpI/kPaxjTxxpGSlkZKWIDc1jsTcclSUFyxoFCE/J5X42GRyRMWQUaiAnHgOqWmp5EsooCAgUV42qcnJpKYLRhbiyCopISsljqhg1jYqgbT8fBARQUxKgQpKMojl5ZCRlkxiSpH9t4QMCvJylPvoZf6HXqRlBmy5WaSkJH+yg/90+dIKVFaQ+WxnnZ9DakI8OTIVUZQpnfVYH8+t1Eds+XkFz1Ci4FkBRCWkkZNXoJxgti0vi5QPyaRlZheMdCVkyxe+LErRrvD/5ZaqP/ScCn+mhAqUGbCV8LzLQvVSB1tZEKEE5yAEWwnEElb9NQWEYPt5/YRgK5l2fwu2Dh06cOHChZK1JKwtVOA7Cuzbt4/Lly+zbNkyoVYlVODBgwfMnTuXPXv2lPDI/83qHxlWtWpVRPLz8/Pfv3+PqqoqdevW/d9URHjV/5oCSUlJpKWlFdg1C0vJFMjIyCA6OppatUp3z2rJzrr0aj9//pxXr14JrcFL7xb87/yyMBT9+XstDEVLpp3wG1vJ9BLW/gUFhGD7efGEYCuZdkKwlUwvYe1fUEAItp8XTwi2kmknBFvJ9BLW/gUFhGD7efGEYCuZdmUWbFnJMdy6eICIKr0x0v43PzYn8+Dgdo4/iidDWY9xpq2LNpZnk/T+LpcOP0G59zCaK8OHl6Gce/Seahqd0FH9p61ZJbsJ/yu1hWD7+TstBFvJtPsO2LKJfRbK8aCDxFTvhL5BTxoW3zT9+hzu288QJdseu3G6VJP4fauzk9/ew3fhMM423chBmxYlu6qS1H4djOVwT7L02qDRoCdWBWDLJyPpMcf8nbmWqs+gcYVge3HCldm7btFq6CImdqlN8sMjbH5WnoEdm1FNsXC3wuO9M9kW359JFm0+O2+U5Hx+Q92Yi774JHZlTu/6v6G139dEmQVb8iMObjnE9dexCOxCmw+bjVFT2VJdOf+16mUObBlR3D5zlJCzDwuMU+t2HELfTs2pWjr2a3/ppD+0V3S5wxzOVRrJOIepWPeozceN/C+2jGTmtufs+9CPq8cn/6M1eEkfjz8GtivLaeKQxIrd09CvqlC4Z5B8slIjCbt4BdFmg9AsstD4Gmzvgmcy8KQqPpOH00yl0J7l9Tlfjid1YEifxsiX9KJ/U/1H7h3pGDGfGJeuv6nF39NM2QTbW867O+N5WQxNnfpUfH8Y//D2OPvNpHvVb+fw+D2K/HgrZQtsSTw9tQ1fvwuk19GmiWQYxx7Jomtph6luPZSKtkD++NX9/po/BLb1Adt5kNWeRpodsJgygPoCJ5KEGyy38EC6pSjzTzfm9D6BNbgk2WnP2bfYkaAXgpMtT4OWA7Gc3J1aaS85vSuQnUfuFNhrC2y0e0ywYVDrOigknsV5xjrupGUhJilD7+nr6KP41Ygt7RXn9uwg8PAtBObWTfpPxKx3mwJ77uIlOyKY+dO28lxggF29PgPGL6JnPUiLuM6+HRs5eCMWqEJHE0u6Kd1lg5cn3mfT0WlZn0r60wi0akna8/0sdtyB4BLK12qModVsutUpPmKbht6H46z1X8u257LoNFRFe+RC5gxQ5/HGEXhIzGLdqKaQk8yra3vwWH0UgYVVzRb6DB1hho7cI/av20bwlXBSgJami7HoUo+iQV/R5eSREnOPoBXOhEQI/qRMs25GmFh0oHrKE4I3nCChbkcMujalcuoVPBedQcVqMJI7F+K5N4STaU0Y0qkx7c3mM66dPO/DzrDLbz0CSzmoS7dRwxlo0JgKvCB4YTB59cU4cCqU1NRWTN8+kMhFM4jsPJrkNWu4hgw1G3fDxHY4moIIPOUpR7duZ++ZMARO682HOjK6RxMqfcehpkyCLeIgE8y3Imlix4yhrVFOOotNHwtkVjxhRecy8IQW9YYyBbbEMHa4erIrshEOy8fSRuwJvo6zCNOwYZJJD+qUjgXbFxz4IbBtDbqOaDUN0lIz0TWbioGaLPFnnRi8XppF3SIYvLUGhwuswcU569aD2Y/1mT2wKVmxEYReuUl2hzHMMqpPUng44a9iiLoZyIojMHrxXMw6ZLBruBUbFYyZZliX3OybnD3ZAuup1Qn6FIrW5u6ZS9y89YFKGpVIvb2L9Y/rMG7KWPo0qcLn7neD1RMuotJXDfGUaG4e28a9BnPxs1Hl/uYdHLiTQaO+2ggyHdRQb4yKVCxhB1wZvjEH24l9adS4LfqNXuM96So1e9VHLPEN107t51WTOXjYtSLhUyg6lxGqKVze6czUUGXsDHVp1kaXVnXLc3y8GMZSR/mwqjOxz4JZZePDm9ZmDG2Tz/MnSShWV6OiSAKxsbmUV1Uk8ZIvq193w915FK2qyhWNGCE7NY4QTxPWRHZnYk8N0t8+5sLtV1TSt8BWvwZPt7vhfEkaY5sByIXMYfWzbsyfN4QKb25wLMAeh5iR7J7QlmoaramV84CtAc5cy+/K0La1SX50mZDn4nQxGYVRy1i8dG0IfK1Ct8VD6VChAa0MZFjfvhEbJC0YM7o/KtmPOHH6GEpDvXDuI8u1wxd59DyDivXLkxS6Ed/nOsyZa0HnOkrfzBwm6HVlEWyJ59wY4fKaATMnMrKNIBp5hV+v5uwdcJuQsWVnMWxZAlv6i/N4uQdwX8WE5Q5dqUIMRxeOYUuuIdOtjWlS9Q8m0vjGYO8HwfYAta4G3N9/HLqaM9lEiWMWy7nV1pwpKkdp6S5fYA3eNCaI4V29aLL9ELNbKpCXFcnFHQHsPqHAyFUTaVmQIOUl+xzcuFS5C2ZjeqL+xofWPS9gesIbG41K5OclEvE0CznZKNZ/AltTkuKTycyRpHwVefJf7mea7QUa2lsyvEtDPr8gEnkRlkn1RspIZsRyY6cby/eqMG9zF566O7HtUT2sls1Br7gHmSAUdQYfv/G0qyKHSH4irx5nUU29ChJpkVza6oXvmXo4bh2N1Fff2P4uFA2xEi0E2/KWhO1cgLm3NIsOL6BHeUiKTyIzB/Lz8hGXkkOxvAy5TzZiOuIuhttnMKB+keFmfi4JdzZgY7GPVgHbmdhMjtyM54SsWce51w0wWTgK9fyLrLJays1kuJ9RB3unqQzTVkFaTIQvQtGseO4H+7Ni4xt6rVjGULVy5KTcIGD6JqI1+mNmocTOnmZcaenM0jk9qKcgjghPcdFtTtjIGywzVUMpMYxd61axR8SYtdPbQUwyuaIyKFWUJe/ZDqwtQunkNpHBzVU+fab4u/5WFsEWfWIppv7xjJhqxxAdFaTI5ND4GjirXeD8JPXfHyP9ZItlCWwp4afx8FzHC7VxLJ/QgfJkc91nFKui9XCwHIlW9eKukz95wb942A+DTXPcZLI2L+RMjh5jB8iw3P8Jve0sGZyxjgZOhdbgTSO8aNd4Dq9rq6BYMIzKJSNZhNptRrHAZxadKsGzkAVM25vIYPPJGLVRQfzSYurOFWXr3sm0VRBY/hSWr7+xJT86hre7MxvOvoOcVGLeaeEQtAzrHo2+yNcZvs6YfivuQH4umSliVG1ihfdha+q/vsQWDy8C9t+nfF8b5k80o10dWfgKbKL5udz3G8Zg93uQn0NGkhS129rgsccKuZKAzbkFdwPnYXGxHUFrh6FS7EYl3NjKwhVrOHInriBcfRfRHpe7HpioKRcaGQrykl5xxqDzCiJrVUehQMsc0hLFadrPjvnO1uiUzyTxlBfDp3mQ09cf34ldqK0khsAp5guwZUZxfecSLKy3kVCtMoV+ngJ7I1l6zFzGnPHK7O1txpMhm3Ey16JiQZ98ilsXHWLmJuKkC8SHc2CzL+uTeuA3pweSd/eywsWdPQKb85wUot62ZOE5N8x1VP8xNeB/A2yRrB/YlHWdLnLeXgi2v+PLX8EWz0knS3xTeuJo818Dm6037SLXMO3IB2qnX+RlRcHMnwnNX66g1kdr8Ahvurd9hE3YfNp+UkQUCWlZ5BVkkXx1nFmz9pDSZSjTzDpTU5Do4OJi6hpHsuLOSgwrlCt4MP8CNiMRAlZu4JRYSybad6dW7HmWTbxIveljMSkOtjMzqTEkgVV359MhO5HHR7fis7sS049MpFl+DukCD67UMPYuWMkDZROsbA3RCP9yxJZ3fCr1LTNwu+pI26xY7h4IZOvpmjj8DNg2zGLk7oZsPGnPR6dxXp5k/twg4lv2xHKwDlXehzBl+E167pvNkC/A5s6oUe+xPufA5zlhUSTLySEvyIgl+phtY1fzODeK7VdrMGv3TIYVJVP+K9j88dghyei1pnx+VMWQkVdArtwD3PVKADZzWTYv3s7DWrpYj+5A9eiTzLG8RhvvyRj/B8GWd2cDg+2u0Hq+PVZ6gtF/YSh6bVwka/t/ftH+4gDilw8vSyO2/HfX8XP246RMT5Y5D6ROUSh6RGE040370qBCKRqxFSn94yM2W18GVryIi/0sXLaLM26vK3aCHIIXF3yyBteUesayrh25Y3GT7SZff594xeFFc9n/phkmjhNpX0u0EGJ555lR35irVgc5OVWbrPQQFphHY+KqzeGPoahhDp6L13GhQi+WLu5P2jYrxs99gb63GxOKg+3oBKQGihCS5knrqMesndCFLSnT8BeA7VPXiuPUSjtC8ntjajacps++AlvwOCqayXIg1pXmr2/iYzuQg+Iz8f4W2NaJMXvZRAwaVC74vvQpFF3VgTe31zF98BZque9lae88zu69wOvQ+5x7HIVsTxNmWHbgzeqemCwux5Tz3ph+BBv5pMZewmXkaN5bnsLb6K/+3WE7bLE7VQ5766F88BrL9LxxXHUxpbqSFI/cOtLupCm3g8dQiwxeh+5k9codVB63gWldKn/1kN3ERbcEYDOVwGdOIK+1jJg7pTtxa42xWJDKqL2eWPwHwUb+XbyNJnC31QJmWndB9c58qvV7g897X/qXUrLfv6NgWQIb+e845+/MluPSGC5bhkHmTsxsT1Bnog22fTQpA1zju2B7emYDgfsf0MTaiwFq8Zxd5cCs69WYPX0SPZtUhotLqL9MlqDACWiWkyAj6QbLDTqw9FbR7anQhAF2zngai7JmviNLAj/+A3otPsKqMZ2pmbiJ/q3sOfYhDWm5rrhfD2aQxAP8nUw538SfICttXp/1YZGjPVtuQF0jI1o8qUmPJab07abxRSh60EqGIRtBpkoV2gy1pfVDGQb4t+X68mnYrLlYeFLtxrFh2XSG6lSDa65orwBP77G0qSyHSF4Oe8bKY7IVZGvWpE2fMbR9V57+gWOQP+XBvKDbtDSaxwRdVXh/GPsh09gc+gy1mUc5Or0Dl6fIMVL6INEru0JWHHf3OWE6ypvHVBkxtAAAIABJREFUVKL98KksWWGH0tmZTF3gzvHHoDF2LM1DJOh9aBp9GlQp5qmfS8KrUzgZ9cPzfpGWym2xmLWYxXqxzJ12DHljM+yH6lDp7R7MDTbR2C+Aia0rIRLugV6z6dyvVIuhLifxGVKRZ+c2stDanp2C6WJBqT2AJe7zGKefjn+PMTwdtJ4Fpk2LQtFneBi0I3ZWFAs7CWbAn3Jo21o2JXXDa2Y3PhxZiuOchey/D2qmpjS/rESvDRPoo12rIAH1t0pZDEULzlUwajaexsarT0mlGQsuHMFBW1G4ju2fxplJYexYPg9Hl2DeUpthzh7MHdOd2qWTu+UvZ1pmdx788thd2ECZU6DMgq3MKfXXEypTI7b/gF5CsP0HbtL/l1MUgu3n76QQbCXTTgi2kuklrP0LCgjB9vPiCcFWMu3+FmwtW7bE39+/ZC0JawsV+I4CZ8+e5e7du9ja2gq1KqECAkdYX19foa36D+o2ZswYQkNDv3TQVVNTo3fv3j/YhLCaUIEfU0Bg1RwTE4OOjs6PHSCs9UmBhIQEbt26RZcuXYSq/IAChw4d4smTJ0Jr8B/QSljlFxUQhqI/L6AwFC2ZdsJvbCXTS1j7FxQQgu3nxROCrWTaCcFWMr2EtX9BASHYfl48IdhKpl2ZBVtG4lvOHwogvIYZ43V/0mUhPZawq2c4nayOad8mpeaPVrJb8vtqC1yILx7w5E5VcyZ1rf37Gv7JloRg+0nhACHYSqbdd8CWyfsHp9npv5HI2n0xHjacZsrFfiD8IFM99vNGoSfOc/ujKlWww/q3lN9iNJn4gqNbPfGI6sb6hT0p8ov8Lef3X2gkLfopa+f04oD6Fk7YtyLu8WmCDl9AqvkwjHTr/+Muge9dX/Kjo6y7mU6btrq0rlNg2/LdIgTbdyX6ZgUh2Eqm3Xe3VIWfWovLtPmcVBiC+aTJTOyn9snB4dHaQSwLSSQwugdXjtqXPQddIdi+AFtGwhuevYxErEpD6tdQ/EfvtO91o9jzq5kQnMLgoeY/nJOitMGW8e4+wZvd2BujgcnocRhofOlSGhZox5Jd4VQavArXIQ0QI4e4M26MXHEakKFW056MmTkGnfLfU+f3//9Pgy3qyHzGeF5DfWwAy/tV+3RBmdGPObplJWuOvwEq0nKgGWYjWpKwzx2/fVd4LXBOFRQ9B/ZM0qWchCjhOydht+FJwZ8r1NFk+ORl/Nuu9T8Eto1b9vA0oy316mljMn0I6gJf89jzzB2xieo98nA8psGpvYUOulmpD9kwYTTrHwsuoxJNO5sz3dmQeilPOOi3Br9dVxB42IIqRvMWMLprQ8rHBmNv6sKVlAzEpWUZtvIEJlW/ctBNCefwOh/WbL9UcHzLUUuwN+7C14OF7OdbGTfCk4dIUbWyGo2ay3M7/+OILZl7e9fgGbCXu3GCc2iDre8UBmjWpBzv2GM7nHDjxWQ7OHAYSarU7YG9uyO6lSH1xUU2+7iw8dw7oBr6E6YyZlBbaqScZpGdGydexhT45fd3ucSMdl+7G2Tw8koQvitWc0ZgpUtjhsy0xbSfFhWJ4biTPXdbDCF75WoOpqQgKtmCqYGeFOtPhZ0l9RlH1vvgvfUCMUCLkQuwH9GDelknmW/jxqmIOLIBQ7fLTG0DX4/You8eZN3hi1TpaMPo9jUFfkRc8J6Pe1Aob1MFP9CDJcdn0UVOiuz0J+x0nEREewviVq7kAgpodDbGZsZgpC+uZdWKVewJz6VCxSromCxkqUU3VCvEs2/KKFZcTiIvXwyFSsNYdnDCJwOC0gNbGhG3gvBZcpDoqrKkxuXSZaIblm0qfCZQWCCDlwWTdncfScanOT1Vh+xzSzGYfgO9WVMxKPee20ePcV7SgEVO/aj7+9n1jy3+ObDdw994Npebd0NxxxRujX7IGZt6BeeWFf+So5tc2B7ZCBPD5pRHkvLVVFCpCeeXjGFXSkcMurenpuB9Uak+LetWRPTtTsZMeUKfyd2pmBjB+e1+XFWwxmW1If9mRo4fAtvWoNtIqqqRlJhE+xEz6dtInphj8zDcUxk33RcM2FSNQwIHXWkxQuZp4Zg8ne1WLcl4/5gj+/byUmMsS8doIxoTQ0xCKlGXfJi2KwvzudMY0SYeXz0z9unMZ41FI7KzzrN5VQXGLFLjwCejSRWuHblA2FMJNLs1IOPyWhadksFssjUDm1cvtnH8NeuHtGdX0w24Dq5IVFgwrlP2kWOyqCAUzbrgx5JdV1BtbcIA7WrEnPJmbmgt5i+ypEPNRHy7NWbO0x7MWbsUXdk37FszhXudNrNnuBKn1m3n8GN5ekzoQi0kUKhSlcpKr9iy4DLKupqoVpPn3Y4xDLk5hjv7Tb/wX4t7fIo1/quIVB2LXfd6JN4IYvW5dLqPtsS4tQT7LA2YfaoyI5cvY0hjOc4saIuPZgh3Z7Up1tljuL7Ng9XbItEyG0evJtGEbI9Fq181HgZFUFe/GapV5Hi73Zzh9yZwK2gkFb4KRd9cDGDhpkPU7Lecub3r83jvVKYcF8Fk4CC0VBSJDJqDdZg+x7dYopxyC+eu7dkmZsq0pZNQTzzL1oOHUOq/krmdlHhyZDXTT6TSs6chfds3pUZFBe54d2PEnX4ETemBWF429zbPwjNvLDtX9EOQZ6z0wJZHVloisVHRPLuxlx3Bj2hmVRxsMRyfY8KuyiNROTKTU7pBHHfQ4alXDzoH9+Fs8ETUReO4tX896zdlYrTOkU7FmPgnGPfnwJZO7PNI0hQzOWCkze5BD4rAls6bW3vxnn6JxqucMdaQ43PqpkIH3WNKllib9KF+8RFtVgIRUSJUVVFCPP09V7auYMVuWWy2LqRL8cRQv1nEHwTbAxoZ9ONO4EHSOpswfYwSwUNciOg7AZuqB9F2lSs0mny3gb4ddtLz1GFsNCTJz40mdM8Gdu4VwdBrKu0KOkM4261X8VC9P2aju1DnoQuN+4cxLXQVo2oqQn4mKR/yyE19ytpPYGtOVkYWuXliSJWTgMgjzBpzklr2oxlR3N3jpT/6Wlewee9HXxlRcmMfcWCtF2vTerN+ah3OLvfkeGozxjqao1NRjLzMCyzuvga5OUsYpwcbDRpzzSIC7yEVkMmI5uqWuUx+ZMC+RU0I9VxIwI3qjF3ujEGdj3chm9SkbCRlpZEQEyX30Sraaj3BOdOLT8soM95zZbsXXsEw0mMe+jXEycu6y7rxfkS1GMwoswZcsDXgpPZaFo/SQVlWlMTdo2i4TZebQeZ8MiyKuslaZz+OinZmkfNQ1CXySE/JRlRKhOz0PKQ+nsNDV9rrvMQ51YNW/wS2NjGssPUkst1oJpnpoSonSm76YcbX8qT5tcOYV76Fh1F/4u3uMU9fEcnom2xYv4VzsgNwm9iJ3K9D0ch9mHf1pJbPVuZ1UkZUJJfYZ1tw7HsWg5PrGFitNMH28X6l8jDEG68d978AW/SJJYw4LMM8666EO/Zns84ujjnokBZkSb2pVdn/YgntSOD+YS88Vz5B12sTxhq/+Un8TnN/DmwfT+QFXl0ascvwfiHYshN5eMgD6zH7SG3wjjeChCCNejNj1mwmdpUtANvMteeIyJRCXLQxDvsCsW1ZCcni+XCSIzjr48TsS01YvWcCzf7FXDk/DDZNm2mIbJrNkaROWPSVZsm2NwybPJqBSWupX8xBt62GA7ckJREriMbyyctVpEW/iTgXOeg+2uPApGN5jB03jYHaVRERGE0ulmTnDjt0/sFB98O9vTjNnY7HkQiBtzY52bosCPnKj+2YDTID4FCaZyFYin9jc6jJ8SWzmeUaQpR4odMs5JGTpY5D8D4cu4uwyaAx9xxSWWMApMVwI3AxNrc7s9djIFUS7rF9+XzmuIUgNWAG7vMno68uT+Ree3o7bOZRZGqBa29WpjlH8n3p/rF/pL/l4uYFWFiv54WEeJEVTj652aqMdPNhvkVDLtkZcFFvN06D1ZCXhPSDVqj663D9gCWf5oPfheITsIebFfrgPL4DxQcMb/fYYDBlG0+j0gvOITfPkpAsb9r+E9havWXxuOl4BN8iSazIG488sjOa4xJ+Bauqt1g9ZCDps14ypwMQfYdN67dyQrIX7va65H0NtohAhnaayMHID+SLFqqbny9GRZX+uJ3eypCaZRRsMaeYaxZClUnmjOwmz37jjmxsUQg2kcwkNllUwmqvOKLIoahQlRb9NBkxaSvDG/+PgS01itCAaZjuVMJ52zL0pcPYsXIBB2LbYjd/Oh2rZ5Odm0d+PkRst6TLjHJ4hHsw8NMznUNM+BE8ZjiRZboL5/41PpnK/htK/jjYbH3RTfBn0r5IKseeJb7uCCabj6Dps2WfjCabvvXFoN1Tpr93p2sh2YqVfPIeH2DyjBAkDM2YatKmcJbyshMNDF+w8K4bxgI/NAFssvNJiw7D7xtGk7XfH8PR/Cg17C0YWdxo8rkXek3uMzPZmx5ikB//lMObvPCO12e9gwonnHbwQKENY2b2pvZfTD5f4t3tW2AzLAilCstTdto7cFJsINZd07CffhujTbMZ3UwFqXBPOjS8x4K8YmDLiOTS5vVsOq+MzQYLmhQ99J+FiSTQ8gfA9v46fk7+nJDujpPzIOqLQm5OHiI3veho9gCTXfMwa1wdySer6NTkMQu+B7bWkThZHURmxHBMBzSn4ld6ZKb8CNiSGTxkNEYtqsKbHQzvdI7+l5Yy+FMawy97QOmFot8aseVy3Gk8IeKDGDVyAA0rvGHLyK5s0d5G8OTWyEoL8j8UlfwE7h1ezWqXcPQ8NzOs0b/xOH67zVIfsRWAbR7Wwer4HZ2EtkgSN7Y5seZcNj2t5zJIq1gC8fzzTFc14oN7OD6Ggowk+aS8f0LAdAP2VHRjp+uAYs/Tv6NjicBmWOUaHpOn4RQojV2QC+N7NkbpQjEHXekIvI16cKHbDtwMBR+nAVFxpGUVUJB+zf75swl61Zih9mMQeDxKyVdAodxtlrccwREDLwInaJKVcY4183Mxc2pC8EewGYmwdnkAJ8VaYj/FgMzg2cxxjsTAe+VXOQ/OMKXaYB45HCZgiCLPTq1h0rxzVDddjP/CDrwPcsP/9AdaG1nRrWHRjJh4OcqXl0NK7PW3webeF8XUZD6kCqYHErm8YRnXpfQZrpXJzJnn6OA8gSEa1bm1oiUjXXuxr/iITeBge20Xvr4HUeg3j1Gtiz4siEmjoCiPjGQUO34EbERxZaMrHoFxdJg0FUOtGPb6PaNh9RcsWhNBH3c7jBooc8O5GWbehuz9Hth6l+es+xQC3jXHfHh/NJSLbLAl5KlcUZac74CNyz7Yet2lqaEJI7o1o5pcPEHW/dig4oT/aE3EBAAXEUFMWoEKijIF32PKHtji2DV5Liu3n+F1QWfNJT0xnnQJJSp0WsKV4HGoFo49yY19yH5XF3yj9PAIGEnDf+d5/GarpQ627A88CvFgrksUw7d4MKB6Apc3L8X/qhi9LOzp3bQ8kpJSBZFa1mNfDLvtRz9kN7ZNJEl884zNsw3YoeTKbveB/zrUBCJ+B2wZvLqym4PHw1EbuYAedRK5ut6JFfeqYGM1Gl21CnDDC10fGXxWm6AuLUFmyn18Rw1mTVjRPVJUo4f5dOb3EWHrKhe8Dj74dPN0J29g7rDWVEsKYsyARVxIzkCyXDvmHgjAQPwJO7ynEKrmzJoRjYm8tpXVKxez7x6o9OxJ0xfV6OhgSNf29b5YeJsVvo4R/VZwH3nqqA9kxIQaRITVZqxdJyqQxK0dbqz0DORm4dQsqJng5zWedjVT2Tm6L0/MbzKvI5ARz4PDPix6qMPqcSqcX7sUx42hhcc0H8rSadYMaKbM3fWjcPC7RkQiaNrbo+72Fv2HC2j3RRdN5/mF7axasIJjgllyQanVC8eFdhi1luHU7DHcbL0Ke4PayEpAxun5dN3VmF3eg6levB3BzLKPOy4Bp4lChf4z5mM7pB0xW4czxf8WkUmg5eCAuvsb9O/No1n8a3avGsupuitYP6op72/uwXv/GarqTS1a9BzHaZepOAde/jxNrzmZozvGUC3tIZsn2ZBpdRJrbSDuMfv3HuSyRCdmjGqFUsJ1/BeuZN2RO1Qa5syqCT2pWzGWneMMWXD+A3n5gIQctfTnsLGMTB5EvX7F3XPb2BYSjobxTIZ1qItypYrISX382BPBxqGfQ1Gx7ARevYgmgzTePjjAxtVPaLXIA5uOlf4w1v7kAt3CyYP4rJdsMevFke7BbDapjbxyTSRjzuC3yIWo9vOxVnvF1o0HeVHXmGGqr3mRr4S6ZitqysCNAHNWvh3OtgAr1HNuMKVzF7ZXnsP2VUVQk5BBsVJVqn2ZSPe3alpmdx781qsUNlYmFCi9EVvhcg+X8V5cLaZEtU6jmDzOhA51ZYv+Gs2h2eM4rO6Ex3B1cl5sxWqkF4+ActUaMmDSSmwFqdZKofy5EVvhco+tr6LJLLpO8XKK6E7ZwKJukoQdD2DB4qCCEW59vRGMn2BD26zjzHfx4+iNord2AxPWrDJDs3w5uORM+yn7v1SsWlN6WUxjzr+4mE0ItlLopP+rP1l6YPvvK/7nwPbf1+oHQtH/HxcpvIqyoYAQbD9/H4RgK5l2whFbyfQS1v4FBYRg+3nxhGArmXZ/CzZNTU0mT55cspaEtYUKfEeBO3fu8OLFCwYMGCDUqoQKvHv3juDgYASW18LyfQVcXV0LbOirVq2KSH5+fv779+8Rgu37wglrlFwBIdhKrtnHI4RgK5l2fws2XV1dHj0SzAUJi1CB36eAMBT9eS2FoWjJtBN+YyuZXsLav6CAEGw/L54QbCXTTgi2kuklrP0LCgjB9vPiCcFWMu2EYCuZXsLav6CAEGw/L54QbCXTrsyCLTXqyy1VJbusotrJb7hwYCtb4triVLClSlhKUwEh2H5efSHYSqbdd8Am2OO4jWVTZ/OsyXhmOs7hi5wgN7zRs1rNo4qWnNhrR2MZiZL9+j/UFuY8+HtxPtzZg9PhpzTSHcmotp/c2n6b7v9mQ6UNtrRXV9mw3B7fSB2mzV7AiBZFjojRJ5htMY/A688RGAkP9nmAW78KBRu6c1PjOOtuzLj9IoxcuJl5BsWTfvyban3ZdmmBLT83m1ur+zFobRyGS/bh0v+L3cs8P+LMfOdVPGs6D/epprSsVa7gxCO2j0Zv5jFSM3ORUdDD6eQ2jIt8Mf6Eaj/k7rF69hIOivbBaJw1s010+GhQcs2lMzseVcL3SVsuhhRag/+uIgTb3yuZcH0Ls/Y+QrPHWKw7/2T2rt91k0rYTumBLZmn5/1ZOGkveR11kE+Ip4X1RwfdB6w1nsDuCqNYPsMQtcfOqA4LxfHiEaxqHsa2rjWRE2bRNHQdWZYHWfnVg11CCX66eumA7QQT5A15OtuLtifn8Xb0OfyL0+nlCeb67Ob0+fPItxrNbDsr2tWRJWK7BR031mPnNhs0BUwQEUXik0fjT0tQogN/CGxbg47wPlOHygp1GTTHjGZKkP92H9YDz9F+dCqT9zfgxB4B2CRIjbuMU089XO+JQn5VdHo74LHDmmap99i0cC4LvI8RmZdDdq4aEzZtYc4gLcq/DqBv22mcSc1AQkaW8TujmKVRzI/NRpu8hDtsXjKfBV5HC47vOHkrbpMH06RycSOxfNJuL0O31XzuicmgotKKLgM0iJDWL7AGr5wXy3nfOcxZup5rMSLk5+mx8Lg7Vh0boCBSrJ3cVF6dWMKAvq48EoNarfoyyyMQkyYJXApYwNwl/lyOFhyvy7xgF6y6aVBe5DU+Blpct95E/tChbCvImdCPZUc2YlxLhLzEMHa5zGPW8mAiRaGtlSfLp2pzwcyF1EZieO8+SnxcH3Z/8KN79h2curRl2V2BhpXR6jIZzwOjkT7sxbwp89j/Mh9RUTEajlzB2rmj0akezSbzXsw48JKkbBAVMWN3wmr0pQQGiWWnlB7YPmrwVwfd/LsbMZpwiZYL7LHuoo4ir/Dr1Zzr1u/x6yt4UecQ9+I4qybOJs3ifw1sAt3ySYu/iuvw4bwyKwa2/ERCtzmz/1EeEsnveCzaDBtbK9rVvssCreXIrPLAqnXlAgddEXFJpMT/bE/8QbA9QLGROu8jImg2aBZDdZR4FTgdk5tN8Gv5EP11VQqswTUlMtloWQc3tYPccWxLRuRttnit5LjkcFbN6UXVgmvLIeKAE9Y7szEVWP+oP2ZGQ3PCJu0jxK4ZmeknWGYTw9BFxfzYbGpw6dBlXser0NNEh+yzroz2imTgFFuGtValyEkMcsNY2qEDd2xuEziiEq+vb2TKQF/SzJeyfkF3EoJXMP/QC7qazMOyfQ2ijs5hkGcu010nY9CgEoWBdD4p77YwVmsJFXxP4TlQhvuXL3DtWh41Kl7D80A0fezmMq6DCtHHFzDENhyjrUsZ3SKPTQZaTLnWEe9bBxmqEMGWOT3YpBLAmal1ubxxJW5bPtBn2XLMdOLYvfoGStoShC5YzJqrjVly05Wh9SojmZvGNnNl5tcN4cn8DmRGP2SX10J2Zw/De3E/ZG5+NWLLe8WWMUNZKG3FWadhBVYw4T76dJyjzrb3q+jy2Zi+1AlXFsEWfWIppv7xjJhqxxAdFaR4Q0A/TTboXeK8vboQbH8HtvxcYm/uZ+W+UKroDkb7jht+b4rAJnaQYd03ElXjPo+f5JCXlU6e4VqeeRgh9/sCuu/25R8Gm+YAY8I2bSOyuREzxiqxfUQAYqMmYqG4G80VsoU5DyK86dIqCP29fgwsCMUTeXgimFNnyjG4yBo8K/kyPhO3kNnJBBPjNlS9sZi6I6JwvbWM/uXLfXIs/ToUzctMJjYmmviUbIi/zKoZN2k02xrT4g66D11p3eI5S79pDe5BSEx9Bo/vT0NBpi0eEDBiCxUWu2LbvQ5ygrSo+XnE7bJGc2EN9t6fS6uPEibeY8vSQO6Ua8uEeX0oTD98Fw+DRSRbLcamtzTb+2pxa2ICvj1FID2euzsXYHmtI/vnqXHCdQ1B2V1Z6WJEYc4fQbmFew8LHvb2ZaFlS5QF7jnPPOnYaAv6hzdgVPAJLYmnFw4Tsi+fQesX0PzVV2B7vRvz/ufR3TKdoY2rF0A+N/sYU1SdaXzuFGP+zVRA3+1eX1b4b4AtmxDbajjVu8D5SUKw/XXEVp2s2Lvs897NPbFOjHFswXPXSZ/BFuWN5rCTGG/fhEOrKki89qd3qxk03vqeFd1/3zf473W9Hweb7TyUDi5g++tGGLbOwO88mNuZ0zN+DXWXfAZbhybL+aCjisAQuLAo0EhvGLbTzGgmncDZdfNwfa6M7VhrugmMKgU5Dxxh834H2it+GnvxBdjGNuTZ2Z24+2/kQkQW0tkfiHimhu0OJ6yKg+2sA5V6ZrDzm2BzYuX224jUUELq0/nVw8R1OeatqiMjGN0IwBY0gebrtDh9yOozhN5dxXPRZm4pGzDnE9hes83ChFt6nswwUmDXgH8Am/9GjogZ4DqjO58/P/892NqpLSaxVZ1P3zJBHrX2g7FzHEPdZ1+B7a4f3YffYsiOOZgUgS0v5zbOnQaS5/qC2cUTXX2vN/zL/y+LYEs468JI97cYzpjI8NaqyBSForv73uCYtSBrjzAU/TIUVeLRMT/8/M9R2WgGeqpJ3Nzuxr5oNQabjsNQPoRepvcZc8wFs/oVEMt7wsqurbhqeofd5oV+xH+ilABsvnTP2Mb0DVf58PgeCgbW2I/oj9rDpZ9zHsTvYnjHA/S6sAHTGjJfnX860ee2sNjrETVNLBnTR4OCOakwb9p3P87Aw75M0apCfm4M4XczqVAlgY3fyHlQOWwL063Po+Y4EbPiYHu3jl51D2AUvp3R1cVJeXGRgNXrOKYwjPUzGnDJdQMXs9QxnWpMU/lvZK3PzyPh5Gw6W75n9mVvhlQTIyk+jsTI14QePMjpOFVMZ46gVUUZMmMOM3v4HmrPnMOoziJs6f0NsC1pymUPDzY9V2eGuxVtlLKIfJ6IhNJLNhvb8rj4iO1dIIO1A+kVuh1zgR3pV6Vg8iDwHuoG45jQrS7i8WeYZbQe0cn2TNfXRF5ClORnqzHtfpPRV9bTtyCxRNkoZRFsvNzHOItdKE+YysR+zaiYdBGHPmOQcb3LojaCPiIE25dgUyD8fBB+Tju4X9Ctsoh/+YiIDHlqdRjLMrvq7LbxQdpxPYt710Yy7jhWPcciOu8qa/r9uRnlEoHNsMZ91s90YMEBOaZsWMpovQbIfpHzII7988dzMKcr3TWLnEallFBp2Awd1Vh2zJvFptvl6WzYkwYVoLpWF3TqJ3DQyg7f7K6M6VWL/Nx3PH3WDFOLSuz+CLYRiuz19Wf301xad9NB4vVR9q1LxcBjPqOLg407+PQdw55qJlh0ViTp2S0OXXxKudbjWbWwMykXdhJ46DYi1bSoU6UIGkpqdO7YhKqykkVhcD6ZyRfxGunIedUhDG0nR2JCJjIVmtFc5R7+/qcRrdmGto0rkfj0KhcztLCzMUS7agL+Bt8Am1cPUk9vxdvrAnlaerRpkMurF/K07VWeK1MdeVYcbEQRPHcsu7O7YaBVuZBIkgpUV2tO6ybVyHl0gMUuO3mroEn/wf3p3LQiT7fPYuoBGUwG6KBQToJ31w9wtbIFntO7Ujp+r38P0tIDWzbJ0c+4eeoq128f49jlN9TuZkIfvVa0aCpHmLczQZH10NRWRenlcTzvtGDVbiuaE8m13ee4H3OPkI07yNSbhkX3xmhotUJd+fOY/0+8NkpnVvQ91wLP8Cj1KYc8PIjRnY+NfkMaNG9P02ofo6s4zhQPRetkcmGFJUse6jCsSx0k7gew9F43Vm+YQeei7vwn9PoO2LKIfnyRa7ciqaE3gubKqTw5sZM9LxXp07M7TWvIw9NDzAyRZMK4LtSUFCM7/RVH3Jw5HFF0+uVq0LzbIIa3EuHMgb0culaYNkNQmg5wTzdrAAAgAElEQVSwZ1hnNcqnXmb1kkDC0rMQl1Jn2JyJaIu95fyhAMJrmBX488c/OcPBoB1ceQWVWrRANao8TQzboaVRjeLjmpzI46xcFMQrZFCu2Rbd3hWJjaiCft8myJPGs/P72Rt8jmdJRSdRXQ8b695oVJL9PIOYl01ieAie7iG8RZoaGp0ZZD4ADfk47gbvZ/+hUAoSuiu3w9yiL9qCZLDEcW71YiL0XBnRRASyU3l7/RCbX9bHepg2ihnvuXn8ALsP3yKBCuj0/z/2zjququT/ww8tDYIoioKAqCgW2B2YWKjYqKiYqKAoJrZgAyKgCNjdXWvhYreCYGHQSOclfq+LqOjufuVasL+950/4nJkz75nz3Jk5M+/pT/e26jzy3kqkyWB6tNAtOHpPeOXlRHBq5SKOhhc+o3wFarfti3X3Wiinh3P50CGOXwmhTOO+DOveEn2NtxxbuImzke8LTqOXNLRiwdS2pQpqwpKUHNgyiQm7zK7VBwku8lZp1O1M/56dMFEMY4/PPv58IbTDrkyPGfZ01pMnN+seW6f4cKPIPUpVTOhoORTzj4cB/Y63lN955kHRAj1h6zgP/izyJ/nyBrTpa0uP2h8nmz4w4UpiZdq0aYWBpiy8v4G36y4eJGeQjwTtJ6+nr3C68jdepXbnwW/UQJzVb1Kg5MD2mwr4C7MpmR7bLyzQL05aDLZfLLA4+c8KiMH2/a1BDDbRtBODTTS9xNE/oIAYbN8vnhhsomn3t2AzMjKiW7duoqUkjhYr8A0FwsPDiY2NxczMTKyViAokJCRw9+5d2rVrJ+Kd/83w48ePExoa+qU1eMOGDdm4ceN/UxFxqX+ZApcuXSrwobezs/tlefx/TfjFixf4+Pjg6ur6/7WIP7VcwrMhbt68+SXYxNbgP1VjcWKFCoiHot/fFMRDUdG0E8+xiaaXOPoHFBCD7fvFE4NNNO3EYBNNL3H0DyggBtv3iycGm2jalVqwpUY8ZuNSa67U3siBsQ1EK9UPR+eSFHEFl15dWBtuSIcxy9m0sAulaHfSD5ewJBIQg+37VReDTTTtirWlau6YKYTUncbiZS5YVPvsq5T3pwv1h6zigYYd9y45lT6jSdG0+BwtSOP5Vgc6e+mx4+ZMGv5DOnc3WGF7RIf5a2fRyVCTf9h9+r1P8f/uvhIHW34eOTkCcvMlkZaWRkqy0IMvPw+BQEBuXn6B5lIycsgI7XMLdoFkk52TB0ggKSmNjKzUJwea31lBJQW2/JxssgrKDxISkkjLyCIlRIBQS4GAnELNJKVlkJGSQiI/hyxBLvn5H7T8eElISCPzG/0BiwU2z4UrOJnfme7WNsyyaUpZYZ3nZXFhSRfORJdj3eOGBB7/4KCbny8g7X08QnchkEKmjCKqagpI5wvISEklJT2LDzJJo6CqilIZGSTzMkiITyYrLx8JCQkU1MtD7EN8Pu4VnWgK+TlkpKaQmpZFrnD7pKIaKopl+It/XX4Oqe/jCvOXREZOCRV1BWTIR5CRSlZuHnmCPLKyhOlIo6CmhpJQ8CI+k4LEN9zeOZ8Rlxuy070veorKKErkkJmRTY6E8F4JFFWVkc1PIyVHBjVFBaQLXoRc0t/Hkizc14QEUtKKqGkqFfq8/c7XoHTmVXJgyycnO52Yh5cIcJuB79sGzFr60UE3h/TQAziOduF4SARZOWm0XnaXjSMMUSSJCwt7MNA3FIlcVYwa2+C6x4Fm8r//J6xEwJabzjVXC3p4BCOZl4tyeX1Guv3B1DZyJN07wqplC/C7Eg3ZaZgMXcMyx2GYRm+gw1gPgt8kfmqEmcmJlNF14vAT5882YL+4iRYLbNsPnCM+rwGqChXp5TQKM01Jcl7sYvTwu3QZkszEgwacLXTQjXt2kMUj7Tkdo0CeQAV9Uyumrx9LK9nXHHJfg9u2K0SmxROZqMu4Tb449TQi77oHQ4b781oWpOTAYt41ZjR+zaZPYKtLesRd9nqsw/fQDaLS4qnafxUuDgOory3zxS9o4utjLLKewIloBfJzlNAx7sOMTXa008zl3vYl7Lj2kqQoWZ4/uM2rJFk6LPNhyYBGaMkX9kTzc3nk05+ei/7gXZo8les2pMu4yfRPv8penz95VjGPkJCyjF42nQaRC5h6rwlb5oyjXmV5Et9cYcWw4RyIVCQ/TxZ1ja7M2OVI5yplP5th/uIKLc3JlxzY0nh1cxcei04jqFOVvLdR1BtbCLasW6zuP4MrNcaywrEnhi/cMe6+D+szgThUv8oah1isPfui8PIanisceFjHg21jTfnd/p0lArY3Oxg6O59lWwZTPukdp1eMZfH11njs70fKmUuEZtdi4CBTcoPWM97hMtVnzGRSz7poFOkk5GfFs3G4MRsbHOWm4yd3w1/eTIsJtsdo1KnDu7AwqveczuAWaoT5zsY+vCHr6t+n/cZyHxx0iWWddSP2tjrG5Un1yYp5xB7vNZzOsmDZgt5ULvihyyB0pwuzzsthPXUUXXRuM9FkKglz97LbphbZWVfZMP89Xez0OPQJbLrcuXCHiCRtWvcyISdoHbarw+niMJ6BTat+3gSfGYX3oNpsan6Km1PNyI4P4/CGpeyJ68JKl87E7VnC4pUX0Bm9HMfhbUjfM5j+gfUJWGBLvUoqnwEpHIrudaLXuWac8htIJaK56ueCs+Mtai90YcaE5mgDd7x6M/wj2LResax9b7ZYbCXYqRm56XFc9pzA3CN1WHF+Nk1/o3voL28135lByYHt4wP/1RpccMcXq2l3aOE8BdvWRigX+rEF2oSzpa9y4Y25JL8KwnfZSm5Wm8r6aS0/WG79xqtEwFa0fFnveXRgJU7eeUw+4IK5RpF/Rp5llu0W6DuBSULz2CLGJwmX7Ok8Oom5l/ywEL40v+kqNtjq9B3Ksy3+vKrem2k2KmwZswt1GzuGK+6h9vLPRpNtzLbT0HMR5gUz7Sk8//My955oM7TQQTc16gwes44gbz6CIZamaN5ajL5NPO7XlmCh/uGEm4I73305FM1JieZZaAivYjMg6R5bVr6k8ZKv/NgK3Gd9Md3gwofDhNJ4ffsK1/5UYYj/NFTPLuFAsCodbWdRcA7KrXW0WJnC7GW2mFfV+DxH9g9g23JMku7LV2FR6Er7BdjSttK08SPmJq6na8H5CVlEPt7P2gmnMA3YgtUHy93/9FUawfZXa/AYtlnVxKfZVa5MNiIz8hEXHzwn8vkVTh5Np8fiZQwx+91YKyl3j4/NNR9B4nPOrJ7NmghLfHz7F3GBFvD+sjeTVr+kyZTxDGtjyMefA4jHv5sWa1rc4sHM+r+17RcfbHaLKH9uCX5henStlcCO+yqMshuOeawnVYs46Las602Z3vWLfEFUwqBRNwaP6kVNIjjmvYzNiQZMGj2ClnqqHxx0HQX4n3SitepnA6IvwDZSj/snd+Fz4BxvcsuglBnNg+uaDA+Yj21RP7bn62he3R25fqZFXGoV0KvXmcHjOpF19BeCLcqTau3DcUvyKgRbNtFPj7F+WgB6rkcYYfxb67VUZvbvAFsah0frsrJWIFcmGfL+qg8T1geSK6uIerXm9G/fGtOm+kXcjX+P1CXZY8sTpPP47CrW+j+h0fT1jGn4Gewp7/5kh8c6Hmp0Z/wwS4y1PnfXUp950LvZZizP32Kcye/R6WMuIoDNh065+5jtdZaX98OoMmgK9gO7oP9w6WcH3eRjjGy1CbOju5jwF7+qFMJPbmLl1ihq2NgytIP+B/vw5/50bL2LJrv8WNCiEnk54dw4n4FebQHb/8FBV/W2D45216k9f9qXRpOxRxhm5k79UweZUvPz78aHwiZze/svBJvCNcY1W4H0hk14tK5CniCZhydW4rJBjsk7ZtPk45mFv7d+S1VupRFsKVfdGbTsOd1mTca6mT4KhUPRY30fccTm8xmagvdhHF0zn01PG7Fg82TM/mpu/Eu1Limw5efl8vSMB+7bL6DSaS5OQ8xQKyxp8tv7HN3uxflYXfrZjKC9cQU+z7hEcHh4Z2arunHR7fd7A4oENsvKT9k+dyrOJ1Rx9FmEdSt95Is66MonccFzHnueqqJXqbD48lpUb9SOzsYJbJ83i43XpDFt35wqKmDYZhAd6+cTtHAGyx9VxLypcPyaBUrdGNxbjt0fwWatxakAH7Zdf00lE2MUMoO5vjuXzm6zGPaFg248l9fPZvsTVarqFP6qlNHAwLQ93VpqEvwrwVY5l+t+9ozdIEn/Xkbk5eYQH5dEuTbWTOhpUqR7/kvbf6lOvDSCjajTTBu2AemhTjj0a4hWzBEGW7hQb+dl7Mvf5/BDTfq00SUn8QUn1y1i4z0TZm92oLHw4J3feJUM2BK5vtkLn1PX0e4xj+lCw9SCMmcT++w2h7Zu4UZGFXpZD6dDbe0i54hA0oOV9Gq2G4s7N5lq9BuFKszqG2ATkBD+gMehsZQz7Uz1shm8vnGOPyKVaNmsMQblFODtVdb/KUPf3qZoyUiRkxVF0M4ArkYV5vAJbHD78kUCH3/8x0ewVUEl8yF7/M/wMlOAlGxVOo7sTw3JWO5ePcIbrW70bVCB5Nd3uHLhDA8jQb1mTSq8V8GgjQnVqmp+IWhebhzXtvlyObIw/09gq0Ty4yBC4+XQq9e0AKxE3Wbb9Wyata6Hnpr8ZwfdXAGJTy+y/1UlrLoao0wa7x5c4+EzCQzbtsOwkJlRdw9wIroiFs0boFVgf/uK0667uStcwyNdBo0a5gywqCWGWmFVlBzYsoh7eY0jG44Q9Pwud0JiKV+vPW3Mu9CjYy0yT3uz8VwSMppKyEc/I6TCYJYv70mV2BPYT9yOajVdclKTiY1IRa+PAxMH1f3t7sQlArawzbRva0NQmY4M71fvA9RUKmLSyBS1BxuYsuoiavXa0NxE+8NXf6MOjOnRDD2NaHYPsmReykROHrVB//dzjVK786AEtBBn+YsVKDmwCUiKfEzg4Wt8dKwXFlW5agNaNKqHrlwUV8/8SUhUIgLK0ciyO/W1ZMnPfc/dQ3u4GSuMlkW9Yk2amTel8m8ehgpzLxGwvQnE+/iHI1s+XUrlMKhZC53Mp1wS9jKKXlXM6NncBG3VBK5vO01UbQt61iv6+fQXN7AiyYvB9vu0/s/nVHJg+/dLXyJg+xfLJgbbv7jy/m2PLgbb99eYGGyiaScGm2h6iaN/QAEx2L5fPDHYRNPub8Gmq6uLvn5JTPmJ9vDi6H+XAsnJyaSnpxe4moov0RTIzMwkJiaGKlWEK8vF17cUEDoOC63ohW1NIj8/Pz8qKooWLVoQGBj4rXvF/xcrIJIChw4dIigoSGxvLZJqH4IfP37MvHnz2L9//3fc/d+75SPDvgCb2Br8v9cQfkeJxUPR71dZPBQVTTvxHJtoeomjf0ABMdi+Xzwx2ETTrpSALZf0hHiSs/KQkFNBU13ht9vC5GYkEpchg2ZZxR/OOz8rmdgMGTTU5H84LdGqs3RHi8H2/fUjBpto2v1PsOUJMkiKiydVQoXyFVSK7APLITUmgnTZcpRVkf+r2eM3niErKZKoZAnUy2miXEYaifT7LO7anQ3RipRrNo/DG/qiFBNOomR5dMor/zRnWkHae2IT0pFVLUdZZbnPOw0y4rjkM4lxtzpwapsNPzo9m3xoHDW3NCTowI+nJVp1lu5oMdi+v37EYBNNu/8Jtsyo++x0XcThhPY4e42j/scV1+kh+Do4ENbcGYc+jSn/2W2oWLk/O76I5eeksBw7ivbVtZC5OBuNQWnsfbuGdpISZCdHc2ztKI7J27Pcsd1P274ScX0bXvvvodd1LAPbGPLpse9vomeAPKtcrDCU+3F3VDHY/r4ZiMFWrNfjb4PEYBNNu28MRZN4dGw9nn7BNJzthY3ph52/KZdX0HfRG/otncrghrrIk8Hrm4E8iReadksip1CVeq2qoY6A5Oh3RL6MJ11OQHR0PpVrGqElHcHzxDIY6emhkBzCtd0u9NisyJqllujqNaSdoSJvQ68TqVCXxlXVICeN6FdhhDyLIgMoq1ubGvo6qBDNo1shRKZkFNiF6zToSG0tScjPJSP+OXduvSAFUCirjaFxXdQzXxIanYq6tiFVygopnUXU49sERySTJUwAHcw610aTfHIy3/M65DEZKjpkhIYShxxldfSpXl0XVZmvRM6M5N61J0RnCshHncrvA+i472OPLY+MhHeEPXpMRJrwPhV0ahhhqKf5n3PVFYNNtJezaLQYbKJp9805tsQnJ1i9zo/4+tNxHd0IJaEP/DIbXKPbsHiqDWaVFYm5v4k583eSUqackClkJ6jRaokTYxop8fSgL+umnyC+sT6CXG16WQ/CMHoVs4N0WOwwhTpxe5i33Aff6xKYt6mOVpfZrO+hhr9TK3Ya7uSyY33iQ86z2W0zZ58JUNPMooyuJaNsOqL+9ioH954nODGVpOeXyeh7mkPTayGXHsaZlQtZeTqFClWkkFHXp11vR5rkbWb+gSe0GrSQ8a21eHfvBF7rtvEiWZJ8KRlSw/IxmT6NyVb1KfPuEm42w7hrZEOlN6G8SYsnX7cRNtOd6GWkVETlDMJPLGbSikeUKSePpJQK+jKvCUi1KhiKVkh5R+ARD/z33CdHQY3s+HzUm3Ri+FhLmlRU/WnDbNGqvWSixWD7ft3FYBNNu2+CjaQQ9q5x53C0Cfau4zDNvcIiex+yWo5nwsBmaOeF4T7Ukv1t/bg0qSF5gjQeHnRi+pYquOy2QeLMWuZPuozRvNVMG21aYED5IGAE4wrB1ra6BgiHoos1CDpjj5GkBJkJbz6DbaI2ZzaswfuiEjarZmKhn8L10y9R1JPl7YMMDFvUoaq2CoknJ1J/igaHQ+aie2ct/S3P0fnATqaayhAe8pRXr5Uom3+YJR/B1igFn3ELOFO9P2vGW1BFVY64S9No0+EtC+O30z7lEisHWvOo0SoWzu2PTvgBlvkfQ7qZA/P71f4835h2B9d+TrwdvhJXSxMUpJ/g23UwzmUmEbR3EFw/wCr3vWiO9mBuex3SX51m5fLjSDYeiO2gpmh93fsTrf7+VdFisH1/dYnBJpp23wYbKTw9vpH1RyOpP3I2FmkbcTyWS4+hI+hetzzSr7fRu7ELOVb9aa4tfEvzSH8fzM0T0ow+vRL9G2vx8npHBzc/+tX88HAigW2YIts8N3I415zVi7tTuUj5UkPPs+f8fWKSsiHhJhtXaeCV5UmdvZNo4l2d4xenUKtI/IvTy5n1EWw61xkx7AqmrpMZ3tyAD32wm8zWHYDSoVDGa13Ce/J0ZKbfwkF4BsXbq6z2PU54lZ4ssGn8yWyPED+69rzNoFML6F9Vs+BEqk9zbLt68H7/cuznXkd/QBeqFWTynkcnginb2Ra7Sd0L/yZapf1bo8Vg+/6aE4NNNO2KATbIehuI1/o9RGg3p05cIPflm2A90gqTcjJQALZNqI5rTw3ZjxPv0qiUM6a9VWMyzv0isEXcwG3ZFh4oq6OnoohMqQXbGmYsekxN6yZ83kikinFrc1qaGqL+HzrkRQw20V5O8Rzb9+tVLLCRHcF57xXsvviI0IyadBlmzci+ZmgKOZZ6nXkdHUiYswOPrrpfPUk89w7+INj+aSiacB67FW/o5TWTUY30eBvQHfPR2vhmr8fsB4aibW1z8Ly5iropxeyxpf2BY9PFpDmtZaWVCQoJF1g0zAHvgqGoFYLLO3DzuEHDxasZalxghv6fvcRg+/6qF/fYRNOueGBDwNsLG1i8yJVrFcazZO54OtVUKZz4TudF4A42bjjGK0HhehAZJXSaDWfm2Bq8/lGw/eXjgQradSwY0tWQW/4LOfI2B3kZRVSNZAlfWgZHgTdtv/h4oIyKdn269B9CjcSvPx5sZ8GMQyTIyyEtL0Mq2piPGsvI9gbkvCsm2Ijn8Y6VzPR5gnx5eSTTK1OnTTzH/2zBjgPDKZf4gsADARw8+5iEj99BNU3pP3wAnU11/lNfRsVgE+3lFPfYvl+vYoINBMkRhIWGkqKgTw2DKqgWOTtQeFbo5+UewhUfsihp18TMRJPs6Fe8eZOJRk0TKhT6xAtPoHpcuNyjrKIMvA/j/HMZmjTUQxiSJ8j8H8s95NE2qkk1XS0Eb2/x4HkcadmgWq0aKs8yKd+pFppfLPeQQaVcFaqbVEMh+evlHkm8vP6QFwmpFBxcr1adVk2qovBpuUcoklWbIjxMi8xEXr2NIUO+PNUqffU184vlHpVp0FyJt8+kMK4vBNfXyz0AeS2Mahqhq6X0n9qZIAbb97+o4h6baNoVG2yiJSuOFivwVwVKLdjir7J6phvHHr4pWCfZZdFJ5rRXQ7LIieYlXZ+lDmxpLziz2RvPrVeIAUwHO2M/uDMGv//I1b+tGjHYSrrF/ofyL51gC2X3BEe2ZbVhwoj26L3wosviJJxPbmW4vlSpqZ3SBbY4bu/2wGPLG0yGj6WbQiALPG9SZeh0plrWp8jRoiWmnxhsJSb9fy/jUgm24J0MGnOO6k5TmNS5Nuo5T1nVrRUvpr7Ds3PpWWRYqsAWcw9/V2+O57Vi0fIB1JSI5ND88VwuP4bxQ7p+OsWtJFu4GGwlqf5/LO/SCLbY8y4M9Yln0PRJWJlVpkzhgcnbOgZxeUr1UlNDpQlsqc8u4O7hx8tqtrhObElZYjm9cDS+6RbMmTSEuhULDuMr0UsMthKV/7+VeWkEW8y5ZVhvfM9gxw9gkyOfcw5aLKhyhStTapSaCipVYAu7gPs6P14ajWH5hBaok8+9TUNZE9kaBxsh2ErgfMKvakoMtlLTdP//P0hpBFvcH8sZuj6G/jMmMaBhlU89tp1drnPBrlqpqZTSBLa0Zxfx8PDjmcEoXCe1QqOwx+aX2Z3ZEwdTR9xjKzXtRvwgv0GB0gg2QvdgbXsCQ8dp2HWpjXrmfZZ060GC8zNWthHPsf1ts4i7z5blXhzPbsH8FUOomRfOHmcHbunZMm5gJ6oWHBlfspe4x1ay+v+nci+VYOM5B6fN5IxUR7p2rE250G3YbtZmfeBMWkhLlpr6KU09Nojn/gFvth2IQq/3YEyzL+O5L4GmU0YxpKUBpWF/zf9LsOXlZPHuaRDv5OvRRF/t5zfO1Cgevk5FTbsiFX+ajXkGb24HkVylDbXKlZ4X6meKVzrBBiTcwGvRBs4EvyMTQ4a5uWBVTVG8ju1/VX56OBd2BeC39xpxVKDd6IkM7WpKhZL/blDw1L8NbIKE1zx8m4iSlgFG5Qu3IIj41qRGPuH+s3jU9etg9PXq/yJpZSVHscWxIX5V9xDk1FTEXIoRHryb4e4hNBk4hGGtDPg5U6XhbLQw5fbYCLwt/n/ujC+1YCtGlZd0SOnqsZW0Gt/O/7eBLfHububtv4d+2zFMaa/37Sf7m4jYRyc5eOUVlZv3pF2dinyxq0sMtu/S9HfeJAbb96stBpto2n0DbAISwsN4Hv6OjDwBz649IBodGvdoQtnomwTdCycxqzwth/SnSSUFpCTyyYq6xs6AS0QBylq6NOvWl8qptzmz2R3PwEjKGjTGokdvurZsQGW1TJ4c383Z4DgycoQPXo8BTp3RI4eU2BBuHHiMQFeCe/cSMTRtSQODRO6HJqJfuzl1dVQgNZSTe87zOCYJ4e11+zjSpZoUf+2xZRMbdovL5y4TliTMR4cmPdrTyFi74NyD5MdH2XI2hNTMXCQlK9PRdjD1io5gBQk8v32FsxefkIgK1dVj2XQdLIZ/7LEl8/DQNs6EJiPIAxk5M/rZd/ibQ2GyiHwYyMXLNwkXepajR+sB5jTQ00COjz22q/R8dJD7SKGoXh3zQT2ooZxOZPAjnt5+Tbx8OmFhYNqpLU2NBNw4/Af3X8eRBdTqPoGuxspIlaKtQEWboxhsor2cRaPFYBNNu2+ALZ2wP3bgvWY/acbtqKaeytPAO8Qry1HZoBblFORJfXCR+zUmsWFWJyrJhLHf5RRvJDJJT4vjZdgTynRxYVqLdP78G7Dx0IN5mx+jW1mPMnIyxP95jZieTqwdWY/0h9uY1cqd953bY1C3Ji1MW6IrOIDr4Zd0GurM6BZSXN11gQev3pFCHvE3N3OuqjdnV7ZG8auhaMrbW+zZ4UNQuCqGlTVJe/GSt+UbMnxUH5qrvcV/igc39SpTVU4Gqb+ATUD803Ns9Q7gdkZ1aunJkBV6l/3PKzF+0ZSCoWj0H4txCnhB7eqGSEtJEnfjDqmW03EZYvbZkBIh1M4SsPUwb7LLUqWCOqlPQ3mjZMqwGYNooZPMZgtTvBWs6aanhbxyFpF3b5PZZCrzphsTucuL1dNOk9W5BYaGtTDvZIz06xeEBoeTRC4Jd3dzoeIi9rt2oZJs6dkKJAabaC/kP0WLwSaajsUAmy+ebueoaLOWsT0rErl3IRO2PcXcZgFjO9dG6g8HqttLsvnWEtorRvPnyVTqdDVGIeUNFwJWs/FuA5b4DUXz66Fo0kM8xjtxrelU1oxohZaiNEkPl9KndziO192oHeGPU2dv1Odtx3lMbTSA5yeWMOMT2OR5+GcsmjV1Ka+uQFrgbBoNzMX/jQv1i4LNoTp3Dvqy/kQEbafNZ7CJGhkRp1g67RjqfUYzrEEokzu5YeC9n9ltyiP79bx9diy39gew+XQGPZdNp4N2Fs/3r2Pi5nh6TpvAsDrJuFvbc6/HcnytzVCUlSTq+iJGjn3P1PNraFe2sEIy33DWx5c9oSoMmGlLex1l0l8fwGnAAarMd8a2vSy7e5qyXc+bdUv7UkshlSfHXXBenMWYc9NRO7mKFUuCMVssrIeqqJBAyK1olCpXQru8MhnXl2E+IpGltxbRVqF0ztGJe2yivZziHtv361UssG0/8Jg6dj5YVofYC6sYdTKP0UOHYWGiBYELqNw7ArcXblgqyfLi8Dxm734OuZm8f5OAhHZ/VhwYR+WvwRZ5DDvL+QTJVEBPWxmZAqBEcv+YLNMeHvBrjmkAACAASURBVKFTij8LB+7EZPNlJpp+KOCXYKtMws0tuGy5wOu4TEh9zh8n6rE1dwOti4JtUkXO+y5l9qrrKJnWpFzBxFwSL4JSaDbHFUfLyrw+6saane+QUIWaI9bi3Ln8Z0UTn3Hc0xO/F/VZssmagrXoRT8eGNxjnLkzj7QN0S8nXzAMzBVEEBakwbSgAwz+eEhpzB18l20mSKkdcxb1pGpBDi/ZZjOWR21dmNq3LIf6Ff14kEVk8DYW9dtHg91bqPtwFb5bk+i02qugHgpKcX8fbltPEfwuDdJeceVsDdbFedNL8Z9mH7+/ofyMO8Vg+34VxT020bT7qWDrFexDx/H36bTYChNBEs+uXODKs7rM+Uew7UJ+SCdaGJT7dDiKpLQmxs1rI/HsG2DTfsTUmUeR7NCc5lU0KBN9ihmjMlgh8PkbsHmz8XQeHezaovNJH0Uq1zbBsKIactkR3A0KJibrOlumnaP11j+wrV8YmPqKcxt92fbICKd/BNteKs6wpHl5lUJ/NQlk5LSo2bQ+nxZhJzxk+/Lt3JBuypRPYHuCj+VcogYswK6nMvv7fA22XSwbcJpmh9wwuP4V2MIvsGjBQeJN6tKiZiWUYv9g4eQkZrxxp6cYbKK9Bf+CaDHYRKuknwq2npcnU3aYIkfiVmMW+YgtM4exL3kUaz+CzfcSGu3HMc3SBEXBM/zHjONCPSdWjmxdMBT9fGXy7uE3wKZ4kk6jbtO10Bo8eGVDOjnVY2fOxi/BNt2YRyc2sWHfMxrZL2NI3f+1LPoJy+rVJXalgNUdCp8mL5Zbez1Y4x1FpzXLsdZ/y26XRcw7o4z96pkMa5JDwKDhBJq7sWHEh6Ho31658Vzf7s7KU/F0mTILm0YVif9zDSNc3zLA2QHL+jls7W6K8/NeuJ/zpbdGAn/6TWLO1VZs9O9F0oGvwPZ4B4MnXqK6ox12XWvzen1HejlVZE2kj7jHJto78K+IFoNNtGr6qWDrzXvcR5iw+rEW6hpqVK3VAsNYfawPjKNW7HW8Fy5h3YGHVBo0m6V2/akhF8z2udPZFBRFas6HT3kKzeZxZFNv+BbYzJQ5sXwICw+HkJAug+HArigtSmOkwPtLsDk1Jjs9ghsHfFi/fjd3Ewon1vV6snCpHT0kT9HXYQPPIpKBbJKbzuSuxyi0Pi21yyUz5h4H3Feyautt0uWqYW5pzPtkTboN6EuvVroIIm/g72iP390ksvMkQEqWcm3nsdujD9qf6iOPrJRH7HNdic+WP4lVlCGnXAsmzrJjSDtjysq+w9diOK8s2nJrxU7CpWVQUe/CrENzsKiQyd1dX4EtK5k/PCeweNdV3qbIod+7AyqeOQyNWEt3cY9NtLfgXxAtBptolfQNsOWTk51BZmYO0goqlJGGvOw0krJAQV4eOeGWk+xUYhPzUC6nTBkJCTKTokjMAAkpKWTlFJDJk6CMmgLS+QIyUlJJSc9CQl4ZVSUFZKXyyExKIDkzh7z8Dw8uIaeCpro85GSQlpiJtGpZFAq37OVmpZGSlYNcGSXkZaUQpCeQlJpFjnCJhZISMql5yFVQQTY/j4yUeDKk1NAQWo8Lrb6F9yanFp74DkjLo6qqRBkyiU9MIyc378MDKKhTQeWrOar8XLLSU0hOySQXGRSU5CBfElk5OeRkpZAgl4zE9yRn5vKhGBJIllFBQ03+K+vvXLJSU0lJzShYnvLpGWQ+pJGekAwKsmQkpCBAAilpRdQ0lZAhD0FmGhkZ+cgqf6gH4ZWTkUhSaiaCXJBRVEQ6I58y5ZSRkyid6z3Ec2yivZxFo8VgE02737ZAV7THEkf/f1RADLbvr1Ux2ETTTgw20fQSR/+AAmKwfb94YrCJpt3fgq1FixYEBgaKlpI4WqzANxQ4dOgQQUFBuLq6irUSUYHHjx8zb9489u/fL+Kd/83wjwyrUKECEvn5+flRUVHo6uqir6//31REXOpfpkBycjLp6ekIG5v4Ek2BzMxMYmJiqFLl48JI0e7/r0W/ePGC8PDwgrb2CWxt2rQhJCTkv6aFuLy/WAHxUPT7BRYPRUXTTjzHJppe4ugfUEAMtu8XTww20bQTg000vcTRP6CAGGzfL54YbKJp9+8E2/tQzj5MoUrN6hhqKX21Vux/CJD8hhtPopAqr0+dqhr8dEf7t3/ic0uZgb1MSoU9smhN4ddHi8H2/RqLwSaadsXwY3vA5VNnCU74nLBu4x50aGxMOaGZ2S+4cjKTeXh+Cw9kOtCnYw2Uvs7j0Vas1r6iq+0wBjQSnixUzOvFaWZ7ByLbpB8OlnVQLuZtxQ47Z4+ksx7Prk5G/Onlr6qJwVbslvSXQDHYRNOuWFuqXBdvIq56T5roKkDMfa5FlaFm13FM6tEAbZWiezxFy/yfosVg+zk6lrZUSiPYou7s59C5W2RU78eQ9nUop5TKjQB3Dj3N+LCLREYBrVZDse/wfa7PP6sOSgXYMhMICzqM35mngBL6DdvRpUtTdITe+KmhnNh5nBsvYgpMT+v1c6JPPVVK6jycYoFtnf+fVB/jyfgWGpDwjPO73Fh4VJXxLhPoVUcbOeK55LaQXSHZwn1CqGh2wHZRTwwQOtcGcePWfRLzNHgdGMhrNGjYewDdW9cusBBKuLmZ5btvkZgm3GSkz8BFjjRVSCDo4Cpuao1kqnlVyIzi7rkj7D1+lwTKYlo1m20PVRhuV9hje3+N9Ut38SgtCwkpGdrbuX+w9hEk8+rWMfy3XCEGZaprS3MzWgqj9h97bEnc3rGePddekywQNsGmTPSyphaQm5HIoxPr8D73DlBEr34HLAd1plrR7mPSQ3Z57yXoVSzZVKGn2Wu6+tUo7LHlkhr7hOPe67kYIUxbizptutOnvxlaX7f2hFv4rtrNvfhUcoHWdl4MqJFNfMgJ1nucRni7ZjUzug8YSaOK6Ty/fJlwiTwSHz7l1sNQEqjDwHmdyTvkxb6HKeRJGDJwwVRaauaSEhXKzXNBZOpoErL7JGGoUqtdD3pZNPvQIEnizi5v9gS9IklYfTRhotewAg1+9lXqwBZ1Bzcfbw4fOkh2+9X4OlpRo3wUG7rWZ7v+IgbWlgKZMpSt2wkrs8+7fn+2LsVJr8TBlp3Cqz8CWLzlLmXqNaJ2bgRPnudQ2WIQI3tpELJ+JZ6XBVSvXw2tuLP4h5rh7OFE1yol4w0oOtiEtZB4gTn9XMkcvJjpA8yIPTgc22Na2HVvQL4gi5eXThFmNpFVYxuQcDmAFbPXEmE0hE7NqpH5cD8XpRriMG4Mbcs+ZdWYAGI7mGGiqoAUmphZdEBH8AZ/p1bsNNzJZcf6RNw+wKZNR4mv0I4mRrm8Pn0Mv2A9nNwdGdAokyPLLpKto4S0jCTvTi1mt6Y7J1a2Qjr8KttXruSmogWd60kTfeMCO69K0GWGY8FQNPb0AmYeiKeVWQM0lMsQc3Ynh6qMY9fc9kg9OMiyWX+gbt0GA+TQqFydembGhX5uhUDwn8XKqyo0a1wLTeU47rtvxEXCludXJ6OTGsuZjePY+KweA1sakhnxgjsvUzDoNYJR7Y34fJzNcw7ZT8cnrh5W5gbIyz4i8EorHJeV5ZzrTcqYaJAb94zrdx4j324OzkMq8sB7Mev2v6FKe3Pq6OVy03c7j5XkqdV4II305Ik+7cmRyvPZu6gVuSGnWTN2Oo/0e2PexATl9/e4cieVWkPHYdNdh1c7V7DkTDJtmjagnEoZYs7t4kCaBR47R2FSnDdOhJjSBbZUQvYsw/uhBHkhF3hVbSzLJ38G250J0Xh3++mzsCKo9WVoSYMtJ+kd59ZNYl5oJzb72FIzL4Q9Ln5cF5gyaoQKvvZbye4xmhnWrdBJDcTB0hbJebdYaf7TJ3yKpeH3gY37rOtuy8PWq3C2zGa51WwynXfj3b0K+XmZvAryYO70GEYcWYje4wB8PE9Qftg6RprrIn13A6P932A+dCSDdW8ztuMyNJceZGG3ysgXjmozE4qAza4yl7cEsP+uCgOXjaWJWjYRxz0Z4ZfIwBljGdBIhTf3k6lgXAllGSkSLs2k6xg53B85oHougBUeUfQNcKZTuXzignYzy+sOlXqNxKFtNhvGLeVpazsWDG2FtpIU6a99sDI9z4h7W2jy1JWRE27Q/9BxRhQaO36haGIQrqMCEAwcxdjupmjKJhKycgzGB1vwLHACqve2M3XCPkzctzLVTI2ctKcc9vDnRmJdhs8ZSM2PPb/QzXTvfYxGnsuY1tIAeal4ntxMo3I9eSKf5FClbkVkEkM56r2JUzENmb66PZHes9hypxwWk6bSqXYZQr2G0+OsDptc5tG6mjIpewajO9uAM8/mohtyHM/pS8gdvAOH3tVQybzHtrmbCC3XARsbLQ7YBZBgORT7Pk0oX0aajDcb6VNlHwMiT2P9k9fRliawpTw9zvJdV9Bq0A7NS6vZKzuYpUXAtjSmITXLSaOo1ojxbs60+0s3u1jv108LKmmw5aVGEug9k2lBTQnYPwZj3nBmhQtHQ/Xp3KkMfjtDaTvJjhGtDVHkNX69m7Df/CLHxxv9NA1ESejHwdb1FRPaO3G/XCXKKwq9yPIRZKYgEDTC+fR66j4PYNuumxjb+dGvptB9dg8j3INpNHAIw5uoE3FpA7OcT/EmL4vaU/awYUBlvgCbjTK7V3uzL7k5SzwGUCDTVx8PEk/MZfiqiySl55CXHkNkjCXbnjsiH7AYhyMGeJyaTD3hfUU/HjSPYOGAORx5J0BFXaFwLiCJVzc1mR96kRFqofyxbTXLNz5Epl5jBtk5M6yR+mdtg3cwcHQgZounMLqN0YevoB8/HlwZh2KgC907e5BY0xCNgt54NslReVTvOo45S2xp8PGwmJtraTQ/Cef1dnTSLcvHGcvczCRu+k/Cfkso5GWRFC1HjS4TWebVlTjvWRyNq4OlzTgaVYS3e8bSLrAZFxZaUUmtDIKjY9C0UeJIrAs1Qo6zadE6NKadY0yBeeZLjjgv5Mz7xgyzVGHV3EAaLpmCbWujwo8pwbjUaUySZzLLWorSlL4dW2rAlhrGobW7uS5bi8HjGhLuMopN+R/BBjEhD3mZmENeTjZPdi7AP3oQ3vtGUvvbRfxlESUNNvIERN07w4o5EziboI0iisgIYqnQ1op+teXZfvot3SbaMaRZVeTJ5tQUA1yrHOWCQ8Gb99uv7wNbyHYG2Jyl7gInxle7xfCmpzE/5kg7xY/jaaGDrApaldWI+fN/gE14JqcgmXevo0kVBOLSdgnV9j/DoWaRHtu4cpxYv5ljb4yZ8ndgkzmFhc1NLNaPpaO6IjlhW5hoK2Dxq5moH/RkcYAKM/8RbIdQs7WkS/0qBadVCS8JCQXK61dBTTqP7LQ43r19wcPL+zhzQRqLJS50/vi5M+IEDtbnMJwzliF/C7a1jLR9y9BD46n7qVqlUVTXpJymGmU+nrciBNvIZ0zYP4+B1bQ+OAnnCYg5tgCLxRk4bBlNvcwIgvac4HpCfex/CtjWcT3HjIGDVfGzO4fhvLEM/QS2S0xSsMfg7h0m/11P9QeaaOkAWxohJ9az51IK9YbMoKtJGqdnWxcBWxHLqvwcooO9mdptO40PBmFXMu9ogeIlDraCZplJQvQrYlOFTxTL9S3ruRJTm04tvwZbJFv7m7Kp0QkuTi0Z0UQHW/xVVk2aySG5AaxeMAyzipF49TDnWLdjnBj/9ZRzBs8vfwNsn16UMFY3rkH44lxczYqAbVpVrm1dzZqAeLosX8Fw/VDWOc5m6Q09lm6ax4Cc7dS1esX82yvoX16F05PKMnzvSPZGOKMTtIG5tqeo5b6NWQ3fc2D1AmbsyGTIsgU49CrLaQcb9miOZcWE7uiq/9N8SjphFzaxddc9TOw30a/g0ANhLd9jneVkzlSbwBqnXhhkHGBgi4nsqjSH51cnofnuAitGTiNj4glWWvyPiWfBVZybjuVmLw92TG2JmvxlZvYOo3ff2/Rdos3uJ/MxCjmH+1R77lZxYsV3gG3JgNHcquaAi9dM6kbuZ6HnWRRbj8bBqgJ/TB/FgpQubF9gQ21tJcK3WGK8rjG3gmZQ8ycfdlU6wBbBRc8lzJmxhWAFpQJPwKyUJDIog1LDKRzY4UAz7UKL93wBcdfXMnzobQaf28VA3R+g+g/eWhrA9kURIoJYuzCAexW7MadnCs7TrlDDfiITu9ZGvXAoGjTkMRv7FBnl/KAGotxeLLDNHevAgXBppCQlIF8Xq8WrmT26E9VUpJCQyCdXEIaXRRMcL2d8yFuuLDWtVnNsQw8y/hfY5I/RdvgK7r+ILxjC5g7ZRZpPL3KTin48aExe0hP2rZrPTNejREg0ZMyctiTHlKX7EEu6mFXk6lwTBq5/RUomNF64kNqrY7CKXEHLjHcEbV/EqAkBvJSsTo+hXdGpooWRcXsGCe3Jc16zx86KGbsfEFP46FLNV/Ho5DDydoyj1ti9BcXJr9KQITPd8BlWv8iZnfnkvjnMJKuZ7Lz7igz64H+xDu7T5NgWOBn9/Gyin55gycABbAwpNH6s0Jwxc5cw36ZxkWP58sh5sYMhHZ04/i6eHBqy4u4fjCwfib+tPvbHpFE3qoZZPUuaKVSjz3eAzXfhfF7pWfBi9Squ5tfEavZ85s/ujr4U5OXcYIX5WNyCQkgQVm/9udy+OAPjAgPNn3uVDrDlk5ebQ44glw/WorGcdB5JAANYaNefRN8xPOnryZhaquQL0tg9QZcFaas4u30YVX62ICLIW7rAFs2ffq6s2ZFC18UuDG8cyaahU7hV3Z5pE7thGLwE/d6vcH3qTj+1gk/vv/36d+48+O0y/VszFBD9lzm2kitL6QDb1+UvArYJfaj+1AWdvmuJT84ESVm0uroRuHc4lUtOtoKcSxxsgkRCji9j0EB3goWLlxr3ZebStYxtJjwYE4g5yyzrGfheCiaFOsw5dxTHplp/Pc7yN+koBttvErpkshGDrWR0//m5ljjYfn6RfmmKYrD9UnlLOvEc4l9cZJ/XdtRG+NPfuGSfp3T22EpWk+LmLgZbcZX6ECcGm2h6iaN/QAEx2L5fPDHYRNPub8HWsGFDNm7cKFpK4mixAt9Q4NKlSzx48AA7OzuxViIqIHSE9fHxEduqF1O30aNHc/PmzS8ddI2MjOjWrVsxkxCHiRUongJCq+bY2FjMzMyKd4M46pMCCQkJ3L17l3bt2olVKYYCx48fJzQ0VGwNXgytxCE/qIB4KPr9AoqHoqJpJ55jE00vcfQPKCAG2/eLJwabaNqJwSaaXv9PouN4cPQEZ5/K0aKvOYapVziTVBsLs6ooywn3+/6aSwy279dVDDbRtBOD7Zt6ffSUe41226E0+MmOF9/M/lcExFxhw9bLPA6JRLVNHxq9XcUJrXkssDKjXIGRwa+5xGD7fl3FYBNNu+KBLeMNgQd3s/Pobd4L06/QktHj+tLCSIsX+x1ZndAD92HNSTi7gNkHDZm2cSifl0xl8fbuaYIeJWFg/m8EQwbPLvmzffdtjCcV2Ssqms7/GJ1wcwvLnlTGvlcztFWLbMD+Sen/XTKpd7bhdj0L4xo6xF06yOHDL2jt7sXYZgYo/+T9oUXzF4Pt+ytVDDbRtPs22N6HcXK7H7tC5GnethFVlCAx+AL31NszqnsbotaZ0jtiOi/cBiIR4cWgBhtpe/kB9nUKHyQhlIPrvTgYb4zD4tHU+0XnJIhWbFGify3YIg5OofMlE/bNHIBR+c/2k6I8oaixgsS3hCfloaqhSX7EY0JeS6HX2JhKymWKfzCOqJkCpRZsCTfwWrSBM8HvyATaO+3GoZUKwq3RpeUqdWBLD+fCrgD89l4jDqjb15ExfdpR9aMdVwkL9w2wJRJyypcNG4IxnLQU6xblUZIG4YvxNlOB8mXVuLOs7iewKckm4WtlwMZGF7gxvcD8i/ePT7B6nRcJDeezysaUzLu7cV23mYtPhKfD6DN4uQsjmlZG8aMRWZ6AhAdbmDzOlzCgvHFzRjqtpHu1VJ6c8GO9105uC5WkIWPc7OnbqCpKRHF42nBCes0m13E6R5FGvVJbHNYvpMNXBoFJDw+yZt0mTj8QbrzXw2rRYmxaG6AqE8l+u0GsvCVs2rJoVBrE0n1jqMNHsJ0krVxzYs4c5inadJrgyOg+Takk/xh/663ItlRi4/YzZGV1xS1oOrXfP8B/yji2CQtBBUw7j2SqswVVP1V4An/6LGLFhp2ciVDAqJIG9Sf6s8HamPxXOxgzeF3BnryyurUZ5rwRq5rpPL90lluvXpMQHc2lg+d5hSmjVw2l7BUvfE8+JT6rBhO2eTPEQK7Awy3mTgBT7QJ4BlSs04ZR05fRxSCFR0c2cCU2l6T7b7l+8yZR6DNkhSvDm+gU1sNbto7sx/onwodVQb+eNXO9BiM0NkkN+wNfL3d2B0UDleg2dSaju5tSvhidzdIJtuccnDaTgPgGDLVqhs4rf4ZukGLBQR8G6f3C7quIL37pAls89w94sy4gDN3eg+lQ5hprdoZR3Xoadt3rFHGZFrGQPzH8f4Mt8w0X/fzYd0sbW29b6vyNfXngApNPYBNOPL8JGEwTdxOO3p1FAxJ5dMwTT68Qmi7ZhHXVYPyd9xGuVwfzziZoIEdZnUpoKsp++nXMSj3NvKb2vLL2ZEF3BV4GP+LZSx3Maofgs/UWeh2GMaCxDnGXfVm8PZsB62bQ3ySHbd3NmHm/MTM3rcRcPZ5ja20IbL6bE+OK+EElP2bH0r0Eqxlh3qsBWsihXrEimsrvOWTXG/vUoZxxak9eVhp3/Oay4V1P1u2zRuGSP4snuxJpascEWwvKhe5k1eZIms5wYJR5Eh71R+D3tj5TTkyno3J5KlZV4tzClqwUOOJn04CMtw85cvQMiQ1G4zysUaGzh/BMhEge7Z3NsGtGuI3pWrANRFfjNgsH3qWDszkqSRFc2rWKU6oOBMxvTOQhD5bOP4ZSn0kM71eZJ+uWsunCAwyGujGhU00yjk9jxANLAveMQDPlIu7TntHaviXyUY85um83L6vbs8quJk995zJ/9UXKWTkxsqcpMbtGszRnFEfn9KeyehxbBrVmgfJsjts3Q5DwjksB6zgn1Q/XFU144bWLizHlMLdpiQ6yqJavgKaaAjLF6N2USrCF7sHa9gS6U6YwxaIuGtkPWNKtM9EzX+PeUWwN/resibvPluVeHMlsxvzlg6kt8ZY9zpMI0hnLxCFdMCgFvbb/Dbb4YPat8WBzbDNW+gzh73wHvwBbGSlSI7cx0dSFWocf42gYypFtG9kW34q1c7pTMfkablPnckNrGDOmDaFOub/KlnJsEsbjJNgUupqO8hLkCLLJjn/GKd+9XE2pyaiF/agpJ0VeVhAruq2HibMY002BvZZmBFo9wGuQNvKCJB7ucGT4zY6c8OrLp/n+hNv4zJrHRbmeTJtpi2n5wvzf7WZA07N0ub6aYdoqkJ9N5OOtLBh4nc5n3aj91J/NW//EcNwGBtVXQCrnHhttvIhpNRQbaxn8mw4ibPgh1o6rjbqsBOmP1jOgxwksTh7Atros+bmRBG7x42igKn1XTqSoEe9fh6JZJL/PRbGsApJZwl9GT1bs0GDG0WFIHFrDjvPvaTzWhe61ZIg8Oo9BJ+WZO3EM7Wtqkn9+KqqWmRxK9qR9fhapSXkoqMkjmRbO+U1+7H9sxBSfbiT4zmXfs0p0GWVPGwM58gKXYOYmg+e6cTTL2od5tT8YG7eJfiqy5OclEnxuM94rounhM5TEzQvY9cKYCUvm0baKaD+xpRFscX8sZ+j6GPrPmMSAhsKjHMMLDnPZ2eU6F+yqiVbAXxhdmnpsac8u4uHhxzODUbhOaoUGsZxeOBq/zO7MnjiYOhWLfSDmL1Psf4Mt7gl7VrsREN+SNcUCmzS5GQlccBvMzPy5nLbMZKuvKykdApjdqQIS+XnkRl1kqd0c1h+7S8VxfuyaZUk14XFVhVfyoXHUCDAl6NAoPvn6RVzHc4k/gepdWLq4Z+FwLpIDU/pzxWQVTgO0ODLAjNtj3uJtIQdZyYTsncPAy805vqE/FT8mLsw/JpDVU+eydt8NtEatZ+vsgdR+vhzd3u9Y+9Kd3krCZ8kl6d1FvOyckJt5me7pX388CCZg+GSu6U7AYXIF9rQfxJvJ51gzuCoKMpB2z5U2DWZzX1am0L9N6AFWlqYDHFm2xp6mhU4vwsf6uzm2J2tbYzrzRoFHXX6uBibtZ7DxpA1Sh9aw52oazce60NkAok/Np/9ZDZaOH0IzA3W4MAOlronsy/DBPDOJy66d6epyryCdvNzKtLWey1rfHiT6zuVwRDV6jJxE00rA9VXUc83BzXMcLZ/MR6ZDGqfyfTAv0C2Ld/cO4L92NzoOBxla6Q4Bi5xZ5H0eRasFrHeeQGuD4s0NlkawxZxbhvXG9wx2nISVWWXkyOecgxYLqlzhypSPrqK/7P0rdsKlCWypYRdwX+fHS6MxLJ/QAnXyubdpKGsiW+NgM4S6FUvGg62omN+YY4vjzr61bPCLpt0Kb/oaSxUMGfPzcsjJl0BaUoqrC4sMRctIQ24mEVfWMGbiDRpN60Dirgi6bllC+78chnGXNe1HEGLpzxKb+mgWapF8cBxGk5TY/Wo5raWEeeWRlxzKIbddXMuqy5jFvTGUlCA/7zZrurghGDuTMRYfemzfBNsXzeg+nt1tedBmNc5dw7HrcIWBj1fRV034dSObmNDdLOp7iXanPDAJ82fbzhvUmLgJq1pSSOQ/wm+EJ5HNBjHCWhb/Zl+B7b4bVj3fMf25K62l/vcYrQBsF2uzd9ZAqgs/HpyegFxvCU6mr6NddjwPDnixYrMKU0UBW/p6zPaMp+4cLfaGLaJp+msubPJj3319Jn0LbJm7aGN4A6fMDXSVkYT8ZJ5e2o7Pktd02b4M80/1GMI2W3uuaI1kin1fahaB9T+9raURbLHnXRjqhZLbOwAAHvBJREFUE8+g6R/A9rHHtq1jEJen/GRv9GJj7K+BpQpszy7g7uHHy2q2uE5sSdnCHptvugVzJgnBVtp7bEDai0A2LFnIaQlzpkwbSj01iL2yHt9YU2wtO5Hg0/DzHJsQbOSRHHkVj4Hd2Z7dBsNOE/BzNkdTWFe5WaSkpJCWKTxDNIbjCycR1sKd6b3rULYQbJkpx5hRdzIxU/ewpo8yYfdv8+CBMnWMH+MRcA+TvvaMbl2FmEvuTDsuz+Q5Y+lolE5A92KArSD/VNIyhYeIxnLadRoh9RYypa8O5yd2YELOdIJXdCEvK5XrAVNZkzicPWs6k3ppM4vGLyWiyWSmOQ6mcnAAzkeT6Go7loFNolhZ/0uwZac/wsvainsdt7Ksh7BLBEjKIK+ojLJwPrFIu406Nh3hiNpp8UhaG+mjdXMe5ftE4/lkKQ3inrPHeShH06fgKSLYGh6eTrNZeaz8YwbVXgbhv3AOTyrNYMW3wKadwKbu9Zmr7c29ha3ITnjNmW2rOSlvg/fMtiimpZCcLjyA9D1XfBZxV2MgIwb1oFrZb7+1pRFsBO9k0JhzGM9yYGKnWqgJQljVrR2vp4fjZi6eY/vbWo25h7+rNyfz27BoxQCq57/j0Hw7rmqPZuzgf8McW2GphF/CvNcsYdOFgpN/QbcHC5fZ0aP+/7V33gE9b/8ff7SF7JGsS2TPZI/skT2ijIubRIRIOymljFIZISNE3GyyImVeq7J1iVQkUaK9fr/Pp7i5l5uPRO73ff6rz3mf9znPcz6Pz3m9x/NVi9trhjI7To9TFlqUUci7i5T1Lo7gdfosvlCBGY5bGff+obbIQJYud2XbafGtQtA0Zp+NDk1qFMhCnJPJq5AN6E1YzX3K0qCDNqYrTeha+RnB6z1wWXUAUR5q6o3A0XkWWi1UkOcZv88YxZ2xQdhqykPGOyKOr2L+NXXW2w38K0Fx9HlcXVzYcEx0vxHoNgsfq4m0rSPKMfUHDurT2ZGSDjKK1OhrzU7XESiTxtOrZzh77CxPslII/P30/9+DbcPkpQvRG96aytxk3YgFxE7ajNmQWvkpBHNIfnUDT72JeN3PF7FSc4bpm2D24eZB/v/jArCa5siR8OeozdnNTv0WBNk0ZdZeKFW5Mm20JtE6QpF+G0chHeDN8RsptNGZT7faEH9uNcYXKzBPdyhtapcTh5Rt9ZNwD1tMh5QEDll3xsoflH75hdZth6IupULfJT1J8nPnzItf6DV6Aq1F1xlvbmH4xmwsbcahXrUs0gRj0WQ6+0VdVKxGi+EWrLHpT9UXYezwdMbBNySv8+0msspcn/5NxT9bhZYSCTbC2W1oQmCFsYwb0Rble+sZtqwsniG29JQV7op+elLjub7bgx0H39BiigGdM07hsD4S9bn6TOmlRvlCV0LxVyj8Obbi74Nwhv8RBUom2IBXF3Axd+PIrShSacT0zauZ1Lis8Bzbv63L5AhOenuyZvs54lBhwOyFTBvZgRIQhYp7LYDtfwQqJWGYJRZsJUGcQvpQkq6x/QRyCWD7GSbpv9JHAWxfP5MC2CTTTtixSaaXULsICghg+3rxBLBJpt0nwdayZUuMjY0la0moLShQiAJhYWE8fvyY4cOHC1pJqMDz5885cuQIIstroRSugIuLi9iGXllZ9Pxsbm5ubGwsAtgKF06oIbkCAtgk1+z9EQLYJNPuk2DT1NTk/v33zylI1qBQW1DgcwoIoejXrw0hFJVMO+Eam2R6CbWLoIAAtq8XTwCbZNoJYJNML6F2ERQQwPb14glgk0y7/zTYMl5FcHLPRgJlhmKl34mKkmnzce24m+w6dIFY5e5MG9yMAu9KFKXVj4695jGIuckWnDfr+q9tPg1a9/+ebyn0H/or/b7wqf9v1skiNCSA7evFE8AmmXaFgC2NyMt+uNk4cCzqr4brDjVl6eyxtKn16bf4xa9U7VrCNjk9tk5+b6UrWcckqX3NfSCGV4eyc7M+qnL5r8GkxBN6aDXWV+thbz6aFlXKFM0dNvoCLl5HiawzjMVTO+R7qknSy0LqXnOnzXZ5ti/UpXlN0Steny/h+y0wPp6E7m8W6Lb/4F3yDTtTPE0JYPt6XQWwSaZdIWBL4c8zXnj7XqXepOVoNchrXFZRifJlSyP3GeeKzDfP8PecjbucKaeN20vWo6+onfEunsSMUlSqWBbZ92YauTlkpiXzNkuOCkqlPnrx/CtOAcUNtox3xKXJUbWcAoV5Ngpg+6oZ/OigxBu+LHZwwveiyAm4Oxa/OzC5awOURLWebmdEFzMuZ+VQuqIyM7eEML9D0c9ZlBZ+FNhyszMJ8RjKKK9XjHQ4wMphoh/SZO6f9MLJ0okT0fmj6jKTbfYz6NukCsTsZeogS07GvSFHSpppvjEs7l6U0Ut+7BeBzWffHVrOXs/Igi4uz49gNNobZZtlGPWuR9moDfRqvpuRl5bxenoXHK5lkYUMyq37YuS0hPZ3jxAUcJOLqRGcO1cZs93LmN3uMWaDF7DnXgzp/7+epu5PZs0AadFb9EQEOKE9YiV3ANUeOti4bkZb+RqeltYs3XKWOGCA7WFWGfQhyq0lY+IsebJqDAqyUqS8voLzIE2WhYkEqUnX0Ra4bZ9KUxK57GXD0XhpEgLvcTI4mCiaseCAH6a9fxHbnn8omW8IP+6EjvYq7lIJjXYaVG3ZlFrq73dscfhbT2HhhjM8ShIdpY3P83WMFNsevS8ZPLt5gG0eq4mu0oW7q1ZxiZoMXuDIYhNtmpZ7wUETHc41W85CbXWqiQ49NYcKK5sQdtyAuhkJ3D3iyPjxIkMAaDxAD1tnD5rc+fuOLYZdUwYwb99D3mSAjJw+h5Pc6CnuRjrRN/ZiP+U3toWL/m6OrrUdiywGIvKJjPW3YozJRq5FiAbRBvtLJ1nQujgC7ZKU8+Ap/luDSZRrSN9RrXjkNR7Dux3YYGaAep0wTGuO4MKc0wQY1uPZHiO6r5DC7eQWRuUbtUj+NSv6ET8GbAEYKo3kodUaOp1eRMzUYDaOqyUyiOf2IXd8A+PRmOZI//oi9xpZ5OVEtmZXcVQfz6lB69lr0pFSZ4xQ1n/J6msHmSShMWlRVPsisO3wC6OJwRqGq4lOJY2snCwyMtI82zeLPhsrs85rOKGTe3JoxA3OzKzPP3ds0QS42mNhEkI7V2csZ/ekJqG4Gd+g/YwhaDSsSvRGLRpu6cP9i7OpGOnDnM7OVPA4hcdIea6eCiLsbgoKb8+w97oKeg5mDG76mNUmN2jz2yDSdnZn9AtbYteMRSbrNo79euPXdz83rbuS8vQKm2ztOCE3jhWeWrzeYIGZ/RkaLFyLjV5v4tZ2Rztcl3POk6ld8b2PVDaJ0YG4TJ/P22nHcB0uwyXv5ZhYh6Bu68jiKRo82TyFWdfq4WBsRI+GlXi6bRxtNrXhYqApjT74EmUQE7oXu/GzudnUGOd1FtS66ojpgcf0n2iDXlc59s8dTVALV8zHaSDO5XLCEEXnptw7o4fCnS2YDPGihtthlg+R4vyhYB7G1qJJ1SPYvw9FNZS54NSNSVGTOec4CZUKCjzw0KSr/1iu+OtR+v5h7OY48krbC1+91iSG7mGRxW4yBhhiOTaL1ROOU9fSgPGaavx7AFyUZZZ3bMkMRXOJOWSB9lYZFi41YuBzN2qOeMXWuDVoyUnx7uUl1k6bTq7pLUw7FbaXLrpGn2vhx4BN1JtcUl7/gYuuLpGTPwc2KWRk5ZCVlYZLy2g1PgKToKXo1K6ITE44rv06EW8Zj2PP76ffF4HNdrY5/nHlENut0Z6Za2yZMbINVbjOyi4TOJBaitAq07h1cia/wGfB9vt1FbSXLKK3qJLIni0tiYS3qWRl54q3/8M6PWRJuhuNd82hh2sddt+wROP9TEcG4rB4D5HNR7HIuA8FfzyDbRoxLB9s3HFh4IAX2D5fTt7u9xXXf9+K34EMBq4yQHafBYdetmDk1JmIL09dXkZzJ/DcMJPO1USWPaKOpRJ9xg1D82wsr1kiDqYLhqJD01itv5YXHXSYOrYjNcQ8vMiixqtpevU0cxq+n8A8sG1ZtYuaxoeYIrrc+Mgfk7WXqag5FqMhlTn1ObAdm0DqNlNGbW/AjuAFtC2w4j8KRWtdxWDIesrPt0W/Rx3KyEB2VgBWLXeieWUn7cPWYLuuNGYB88hLrxPJkcVruZLdlrG/KnPA1JwHLc0x1tWgtnIlKpWRR6qY1l+JAtsHb8DbbJtpx2VVA5aZDkPu6CTaeKtz8eQCGstKkRz/B25TJvF04hk8tUW7lR9TShbYPg5FczKq0NfYHouZg1EKMKLPFmW8ts6jSzUlpHIicO3flou6YfhN+eCJXewifhHYPhmKiruWSryfPb0stqJmdA7vWaqINh2f27F9BLa0RK55WzFnSzDxbzKRzkwk8tEQDma609hvPr33tePkniliUOZ9HwNxWHuCxGYjsZz0PiFK3kcFwZZzcg6qv5XC9wPY3nH/5CZ2HXhIW2M7qp7+ArBlJhPha8YwN2U2fRZsi9h+JZLcj1LWtcT8uC+T6n4jsO22QudMRw5tHS8OG9+Xf4LNmpMJqcgryOZfn5NCsVw3bHyWUOfUYmbsVcXzA9hecX6dHf5xjRiuP5P2soHYGzqx/9YDlPo7ssVam/qVC8bk324NliiwPT2L83JXtgaEk9VyFEum6dKva0MSd09A/QPYpElLeIKPeT+u9hLA9teO7eM18frKeozmnaLePAtGZXsx1rsA2HLT2DNNmd+7/ERge/dsD2aj/Wn3ay2WWt9j5h+bmFOvQh7Y1s5iFcacNO+KHHmh6Edgu7GOXlNCGbnVit/a1CbjkhU9ur5keYY7zY5YMtA8A4fzKxhcSYp3b5JIjrjG9vV+3KrWH3OzETQunUZsZDJlqlXkxtLmDM/fsUk98Ua3bxBDznnway0lctKjCfLZxKGLVZmwUod03y8AW04azy6tY+7MKCYHOjGofA6Jt/xZuiGQtHYTWDxSiq2zfXjbfwx62p2pIf+57OmF7diUCTIdwe8qi3Gc2gMV+Xjurp+J+oGe3Ds+icy9i9BdKYv9qSUMqChF0usk0jLlib+4lIXvQ9H691g4cic1HMzR76xKmYI3dLLe8jBgM/YrXjDGx5LB1cuQlXyLXUu8eVi+B5OMhqD64ZLgVeyaD+WZ7T08RxdPmqESBbYC381XZ53QMQxjwEZHhkba0mFVA05fsKS1LOJQdNXkqbzUP4fbsH/423876hfSUsnasf2ts5lheP5qyq0Wc5lY8wRTtpTBY9dCeimXQyonnJV9OhA27S7bdWp8N72+aMe2YcNxSvUxokv+TryMSmNaVMvloNNMvKtNw9dIgytWw5n8cCohvxuikv2CsxuMMA9SY+HCYbRtXImIbc4fg+3hUQyMfFEa0Y9utasSc9YKp2XqeOWspVNcAK4THLjbfjq/dlXkeXQismXrUDMzGJ9DL2nQpy9t6iZx46IiA6b2I3FzR0blg0029yk+CyawOn44dhObk54QzfXQe8i2m8jcMXW5vf4LwEYWb56dYNWUFYS312OiugwRV06y81wKXabMw3xqYyJ2rWBbqAyt2rSlRoX8vIQV1OjesT5/3T4oDGzNeHbAEIPdpfh1WDeqp4fju3Ytu8uYcO+MPuUij+E23Z3HHaai20me6CfvKFtdg4b4sOjD4x6lCHY3xftZE7Q6N6a0CLJSUshVaUpn9RqkR11kg8NSLsoPxmCQKsnRtwgKT6X1kAmMa63A/TsPiUtMFVuln9y0mdpGh5jXTXxv8JuXEgO2rLfExL1FWqEiNSorkv7Ah+kT9tPQ3pHZ1f3p1usMc+7uY6qyFIn392I1ZwOt3AKY1uSbS/LFDZYksKUnveZ1YiKllOtTUR7e3ffFauFhKuoYM7NZKLqj/Bni58mMllWRfXkSw8ELaOB1E+Pif/Lrg56FgC2d2DuB7NnojTg/bn5R7jaBGerZ7PSLo6vRKHrUrohc3CkWzb1A91W29K6cwvOQ/bisPEJinRZoTdChQVQAlyMq0nHsaJrnp917eNSe1Qfu8uIdqI4bR13fl3TcpUeL7DRe3NzPymWHiKIM9dUHMl5/FE1lHnHSZxf7Au/whhr0MTBkdGdVnu2fx4qk0XhO6YycTC6piZfYMGM1l0X9La1C6wETmTGmNeVIJjzAl+tJdWjfsy+ixE78eRiTg6Cn3xe1cqX+etQiO4VnIftwXXmUaKrSokNH1JpUpJRCQ3ppNqA0b7ixaw3bTt3ihYgLoqI6Dlf7YSh/uEaVxevIKwT5X6DiIBM0RZcYXoSw49RDyjbpxAD1WpTiEQcsV3M4IpYUurFggTxu/nVYad2PqlnviLq2Dze3Y8SghFrnIehOHkK5+75sD0ulS8/hdBEP4jXnVtuz9Y9YUkTpJJCmTOupOJn2pgopPLt9iq0OvtwSfVSxKQO1dRgtGsPTIFZ4+XH9T3EGauhswKbpXSktXzyW2CUGbCl/su/3Y9yLlkJVtSqJIf4cDm/AtGUzGdjwJXt0DfCvM51hLXN5d+MkB1OG4LJ2ND8yGd+PAVssV3zPcj/5IUfd3Xmpacus/o2oqpBD5NUjPKrSiUZlIeZmACGpqkya8RuaakkcnmXMYYUh9FFXQubmAdZFauG5ayLvMwR8Mc2LUPE//eZBEXQRDi0GBUoM2EjlycUj7D90hvA3ooFWp8fkKWip10VJdHkx/hwrF+3iYQ4oKrVgrNkMOnxBsppikOxDkz8GbHfZPsODiwUGplhdFc1+A6gUfQKfwId5n1RpwyidoXRvqow4dnl9BU9nX24mpZIrpYqu3QK6fVlajG8moQC2byal0FBhCpQcsBXW05L3+Y8BW8nT4Ut7JIDtS5US6hVZAQFsXy+hADbJtBPAJpleQu0iKCCA7evFE8AmmXafBJuamhpaWlqStSTUFhQoRIHIyEhevnxJu3btBK0kVCAhIYGQkBB69eol4ZH/m9WPHj1KeHj4x9bgGhoabNy48X9TEWHUxaZAUFCQ2Id+9uzZxXaO/2rDERERrF+/Hmdn5//qEL/puES5Ia5evfox2ARr8G+qsdBYvgJCKPr1S0EIRSXTTrjGJpleQu0iKCCA7evFE8AmmXYC2CTTS6hdBAUEsH29eALYJNNOAJtkegm1i6CAALavF08Am2TaCWCTTK+frnZudhYZmVnk/qPnf3lofdalKDeHrMxMspFBTl62EBfiKLzHdmfW/u7sTN7MkPcW7QXO+yPBlpuTRWZGFjkf+iONjKys2ENMNP6crAwys3PIFQsljayCvNiNWeQgm56ZLT5KSkoaGTk5ZKWLydfpX1bXdwVbThbpojWTv2ik5RSQl5EiNyebzIzMAhoWWEO52eJ1lpOTd5CMnMIHh+2CGiIl8nMsfg0FsP10qJKgw5lJPAxwRW+qJ/ezM0h5+4bkHHmUlJRQlPuFkdZLWTi5F3ULmv5+aD6Ht7HnWDJgFP7lzdgatAD1fz11SQbbW8KD1mHU24rgsuUpryh6b6oF422tMJ7enaopiQS5jGHB9jBik2SQojW2wUfQr5nArT3m9Dc/TE5WOjLVmjDJzhvbYQ3zvQklmIsiVv1uYMtMJv6sC5qzNvMqKZnUN4m0X3KJfbMaEx/qhWFnE86UKUeF0nJAU7TNLDCZ3Y0K133Qs/QgKPQxbxKSGORyi00GTSifk0S4nyk9FhwQ/3hIVayHjv1OHEc1QjwNxVQEsBWTsCWt2XcPz+JhPY3Vsd1Z4rScKR9efkzj9dPnvEpJJ29fokj1+nWpIJvK0xt+2E80IrjsNJbunEHHStVQLidFYnwcL9+kiWvLl6+OSpUKlJKL/mjHNlg2i1eRT0jMUaJ6HRXxO5g/bseWD7Zf96Nsu/7jBEPZyQS76jDXqyyGu5ej26om71MUpZ61Y+D1/pyd35a4u/44TtLmUJmR2LrvYFKr4jEK+Ny6+W5gC93IoBO12WbYiyplX+DZrxHGV5Uw8nuAgZI3hqO2Ucbaiz36ebal4vL6CmuPvKJTxw60KR/Mbz0M8Xmgic+bTYwIXUrniwO4bKbBq0cBOOkMZ4/MAKzX+qHXpvjIJoCtpBGomPrzabCl8OLBMZbrOBGQnYNC6Vxe3stimNcu5veR5ajhSOwOhJMoq4Jqx64MGjONaRrJ+G7YyoEbj0l+9gTazsHDeTaaam/ZUSAUHZh9F8du7ViXOBq3QB9E5rMlEmwx/hhPNuWi8gQWTOhKrfIyULY2rZrVRLFAxJkSE4q31Qjs7rbGbMVm5nQrUjJHiWf5u4Htbz27saQFnZbHorPhMrb1jnwabAWPeXeKuR1+Y0PcEA5FuNBHSeHDp2kv7rPTWguzq2qYuPpgoll8zgIC2CReYj/nAZ8E29vz2GkbsemeBstO2DO8US6HJ7VnzPay2P7xB8Z1rn8ciqZEcT7wOs9lGjFwQE1CXGcwz/kpWpvWMXdgeQ7p/HWNbVBuFLsXzOZIcjcMnBfSvUoJANvYLWSPN2J+33pQrgaNG6mh8mQH2rPseSjXChUlaTKirnAxeyA+h9wYo5rvS5edTvQVPyzmG3CzhgHOLsvp//1crsUL7oeALf4uthObs/JBF1YePE6/VC8MtVbzVncuFgNVQUkZ0VtK9auWJiP+IWH3I3l1zZcZTkEozXTnkllfyry3wMrOIDb0EJZzfuWPClNx9vBAq17xfZcEsBWftiWq5U+BLe3KWkYbOhLZaRn7bUbRoIoCcTvGUH2iH/3W/Ynf8Jh/XGNLjvuTW6HXefIaos5tYJPfM3ov34HN2Oocn1RSbx6k8vxeAFvtdnKTTBKi7nMzsQJjjZ2YVuUcxjYrie7iip+NNlVumNJprCfSxud4YKsBuVkkP7nAJhsrFl+uhMFSO0xHtyr2xDd/XzzfHWzJjwh0mkWfpY8Z7LiWTQu7kPvoDJutthEqMmKNCedmvCJD5yzFdkJPFB7uxX3HMe5GP+X2sWx6OegybugkOtWWE92BITXmCt42ppgHlkFvqQNW49pSvhi/IQLYilHcktT0p8D29rwr2kbORHd1+QC2pL2TKT/aG22fF3j1uvcR2FomRHFmhx2rD4ZAdQ1Kx54l+FouIz1KOtgKzkQa9w67YGliSYSGA4v7yePl7sLj9s5isDVO82VQG0OOj9pFzsbBpL+9wz4LSxx+T6W/lTnzZvXkR6R0+b5ge85lV2ummF5GbboVyzzGUTDzpiilY/iJNdjMm8+dltYst7diQMN8F2kes2l4f+b7/0lPzyj2T61FVuoDDlqaYbP9Db0tLFgwr89HOTyK43sigK04VC2BbX4yFI09xrwJJhwuMxmfNdPRqJVDoHFX+rjK4h5+g6kVwlilrcmOjFl4nlhC26jjrLBeyOlyE3FymEr6lpnMXxlGF9d/gk1L6jWXfLYSktaYPrpDaKz0A0PRjLe8eHyLezIt0WyQS9ieFZjPd+V1fzuWT6zO9sWLOVF2Cjs9ZtD06Qp6Dl4Olte4Pk+GfYsccNv4go52lsyd0eOHQO37hqIxnNu4Ctv5Z6mkb4LDCm3EWTczk3n1OIRQWtNbTYrbB92xnO1IjKYVy4z6oiCvxC91f6Fm+TSOzuvIr+tfM2jrZbzHZHHAdjEr3KJoZ2fNAqNe1P4O3w8BbN9B5JJwik/fPIjjxtZVmLpfp2r7xtSqmMnN3aGo6NtgYzaAWslxBLrrYuSRQLMJExmoUZP0q7vxPZ2MavfaKD15xJHgVAa6uv8jFC1RNw8y3hITdoIdZ+6SmBhH5LVbxCTXZ8yihYxrr8hd76XM3BxOo44tqPrsFLcqj8XSyoZWT43p32ctUVU6MEyva17Kx9IqtOoxiKHdVQvktij+Gf5eO7Y3N1czcegijkXWYOj8QaiJnkeUlqdioz4Ma/6SgwF3SEiIIyr0Nk9f1WTEIjPGt5Yh5HIQl27FkJ6ewJ3DZ8npMQNza33U/jSnV/dVPC7fnhHvfxgUlWnWbRAjejYUZ7UrjiKArThULYFtijKH3b4axO2UGrTv2IlG1fLvVqVEcv74RR7EvSFT3O9GDDLomRcq5GTyJuo6J46F8rpUJeq1aEUDhTjCzt8hDlBRUeHdO1lqt9OgnaoiTwMPcj6iBn30elI7N4GQg3u5k16fLkN7o1rmB+7YgKzkeMKvnSb4XgJQhtrN29FBowlVRDLE3+XI2etExyfnKdB3Mpr1S5EQtp89lwsk+xB9qFiVhq070qVVTd6n1/4e0/29wJb8KIiDF/4kKS95Rl6Rkadcva5oda5K7PVTBN55LSI8NZuo06FjM0RLKTXqOgGXbhLzOl3kFU67YVq0VVbk7a0D7LoY+7FEpSpTv2UnurcV5fwoniKArXh0FVr9hAI/7nGPn386vhfYfn6l8kYggO2/MpM/wTgEsH39JAlgk0w7AWyS6SXULoICAti+XjwBbJJp90mw1a1bl/r160vWklBbUKAQBZKSkkhJSRG7mgpFMgXS0tKIi4ujTh3x1U+hFKKAyHFYZEUvWmtSubm5uTk5OWIBhSIoICggKPAzK1CtWjWkpaXzwPYzD0Tou6CAoICgwN8V+D90+2y44OMQkQAAAABJRU5ErkJggg=="/>
        <xdr:cNvSpPr>
          <a:spLocks noChangeAspect="1" noChangeArrowheads="1"/>
        </xdr:cNvSpPr>
      </xdr:nvSpPr>
      <xdr:spPr bwMode="auto">
        <a:xfrm>
          <a:off x="10007600" y="21901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28</xdr:col>
      <xdr:colOff>0</xdr:colOff>
      <xdr:row>41</xdr:row>
      <xdr:rowOff>0</xdr:rowOff>
    </xdr:from>
    <xdr:to>
      <xdr:col>29</xdr:col>
      <xdr:colOff>44450</xdr:colOff>
      <xdr:row>41</xdr:row>
      <xdr:rowOff>304800</xdr:rowOff>
    </xdr:to>
    <xdr:sp macro="" textlink="">
      <xdr:nvSpPr>
        <xdr:cNvPr id="35895" name="AutoShape 55" descr="data:image/png;base64,iVBORw0KGgoAAAANSUhEUgAAATYAAAEgCAYAAAA+M18vAAAAAXNSR0IArs4c6QAAIABJREFUeF7snXdcjusfx9/tpTSUbNk7ZG9CsoWyS1RIpJSUVJRSSmbIqIjsvUf2noWszKKivffv9VTmcZDjHJ3ze+4/65qf57rf9zXu+/MVKSwsLER4CRUQKiBU4D+kgIgQbP+hX1PYFaECQgWKFBCCTTgQhAoIFfjPKVAEttzcXG7cuPGf65ywQ0IFhAr8fymgpaWFhIRE8YwtJiaG2rVr06FDh/8vFYS9/dsVEIytpKQkGjRo8LfX9V+rIDU1lUePHiG4WYXX9xW4ePEikZGRqKurfwRbly5dhLO272snTFFKBXbs2MH58+fx9fUtZU5h8vDwcGbNmsWhQ4eEYvyAAoIHwNmzZ4Vg+wGthEn+ogJCsP28gEKwlU47IdhKp5cw9V9QQAi2nxdPCLbSaVfGwZZJ7KMrHA4OQ7Jtd3T6NkWldP37wdTJ3NyyhoOPFOltYUJb5R/MVuaSPeOQ2yau5bdg7Nz+1PrT9mXy/NIRjp1Lpu7APrRroI7MP9AXIdh+XmQh2Eqn3e8HW+INNizZxd2kdPI/a7skFarXoW7VeDZO3IacqQNui4ZRp3T9+8HUrwga2QOrI1VxvRHKpD8nwhflvSJ0+RZOPHlNOtDGaAGjmssWpynI5l3EMdb5n+QNytRtrcPQ0W1R/9MWJXBxjTc7IpphutiAn9teP4ON+jDW5o5lV7wP3b9R1/kVs5njHUWvZR5M6dcUpR9U6q8kKz3YCshMesyxNX6EvlaklmZvho/vQKW/0oh/ad6/DrZ8kl+HcSQwkEuxqjTupMugYS1R+5fq8b1m/36wZbzi8unbvM7MIea4G/bbX6E5Zj7Tuqgjp1SJmhryxN18hXjtRjRtXg357/Xop/7/s2C7zbK+k/E+n4J8jRhEO63l6MohqItAfkY8l9eaY+R2B1FFUep2nc2iNWO+AayXbBjWBavjA9ievIyeP9WPOG7vucDTgpp00mvxjUGbwO8HWxoRhzex9fAVXqQ2Y8ScMXStrYo0bzm50IHNjztjvWoYCmf9MPd/RQctWZ6HJdPZbgGjGimUqPOa8/7B7L14n3dAqzHzMOxcjXKSxf/OenEQD+cdvKAcVev3Y4JdH2r+lK7fypRC2O71hJwopKvVGLrVVkXql9cB3wZbCnd2+LPl1F1iM7UwXmhIBzV5xIjl0HwHjiTpMNVNm+yja3Hd95Zm1fOJipWlr5UdA+qU+xta+/uL/P1g+0SDSL9etJp7lz7el9kyrgaQQ+yDM4Qs20N685EYmdThRdBGTr1VpkrhU27ciSA6HTpOXs6UbpWRkYC8nCusGLGQM0XlylCloTbjZxrT8sspybMTuPlt48aTd1CzJXUerGLdpbq4Fc3YCshIuMu2+c7seyEopxx12w/C0GwoH+6povLfg60yg41jCD5QneVnN2NQuYDUmBO46tmyT601raIukdiyBGwxNwkM2sTey8+LSqiqY4GtQQMer5uN86r93I5Vo3mvJtTSMsXTvjviL6+yddEijkUJUivSrJc+Y8b2oU5+OCErArmjXAf127e5EVeHCWuHkrZkNhvu92DudlOaZScTeWI1NusuF9VVvl4Hho0zpV+jvDIAtnjO+NowZ8kO7sRXoKeLPysmdqWSfDRr+rVm1uUx7Ix2RsZ/EjMi+rJ0oih7l+xA2Wg11t1VS0bNAzaZ2eCx5QmF1RKgxVyClxijqSKDCPAoYCS9rSNQqJKEbFVrVh2yoPkvv+fecsxtCvarCjHauYjxbWoi98vr+B7Y4jjibMrstaeITFGj3+KtrB3bAjnJ5/h2b82SN1MJvDyBVP+5rEzqx2ztWPaE3KbRBE+M/737Lt9UuYyDLYsXl0NwnbyEFG3BUrQl9xyd8Nx4GSkdYyYPacizDc5sjtRkRuByxjZ6gHePKWx8psn07ROo+vwy23yCSO80jVkO42mh+F6L5xx2mIvjCRH0rUbSqeAilvP8efi6AQtvhWJc8QGBFmZsftyC8T6jUX9yiX1bDiLZyx5ri65U+SDpe7DVwXFLHTaaBqDmeY5tI1R5fWg2OrNO0dFsOhIbF/FMADaf9rzYfYaHmUo0ayHH3fWebLhYC6tgB7rKPGT9ZGN8rnRiwYmZtFesSjX5l2yytuNocjvGOQ1BIewIu3ffoIqBPeZ9Mlk71ZGA69G0GeWKUa82tGgHO/U6MOvSaHa99aDJ3d34BiXTyaAR2bcPs2nVWSoYOONo24Jnv30pWgK2HZdJfJpEupwei444M6B2OgElYBP0oX74ThZYe3CtsCp12hrgYDeSRgoSX4CtgI4jszh5UZ7pG/yZ1FIVCdErOGkasL7BcIa82s5VRWtW7RpK9t4Alh7LpNcEM4w6yHNjsy+rtj+lyWQHxnWrh5JkDAdmT2LJtVQKCkWRU2qHxYr59KoISc+usG2FPVtvAXW6YjJRn/pPQ1jovZ5TjwtRrVcDVU0jVlgrsc5yDXnGE6m8aj23qhowd6UuWXuWYLv+SlHbVZrrMsHEDJ0G8kQe8cAn6DgPYoEu09hipYuafMm0s6Sn356xlYDteCSFj2NJUB7P+svOaCu+YUkJ2DbetaHipc14uazkdqEGLXqNwWbqIOqUE/8EEO8I9bZnxclIErMFf27I1KDlDKmSS2LUMVbbbCNTuzdy59ZzNApqd9ZnoqkZbSpD5GF3fIJO8CBO0IfphFj1QVVeksLLPvR0OFhUh3SFGuiYz2eY4nU2eAXxrukoTCcNpaHCC455rSDwnhpG9oZ0qxfLxjEubH+TQA4gId2Saeu86KsOqdF32bVsOkHXgJrtGG08GeOOVf8AuX8l2ObvzGCYpxOTdBrybstkBs09QnffW/iqLqPWAD80HU6wzboZha/D2OxixMKHjbFyX8rk9iWnApH7sJgxj4sVTVjrPIbmys/xHTkQ19PVcbtxitEZfgwf4EOakT8nnLsj/voGgV6zCUzohLPrXHpUe6/jR7C53pxEzFR9vGQWcDVkKDdtWjDn6hAcl7bmwhTnYrCtGk7l5AwKxGVQkJfglr8R07wi0fYNwLq3NLtGfLIUzc8k6sIyxpmEIG+6jG3WHRF7FoqP2zxOyg5jnkkTTro6siqiFvPXzUdfqxoyoi/w798GWwHY4r3pnJnE2xRxVCuW4+2t3XjbzuJhA1vmuQ4lfdPv3mMrAduBPLo2TuPA0TCqmK5n0+SqbB/WrmjGtjvehy55GcRHR5GYK4mcoirqFeQQ+zCM38/YxDFa3pKLvlvJG7ueEPNWyF5zRGPoBnov3IDaajOOC8C2vT9x/m5Yh6QxYq4rDn2VCPWegcOyu7RzX4edXiWuOBnhsKkC04/NoWNhDscWDGZHph3LA/uSFOiExY4YBprMZZByFNESymjUr8i9pTNx31zIkKW26LVqSr38/QxrN5ObiqoYzt2PaVtxsuLOsemgKP2NmpB8NoQ1K65SY6Izs3Sz8J3jRKjMIOYa90PhwVHedJqIXl1FJEQ/3q8/BLbzlRjR4iVrtt6nmeN+dkyUYVmPNkUztuAHzrTJTiP+zRuS86VRUK6AqpLsJ1rGE+ptjcuadPqvsEK3ugrXPbVxvz2VoOszqPlkM1ZtZnK3dS/MZkxDJWwDfr7P0HJyxrpXGosdnDktO5i5xn1L+mCCnswxzGyiGTu/D4rvbrJuxlwi6jiwwKkGoS6WbEztgeN8F0YoXMB6pguh5cfi59SKcAcnFh9WZsoRO3qWf8fG8WM5JDUSV3871M84YbTuAb1N3RhV+S1R+TLU7dCLhu93J0ok+3eCbZ8YE5c5Mq5LbRJ2TEXXdhtq5odZXc6JVvZX6O19jW1GNSlMesaJVVaYHBDD0s0Py67FS5j488sxd/DhieZcAu1H0Fj97cfDg+sn0Q+3oI5hMCJy5VGWk4SCXDLT06imbYrTvAX0qf0VsIV70/ygMR3nwsKN/dk9eSHJxmvYOjiJRcYlYFszBpnTK/H0XsyxB5CbmUxKWg0mBW3CVleG3SM/AVt2Co9CZtBu+m5E5RRQkpWA/BzS09Oor+eAq6kWZzwcWZXdh60+k2lXSwkRPgWbD+0SXrDNsSeuxwRdyCI9TRItfRtc3PTJ2lxWwCbBBKfuPHfyJDCiDT63zYk11mZ2Cdi6fXPB8RFsEw9ORXKDLYtiRrBv+3TiXaphsEUfv4v63DQY+2Nga/8Sh8Ez2KXpysv1I5AjlxfBJnTxfI7tskDqXpmJ/tp4DKzccDdpjVwhiEkkc2rBF0vR5wH0a2PN5aazOX94Jg0lC8nLySQjW4xy8pJEXwzA3WEh79o7MXewJEvnubIjvjvr/G3RrSNPobgM0uKiRcvp99ePga02zovbcmG0PRvfDSD45RTCerUrAZsL3/yW6O0p5o63Y530SI4tN6GRejlyD5lTcew+ZuyPZJLaZmZ08iB21DzWew6DSxtY4LCIhM5OOA0Sx3eeGzsFfVhri27tkj6IZJOYUkh5JVly4p+yYWpH/OPG4bFpOnJHvJnr+ZB2jvMYLr+H+fP2UcF4CY6aDzA2X0h6Hz/2ze1JBRm47tEN3ZXx6LtuZEySF7o+z+k/1QNfyw4o5BciIiH12UNAoNl/BmztPMJZWX4hqqM2fgBbdmwE2z0M8YpohL33BgwaFw+VwvvbmDhzAXfqWP4RbNdOon9nCvWtz6C34ABL9D4uPEXFxBEXF0f0w4j7ZMYW7ot+3i50W9pwS1wCeRVt3I8F0C1lP+4lYHOcpsD++Q5cVhnP3JlTkDk5EctFD+nq9XWwPQy2oLv3E8a4BjNP9+N5alE7Ei/gYeHIqry+bF80ibYagnX2R7DtiHZGwmcQE3bkM3X5MYZIHGCp4ywiapU9sJksmM3Q3B10m7gceWNPhpwwZ+71sUUzth8G22Ever1ciN7sF0xeOpAjhvbcm7iDu9YyLNL7QbBVOYXOxMVEvs1ESlwMEQopLMhDRr0eVusvM0ruCL52I/C7KIG4eDNGOTpiY9GE+1/usZWA7croEN4u7lUEqJRXt1g3Swf3E1BYkE9engrak51wmjWC/L1mWHruJDxWHFHRgSy/5c3QKop8ukj8UbDN97NFO8qPhqNXUd8xAN1to38MbOGB6Jl7cCIsFkkJMURFBCdgueQijvnOaKZV3cyMzl68G+dB0MIB5F4KxH3OAuLaOjHX1oD8PaZM99rF3S/6EGqtxuiNIHBEy88Vo4bWGNyDvWj6PBiPOfN5rWVOL+UHbDuWyQhnR7QT/Rg1axOSo7dycGZHFKTFSN0zGQ2LEwz2Oolnq5essOmH9xlxJMQbMcTSHgd7XQQ78p9e/06wLd1P4Ug3lts05JyxNSvuauHzYDFDVK9hpTaSfZ1dORY8AsmHR/A2ceGp5iw8/cfS8H3P353Hc7ojKx81xmO1Df1SN9N+wjJexjXA8/ZJxintxbLedK43mMzy45a0LMonipi4GOJFA/5rMzZfDGqksl6nOTZXJancz4cTm/QRDdv7Gdj2zVvGk3rjmT29ITes7fDam4jexo3Y6tYnzLU+eksq43L5CBNr55P0bDs2HRbwotNUvENMaPKhHQKwncN96rfBJu4znCl7azIvxJkaN1fjOCEY0VHWZW7GZrLAAf024uwzG8jMnZr0HbabrduNSgm2RUyocZMpvWZyIDqRfNH2LLl9mGHSF/B8D7YdA3jr74p1cCr6ToKlqCInF1nhuPwe7T3WYVc1FN0JPsiN38WJWa2R/PgEE9yZFBTkUyAiRkbEATxd7NgtosfCueOR2muH/ap8xm1fhHFbDeTeg23MVt759CQ3KYrDnsOxPVcRuxW76ZkWiLvDAmLbCaAwouhASlRUjJh91gywDUbOcCdHZrZHVvLjWvTHwWaHTt0sNut3YcbRvuiPDOHoacFS9DsztvAghpp7EN12PlvtB1BD6dM9vhzinnwDbDYGRUvBoj7stWKA7eYiDf3KL6DD7IuY703AsekzAizasyZWALZF9Cm8xipPB+yOvKRKXgGVu07B2cGEjomBdDP2Ik9vAwdtO1NeWpTb3t3RXf6WGZvvMrNNHgUi4mRFhrJsviWBydq4ODth8HEDveguKVNgexFoQG/PB/RwPojfcMGGYBavbuxlySx/UjpbMtupEWGOTszfl0AtjTRev3xNbCr0cz2G6xCNomP+nEdrMei3kLtF3VOhcefJLFhvSKMvlzQR2zFxWMbp8DfQwBSvfuHMWZqFzeFtGNbIJeHlHhy17Tn2IZ8GvcbPYNZnT4e7rBtjx6orNZkVOp/BVZWICtBHx+sh2s4HWTlcjdiIoyy1XMTLphY4LWpP1EpfvBfv4QEUGQ1ERorQ19GRqT1qoxATwqjezlzLF0G5mzO71gyg4FYILvruJae8gsY0RM96JtOHS7DDfiGBedr4OxnSsrpgkyGKTWN1cb2ux/qIOTR4sQfHnsV9qFq1KpUrN0WkmhY2doPI2u3GwlVv6OLmgFHPhnw4V/nm0u+v/fPz99je77FJUAy26khH72G8jgV7XiaDxMTSg62jDIeMe2Ox5yX5HRZz68B4lGI+AduhkRTuWMlc88MoTJiG1SAI8FrC5lN5GK7wx06vgOB+k/C93hiPe+70EBeARQQxcTmk86M4s3ctN1WMMNV4yuoVS9iX1wP32RZUuTWLaa7XaDzTB/M+LdDI3M7gtjO58h5sKa854WuKU6gG1svMUDq3joVzjqFkao9F90zOPBalXfseaL7dTH+7YNQNN7DNvBUyn2yylQ5sqki82oJe28mcSBNDpfIPgI37BBrbsGivHKYHnBhcqwICtImIyKKoJkXSN8A2tVsGpx+L0aF9d5q9Daa/3WYqGW7AS9GbrtNjsTsZTF/RfczTWci9ZsOKwaaexr29S3Ge48XRqBqMnLcI+wk9qSF7h5UDpuCV0A3/IDOalovBf7geOwqns3KfAZk7F3FS3oTpjWIIXuNN0DstXBxsGdSkfNmdsX3/tnnK3iKwfdxjK3kd9vtZhSl+uwKfgy2Ja0FeLAkVZ7iVGX2aVi56/+vaUl2mBb+lQGQYyy7b0eabrX7Kficv1hwUZ7i/DUNbVCd5rw0jPM9Qe+oONoysSvq7W6y1sOWS/Hic1oyhYVw4IesWs2hnGFTqysiuMty/EU29MTaY9GqEsuQNFve0YnNSOsV20tKo1xrHgm2GVAg7zConVw69Aur1xMLCAsP2VSD+Aj52i9lz6zkZ9YxYN0eFFSZLCB/ow6VZgp2tTN7c38PCcd6cFxzm1ayJvLwGCk27YG7SifgQVxZvOcPTFEB7FgccBqKu8PnbcN8GWwLnls/F50Y1pjuZ0KmmctEy9qJHW6btEEFRbTRehyxo8d0RcI8AIycC7z4ntSStuMRwll6yos7LAywYvY6kwdZ4WHcn//Zu1viu4Z2mOeYmHYnfXNIHQUbtWRx0GEhFhVu4tZrKbkBWVpZ27brzOE4Oq0W2dK4AqXf34ubigP/TVszzmoNxjzrFX8DEHMF2ghdnYpOLXtqXkh2B79mZtCaXt49DWT3bnj2Ct6VqdcJ4ygymdPtyIVrGZmzf1R0h2L6vUdlNUfovD8puX/7plv31Lw/+6RZ/v77sR4dZMM+RfaJ6eDla0rPur5umlKml6PeliOFS0Ea2XBZFZ/Ioejat9Le85f39dghT/IwCQrD9jGrFef5zYMtLJ3y/L87z/Mjv44bLTEM0f+GH4P8ysP38wBDm/P0KCMH287/Bfw5sma+5engnW/cn0HTkcAb1bvRLv1f+Ktg0NTWxt7f/+V9BmFOowFcUuHnzJk+ePEFfX1+oTykViI6OZvfu3UydOrWUOf8/ky9YsIA7d+58bjTZuHFjTE1N/z8VEfb6b1Pg/v37vHr1Ch0dnb+tjv9qwbGxsZw8eZJRo0b9V7v4S/u1Zs0a7t279znYunXrxoMHghcShJdQgV+nwJYtW4rsmv38/H5dof8nJd2+fZsZM2YQGhr6f9Ljv9ZNQVyN06dPC8H212QU5v4RBYRg+xGVvp5GCLbSaScEW+n0Eqb+CwoIwfbz4gnBVjrthGArnV7C1H9BASHYfl48IdhKp50QbKXTS5j6LyggBNvPiycEW+m0+2GwRZ1fx2KfRcQ0d2TWpFE0+0Gz9PiIE/iv8SelpQ2zxrbi8y+6StfYv5w65R5bF/uwPORikZV056mrmDO2K4LPLKN3TmXAvFAycwqRUxyH3yU7Wn+twuQ7BHl4s3rPNRIE/687mpXLptC5hjJX3dsyIcuLe3Nac3O1GXYn2uG9ZwqaH8pJJXz3Ck5EVaTr8PG0/PMACH+5q2WxgDILtrdncJvmwa7bz8kABnlfxE1XCbFPfYN+s6BlDmxpjzmw2pdFa08h8Mdsa+yJ/YQB1CsjgZB+EGyvObl4NVu3HOZSi0HMMZmAQasfuyuLfMDS0ymQlEdeVpJPvPP+4aESzenlHvgdF0V3+lT6FO5ngvN5NK3dsOmXwtKxF+nhMZw6kiIcmK3Fqoa7uWHX/vM2vjrLogVruK7UCwtjHWqXg5ijrizN1Md9dAfC56rRO2MTBat6EfdoPbP6rqfF9itMK7YHgajzeLls4km9gdhb9aXGR8fEf1iL31Nd2QRbBEHGloRIDMbBoi+1H/vSavpTHE/uwqxu2fmByhbY4riycTFLg+PoYGnDUNnTWLkdR220HXb6rVGX/j3j69NafwxsUedZtOYQrxUqIHvnLYq6QzAc1YZi28ZXBOhPJ81pPBGt9FmPOMpVB+ITGoxBVYi7s49F/mug+yI8hwpiLz1go6k1bhtP8YK+LN7RgaMBUrisn0gz+WiW9mnP29lxzO8KJEZyeIs/65O08bPvRQUSubjKAXv3DVwRWBDTB69zvhi3qoHgK7Onfr1pbHVOYCaMmsYQvI8HMuy9nVrUORY5b+KuxkCc7ftRk9fsmjmacw3csB3ZDlWpQsQkxKAgn+uLtBl2YzwXthry0XQ4mlNLXNl2vSJ6zo70ql1sX1SYn0seYoiLiXJyhnIx2Fb3JTPhOetn9WBHwxBCrYo/5X55egVzt1ygsZ4rM3VqEXfEhZGz/Lj0KBlojtPZw9i0UixTM4VfOUTLJNjubUJ/0lk051pi3rMRioVPWdmvNeEWMfj1fW9B/itV+LmyyhTYYm+yzmM1h8V64u45jLoicRxyMeOksgmTx/ajzj8R8uw7Mv4A2Ap5cWYNa4/epJ6eLdXPubDqlSbmUyfRqZYgbMVL1g1py7QjdfG6dxazyimcW6iH2b5uBF2fQ807u1koeG+p5xJ8hqlxeokN6142wnTqZDrXuo9HmzG4F4zg1KnZaClEsbiHFrGOyXgIYsclPuHARj/WJvXGf25vkg4swP7AC/qMncuEjlV5s28m/dbI4rFyBtr5O9BucJVZmf7ofmVamBK+F7eV+8hvPwnHca0pTyz7bEewTmoyvpaD0VASJSsnj4K8w5hXmUTO8msEj63+Ub6Ue2zx2EqYVBvMnPp/NdrRiU/ARlYC4QH2jNlci7WnbWktEs3J5W5su6zKcDcXesqeYI7RYdQtJzCmd6N/xDbo526pX5erLIIt7oQ74/wTGG0zDf1W1ZDiJf79mxOkfZFzM34uCOKvU+xjSWUJbGmPQ1m6fD3P6pnhad4JJd5xbP5E/NP7MWfaGDQr/xNRar+t8nfBVpjygF1LVnDoTVPMF5hSI3wpZiuf0nOyBeM610ZWpBhs140e4TdIEBwvl3dPtzNvwGE6H9lIl/hPwNY9CR/rvWR1H8QEo/ZUFLTtgiu1FkizfcvUb4NtujqH5i3nTE4Lxk3To0FRHD6Bg+0aFBYuwaLOGcZ0moaa931cuosipaCCoszHpcQfwVbA1SUD8E43xMNsMBoPvKgzZhXp2QWUG7WSC7O0UVItx4dndtQFfOYFcavKAOb/CNjI4vW9YNyNNqGx7BiWVa6yfP1enlYfhsv4NpR/d46FFvbcrWeJ5eiO1KysjJKc5CfuvH/H7fF7y/x3gC2fo9PVcdU4xzlLIdi+NmL+CLYCbvmPxTemG1YT/hVgKyDp/lF8vFfxoKoBM0e2RCHhKisct1Ew2Bo7425Uk3v1FbAFM6fPGhqHXERf9BOwaT3H1mY/DBiL9U+BbR6em66RrSz3ETjUw2zdKia1rYR0dDAjdOYTLiVOi3GrWTK5IyolD4+0+wdYsHQ3mW1MmGvcDiXBjM1mBEHyFiyaOoCayiUIK8gnbNkABi1tQsADT7q+J1vMVVa6ruOyYi8cnYZR9yurlM9mbALEJzxj33pngvLG4t72FdsPXaLmCE8MtUpsHd+dwX36QnbcvI9cr/msnWNAXTXJz7zufy+Kfm3tZRFs8ae9GLsshmGzpjGqTQ2kecGavi3Y2u8aJ80/BLf4tUL8RGllacaWEXmGZUvX81BjPJ6W3ajAW47OMyEgZxD25qNoWunviKxaOtG+PWPLS+T2fj9cnFfzWLIy8iUm7AKr49zmlixfYEIHjSQChrTlcIe9LLdoQ0XJbF7dWM1ci2eM2r8YzehPwKaTgZ/VRqKa6mJi1ouaoklEbnWm68Yq7N0xHS2Fd6zo24jbplH4D5Il4/llAvwCOFZuOP5WNQhduJGbUi0wshpCA9k/29gtIDV2N3O6zqHShgg+7P/HXmHF/HXcUO7NbIdh1M1/gP+MGTzp7IJV/1okJ4tRp5oioiKFxJ6aw7AJUcy4EoRe0bRScMVxaa0ngScK6GLtwJCWKggmhDkJz3mZo0x1VXnOzlT5sMdWlCU3kXsH/XBfcgXlDi2QSKjMGA9TWvzhaPgGC1oO5qXtDZbrq1Fk3PofvMoi2IjcyYSJe6lmOZNp/ZuhnH4Nx36jyHW/j0cn4R7bV4dhfDibFq3kQHo7HD0NaVz4hGDH2dypZ8qUEb2o+UXEqN8xlL8JtpzXN9m4eD7bsgfg42pM45IGJ95YxZRJR2jo7MY0HXl2Dm+Le1Q3jKcY0lwli0e1WnHvAAAgAElEQVRHgrlUx5yVVt3Iu/0J2IaX5+wyT9ZcFKN1787Ul3zJ4U0bWJ88hNNHbNFSkOasT3ssrgxh4di6vL1zig17w1HoPxv/uZ1IPBHIpmORKDfsSINKJaZ08jVprVUb5fSnHL/xnIKCArIzIjm16zQdHXag/yHQwVtubFlJyIlUqnbrSf3U8/iflGSoswlDKt5kunM4A/s2Q1wMnu7yYluaESu3fG4pnvbkDOt9V3CeJvTSbkM1GYi/c4Ab1QyxH9yS2w6qn4ONXOLuH8FvhinBGT0YYDoL57HNiqPZp77m9v0nxCQKXjB4x4mAACpP2sb0rsrCw4N/9E54ziHHuexPb02nTnVRidyD49F6LDtiSbsy9IQpSzM2SOTegXVs2vYM5e4DaJp7leCTeXSxHM+I9hrF4/s3X98EW2pUGAeP7Ca1gTEmnT4E0yyKhnTU059XjcYytKcMu0YK9th20jJkGaeQQFGtH5ZLDKgPJD+/xr4Tx6GJIWPbVYHUCHavDebQ1UjSaIlR/9dM2FyFvUV7bNLkZl5ltfFiLiBH1artaKctzbP0ppgO1USBdB4cC2bzrlAeCw4SBVf1vtjb6tH4zR4MPQ6Sl18IknJU7j8T7+Ff7JGkP+VESAg7ToSTjDo9TCYzrHM9lCQEgWLnsP5GMnmFAitiTcYvtKNrhT/+OoL9hY1btnE2Iqn4n1V1mGmtR3N1Be4HTWRBzlS2TPwYbzwn4QXndi7lQGwthhuZ0+H9Meurc/iu28GVh0XHu9DehNUmXVCQ+TQ20W8eHb+4+jI5YxP0MekWgT5BhD6OIZuaGLg6Mqi2bJnaEihbYBO4nb/iwp6tbN53gwTU6DRmAsN7NkPt969Ci0btdw8Pvj+2vzw8+H6Oz1J8dnhQBl6AKWXzhcl/XIEyC7Yf78JvS1nmwPbblPixioVg+zGdhKl+gQJCsP28iEKwlU67XwC2FMJ2BfGmqSk6dT+NRfiDDYm6yKpLYgwepIW65H93GfaDavynkwnB9vM/rxBspdPuq2Br2LAhI0aMKF1JwtRCBb6jgMAW/PXr13Tp0kWoVSkVePfuHRcvXmTgwIGlzPn/mTwkJISIiIjPjSZbtmyJj4/P/6ciwl7/bQoIbkzBYJswYcLfVsd/teAXL14QFBSEo6Pjf7WLv7RfVlZWCGJsqKurI1JYWFgYExOD0Br8l2osLKxEAeFS9OeHgnApWjrtfsEeW+kqFKb+/1VACLaf/+2FYCuddkKwlU4vYeq/oIAQbD8vnhBspdNOCLbS6SVM/RcUEILt58UTgq102v0nwZadEkuwfScCa27izMy2pVPkL6V+xooejTk84h4HTDX+Ukn/xcxCsP38ryoEW+m0+w7YMnh8ai2OZpY80JyJq7sH/et+/EK74KIHLcZ4E6Ziwe0zdmjK/vl7bEm3tjJ3521qdTfDUrtm6VpZkvrp0YXMWXsdTSMXzPs1otyflJKdEkOQTWvWa2zj0pcuuD9V849lOmVbCdfq5zg1tc6HDJnRt9m4wZfzVawIGt/sxwr6j6b6nWArLMgj+dE5VrtOZllUW5w9FjOxncDHupD8V/uwHGnP5utPySjMY9i6l6wbWQmR3HDcO2syP0yq2JigmhYG9isJMPrnf8ffA7YCctLTubq4N7rLYxnhexb/EYJvAgtJCtuHh5MNvkdeQUEeHS3W4W0zFs2KIsWfohXkcchSjUErk+m54gmHzf7ZB/0PgW3FPC8OF/ZhwDhj7I3boyxoeUE2oW66HItVZfm91pw/OK0IbIW56STEp5ILiIlLIldeCcmCDKIvbmL+3nvU6DiWSb0bUb6cLJJiBWQlJ5KSlUdBoUANWZTVFZAUDLa8LDISsyiUgoyMfKRkyyErlU9mdh5S0uWQkRS43WaRnJBKVl4+guwyShUpLyXCH8FWSF52OqkpaWTnC+qRRE5RHjlpiSKr8vzMZOJTsygoaoQkCqrKfDQPKSQ/J5vs7BwKgOz0DHIRQ0ZegXKyUiUfrOeTmZRASlZxO0REZFGqqIB4fjbvIs4TtGkNV9TNWDFOi3LysohmZZGXn092fi65ueIoqCggIwGZifGkZAtqAVFRORTV5Cl+VBSSl5NJWnIKWUXtl0BWQZ5yJVbr+VkpJKZkklfUfgkUVFU+aX/ZoeTvA1saTy8F4mV/iIK2jZGIiaX5pBKw5d1i6fAZHK81Ce/ZQ6j32BuNgQeYEnoWyzoRLB2sS5pDFE6df6+Ovwdsp5lZdSzPZ3nT/KAdL4xKwJb+jGN7T3A/uxlG49uSf34ZZtbnaeJgz7QBmiiL5JN50IqafqIMS1rK07FlFGzBu04QX9CS8rKVGWw3kVYVRMl7GoKJ0S10x6QwdXdtju+chqZMNpFHVjLDKoBHeTnIVKzFKLfNDGQvS+Y4ERKRjYSsIs0N7HC1GEWTcvfxnzmdwKvvyMgXJSexLY7XfBldTZq48BDc+20gtaca5y6l0me0BUNb3sZv7zN0xjph0kmVxLsHcLVZxonncaQnRdHS/THBRuoUfDFjy8uK4dLOZSxdEsLdVEnyM2rSz2EmFmO7oCGRxc3lU5kQdIOszHzExLSYe2RTka158ZXJkzO72bH9MPFyitzffYLH2bK0MrRh5tQhaKpJkRN/iWVTzNl0N4PcAhFEcroy56wbvfLDWT1pPCuuJ5Ihroymtj5TrYcjGhzIpftRXMl+S1x0Yxy3OdK30jNWTTRj88MCCgpFkRTTxuH4fPQqK1CYGcv1/WtZ6rOe28lS5GdWo+fkKZhP7kMD2Tzu+tswKeA8iSl5iKCJw9EQxnxi/vt7b8mPtf8+sL1vQzoRh1eyYuvdD2DLv72e4ZbX6OA8A9Nu9VAo8WO7ZBLFGt1IfAf04qXRacy1RJGSVUStshpyv+EDmd8DtuKHakbCFXxGjfoIti8HVMwJ5pgGkD9kKtNGtaNC9k18JhiTYRqEkksLjpZdsN1DpVkzoh8/pv4gW0Z3UuTxWgdmvGjN8hZ30PZX5cDOaTSTvoHvzFhG+gxGJSGSfSud2RA/hNWL9ZD7cimam8hBZ33m5xmyffZwqilKEbXNgM6Lm7H3tDUqjzYwva0nmYZe+PoNoy4QeciNWR/AlslW3wgaDO5M45rKxG0bRzP3Bpy5ZU+dT8Fm25KnZ4JZFHyM6gYLsetVg6Qba5nufZd2E6Ywtu4dJvXcQ5c9SzFuqIL4HyITCcC2gQXWS8noMx9H2+FUiQzA2vI4VadaYTFAg3N2urjI2nFm7gDKS4vzcOMIhm5szdYD1tR6++VSNJIdNrZ4bhLBIMCViToNKJ8Tz3bL7jgrL+S2Sx/EyeVOgBET97Vn49bxiF8KZoHPcWpM9cRZpxbJYZuxn3kAhdEWTNeOw3nQLpqscMW4TTVky7CXW1kE2x+twWMIHNqYtZ0vEDpZgsBJY1j7AApyQF6tBaNcnBnZRo1/2vy67IItj5SL/kxxf0CrGeYYd6pA+GJrZuYbcNy6Nmu1G5RtsDUbNpYnQRt4Xn8IM40VCDILQcnYAiO5bTTxlCsCm6asBMlPLxcHJ8lN5sm5UM490WTOrslU+xJsbw5gobeEVJ0RDGxdpWTpdJ2Vw88yOHwfOqkbmDdyC00DzzJVq/gR8TnYqpEd+4DrD6JIzcyD2CPMmpiJV+5qun4KtmmVObnWG99dGXSbMqzEU+4lRxceR270DKb0yWfTLEfCNSZj0KE8qo270LZGidfbhxnbBoK33qDRtHUUOyFFEGDkwZPm4zDRTcJpyBLEjCYxuKkyEiKQk3GZQIsw9C7tQk/s62A7nquLqd1EtATBvl6FMKLrUuSnWzGkfjlEKSAj4RIhc58y7JAnlU+uwu9sDey3TKRxUZuesdPak7Aq/Rmrp8whNxduqIxgUEd1KjfpSDuNsuCI9cd54r8DbJnsn1QNzwbnP7MGz0l4zD5fRwLutWROoC3t/myD92+aHpdVsKXH3WD7Uh8uy+pgbjwI1UersfcQYfSGyXSrGMeyTnXLONgs5lPxhBvrH9ekb+NENt9RYKKFEb3erkDDrRhszRJvs8jehSM5CqjlZ5HwKhGRSgZ4/SnYFhFWvjxqSrK8n91LSDdlvKcV9WK+A7bGOexe6UvQvVjEC8UQT4vk1KHmbMxf8xWweeG89AYKrWvy0dzzEz+25HN4zwngRvJTUmSGMN99Gi0+OOcWz9j+CDZ77tQ3ZeqgDOYP8+JZ7cqol5MqCS8oipyiFkauVmhl/SjYFvFGsyaVpCVKfMDEKF+xLYaWA8nc6cvi643x+AC21xxyduC8fH/GGQ+lQeFlls8P5ErMQxIk++HiYU2rSn/THfYXii2LYEs578soz+cMmD2dse01kC1Ziu7TC+PAxI8xysh/x609y1i2Kpb+fqvQ+3g+9BcU+fGsZRFs6TEPOLplGXufVWDIRDN0m2WxZfQwdpcfycD21ZCTiOOwsyV3uixnnqEuPTsK9P1nrh86PAjedY9mFqvRyd+Bg99xnt15TPVRlswYqUut8AVUKwFbk1ALlA3l2PfOh/ZJzzjsO4fAsE64vAfbpstU7jEJ6371kUi+gvvYJWSMt8G6nyaKkp+uobKIDv8O2OQOozPxBn39ZjOxTU2SDpjSU0+EJTlfzNisanNl6waCz+QzyNUK7W8GPbyCXZVO5ATm4tPz0z22Dazw3kX5Ub5MGdIEhfhjeNjto1y/8Rj1yMR3+GLEHdyx61EX6S+i7Badiq5ZxKkKUwmwaIc0xUvRz2Zsiaex1fVBzms5czpV/9xBNzeBsIOBLNn4ht4edhjUVSYrJpTFjruh00iMR7an4ofD6OvMrd2ZdysyWdnnnxlApamlLIKN6ENYjg9AdvwsZgzVQjX+CBP7OVJ7wyVGpx4mQ3NAUeCg7PhH7FvhxLbnXXBYMpnm//CkuGyBLZeE5+Ec2hxA6Fsl+o0zoW+LqkjzkuPeARx58qYo8DSkELZnC68aGDJ6pCm2pu35pyLzlQpsetUeEuxojdOh8tisns+4LrWQOe/yAWxNX+xnpJEvikP6UaMglVf3wkjJ7IvdrsnUfXYcb691XEmuSM8RoxjSuS7JZ/0JOh2HgrIK4iU2zJIaOkwwaEja98BW6w1us314VLEGdZSVyE07x0GPKrjnfTFjs2vFuycX2Ld1J/dTlKigVPLMUG6Cbr/ONBZ5QODeS7xNzgISuHT1FaaeW+j34YlcPGPzdfXjTY0hNK8iS27Mc6JUWzBmwnA6a4hzb/tiAs6nolZRBVFRERAVp1yd3ozTa4ZMwiP2r5nP4lOS9Dccgk63mjzxdfocbCRzc4sn6y9mU7VKiW2vmBRK9XsxamAD8l5dYuMyP86+rEir5hXJSIonsVwDhhgMpJP8S7YduEjUu3RBvEIuX32BkUcIg+uVBjn/TNrfB7YcEl7d4kTwMa48usSlO7FUatefXto96NlFg/idywi6KopydSXkXodxloEsWqlP/uJhuLxtQyslyEpL5lVcMlr6lhj2rIcg8OQ/ef0esD3jsMdWrme+4nzIFhK1zBjVvQkt27Yk64w3M7xPo9ymD9otBVADanViTK9WVFV6bxj7FN+yuRTNJfFFGPcevUVVqw/1lTN5efUEp96Uo3OHttRWlYWoC6y8KMGwIVqoiYsScWghe8NBUkGBKnVbUCVVmvp6LVDNjiXs3BnOXn+KROPu9O3ckmqKWdw/uJXjEe8QbJMJrmKwNUX0bTgX9t1Hrd9oWpYEnU96eonQR0nUatIRzaoKvLm+lf2XnpGQDpW6dKHi+VTq2+pQPTud8NBAwhUHFduRk8Pbx9c5e+LsR0vxr4INRFvoY6tT65Mx+34pehrZdsaovr5NDFVp0787bZtUKRngKYTv2cSxRynkCt7W+ARsCnmpRN29wKEjt8mp1oRO3bSQeXSZZ/m1aN5eE/UPd0gKt3ds4FhkZvGrLx/A1gR5MngTcZVTey/zStCy8nXorN2V1vVUkYy5waYPYAOa6WHXtwxSDfj9YAvl6Se/rGK99vTs0o46MlGc2HWSsOgEclCnq+FI2lWSIu/RIbx3hRXnkFKkuqY2g3rU/cehJqj+d4LtzieaSatUo2XbdpSPu8zh60Wj8eP1B7AlcX3Tap42MUO/eUlktn/oafCf/PLg12r3tT22X1vD/0tpvw9s/36Ffw/Y/r26CcH23d9OCLbvSvSDCYRg+0GhvpJMCLbSaScE23f1yicjIZrXMSmUq9Hkk6XjdzMKE3yhgBBsPz8khGArnXZfBZuGhgbNm38MIVe6IoWphQp8XQGBvXVqaiqC8SW8SqdAeno6AhfdRo0alS7j/2lqwYPg2bNnnzvodujQgUOHDv2fSiLs9t+lwMGDB7l27RrOzs5/VxX/2XIfPHiAu7s7gYGB/9k+/sqO9e3btyhGhNAa/FeqKizrqwoIl6I/PzCES9HSaSfcYyudXsLUf0EBIdh+Xjwh2EqnnRBspdNLmPovKCAE28+LJwRb6bT7T4KtsLCAzNR4MsUUUZGTKJ0iZTR1QW4WaZmZiEjKIy/9G3xzfoEuQrD9vIhCsJVOu++ArYCcjGTexcSSI6WCqpoqn3EiM4Fnr+PJFlNCo7oKUoLPif7kKshK4W1qNpJyiijJ/hxsctPjiUvMRFpRFaUPH5z/scLf5aBbOulLl/rNtRAWrN2InI4PHnr1S5e5jKQum2DLJ+3ta+KS0skpMvEUfNlRmfqVFErMCMqGeGUJbHlZqcTHRZOKYhETykuLfRApM+Elr+MzEFOqTnUVWb6BhL9V2B/6VnSe+Uxu15uKg8s8hjcvx/tupB23R9dmCxelJnAz1PZvtwaPvhTAit33qTdgEgada/2pJ5YQbH/rmPnpwssm2OI46DCOeftfkitdHinB4Nadz7k52oj/rrvyKwqXGbDlZfL4XDBuTtZcLqfPbBdPDFuXfNqeHsM2L0PmrT2FnOkpTtl1RO4zc4ufHjqlzvhDYFvttZzT+T3pMXA4VpO6oy5YCWXHsdN+PHdFy+NzoyVnDxRbg+clP+XqpUekANLyKtRu2hKl7Jfc2u+P9/FI1DX7MqpvF5rUqY6ybC5vwq9z/01a8TeWVKN1n8aoUEBW6hue33pDvgq8epWJWo06VKuQSXRcBhUq1yn+0DY7lrvXH/AmNRPBw7Zqy940URP9ijV4Pqlxz3kc8Zi4TEE9SmhoNkCjUvki6+2s12FcioghO7cAERElGnVpS7VPnQSzU4h+9oDw5wkfBVauScuGKmREvKawvChPo2LJza2IVp+mKKc+4+qFhyQLPjGUV6Z20zZUV8gjNeY5Mcnp5GQUkBAbSzpyVG/ajDqCdohm8urGJVKqd6OxqmiRZ3x6zGPuJCqh1VidhC9nbDkJPLn7kBdxyUU27OqNO9G4SjkkRN9x72gkMnVlefQoFrnytWjWvgYSCdE8vnufN0W2C+Wp1rA+tWsoF328nBVzn+sPokkr8h1XpGGXdnxmSVfqYfX1DGUZbCer2jB9lDY1yv+izv7iYsoG2ArIfHmFrQGr2HAzjcrKyvSZ/B5sOcQdmI/x4TzU7wcQ2XsbB6zLONiCd50lTaoZUmLl6Ws5hY6VJci8tw6jmS8ZMzwek+01OSrwY5N5x8WALWw7dp03WSmkZefT0mwl46vfZbvPQjbcTESuYh266E3EbLgOakkHWOQZxIs0SQpFxUl9VIiWtyu23aqSFL4Z516rSO7VlNQ8BXr0Hk77iqH4fnDQLcejU0fZvv0kEUlpJEeeJXPYUfbYNkHiC2vwzIRHHN26kh3HHpMvrUBWbCHqfYdhZqRLU9kEDs9zwu9FOgKLRzHRBkxY7IS22vuRmUPivVCClm1gX5wI5VOfcjs6A7VeFiy3qssZo0XclVfkVTlQKezE7M2DyQzcQsjRa7zJTiUtIxtNswCchijwcMci/HdeJFWqMRJpsUS9fEZ5Awc8JvRBQ/E1/v21uDHpNav6S0J2MhHbHBl9vhMHVusj8hnYKvPi6hn2bj3CzdfxJL68RkaPFaydpU31cqeYJDaNjDFdeJ2TR7NaAzGZpUX07mUE7Q4nT0aR7HeFqHTqy3jTwbRRTCPU2x2/+8W+dmLUZtxiV3RLjAd+5f1ZlsG2Mb41ndo2poKMEs1696Ch8ntfvF+pwM+XVRbAlp8Vz83jawk5/5Y61ZUJv/GMtiVgy4q5wDLv1Yh2HIlksCX7Wq5lT9kH2z0qt27Lsxu3qdxvOsY6itxe6MySwp54NLxC11XKxUaTMo/YviIR7amdKZ/0nCP+7qx/2h0fvxEofumgm/GCTTZmBFeezHoLXSopSPI2dDo6llIsOz+Pms83MLPbEsSnrcLdqRsCy7/PHXTh1PYXVO/UDI1KCiQdnkoLSxX2PnSh0adgm9mE+0cCWbLzNpqmbkxpX5HUh9twcDlPndFmGDa5j3mvQJpv2sD01qpFDrifXXmxXAkJYushSUaumU6jJ5uZsfkRLfsZMqFrIku7G7E1bwQLd0yjS0XBMv0eW5fE03N6F8qnvOLE2vn4PejGkjUDSN6xCB+/C1Q1dMdcvzX5R2ZgsF+VBfaT6FI7lXU/DDZFrh5/inTVWjRoWJH0s/MZMDuTubvs6FnxMpNE+xJmEMLGLcOom5/J8wvb8V51gMomi5ndvQrpzw7h4X4E2a5jmNglFudhG6gyzxML7TrI/43nEmUTbKmE7w1gx5n7RbP51IcPyO1oy0KXPtQULkU/3goF2bwNP8Ua/+OIGpgwIHE3K/eUgK1pJqEr/diEJlZjmnF75gACGv5LwNZs9EReB63gnnp/LMfKs8buCHVMpzBGfDONFpZYg8tIEHN5IwFnXkN+OtFhEbzK1Wb+nzroLiSyXlva1q+AVJHP5CMOuEVh/IPW4GmPTrLt5B3iknMg8Rr+3ir4fenHVmQN7onb+mfUH9ilZIkVx/WtEdQ2d2T6AHnOrXBnb1R9mtSVokZvM0ZrfWKHlxvD5c2BhBwvxzh/czTu+GO16SGthk7GpHsyy7ob8WhYEG7GzalQsnyNuxzE+tMCDTJ4c/c+T9O747ZvHIU7FrHjWgFdJs2nl+Croltr6O39jskOE+jfMIuAHwZbfTJeXOVw6GUex2RASjhb/aWxve2NfpWrTJHoT7kjOXhrC7YMYrm+zRMb11vU1u9NnSKbpHjC9kegNticaWNrEh7gza7H6tTWKEfNnuMZ1+6DffDPTzG+krNsgu3zhibdWMhg7f0MvnIay/p/I+VLqezvnbEVkJX4kGMrvDgnMoEZDpok7FtaAjYXuqfvYM32HFpNGINOy3x2jevxLwKbxUJqX/XC95YSnSq/4Nib2kyaYkiXN0upWeKg2/TFASZbh0CXlmj8ENjWEN+mMQ0rlef9Oam4pAa9JwxC5eV3HHRrvWGJexBh8krUVJBD4ptgW4LP5tc0HNycEhtHQJnmuv3o1LgK5TLusSvoOE/S7nI1VJLxK1Z+NJosApsv890vo6TTHrnoZ2Q06sIks7F0rPIY7y/B9nA3ZtM3U9hNi1p/F9i65LF5xUZOJeVTqaIKct8Fmy9zPB/ScHQbPiJLkcbde9O5ZS0Usx5yMOQEEfFhXD0DI31XM+RvOHj9N4CNpD2MrW1PjQNhuLYXgq2Yv7m8e7oHp77TedjOkNaViv0Nbz5OpnL3PtR8foaIZFVqNm2Mmlwq9/ZvIbyCLnpDJ2Jv0Q2VUkL8VyT/ocOD99bgfcUPMM9rM+fOxtBmlj2Ww7pT7ZbrV63B2759xA43C7a8HIzH+xlbwAXUtCcxc2AjpDPCWWbsyOM+tjiNaIvKJ0fGUHpr8KiAAfQyqcTa3C8cdGfW5+bu9QQcfoe2/RwG1flWFI5bONdrQ8rKT6zBkyM5tHUVyy/KMLBdZUCVRh3bodVUYDJ5849gOzwJuRFSHExeQrv4SHa7TSbwySA8vztjk+PAxFrMrXWM8NnNSH+yD2cLL07WmP7HPbYm95lidQT5UROYOaoNqbsmMWpqFtOu+WLw5YwtP4VHp4JZ7h9Gu3mejBL4XP/pFY5Hi448W5DCat1fMbw+L6Msgi368hGel6tFo3r1UJKEx8EG9HdXYdmZZfRW+fgaw69Xo3Ql/t4ZWz6ZyY84u+UMz4qanc3rsFDO3HmHRt9x9K4mTW5GBkXnciRxNcCXS5XGMHnUaAyHt+B3nMeUCmx6Gs/ZNd+KOSdVmO3jiEG76kh+ag2eeAtbI0NuVWiBurQIokghl9wG812TaRB9lqXuS9h9K53mI6dgPrwL8lHH2LhhN/fiC8gvCYMi3dQYT/vO5HzPGrxxDutdbNgVlYeMhBzl60nyYoE0Nl9GqbJrQ2rsPU5t38ihC5GkIFU8otQ7YzJ5OJ1FLmO/dG+JtXYaT0SasWax28dgLjkp3Du/E79N24jPLHEBVW3NKGMDejePZfmXM7Y317EZN5qbFVqiLiWCqJgUsm9bYf5dsFUk4bYrhiNOotS8EhLZFVGv/owTWaP+CLZecuxZ7samq5HkS6ugXFOCN+ulGX/TE70vwYbAdimSc7sC2XPyPknFJs6g2oZRxvr0Ln+fhX67iHiVBKTzpLABKxd70vpvCAZTFsGWfHY1czaF8jJRBFlxiEuVRMdsBpP6a6Ig8ufvZZYOS3899e8F25ftT+Puh6XoJ697FCWLJrjsL0XzyYiP4nVsGvI1GlNRThDEIYKHyVLUqaWBqrwkJD7hdKQYWi1qIC8qQszdo9yOBjFpaZTUqqOYLUHFFtWQz0sh6vFjHr94i1jl+n/yugeIV2hEx1ZVEUmNIvLOG+SbtaV6SWipjLdPefTJ6x7JL64TFvmO9BwoX7cuCk+yqKjTGOW8bKIfXiJapjntaglg9OXrHoBcFZo0rUNlYrh45ylpmYKXJkCkeit0Gn1csGa/fcyBTcvZE6XOgF4tiqJcvbq2mwj59hga9KX8q8ekqzejbhV5BMHpBb3xVdQAACAASURBVFds+BFuvdegYnUUM8Wp+D/2zjuey+7/40+bzKaWNEWDkvaiRbuk0iCiolBKU3tIw0jISHtoaSntvbWHhrZStuzt9/igUvfdXao77t/3c/7kXOdzXa/rXM/rvK9zzuutXR0KlnvkU75Wg8LvcUkRXH+ZjUq9mlSWlUSUOMKOXed1HkhI1ERNQ5SIouUefHjH8zeRiFVSR01ZlpR3YYSFvyY+DeRr10bhXT5V2tanivQHwo7eREynB+qfYoBCT7nPyz2Acso01GhALal4btx7RnxyZuHJ12iGQdN/YUq0VK3B/wEsyZHcDnvK+4TC9CMo1KNtq3ooFuXg+HUk/Z4WyhbYckmJfsXr6DQUVRpSQ7H4gvsMIu+G8lauCdq1lRArpQmY/5dbqn5PVypsJSH8HKvd5vFc24W1ltqIk8Qlb3t8XqhjaTWeTvX+dFqP33l1f7atsjhi+7MK/PyvlS2w/fx1/KkjhWD7jtK5WfHcPuqH6xI/bn4QhLG5VGhhiN2E8fTVqUk5iTKcev1P9aIf/B0h2H5QqL+pJgRbybQTgu27euWTm5VO8ockChbmCxJIScuhICeLlHjZ+Qbz3csoAxWEYPv5myAEW8m0+1uwVa9eHSmpoo/sJWtPWFuowDcVyM3NJS8vDwmJnzNB+F+WVqBbTk4OkpKfsmP/L8vx3WvPzMwkMjJS6KD7XaWEFX5ZAeGI7eclFI7YSqadMBQtmV7C2r+ggBBsPy+eEGwl004ItpLpJaz9CwoIwfbz4gnBVjLthGArmV7C2r+ggBBsPy+eEGwl0+7/Jdjy/rJAt2Si/HrtfHKyEnl+/SrP08pRUUUdrYZVCrzf/q4kPr/M7XQV2jWsjmQZWxj661p8bkEItp9XUwi2kmn3HbDlkhz1jHuhN0kqr4GWlhbVim+1jHtEyKUwPkipYdC1EUpi317TlZ3wmntvEpGrUq9g5fzPFMFq+ztP4yhfVxO1Gop8a4tyqTvo5ucQd2c7tmYriNXuQqduJtgOb/HNPXOXlrZiyMux3FxpShV5ST48PsWZjMb01yrcsp754R2PHtwlrUIztNWVP24K+xkJS/WYsgS2rLgX3L5zl+eFzqNU19KjRX3lL6zv31wL5NIbaWpp96BN7XKlql2ZAFt2Ku/Db3DmbqTARhbleo3R0mpABcEbO/E550IfEBmXWmDk2qRrZxpVki7b1uBOE2dwVcUSe8fZjGr/eeQRtXcC5q7nOZFjTOhJh3/dGjzmfgh7z79EpX1/umhW/+YDXupgy8ngdaA9XdY1ZN+pSTT5ziPxNdjuu3emR+Q8Ipd3KTgyJfIBJw7vJ051EMbdG/Jzr4VSfS4LfrzMgC0rjpshu9lxLJTYPAlyXl0jsooFsxea0L6WfOELM+I84yeN5dzdBJrNu8aWkbVKVcBSB1tOOtE3g/Fat5fQdEVU81JJl65P51FmGDXOIjRwA75X3yElIYlsTBSJTS1YONuABgVe63++/NAm+LWeAVzL0aVVJwMm2PaklmCJW0o4a+1mEV9TBqdLmpw9ILAGlyDz/RW2bzjLe0C+iirtehuhknKDYxs98Lrwjgr1WtOn30B6ddRGRSmDsEM7OP4wlvQcwcU3w3iGAbXJITnmEdeCHpCtKsLt24nUb9ER7XqJ3HmSSN0m7dGqqQApTwjZeZIH0R8QHK41aCo9G4j9jTV4oc3KuRPnCBf4dVOTNv260qpRNQTv4aQHB9l0/FGBNbaoqAo9xo6gWdF+94Jbkp3AsxvnOX5GsIkcajbvhl47HWrIC4wJj7PjxD1ik7ME7326jTOl1sN1uHmuJeBxLSzNu6PdrjdGTSR4fPUcJy8+LrBNr6XTky5ttagqC5/B1o+IgxvZsn0NAUldmWekQ+Puw+lUKYZr16+QqdID/caVIP0t106c5sqDNwh2ODboYoJ+sxrISX7gZuBajr0U7HsVR658KwaO60SNgkt4zfXzIZwNSxBsiKRh+y50aq1OxT+4LKrMgC3jHddDn5OtUAdtrepk3fDGzOIsrdycGN+5HvKiidyY15txKSPRvbOA92ZCsOUmR3LGaxJTb7TBf91kWuTdZeOSDVyXao+FfgJLl51FfbQDE/toUeHtRgzaHmHo1QDMa5XOSPeHwLY16DLZSk3IzxGnu9VE9GpLkxzqwfBlqUzq+46RgbU4UuCg+5w9zkeIEMkgLTWWF+FhSPd0xqFDGpf+BmzcW83cjQ9QVamNtJQEcZeuEN1/Bu4WzUi7t4VZnTyIN+hKPS0NOrToiGp2EMs+WYOLcTHwNHdfCrLl5BEXupETdXw4vrIzsl9Zgye/uc7Obb5cfqVIfZVKpD5/wRvllphZDqK90hvWT1pNaG0V6khJIPYXsKUR+fg6J4OuEy2SRVLEdW5namBsZcughnHsmu3DBXlFqsuVQ+KbYOtMK8kIzhy8SYxINh9eXuZmXktG21jRV7MSoZ9C0b8HW4vci7h4OPOhkxdrRlTjwb4AvALDEKtZhxqVYniX1IVxE1uTfNSdBQdj6dRCjfycHKJvPwbd0Uwep03a8b2s33GZbI06VP5fB9vXA4gn2zAeEULz5fMLwJZ93Z3hK+4ycaE9d2y7c18INgrBNhXHu93YvM2cBkRwbIULIc/r0be3DL6+t2k10Yax3dSR5wIzao1HdP0lnLr+k03YvzeS+0GwPaB2h848OX0JOX0rJhgqcXHaEvbVNGROvbO081QqsgZ/z6WQFDR7NaJccgSnN7jif0ubJetMqPS1NfiHe6weP4MrbafgZt6JKrLifLjnxKCBr5h6dRVNItczw8CH8nO3Mm9ckwKzui+twWW4dymGShqqKJcvR+oFR1oNy2V9hDPNi4NtssCPbS3ehyPRc5jPiKZKpEcewckhmPKDxjBK+wkT9VdRz2cPjrrK/DWpTgaxkW95HyVF/eY1EXl+mMULTyHfaziWHSOZO9Ad+ameTO+rjtLH0Y8gFN3tQI/DbTm5aQQ1SCcqIpK4BBnqalaHp/uYPecCNYePwqxvU8K++sb2dSga8+DIZ7DpJ+M205c7VfWZOmUQjZUSuX0uhmqqL1jcz4v8lavw7N6A/Jw0Hh9dyizHFMaFTEYqyAXfU/JYei2i679j3vHdXlpmRmxfnGky9wKmMfN0HSYtHIOu0iNWjPAmctoiXNsm49JHCLYCuXLSeXVhF4uW+fKhtiaVECH55V3yGvZkjNlQInYs4WBEKvLyFZFCnHfnNlBl8Vv8BhZZ83y3d/zeCj8MNk3zCSRuWsE1WX0mDJHFY9lV2kwYh3HuJtSdP1qDi/N8/1wcdzyD3AziIxIQqTaUFd+0Bp/PZYmq1K4mT+Fe8nfcCZbE4QetwRNCN+G86TSvYzMg5RmnDjdjc+5XRpMF1uBOOLpcRa6FBpULdop94PnlZNrNXsZUQxVeH1yF2/a3iCiChrk78wy+tMbOiHrI0Z2+BF6KgsxYHt+Wpee86dgNUeXNAR9Wb3tKumQ+DUY6sah/HUT+AjZIj7xD8I51BF2LhswYwq4rYOjiyITBLXhSErC1fcMsl5OIdBiKw7AWfDIxv+mCpsFTFr5wZ4Cs4CJziH91FI+x7lRftp8B4ifYFrCLs09yqNGpJyONjWjzb6Si+of+WRbBFnHOg0U+l6kzxIGxBrW472rOuqQpLFmii3L2fSHYit3P7NR4wm8co2DuQODdd3IfT8XbMGqGI81zrxD64CUFcwdEcXTufCScX+FnWNbBZuuO5iN3Fl0QQUv6Htdz22Ez1pQ2b1xR/WgNfn8NPcbfQX/xEJpmf+Dp+dOcf6rF7G+CLRCZkfp0qFf501IIUfFKNGrfBJGn37EGr3afKTMPItqtPe1rVUQ66gjTLdNZ8bXRZAHYfPA/mkc3W72CpDCFRRaVJk2pX10JqaxIbl1+SHTmVTY5nKDz5lOMbV5ULekN57atZc2VPLoYt0Ml+RH7/B5RY+Qoxo5qi3JGFPeuP+RdSijbHY/Q3OcEds0zvxyxJb7g2Mb1bHogjp5hK2okPWCnZzhqtmOw/BmwLQwmo9MwZoxux6dkWo/90Ot0m0nP3ehfADaBnfN+Vgzfiea2nYxQTSPmVThhT25z5cgZPlTpg8m4QWj8Qd/msga2iPN+rNx4Dvn2plgYdkJVYLrZoh8BeQ2pryxJfl4yL2+GklK3NwNHTmKhXScq/N6BxQ+3VuqTB1+facwNfBf7clWuK9NmD0W9eLrKB5607nqC0Ze3Ma5Omf7G9gBNW1/6yZ1k6Vw3AoPT6b96ERMHtEH52qK/tQbXeXefTTNHsTvJEvePYFt7lopdrXEwbIps9lPWj7PmdLMZrLToXBCKfi4ltwZ/uLIl+jOasT3Hn87FQ9Fpjbh/OAC/3U9pZb+UkVr/ZFQcxtJmWsSsLGYNHveYIHdXfCPbsyrAFNkzbjjOOEp163nYC8D26aSf4N6hJQ9nJeLb4yuwRd9l8wovdmXqsdLDGKljTkydeRGNGQux/TuwuXai69Ux3NlhgiBq/CIUNRJhy8wl7EtqyaS5Y+lQ6xVblj2m+dAqBFtaslnPi/uOeuRlJnN1vTVTT3ckYPM4Gn6aJIjlvPccDkRqYGhtR1vBzMIfKmUHbCk8CF6Ly4YrKPcczdjBnVBVkEaUZCJuh/MuIwtBmtucrGdsm2LH876bWWHSmoZ1Kn5zLeK/LWHZAlscd3Z54br+DTqTZzO2W61iKxQeENDfnLXVZ7LbrR81vrD8/7dV+tz+j4eitr4Y1n/HkWX2TL9QhTmLZzJQuxpixazBNXNj8TBviuuDKpSvqESdxh2oH1MX0yBrGsdcxWfhEjyD7lFjuCNOtkNRl3rI1jnTCLj8npScQgugcu3mciBgIHzPGlxHnsPLR7Jw/yMS0iSoP6wXcotSscj2+RJsM1qTlRbJtSBfvL13cCuhaPq5dn8WOtnST/QIRpP9eBopmKvMIqntTG6ttqTKxzUVuVm8vLiDFYumc+SNItWaa6AcoYKupTFDWr5k2sw1XHsSUzBCSmwxkZs+tlST/uobW24m4ac2stx5AaciFajesgnKj6vT1cGUwX8DtuSr8+nYzZccraYMctyETa3bxSYP1EgOP4rbvNXsufqSLEkVek93wmGIJtLxe7BrNZdQRUGeVimUWljgtmwULWViObVxCRN9LhX4yaXXbIfdJAes9Zsg8wfzlZQZsEVewnXhDOZsuoVsxcqUl5MqNKbvNoujC4yoVaFw+JGdcU8Yin5kRXYSz86sYaLdBp6RQ7narTAeN5uxBmoopt3Ae84KNp66TxLpVOo6F4+pg9GqJV9W17EJVtCnk5GRg3g5BaTF88hKTSY5WxS5Aj8yUchKISZVhPJK5RAXESHjw3sS00FETAxJqXJI5IkgLfhffjbpySkkp2UiIiOPolw5JMXyyPiQQFJGDnn5hQqKSClQqbxMwcfK1MQMxBUrUK7I5SY3M5XkzBykpOWQkRQjOy2BDymZ5AistOXkkEjJQ6qqApL5eaQnx5EupkRFWcHB+eQIjk1KIbPIUw1xGRQV5ZAmg7jEVHJyC1LRQ7nyVFX40rIpLzuD1OTEAgtyMSkpJPLFkZSRRlo8m8QPKWQJTkBQZJSoqijIKZBPbkYyCZkSlFeUQYDSvOx0UpI/kPaxjTxxpGSlkZKWIDc1jsTcclSUFyxoFCE/J5X42GRyRMWQUaiAnHgOqWmp5EsooCAgUV42qcnJpKYLRhbiyCopISsljqhg1jYqgbT8fBARQUxKgQpKMojl5ZCRlkxiSpH9t4QMCvJylPvoZf6HXqRlBmy5WaSkJH+yg/90+dIKVFaQ+WxnnZ9DakI8OTIVUZQpnfVYH8+t1Eds+XkFz1Ci4FkBRCWkkZNXoJxgti0vi5QPyaRlZheMdCVkyxe+LErRrvD/5ZaqP/ScCn+mhAqUGbCV8LzLQvVSB1tZEKEE5yAEWwnEElb9NQWEYPt5/YRgK5l2fwu2Dh06cOHChZK1JKwtVOA7Cuzbt4/Lly+zbNkyoVYlVODBgwfMnTuXPXv2lPDI/83qHxlWtWpVRPLz8/Pfv3+PqqoqdevW/d9URHjV/5oCSUlJpKWlFdg1C0vJFMjIyCA6OppatUp3z2rJzrr0aj9//pxXr14JrcFL7xb87/yyMBT9+XstDEVLpp3wG1vJ9BLW/gUFhGD7efGEYCuZdkKwlUwvYe1fUEAItp8XTwi2kmknBFvJ9BLW/gUFhGD7efGEYCuZdmUWbFnJMdy6eICIKr0x0v43PzYn8+Dgdo4/iidDWY9xpq2LNpZnk/T+LpcOP0G59zCaK8OHl6Gce/Seahqd0FH9p61ZJbsJ/yu1hWD7+TstBFvJtPsO2LKJfRbK8aCDxFTvhL5BTxoW3zT9+hzu288QJdseu3G6VJP4fauzk9/ew3fhMM423chBmxYlu6qS1H4djOVwT7L02qDRoCdWBWDLJyPpMcf8nbmWqs+gcYVge3HCldm7btFq6CImdqlN8sMjbH5WnoEdm1FNsXC3wuO9M9kW359JFm0+O2+U5Hx+Q92Yi774JHZlTu/6v6G139dEmQVb8iMObjnE9dexCOxCmw+bjVFT2VJdOf+16mUObBlR3D5zlJCzDwuMU+t2HELfTs2pWjr2a3/ppD+0V3S5wxzOVRrJOIepWPeozceN/C+2jGTmtufs+9CPq8cn/6M1eEkfjz8GtivLaeKQxIrd09CvqlC4Z5B8slIjCbt4BdFmg9AsstD4Gmzvgmcy8KQqPpOH00yl0J7l9Tlfjid1YEifxsiX9KJ/U/1H7h3pGDGfGJeuv6nF39NM2QTbW867O+N5WQxNnfpUfH8Y//D2OPvNpHvVb+fw+D2K/HgrZQtsSTw9tQ1fvwuk19GmiWQYxx7Jomtph6luPZSKtkD++NX9/po/BLb1Adt5kNWeRpodsJgygPoCJ5KEGyy38EC6pSjzTzfm9D6BNbgk2WnP2bfYkaAXgpMtT4OWA7Gc3J1aaS85vSuQnUfuFNhrC2y0e0ywYVDrOigknsV5xjrupGUhJilD7+nr6KP41Ygt7RXn9uwg8PAtBObWTfpPxKx3mwJ77uIlOyKY+dO28lxggF29PgPGL6JnPUiLuM6+HRs5eCMWqEJHE0u6Kd1lg5cn3mfT0WlZn0r60wi0akna8/0sdtyB4BLK12qModVsutUpPmKbht6H46z1X8u257LoNFRFe+RC5gxQ5/HGEXhIzGLdqKaQk8yra3vwWH0UgYVVzRb6DB1hho7cI/av20bwlXBSgJami7HoUo+iQV/R5eSREnOPoBXOhEQI/qRMs25GmFh0oHrKE4I3nCChbkcMujalcuoVPBedQcVqMJI7F+K5N4STaU0Y0qkx7c3mM66dPO/DzrDLbz0CSzmoS7dRwxlo0JgKvCB4YTB59cU4cCqU1NRWTN8+kMhFM4jsPJrkNWu4hgw1G3fDxHY4moIIPOUpR7duZ++ZMARO682HOjK6RxMqfcehpkyCLeIgE8y3Imlix4yhrVFOOotNHwtkVjxhRecy8IQW9YYyBbbEMHa4erIrshEOy8fSRuwJvo6zCNOwYZJJD+qUjgXbFxz4IbBtDbqOaDUN0lIz0TWbioGaLPFnnRi8XppF3SIYvLUGhwuswcU569aD2Y/1mT2wKVmxEYReuUl2hzHMMqpPUng44a9iiLoZyIojMHrxXMw6ZLBruBUbFYyZZliX3OybnD3ZAuup1Qn6FIrW5u6ZS9y89YFKGpVIvb2L9Y/rMG7KWPo0qcLn7neD1RMuotJXDfGUaG4e28a9BnPxs1Hl/uYdHLiTQaO+2ggyHdRQb4yKVCxhB1wZvjEH24l9adS4LfqNXuM96So1e9VHLPEN107t51WTOXjYtSLhUyg6lxGqKVze6czUUGXsDHVp1kaXVnXLc3y8GMZSR/mwqjOxz4JZZePDm9ZmDG2Tz/MnSShWV6OiSAKxsbmUV1Uk8ZIvq193w915FK2qyhWNGCE7NY4QTxPWRHZnYk8N0t8+5sLtV1TSt8BWvwZPt7vhfEkaY5sByIXMYfWzbsyfN4QKb25wLMAeh5iR7J7QlmoaramV84CtAc5cy+/K0La1SX50mZDn4nQxGYVRy1i8dG0IfK1Ct8VD6VChAa0MZFjfvhEbJC0YM7o/KtmPOHH6GEpDvXDuI8u1wxd59DyDivXLkxS6Ed/nOsyZa0HnOkrfzBwm6HVlEWyJ59wY4fKaATMnMrKNIBp5hV+v5uwdcJuQsWVnMWxZAlv6i/N4uQdwX8WE5Q5dqUIMRxeOYUuuIdOtjWlS9Q8m0vjGYO8HwfYAta4G3N9/HLqaM9lEiWMWy7nV1pwpKkdp6S5fYA3eNCaI4V29aLL9ELNbKpCXFcnFHQHsPqHAyFUTaVmQIOUl+xzcuFS5C2ZjeqL+xofWPS9gesIbG41K5OclEvE0CznZKNZ/AltTkuKTycyRpHwVefJf7mea7QUa2lsyvEtDPr8gEnkRlkn1RspIZsRyY6cby/eqMG9zF566O7HtUT2sls1Br7gHmSAUdQYfv/G0qyKHSH4irx5nUU29ChJpkVza6oXvmXo4bh2N1Fff2P4uFA2xEi0E2/KWhO1cgLm3NIsOL6BHeUiKTyIzB/Lz8hGXkkOxvAy5TzZiOuIuhttnMKB+keFmfi4JdzZgY7GPVgHbmdhMjtyM54SsWce51w0wWTgK9fyLrLJays1kuJ9RB3unqQzTVkFaTIQvQtGseO4H+7Ni4xt6rVjGULVy5KTcIGD6JqI1+mNmocTOnmZcaenM0jk9qKcgjghPcdFtTtjIGywzVUMpMYxd61axR8SYtdPbQUwyuaIyKFWUJe/ZDqwtQunkNpHBzVU+fab4u/5WFsEWfWIppv7xjJhqxxAdFaTI5ND4GjirXeD8JPXfHyP9ZItlCWwp4afx8FzHC7VxLJ/QgfJkc91nFKui9XCwHIlW9eKukz95wb942A+DTXPcZLI2L+RMjh5jB8iw3P8Jve0sGZyxjgZOhdbgTSO8aNd4Dq9rq6BYMIzKJSNZhNptRrHAZxadKsGzkAVM25vIYPPJGLVRQfzSYurOFWXr3sm0VRBY/hSWr7+xJT86hre7MxvOvoOcVGLeaeEQtAzrHo2+yNcZvs6YfivuQH4umSliVG1ihfdha+q/vsQWDy8C9t+nfF8b5k80o10dWfgKbKL5udz3G8Zg93uQn0NGkhS129rgsccKuZKAzbkFdwPnYXGxHUFrh6FS7EYl3NjKwhVrOHInriBcfRfRHpe7HpioKRcaGQrykl5xxqDzCiJrVUehQMsc0hLFadrPjvnO1uiUzyTxlBfDp3mQ09cf34ldqK0khsAp5guwZUZxfecSLKy3kVCtMoV+ngJ7I1l6zFzGnPHK7O1txpMhm3Ey16JiQZ98ilsXHWLmJuKkC8SHc2CzL+uTeuA3pweSd/eywsWdPQKb85wUot62ZOE5N8x1VP8xNeB/A2yRrB/YlHWdLnLeXgi2v+PLX8EWz0knS3xTeuJo818Dm6037SLXMO3IB2qnX+RlRcHMnwnNX66g1kdr8Ahvurd9hE3YfNp+UkQUCWlZ5BVkkXx1nFmz9pDSZSjTzDpTU5Do4OJi6hpHsuLOSgwrlCt4MP8CNiMRAlZu4JRYSybad6dW7HmWTbxIveljMSkOtjMzqTEkgVV359MhO5HHR7fis7sS049MpFl+DukCD67UMPYuWMkDZROsbA3RCP9yxJZ3fCr1LTNwu+pI26xY7h4IZOvpmjj8DNg2zGLk7oZsPGnPR6dxXp5k/twg4lv2xHKwDlXehzBl+E167pvNkC/A5s6oUe+xPufA5zlhUSTLySEvyIgl+phtY1fzODeK7VdrMGv3TIYVJVP+K9j88dghyei1pnx+VMWQkVdArtwD3PVKADZzWTYv3s7DWrpYj+5A9eiTzLG8RhvvyRj/B8GWd2cDg+2u0Hq+PVZ6gtF/YSh6bVwka/t/ftH+4gDilw8vSyO2/HfX8XP246RMT5Y5D6ROUSh6RGE040370qBCKRqxFSn94yM2W18GVryIi/0sXLaLM26vK3aCHIIXF3yyBteUesayrh25Y3GT7SZff594xeFFc9n/phkmjhNpX0u0EGJ555lR35irVgc5OVWbrPQQFphHY+KqzeGPoahhDp6L13GhQi+WLu5P2jYrxs99gb63GxOKg+3oBKQGihCS5knrqMesndCFLSnT8BeA7VPXiuPUSjtC8ntjajacps++AlvwOCqayXIg1pXmr2/iYzuQg+Iz8f4W2NaJMXvZRAwaVC74vvQpFF3VgTe31zF98BZque9lae88zu69wOvQ+5x7HIVsTxNmWHbgzeqemCwux5Tz3ph+BBv5pMZewmXkaN5bnsLb6K/+3WE7bLE7VQ5766F88BrL9LxxXHUxpbqSFI/cOtLupCm3g8dQiwxeh+5k9codVB63gWldKn/1kN3ERbcEYDOVwGdOIK+1jJg7pTtxa42xWJDKqL2eWPwHwUb+XbyNJnC31QJmWndB9c58qvV7g897X/qXUrLfv6NgWQIb+e845+/MluPSGC5bhkHmTsxsT1Bnog22fTQpA1zju2B7emYDgfsf0MTaiwFq8Zxd5cCs69WYPX0SPZtUhotLqL9MlqDACWiWkyAj6QbLDTqw9FbR7anQhAF2zngai7JmviNLAj/+A3otPsKqMZ2pmbiJ/q3sOfYhDWm5rrhfD2aQxAP8nUw538SfICttXp/1YZGjPVtuQF0jI1o8qUmPJab07abxRSh60EqGIRtBpkoV2gy1pfVDGQb4t+X68mnYrLlYeFLtxrFh2XSG6lSDa65orwBP77G0qSyHSF4Oe8bKY7IVZGvWpE2fMbR9V57+gWOQP+XBvKDbtDSaxwRdVXh/GPsh09gc+gy1mUc5Or0Dl6fIMVL6INEru0JWHHf3OWE6ypvHVBkxtAAAIABJREFUVKL98KksWWGH0tmZTF3gzvHHoDF2LM1DJOh9aBp9GlQp5qmfS8KrUzgZ9cPzfpGWym2xmLWYxXqxzJ12DHljM+yH6lDp7R7MDTbR2C+Aia0rIRLugV6z6dyvVIuhLifxGVKRZ+c2stDanp2C6WJBqT2AJe7zGKefjn+PMTwdtJ4Fpk2LQtFneBi0I3ZWFAs7CWbAn3Jo21o2JXXDa2Y3PhxZiuOchey/D2qmpjS/rESvDRPoo12rIAH1t0pZDEULzlUwajaexsarT0mlGQsuHMFBW1G4ju2fxplJYexYPg9Hl2DeUpthzh7MHdOd2qWTu+UvZ1pmdx788thd2ECZU6DMgq3MKfXXEypTI7b/gF5CsP0HbtL/l1MUgu3n76QQbCXTTgi2kuklrP0LCgjB9vPiCcFWMu3+FmwtW7bE39+/ZC0JawsV+I4CZ8+e5e7du9ja2gq1KqECAkdYX19foa36D+o2ZswYQkNDv3TQVVNTo3fv3j/YhLCaUIEfU0Bg1RwTE4OOjs6PHSCs9UmBhIQEbt26RZcuXYSq/IAChw4d4smTJ0Jr8B/QSljlFxUQhqI/L6AwFC2ZdsJvbCXTS1j7FxQQgu3nxROCrWTaCcFWMr2EtX9BASHYfl48IdhKpl2ZBVtG4lvOHwogvIYZ43V/0mUhPZawq2c4nayOad8mpeaPVrJb8vtqC1yILx7w5E5VcyZ1rf37Gv7JloRg+0nhACHYSqbdd8CWyfsHp9npv5HI2n0xHjacZsrFfiD8IFM99vNGoSfOc/ujKlWww/q3lN9iNJn4gqNbPfGI6sb6hT0p8ov8Lef3X2gkLfopa+f04oD6Fk7YtyLu8WmCDl9AqvkwjHTr/+Muge9dX/Kjo6y7mU6btrq0rlNg2/LdIgTbdyX6ZgUh2Eqm3Xe3VIWfWovLtPmcVBiC+aTJTOyn9snB4dHaQSwLSSQwugdXjtqXPQddIdi+AFtGwhuevYxErEpD6tdQ/EfvtO91o9jzq5kQnMLgoeY/nJOitMGW8e4+wZvd2BujgcnocRhofOlSGhZox5Jd4VQavArXIQ0QI4e4M26MXHEakKFW056MmTkGnfLfU+f3//9Pgy3qyHzGeF5DfWwAy/tV+3RBmdGPObplJWuOvwEq0nKgGWYjWpKwzx2/fVd4LXBOFRQ9B/ZM0qWchCjhOydht+FJwZ8r1NFk+ORl/Nuu9T8Eto1b9vA0oy316mljMn0I6gJf89jzzB2xieo98nA8psGpvYUOulmpD9kwYTTrHwsuoxJNO5sz3dmQeilPOOi3Br9dVxB42IIqRvMWMLprQ8rHBmNv6sKVlAzEpWUZtvIEJlW/ctBNCefwOh/WbL9UcHzLUUuwN+7C14OF7OdbGTfCk4dIUbWyGo2ay3M7/+OILZl7e9fgGbCXu3GCc2iDre8UBmjWpBzv2GM7nHDjxWQ7OHAYSarU7YG9uyO6lSH1xUU2+7iw8dw7oBr6E6YyZlBbaqScZpGdGydexhT45fd3ucSMdl+7G2Tw8koQvitWc0ZgpUtjhsy0xbSfFhWJ4biTPXdbDCF75WoOpqQgKtmCqYGeFOtPhZ0l9RlH1vvgvfUCMUCLkQuwH9GDelknmW/jxqmIOLIBQ7fLTG0DX4/You8eZN3hi1TpaMPo9jUFfkRc8J6Pe1Aob1MFP9CDJcdn0UVOiuz0J+x0nEREewviVq7kAgpodDbGZsZgpC+uZdWKVewJz6VCxSromCxkqUU3VCvEs2/KKFZcTiIvXwyFSsNYdnDCJwOC0gNbGhG3gvBZcpDoqrKkxuXSZaIblm0qfCZQWCCDlwWTdncfScanOT1Vh+xzSzGYfgO9WVMxKPee20ePcV7SgEVO/aj7+9n1jy3+ObDdw994Npebd0NxxxRujX7IGZt6BeeWFf+So5tc2B7ZCBPD5pRHkvLVVFCpCeeXjGFXSkcMurenpuB9Uak+LetWRPTtTsZMeUKfyd2pmBjB+e1+XFWwxmW1If9mRo4fAtvWoNtIqqqRlJhE+xEz6dtInphj8zDcUxk33RcM2FSNQwIHXWkxQuZp4Zg8ne1WLcl4/5gj+/byUmMsS8doIxoTQ0xCKlGXfJi2KwvzudMY0SYeXz0z9unMZ41FI7KzzrN5VQXGLFLjwCejSRWuHblA2FMJNLs1IOPyWhadksFssjUDm1cvtnH8NeuHtGdX0w24Dq5IVFgwrlP2kWOyqCAUzbrgx5JdV1BtbcIA7WrEnPJmbmgt5i+ypEPNRHy7NWbO0x7MWbsUXdk37FszhXudNrNnuBKn1m3n8GN5ekzoQi0kUKhSlcpKr9iy4DLKupqoVpPn3Y4xDLk5hjv7Tb/wX4t7fIo1/quIVB2LXfd6JN4IYvW5dLqPtsS4tQT7LA2YfaoyI5cvY0hjOc4saIuPZgh3Z7Up1tljuL7Ng9XbItEyG0evJtGEbI9Fq181HgZFUFe/GapV5Hi73Zzh9yZwK2gkFb4KRd9cDGDhpkPU7Lecub3r83jvVKYcF8Fk4CC0VBSJDJqDdZg+x7dYopxyC+eu7dkmZsq0pZNQTzzL1oOHUOq/krmdlHhyZDXTT6TSs6chfds3pUZFBe54d2PEnX4ETemBWF429zbPwjNvLDtX9EOQZ6z0wJZHVloisVHRPLuxlx3Bj2hmVRxsMRyfY8KuyiNROTKTU7pBHHfQ4alXDzoH9+Fs8ETUReO4tX896zdlYrTOkU7FmPgnGPfnwJZO7PNI0hQzOWCkze5BD4rAls6bW3vxnn6JxqucMdaQ43PqpkIH3WNKllib9KF+8RFtVgIRUSJUVVFCPP09V7auYMVuWWy2LqRL8cRQv1nEHwTbAxoZ9ONO4EHSOpswfYwSwUNciOg7AZuqB9F2lSs0mny3gb4ddtLz1GFsNCTJz40mdM8Gdu4VwdBrKu0KOkM4261X8VC9P2aju1DnoQuN+4cxLXQVo2oqQn4mKR/yyE19ytpPYGtOVkYWuXliSJWTgMgjzBpzklr2oxlR3N3jpT/6Wlewee9HXxlRcmMfcWCtF2vTerN+ah3OLvfkeGozxjqao1NRjLzMCyzuvga5OUsYpwcbDRpzzSIC7yEVkMmI5uqWuUx+ZMC+RU0I9VxIwI3qjF3ujEGdj3chm9SkbCRlpZEQEyX30Sraaj3BOdOLT8soM95zZbsXXsEw0mMe+jXEycu6y7rxfkS1GMwoswZcsDXgpPZaFo/SQVlWlMTdo2i4TZebQeZ8MiyKuslaZz+OinZmkfNQ1CXySE/JRlRKhOz0PKQ+nsNDV9rrvMQ51YNW/wS2NjGssPUkst1oJpnpoSonSm76YcbX8qT5tcOYV76Fh1F/4u3uMU9fEcnom2xYv4VzsgNwm9iJ3K9D0ch9mHf1pJbPVuZ1UkZUJJfYZ1tw7HsWg5PrGFitNMH28X6l8jDEG68d978AW/SJJYw4LMM8666EO/Zns84ujjnokBZkSb2pVdn/YgntSOD+YS88Vz5B12sTxhq/+Un8TnN/DmwfT+QFXl0ascvwfiHYshN5eMgD6zH7SG3wjjeChCCNejNj1mwmdpUtANvMteeIyJRCXLQxDvsCsW1ZCcni+XCSIzjr48TsS01YvWcCzf7FXDk/DDZNm2mIbJrNkaROWPSVZsm2NwybPJqBSWupX8xBt62GA7ckJREriMbyyctVpEW/iTgXOeg+2uPApGN5jB03jYHaVRERGE0ulmTnDjt0/sFB98O9vTjNnY7HkQiBtzY52bosCPnKj+2YDTID4FCaZyFYin9jc6jJ8SWzmeUaQpR4odMs5JGTpY5D8D4cu4uwyaAx9xxSWWMApMVwI3AxNrc7s9djIFUS7rF9+XzmuIUgNWAG7vMno68uT+Ree3o7bOZRZGqBa29WpjlH8n3p/rF/pL/l4uYFWFiv54WEeJEVTj652aqMdPNhvkVDLtkZcFFvN06D1ZCXhPSDVqj663D9gCWf5oPfheITsIebFfrgPL4DxQcMb/fYYDBlG0+j0gvOITfPkpAsb9r+E9havWXxuOl4BN8iSazIG488sjOa4xJ+Bauqt1g9ZCDps14ypwMQfYdN67dyQrIX7va65H0NtohAhnaayMHID+SLFqqbny9GRZX+uJ3eypCaZRRsMaeYaxZClUnmjOwmz37jjmxsUQg2kcwkNllUwmqvOKLIoahQlRb9NBkxaSvDG/+PgS01itCAaZjuVMJ52zL0pcPYsXIBB2LbYjd/Oh2rZ5Odm0d+PkRst6TLjHJ4hHsw8NMznUNM+BE8ZjiRZboL5/41PpnK/htK/jjYbH3RTfBn0r5IKseeJb7uCCabj6Dps2WfjCabvvXFoN1Tpr93p2sh2YqVfPIeH2DyjBAkDM2YatKmcJbyshMNDF+w8K4bxgI/NAFssvNJiw7D7xtGk7XfH8PR/Cg17C0YWdxo8rkXek3uMzPZmx5ikB//lMObvPCO12e9gwonnHbwQKENY2b2pvZfTD5f4t3tW2AzLAilCstTdto7cFJsINZd07CffhujTbMZ3UwFqXBPOjS8x4K8YmDLiOTS5vVsOq+MzQYLmhQ99J+FiSTQ8gfA9v46fk7+nJDujpPzIOqLQm5OHiI3veho9gCTXfMwa1wdySer6NTkMQu+B7bWkThZHURmxHBMBzSn4ld6ZKb8CNiSGTxkNEYtqsKbHQzvdI7+l5Yy+FMawy97QOmFot8aseVy3Gk8IeKDGDVyAA0rvGHLyK5s0d5G8OTWyEoL8j8UlfwE7h1ezWqXcPQ8NzOs0b/xOH67zVIfsRWAbR7Wwer4HZ2EtkgSN7Y5seZcNj2t5zJIq1gC8fzzTFc14oN7OD6Ggowk+aS8f0LAdAP2VHRjp+uAYs/Tv6NjicBmWOUaHpOn4RQojV2QC+N7NkbpQjEHXekIvI16cKHbDtwMBR+nAVFxpGUVUJB+zf75swl61Zih9mMQeDxKyVdAodxtlrccwREDLwInaJKVcY4183Mxc2pC8EewGYmwdnkAJ8VaYj/FgMzg2cxxjsTAe+VXOQ/OMKXaYB45HCZgiCLPTq1h0rxzVDddjP/CDrwPcsP/9AdaG1nRrWHRjJh4OcqXl0NK7PW3webeF8XUZD6kCqYHErm8YRnXpfQZrpXJzJnn6OA8gSEa1bm1oiUjXXuxr/iITeBge20Xvr4HUeg3j1Gtiz4siEmjoCiPjGQUO34EbERxZaMrHoFxdJg0FUOtGPb6PaNh9RcsWhNBH3c7jBooc8O5GWbehuz9Hth6l+es+xQC3jXHfHh/NJSLbLAl5KlcUZac74CNyz7Yet2lqaEJI7o1o5pcPEHW/dig4oT/aE3EBAAXEUFMWoEKijIF32PKHtji2DV5Liu3n+F1QWfNJT0xnnQJJSp0WsKV4HGoFo49yY19yH5XF3yj9PAIGEnDf+d5/GarpQ627A88CvFgrksUw7d4MKB6Apc3L8X/qhi9LOzp3bQ8kpJSBZFa1mNfDLvtRz9kN7ZNJEl884zNsw3YoeTKbveB/zrUBCJ+B2wZvLqym4PHw1EbuYAedRK5ut6JFfeqYGM1Gl21CnDDC10fGXxWm6AuLUFmyn18Rw1mTVjRPVJUo4f5dOb3EWHrKhe8Dj74dPN0J29g7rDWVEsKYsyARVxIzkCyXDvmHgjAQPwJO7ynEKrmzJoRjYm8tpXVKxez7x6o9OxJ0xfV6OhgSNf29b5YeJsVvo4R/VZwH3nqqA9kxIQaRITVZqxdJyqQxK0dbqz0DORm4dQsqJng5zWedjVT2Tm6L0/MbzKvI5ARz4PDPix6qMPqcSqcX7sUx42hhcc0H8rSadYMaKbM3fWjcPC7RkQiaNrbo+72Fv2HC2j3RRdN5/mF7axasIJjgllyQanVC8eFdhi1luHU7DHcbL0Ke4PayEpAxun5dN3VmF3eg6levB3BzLKPOy4Bp4lChf4z5mM7pB0xW4czxf8WkUmg5eCAuvsb9O/No1n8a3avGsupuitYP6op72/uwXv/GarqTS1a9BzHaZepOAde/jxNrzmZozvGUC3tIZsn2ZBpdRJrbSDuMfv3HuSyRCdmjGqFUsJ1/BeuZN2RO1Qa5syqCT2pWzGWneMMWXD+A3n5gIQctfTnsLGMTB5EvX7F3XPb2BYSjobxTIZ1qItypYrISX382BPBxqGfQ1Gx7ARevYgmgzTePjjAxtVPaLXIA5uOlf4w1v7kAt3CyYP4rJdsMevFke7BbDapjbxyTSRjzuC3yIWo9vOxVnvF1o0HeVHXmGGqr3mRr4S6ZitqysCNAHNWvh3OtgAr1HNuMKVzF7ZXnsP2VUVQk5BBsVJVqn2ZSPe3alpmdx781qsUNlYmFCi9EVvhcg+X8V5cLaZEtU6jmDzOhA51ZYv+Gs2h2eM4rO6Ex3B1cl5sxWqkF4+ActUaMmDSSmwFqdZKofy5EVvhco+tr6LJLLpO8XKK6E7ZwKJukoQdD2DB4qCCEW59vRGMn2BD26zjzHfx4+iNord2AxPWrDJDs3w5uORM+yn7v1SsWlN6WUxjzr+4mE0ItlLopP+rP1l6YPvvK/7nwPbf1+oHQtH/HxcpvIqyoYAQbD9/H4RgK5l2whFbyfQS1v4FBYRg+3nxhGArmXZ/CzZNTU0mT55cspaEtYUKfEeBO3fu8OLFCwYMGCDUqoQKvHv3juDgYASW18LyfQVcXV0LbOirVq2KSH5+fv779+8Rgu37wglrlFwBIdhKrtnHI4RgK5l2fws2XV1dHj0SzAUJi1CB36eAMBT9eS2FoWjJtBN+YyuZXsLav6CAEGw/L54QbCXTTgi2kuklrP0LCgjB9vPiCcFWMu2EYCuZXsLav6CAEGw/L54QbCXTrsyCLTXqyy1VJbusotrJb7hwYCtb4triVLClSlhKUwEh2H5efSHYSqbdd8Am2OO4jWVTZ/OsyXhmOs7hi5wgN7zRs1rNo4qWnNhrR2MZiZL9+j/UFuY8+HtxPtzZg9PhpzTSHcmotp/c2n6b7v9mQ6UNtrRXV9mw3B7fSB2mzV7AiBZFjojRJ5htMY/A688RGAkP9nmAW78KBRu6c1PjOOtuzLj9IoxcuJl5BsWTfvyban3ZdmmBLT83m1ur+zFobRyGS/bh0v+L3cs8P+LMfOdVPGs6D/epprSsVa7gxCO2j0Zv5jFSM3ORUdDD6eQ2jIt8Mf6Eaj/k7rF69hIOivbBaJw1s010+GhQcs2lMzseVcL3SVsuhhRag/+uIgTb3yuZcH0Ls/Y+QrPHWKw7/2T2rt91k0rYTumBLZmn5/1ZOGkveR11kE+Ip4X1RwfdB6w1nsDuCqNYPsMQtcfOqA4LxfHiEaxqHsa2rjWRE2bRNHQdWZYHWfnVg11CCX66eumA7QQT5A15OtuLtifn8Xb0OfyL0+nlCeb67Ob0+fPItxrNbDsr2tWRJWK7BR031mPnNhs0BUwQEUXik0fjT0tQogN/CGxbg47wPlOHygp1GTTHjGZKkP92H9YDz9F+dCqT9zfgxB4B2CRIjbuMU089XO+JQn5VdHo74LHDmmap99i0cC4LvI8RmZdDdq4aEzZtYc4gLcq/DqBv22mcSc1AQkaW8TujmKVRzI/NRpu8hDtsXjKfBV5HC47vOHkrbpMH06RycSOxfNJuL0O31XzuicmgotKKLgM0iJDWL7AGr5wXy3nfOcxZup5rMSLk5+mx8Lg7Vh0boCBSrJ3cVF6dWMKAvq48EoNarfoyyyMQkyYJXApYwNwl/lyOFhyvy7xgF6y6aVBe5DU+Blpct95E/tChbCvImdCPZUc2YlxLhLzEMHa5zGPW8mAiRaGtlSfLp2pzwcyF1EZieO8+SnxcH3Z/8KN79h2curRl2V2BhpXR6jIZzwOjkT7sxbwp89j/Mh9RUTEajlzB2rmj0akezSbzXsw48JKkbBAVMWN3wmr0pQQGiWWnlB7YPmrwVwfd/LsbMZpwiZYL7LHuoo4ir/Dr1Zzr1u/x6yt4UecQ9+I4qybOJs3ifw1sAt3ySYu/iuvw4bwyKwa2/ERCtzmz/1EeEsnveCzaDBtbK9rVvssCreXIrPLAqnXlAgddEXFJpMT/bE/8QbA9QLGROu8jImg2aBZDdZR4FTgdk5tN8Gv5EP11VQqswTUlMtloWQc3tYPccWxLRuRttnit5LjkcFbN6UXVgmvLIeKAE9Y7szEVWP+oP2ZGQ3PCJu0jxK4ZmeknWGYTw9BFxfzYbGpw6dBlXser0NNEh+yzroz2imTgFFuGtValyEkMcsNY2qEDd2xuEziiEq+vb2TKQF/SzJeyfkF3EoJXMP/QC7qazMOyfQ2ijs5hkGcu010nY9CgEoWBdD4p77YwVmsJFXxP4TlQhvuXL3DtWh41Kl7D80A0fezmMq6DCtHHFzDENhyjrUsZ3SKPTQZaTLnWEe9bBxmqEMGWOT3YpBLAmal1ubxxJW5bPtBn2XLMdOLYvfoGStoShC5YzJqrjVly05Wh9SojmZvGNnNl5tcN4cn8DmRGP2SX10J2Zw/De3E/ZG5+NWLLe8WWMUNZKG3FWadhBVYw4T76dJyjzrb3q+jy2Zi+1AlXFsEWfWIppv7xjJhqxxAdFaR4Q0A/TTboXeK8vboQbH8HtvxcYm/uZ+W+UKroDkb7jht+b4rAJnaQYd03ElXjPo+f5JCXlU6e4VqeeRgh9/sCuu/25R8Gm+YAY8I2bSOyuREzxiqxfUQAYqMmYqG4G80VsoU5DyK86dIqCP29fgwsCMUTeXgimFNnyjG4yBo8K/kyPhO3kNnJBBPjNlS9sZi6I6JwvbWM/uXLfXIs/ToUzctMJjYmmviUbIi/zKoZN2k02xrT4g66D11p3eI5S79pDe5BSEx9Bo/vT0NBpi0eEDBiCxUWu2LbvQ5ygrSo+XnE7bJGc2EN9t6fS6uPEibeY8vSQO6Ua8uEeX0oTD98Fw+DRSRbLcamtzTb+2pxa2ICvj1FID2euzsXYHmtI/vnqXHCdQ1B2V1Z6WJEYc4fQbmFew8LHvb2ZaFlS5QF7jnPPOnYaAv6hzdgVPAJLYmnFw4Tsi+fQesX0PzVV2B7vRvz/ufR3TKdoY2rF0A+N/sYU1SdaXzuFGP+zVRA3+1eX1b4b4AtmxDbajjVu8D5SUKw/XXEVp2s2Lvs897NPbFOjHFswXPXSZ/BFuWN5rCTGG/fhEOrKki89qd3qxk03vqeFd1/3zf473W9Hweb7TyUDi5g++tGGLbOwO88mNuZ0zN+DXWXfAZbhybL+aCjisAQuLAo0EhvGLbTzGgmncDZdfNwfa6M7VhrugmMKgU5Dxxh834H2it+GnvxBdjGNuTZ2Z24+2/kQkQW0tkfiHimhu0OJ6yKg+2sA5V6ZrDzm2BzYuX224jUUELq0/nVw8R1OeatqiMjGN0IwBY0gebrtDh9yOozhN5dxXPRZm4pGzDnE9hes83ChFt6nswwUmDXgH8Am/9GjogZ4DqjO58/P/892NqpLSaxVZ1P3zJBHrX2g7FzHEPdZ1+B7a4f3YffYsiOOZgUgS0v5zbOnQaS5/qC2cUTXX2vN/zL/y+LYEs468JI97cYzpjI8NaqyBSForv73uCYtSBrjzAU/TIUVeLRMT/8/M9R2WgGeqpJ3Nzuxr5oNQabjsNQPoRepvcZc8wFs/oVEMt7wsqurbhqeofd5oV+xH+ilABsvnTP2Mb0DVf58PgeCgbW2I/oj9rDpZ9zHsTvYnjHA/S6sAHTGjJfnX860ee2sNjrETVNLBnTR4OCOakwb9p3P87Aw75M0apCfm4M4XczqVAlgY3fyHlQOWwL063Po+Y4EbPiYHu3jl51D2AUvp3R1cVJeXGRgNXrOKYwjPUzGnDJdQMXs9QxnWpMU/lvZK3PzyPh5Gw6W75n9mVvhlQTIyk+jsTI14QePMjpOFVMZ46gVUUZMmMOM3v4HmrPnMOoziJs6f0NsC1pymUPDzY9V2eGuxVtlLKIfJ6IhNJLNhvb8rj4iO1dIIO1A+kVuh1zgR3pV6Vg8iDwHuoG45jQrS7i8WeYZbQe0cn2TNfXRF5ClORnqzHtfpPRV9bTtyCxRNkoZRFsvNzHOItdKE+YysR+zaiYdBGHPmOQcb3LojaCPiIE25dgUyD8fBB+Tju4X9Ctsoh/+YiIDHlqdRjLMrvq7LbxQdpxPYt710Yy7jhWPcciOu8qa/r9uRnlEoHNsMZ91s90YMEBOaZsWMpovQbIfpHzII7988dzMKcr3TWLnEallFBp2Awd1Vh2zJvFptvl6WzYkwYVoLpWF3TqJ3DQyg7f7K6M6VWL/Nx3PH3WDFOLSuz+CLYRiuz19Wf301xad9NB4vVR9q1LxcBjPqOLg407+PQdw55qJlh0ViTp2S0OXXxKudbjWbWwMykXdhJ46DYi1bSoU6UIGkpqdO7YhKqykkVhcD6ZyRfxGunIedUhDG0nR2JCJjIVmtFc5R7+/qcRrdmGto0rkfj0KhcztLCzMUS7agL+Bt8Am1cPUk9vxdvrAnlaerRpkMurF/K07VWeK1MdeVYcbEQRPHcsu7O7YaBVuZBIkgpUV2tO6ybVyHl0gMUuO3mroEn/wf3p3LQiT7fPYuoBGUwG6KBQToJ31w9wtbIFntO7Ujp+r38P0tIDWzbJ0c+4eeoq128f49jlN9TuZkIfvVa0aCpHmLczQZH10NRWRenlcTzvtGDVbiuaE8m13ee4H3OPkI07yNSbhkX3xmhotUJd+fOY/0+8NkpnVvQ91wLP8Cj1KYc8PIjRnY+NfkMaNG9P02ofo6s4zhQPRetkcmGFJUse6jCsSx0k7gew9F43Vm+YQeei7vwn9PoO2LKIfnyRa7ciqaE3gubKqTw5sZM9LxXp07M7TWvIw9NDzAyRZMK4LtSUFCM7/RVH3Jw5HFF0+uVq0LzbIIa3EuHMgb0culaYNkNQmg5wTzdrAAAgAElEQVSwZ1hnNcqnXmb1kkDC0rMQl1Jn2JyJaIu95fyhAMJrmBX488c/OcPBoB1ceQWVWrRANao8TQzboaVRjeLjmpzI46xcFMQrZFCu2Rbd3hWJjaiCft8myJPGs/P72Rt8jmdJRSdRXQ8b695oVJL9PIOYl01ieAie7iG8RZoaGp0ZZD4ADfk47gbvZ/+hUAoSuiu3w9yiL9qCZLDEcW71YiL0XBnRRASyU3l7/RCbX9bHepg2ihnvuXn8ALsP3yKBCuj0/z/2zjququT/ww8tDYIoioKAqCgW2B2YWKjYqKiYqKAoJrZgAyKgCNjdXWvhYreCYGHQSOclfq+LqOjufuVasL+950/4nJkz75nz3Jk5M+/pT/e26jzy3kqkyWB6tNAtOHpPeOXlRHBq5SKOhhc+o3wFarfti3X3Wiinh3P50CGOXwmhTOO+DOveEn2NtxxbuImzke8LTqOXNLRiwdS2pQpqwpKUHNgyiQm7zK7VBwku8lZp1O1M/56dMFEMY4/PPv58IbTDrkyPGfZ01pMnN+seW6f4cKPIPUpVTOhoORTzj4cB/Y63lN955kHRAj1h6zgP/izyJ/nyBrTpa0uP2h8nmz4w4UpiZdq0aYWBpiy8v4G36y4eJGeQjwTtJ6+nr3C68jdepXbnwW/UQJzVb1Kg5MD2mwr4C7MpmR7bLyzQL05aDLZfLLA4+c8KiMH2/a1BDDbRtBODTTS9xNE/oIAYbN8vnhhsomn3t2AzMjKiW7duoqUkjhYr8A0FwsPDiY2NxczMTKyViAokJCRw9+5d2rVrJ+Kd/83w48ePExoa+qU1eMOGDdm4ceN/UxFxqX+ZApcuXSrwobezs/tlefx/TfjFixf4+Pjg6ur6/7WIP7VcwrMhbt68+SXYxNbgP1VjcWKFCoiHot/fFMRDUdG0E8+xiaaXOPoHFBCD7fvFE4NNNO3EYBNNL3H0DyggBtv3iycGm2jalVqwpUY8ZuNSa67U3siBsQ1EK9UPR+eSFHEFl15dWBtuSIcxy9m0sAulaHfSD5ewJBIQg+37VReDTTTtirWlau6YKYTUncbiZS5YVPvsq5T3pwv1h6zigYYd9y45lT6jSdG0+BwtSOP5Vgc6e+mx4+ZMGv5DOnc3WGF7RIf5a2fRyVCTf9h9+r1P8f/uvhIHW34eOTkCcvMlkZaWRkqy0IMvPw+BQEBuXn6B5lIycsgI7XMLdoFkk52TB0ggKSmNjKzUJwea31lBJQW2/JxssgrKDxISkkjLyCIlRIBQS4GAnELNJKVlkJGSQiI/hyxBLvn5H7T8eElISCPzG/0BiwU2z4UrOJnfme7WNsyyaUpZYZ3nZXFhSRfORJdj3eOGBB7/4KCbny8g7X08QnchkEKmjCKqagpI5wvISEklJT2LDzJJo6CqilIZGSTzMkiITyYrLx8JCQkU1MtD7EN8Pu4VnWgK+TlkpKaQmpZFrnD7pKIaKopl+It/XX4Oqe/jCvOXREZOCRV1BWTIR5CRSlZuHnmCPLKyhOlIo6CmhpJQ8CI+k4LEN9zeOZ8Rlxuy070veorKKErkkJmRTY6E8F4JFFWVkc1PIyVHBjVFBaQLXoRc0t/Hkizc14QEUtKKqGkqFfq8/c7XoHTmVXJgyycnO52Yh5cIcJuB79sGzFr60UE3h/TQAziOduF4SARZOWm0XnaXjSMMUSSJCwt7MNA3FIlcVYwa2+C6x4Fm8r//J6xEwJabzjVXC3p4BCOZl4tyeX1Guv3B1DZyJN07wqplC/C7Eg3ZaZgMXcMyx2GYRm+gw1gPgt8kfmqEmcmJlNF14vAT5882YL+4iRYLbNsPnCM+rwGqChXp5TQKM01Jcl7sYvTwu3QZkszEgwacLXTQjXt2kMUj7Tkdo0CeQAV9Uyumrx9LK9nXHHJfg9u2K0SmxROZqMu4Tb449TQi77oHQ4b781oWpOTAYt41ZjR+zaZPYKtLesRd9nqsw/fQDaLS4qnafxUuDgOory3zxS9o4utjLLKewIloBfJzlNAx7sOMTXa008zl3vYl7Lj2kqQoWZ4/uM2rJFk6LPNhyYBGaMkX9kTzc3nk05+ei/7gXZo8les2pMu4yfRPv8penz95VjGPkJCyjF42nQaRC5h6rwlb5oyjXmV5Et9cYcWw4RyIVCQ/TxZ1ja7M2OVI5yplP5th/uIKLc3JlxzY0nh1cxcei04jqFOVvLdR1BtbCLasW6zuP4MrNcaywrEnhi/cMe6+D+szgThUv8oah1isPfui8PIanisceFjHg21jTfnd/p0lArY3Oxg6O59lWwZTPukdp1eMZfH11njs70fKmUuEZtdi4CBTcoPWM97hMtVnzGRSz7poFOkk5GfFs3G4MRsbHOWm4yd3w1/eTIsJtsdo1KnDu7AwqveczuAWaoT5zsY+vCHr6t+n/cZyHxx0iWWddSP2tjrG5Un1yYp5xB7vNZzOsmDZgt5ULvihyyB0pwuzzsthPXUUXXRuM9FkKglz97LbphbZWVfZMP89Xez0OPQJbLrcuXCHiCRtWvcyISdoHbarw+niMJ6BTat+3gSfGYX3oNpsan6Km1PNyI4P4/CGpeyJ68JKl87E7VnC4pUX0Bm9HMfhbUjfM5j+gfUJWGBLvUoqnwEpHIrudaLXuWac8htIJaK56ueCs+Mtai90YcaE5mgDd7x6M/wj2LResax9b7ZYbCXYqRm56XFc9pzA3CN1WHF+Nk1/o3voL28135lByYHt4wP/1RpccMcXq2l3aOE8BdvWRigX+rEF2oSzpa9y4Y25JL8KwnfZSm5Wm8r6aS0/WG79xqtEwFa0fFnveXRgJU7eeUw+4IK5RpF/Rp5llu0W6DuBSULz2CLGJwmX7Ok8Oom5l/ywEL40v+kqNtjq9B3Ksy3+vKrem2k2KmwZswt1GzuGK+6h9vLPRpNtzLbT0HMR5gUz7Sk8//My955oM7TQQTc16gwes44gbz6CIZamaN5ajL5NPO7XlmCh/uGEm4I73305FM1JieZZaAivYjMg6R5bVr6k8ZKv/NgK3Gd9Md3gwofDhNJ4ffsK1/5UYYj/NFTPLuFAsCodbWdRcA7KrXW0WJnC7GW2mFfV+DxH9g9g23JMku7LV2FR6Er7BdjSttK08SPmJq6na8H5CVlEPt7P2gmnMA3YgtUHy93/9FUawfZXa/AYtlnVxKfZVa5MNiIz8hEXHzwn8vkVTh5Np8fiZQwx+91YKyl3j4/NNR9B4nPOrJ7NmghLfHz7F3GBFvD+sjeTVr+kyZTxDGtjyMefA4jHv5sWa1rc4sHM+r+17RcfbHaLKH9uCX5henStlcCO+yqMshuOeawnVYs46Las602Z3vWLfEFUwqBRNwaP6kVNIjjmvYzNiQZMGj2ClnqqHxx0HQX4n3SitepnA6IvwDZSj/snd+Fz4BxvcsuglBnNg+uaDA+Yj21RP7bn62he3R25fqZFXGoV0KvXmcHjOpF19BeCLcqTau3DcUvyKgRbNtFPj7F+WgB6rkcYYfxb67VUZvbvAFsah0frsrJWIFcmGfL+qg8T1geSK6uIerXm9G/fGtOm+kXcjX+P1CXZY8sTpPP47CrW+j+h0fT1jGn4Gewp7/5kh8c6Hmp0Z/wwS4y1PnfXUp950LvZZizP32Kcye/R6WMuIoDNh065+5jtdZaX98OoMmgK9gO7oP9w6WcH3eRjjGy1CbOju5jwF7+qFMJPbmLl1ihq2NgytIP+B/vw5/50bL2LJrv8WNCiEnk54dw4n4FebQHb/8FBV/W2D45216k9f9qXRpOxRxhm5k79UweZUvPz78aHwiZze/svBJvCNcY1W4H0hk14tK5CniCZhydW4rJBjsk7ZtPk45mFv7d+S1VupRFsKVfdGbTsOd1mTca6mT4KhUPRY30fccTm8xmagvdhHF0zn01PG7Fg82TM/mpu/Eu1Limw5efl8vSMB+7bL6DSaS5OQ8xQKyxp8tv7HN3uxflYXfrZjKC9cQU+z7hEcHh4Z2arunHR7fd7A4oENsvKT9k+dyrOJ1Rx9FmEdSt95Is66MonccFzHnueqqJXqbD48lpUb9SOzsYJbJ83i43XpDFt35wqKmDYZhAd6+cTtHAGyx9VxLypcPyaBUrdGNxbjt0fwWatxakAH7Zdf00lE2MUMoO5vjuXzm6zGPaFg248l9fPZvsTVarqFP6qlNHAwLQ93VpqEvwrwVY5l+t+9ozdIEn/Xkbk5eYQH5dEuTbWTOhpUqR7/kvbf6lOvDSCjajTTBu2AemhTjj0a4hWzBEGW7hQb+dl7Mvf5/BDTfq00SUn8QUn1y1i4z0TZm92oLHw4J3feJUM2BK5vtkLn1PX0e4xj+lCw9SCMmcT++w2h7Zu4UZGFXpZD6dDbe0i54hA0oOV9Gq2G4s7N5lq9BuFKszqG2ATkBD+gMehsZQz7Uz1shm8vnGOPyKVaNmsMQblFODtVdb/KUPf3qZoyUiRkxVF0M4ArkYV5vAJbHD78kUCH3/8x0ewVUEl8yF7/M/wMlOAlGxVOo7sTw3JWO5ePcIbrW70bVCB5Nd3uHLhDA8jQb1mTSq8V8GgjQnVqmp+IWhebhzXtvlyObIw/09gq0Ty4yBC4+XQq9e0AKxE3Wbb9Wyata6Hnpr8ZwfdXAGJTy+y/1UlrLoao0wa7x5c4+EzCQzbtsOwkJlRdw9wIroiFs0boFVgf/uK0667uStcwyNdBo0a5gywqCWGWmFVlBzYsoh7eY0jG44Q9Pwud0JiKV+vPW3Mu9CjYy0yT3uz8VwSMppKyEc/I6TCYJYv70mV2BPYT9yOajVdclKTiY1IRa+PAxMH1f3t7sQlArawzbRva0NQmY4M71fvA9RUKmLSyBS1BxuYsuoiavXa0NxE+8NXf6MOjOnRDD2NaHYPsmReykROHrVB//dzjVK786AEtBBn+YsVKDmwCUiKfEzg4Wt8dKwXFlW5agNaNKqHrlwUV8/8SUhUIgLK0ciyO/W1ZMnPfc/dQ3u4GSuMlkW9Yk2amTel8m8ehgpzLxGwvQnE+/iHI1s+XUrlMKhZC53Mp1wS9jKKXlXM6NncBG3VBK5vO01UbQt61iv6+fQXN7AiyYvB9vu0/s/nVHJg+/dLXyJg+xfLJgbbv7jy/m2PLgbb99eYGGyiaScGm2h6iaN/QAEx2L5fPDHYRNPub8Gmq6uLvn5JTPmJ9vDi6H+XAsnJyaSnpxe4moov0RTIzMwkJiaGKlWEK8vF17cUEDoOC63ohW1NIj8/Pz8qKooWLVoQGBj4rXvF/xcrIJIChw4dIigoSGxvLZJqH4IfP37MvHnz2L9//3fc/d+75SPDvgCb2Br8v9cQfkeJxUPR71dZPBQVTTvxHJtoeomjf0ABMdi+Xzwx2ETTrpSALZf0hHiSs/KQkFNBU13ht9vC5GYkEpchg2ZZxR/OOz8rmdgMGTTU5H84LdGqs3RHi8H2/fUjBpto2v1PsOUJMkiKiydVQoXyFVSK7APLITUmgnTZcpRVkf+r2eM3niErKZKoZAnUy2miXEYaifT7LO7anQ3RipRrNo/DG/qiFBNOomR5dMor/zRnWkHae2IT0pFVLUdZZbnPOw0y4rjkM4lxtzpwapsNPzo9m3xoHDW3NCTowI+nJVp1lu5oMdi+v37EYBNNu/8Jtsyo++x0XcThhPY4e42j/scV1+kh+Do4ENbcGYc+jSn/2W2oWLk/O76I5eeksBw7ivbVtZC5OBuNQWnsfbuGdpISZCdHc2ztKI7J27Pcsd1P274ScX0bXvvvodd1LAPbGPLpse9vomeAPKtcrDCU+3F3VDHY/r4ZiMFWrNfjb4PEYBNNu28MRZN4dGw9nn7BNJzthY3ph52/KZdX0HfRG/otncrghrrIk8Hrm4E8iReadksip1CVeq2qoY6A5Oh3RL6MJ11OQHR0PpVrGqElHcHzxDIY6emhkBzCtd0u9NisyJqllujqNaSdoSJvQ68TqVCXxlXVICeN6FdhhDyLIgMoq1ubGvo6qBDNo1shRKZkFNiF6zToSG0tScjPJSP+OXduvSAFUCirjaFxXdQzXxIanYq6tiFVygopnUXU49sERySTJUwAHcw610aTfHIy3/M65DEZKjpkhIYShxxldfSpXl0XVZmvRM6M5N61J0RnCshHncrvA+i472OPLY+MhHeEPXpMRJrwPhV0ahhhqKf5n3PVFYNNtJezaLQYbKJp9805tsQnJ1i9zo/4+tNxHd0IJaEP/DIbXKPbsHiqDWaVFYm5v4k583eSUqackClkJ6jRaokTYxop8fSgL+umnyC+sT6CXG16WQ/CMHoVs4N0WOwwhTpxe5i33Aff6xKYt6mOVpfZrO+hhr9TK3Ya7uSyY33iQ86z2W0zZ58JUNPMooyuJaNsOqL+9ioH954nODGVpOeXyeh7mkPTayGXHsaZlQtZeTqFClWkkFHXp11vR5rkbWb+gSe0GrSQ8a21eHfvBF7rtvEiWZJ8KRlSw/IxmT6NyVb1KfPuEm42w7hrZEOlN6G8SYsnX7cRNtOd6GWkVETlDMJPLGbSikeUKSePpJQK+jKvCUi1KhiKVkh5R+ARD/z33CdHQY3s+HzUm3Ri+FhLmlRU/WnDbNGqvWSixWD7ft3FYBNNu2+CjaQQ9q5x53C0Cfau4zDNvcIiex+yWo5nwsBmaOeF4T7Ukv1t/bg0qSF5gjQeHnRi+pYquOy2QeLMWuZPuozRvNVMG21aYED5IGAE4wrB1ra6BgiHoos1CDpjj5GkBJkJbz6DbaI2ZzaswfuiEjarZmKhn8L10y9R1JPl7YMMDFvUoaq2CoknJ1J/igaHQ+aie2ct/S3P0fnATqaayhAe8pRXr5Uom3+YJR/B1igFn3ELOFO9P2vGW1BFVY64S9No0+EtC+O30z7lEisHWvOo0SoWzu2PTvgBlvkfQ7qZA/P71f4835h2B9d+TrwdvhJXSxMUpJ/g23UwzmUmEbR3EFw/wCr3vWiO9mBuex3SX51m5fLjSDYeiO2gpmh93fsTrf7+VdFisH1/dYnBJpp23wYbKTw9vpH1RyOpP3I2FmkbcTyWS4+hI+hetzzSr7fRu7ELOVb9aa4tfEvzSH8fzM0T0ow+vRL9G2vx8npHBzc/+tX88HAigW2YIts8N3I415zVi7tTuUj5UkPPs+f8fWKSsiHhJhtXaeCV5UmdvZNo4l2d4xenUKtI/IvTy5n1EWw61xkx7AqmrpMZ3tyAD32wm8zWHYDSoVDGa13Ce/J0ZKbfwkF4BsXbq6z2PU54lZ4ssGn8yWyPED+69rzNoFML6F9Vs+BEqk9zbLt68H7/cuznXkd/QBeqFWTynkcnginb2Ra7Sd0L/yZapf1bo8Vg+/6aE4NNNO2KATbIehuI1/o9RGg3p05cIPflm2A90gqTcjJQALZNqI5rTw3ZjxPv0qiUM6a9VWMyzv0isEXcwG3ZFh4oq6OnoohMqQXbGmYsekxN6yZ83kikinFrc1qaGqL+HzrkRQw20V5O8Rzb9+tVLLCRHcF57xXsvviI0IyadBlmzci+ZmgKOZZ6nXkdHUiYswOPrrpfPUk89w7+INj+aSiacB67FW/o5TWTUY30eBvQHfPR2vhmr8fsB4aibW1z8Ly5iropxeyxpf2BY9PFpDmtZaWVCQoJF1g0zAHvgqGoFYLLO3DzuEHDxasZalxghv6fvcRg+/6qF/fYRNOueGBDwNsLG1i8yJVrFcazZO54OtVUKZz4TudF4A42bjjGK0HhehAZJXSaDWfm2Bq8/lGw/eXjgQradSwY0tWQW/4LOfI2B3kZRVSNZAlfWgZHgTdtv/h4oIyKdn269B9CjcSvPx5sZ8GMQyTIyyEtL0Mq2piPGsvI9gbkvCsm2Ijn8Y6VzPR5gnx5eSTTK1OnTTzH/2zBjgPDKZf4gsADARw8+5iEj99BNU3pP3wAnU11/lNfRsVgE+3lFPfYvl+vYoINBMkRhIWGkqKgTw2DKqgWOTtQeFbo5+UewhUfsihp18TMRJPs6Fe8eZOJRk0TKhT6xAtPoHpcuNyjrKIMvA/j/HMZmjTUQxiSJ8j8H8s95NE2qkk1XS0Eb2/x4HkcadmgWq0aKs8yKd+pFppfLPeQQaVcFaqbVEMh+evlHkm8vP6QFwmpFBxcr1adVk2qovBpuUcoklWbIjxMi8xEXr2NIUO+PNUqffU184vlHpVp0FyJt8+kMK4vBNfXyz0AeS2Mahqhq6X0n9qZIAbb97+o4h6baNoVG2yiJSuOFivwVwVKLdjir7J6phvHHr4pWCfZZdFJ5rRXQ7LIieYlXZ+lDmxpLziz2RvPrVeIAUwHO2M/uDMGv//I1b+tGjHYSrrF/ofyL51gC2X3BEe2ZbVhwoj26L3wosviJJxPbmW4vlSpqZ3SBbY4bu/2wGPLG0yGj6WbQiALPG9SZeh0plrWp8jRoiWmnxhsJSb9fy/jUgm24J0MGnOO6k5TmNS5Nuo5T1nVrRUvpr7Ds3PpWWRYqsAWcw9/V2+O57Vi0fIB1JSI5ND88VwuP4bxQ7p+OsWtJFu4GGwlqf5/LO/SCLbY8y4M9Yln0PRJWJlVpkzhgcnbOgZxeUr1UlNDpQlsqc8u4O7hx8tqtrhObElZYjm9cDS+6RbMmTSEuhULDuMr0UsMthKV/7+VeWkEW8y5ZVhvfM9gxw9gkyOfcw5aLKhyhStTapSaCipVYAu7gPs6P14ajWH5hBaok8+9TUNZE9kaBxsh2ErgfMKvakoMtlLTdP//P0hpBFvcH8sZuj6G/jMmMaBhlU89tp1drnPBrlqpqZTSBLa0Zxfx8PDjmcEoXCe1QqOwx+aX2Z3ZEwdTR9xjKzXtRvwgv0GB0gg2QvdgbXsCQ8dp2HWpjXrmfZZ060GC8zNWthHPsf1ts4i7z5blXhzPbsH8FUOomRfOHmcHbunZMm5gJ6oWHBlfspe4x1ay+v+nci+VYOM5B6fN5IxUR7p2rE250G3YbtZmfeBMWkhLlpr6KU09Nojn/gFvth2IQq/3YEyzL+O5L4GmU0YxpKUBpWF/zf9LsOXlZPHuaRDv5OvRRF/t5zfO1Cgevk5FTbsiFX+ajXkGb24HkVylDbXKlZ4X6meKVzrBBiTcwGvRBs4EvyMTQ4a5uWBVTVG8ju1/VX56OBd2BeC39xpxVKDd6IkM7WpKhZL/blDw1L8NbIKE1zx8m4iSlgFG5Qu3IIj41qRGPuH+s3jU9etg9PXq/yJpZSVHscWxIX5V9xDk1FTEXIoRHryb4e4hNBk4hGGtDPg5U6XhbLQw5fbYCLwt/n/ujC+1YCtGlZd0SOnqsZW0Gt/O/7eBLfHububtv4d+2zFMaa/37Sf7m4jYRyc5eOUVlZv3pF2dinyxq0sMtu/S9HfeJAbb96stBpto2n0DbAISwsN4Hv6OjDwBz649IBodGvdoQtnomwTdCycxqzwth/SnSSUFpCTyyYq6xs6AS0QBylq6NOvWl8qptzmz2R3PwEjKGjTGokdvurZsQGW1TJ4c383Z4DgycoQPXo8BTp3RI4eU2BBuHHiMQFeCe/cSMTRtSQODRO6HJqJfuzl1dVQgNZSTe87zOCYJ4e11+zjSpZoUf+2xZRMbdovL5y4TliTMR4cmPdrTyFi74NyD5MdH2XI2hNTMXCQlK9PRdjD1io5gBQk8v32FsxefkIgK1dVj2XQdLIZ/7LEl8/DQNs6EJiPIAxk5M/rZd/ibQ2GyiHwYyMXLNwkXepajR+sB5jTQ00COjz22q/R8dJD7SKGoXh3zQT2ooZxOZPAjnt5+Tbx8OmFhYNqpLU2NBNw4/Af3X8eRBdTqPoGuxspIlaKtQEWboxhsor2cRaPFYBNNu2+ALZ2wP3bgvWY/acbtqKaeytPAO8Qry1HZoBblFORJfXCR+zUmsWFWJyrJhLHf5RRvJDJJT4vjZdgTynRxYVqLdP78G7Dx0IN5mx+jW1mPMnIyxP95jZieTqwdWY/0h9uY1cqd953bY1C3Ji1MW6IrOIDr4Zd0GurM6BZSXN11gQev3pFCHvE3N3OuqjdnV7ZG8auhaMrbW+zZ4UNQuCqGlTVJe/GSt+UbMnxUH5qrvcV/igc39SpTVU4Gqb+ATUD803Ns9Q7gdkZ1aunJkBV6l/3PKzF+0ZSCoWj0H4txCnhB7eqGSEtJEnfjDqmW03EZYvbZkBIh1M4SsPUwb7LLUqWCOqlPQ3mjZMqwGYNooZPMZgtTvBWs6aanhbxyFpF3b5PZZCrzphsTucuL1dNOk9W5BYaGtTDvZIz06xeEBoeTRC4Jd3dzoeIi9rt2oZJs6dkKJAabaC/kP0WLwSaajsUAmy+ebueoaLOWsT0rErl3IRO2PcXcZgFjO9dG6g8HqttLsvnWEtorRvPnyVTqdDVGIeUNFwJWs/FuA5b4DUXz66Fo0kM8xjtxrelU1oxohZaiNEkPl9KndziO192oHeGPU2dv1Odtx3lMbTSA5yeWMOMT2OR5+GcsmjV1Ka+uQFrgbBoNzMX/jQv1i4LNoTp3Dvqy/kQEbafNZ7CJGhkRp1g67RjqfUYzrEEokzu5YeC9n9ltyiP79bx9diy39gew+XQGPZdNp4N2Fs/3r2Pi5nh6TpvAsDrJuFvbc6/HcnytzVCUlSTq+iJGjn3P1PNraFe2sEIy33DWx5c9oSoMmGlLex1l0l8fwGnAAarMd8a2vSy7e5qyXc+bdUv7UkshlSfHXXBenMWYc9NRO7mKFUuCMVssrIeqqJBAyK1olCpXQru8MhnXl2E+IpGltxbRVqF0ztGJe2yivZziHtv361UssG0/8Jg6dj5YVofYC6sYdTKP0UOHYWGiBYELqNw7ArcXblgqyfLi8Dxm734OuZm8f5OAhHZ/VhwYR+WvwRZ5DDvL+QTJVEBPWxmZAqBEcv+YLNMeHvBrjmkAACAASURBVKFTij8LB+7EZPNlJpp+KOCXYKtMws0tuGy5wOu4TEh9zh8n6rE1dwOti4JtUkXO+y5l9qrrKJnWpFzBxFwSL4JSaDbHFUfLyrw+6saane+QUIWaI9bi3Ln8Z0UTn3Hc0xO/F/VZssmagrXoRT8eGNxjnLkzj7QN0S8nXzAMzBVEEBakwbSgAwz+eEhpzB18l20mSKkdcxb1pGpBDi/ZZjOWR21dmNq3LIf6Ff14kEVk8DYW9dtHg91bqPtwFb5bk+i02qugHgpKcX8fbltPEfwuDdJeceVsDdbFedNL8Z9mH7+/ofyMO8Vg+34VxT020bT7qWDrFexDx/H36bTYChNBEs+uXODKs7rM+Uew7UJ+SCdaGJT7dDiKpLQmxs1rI/HsG2DTfsTUmUeR7NCc5lU0KBN9ihmjMlgh8PkbsHmz8XQeHezaovNJH0Uq1zbBsKIactkR3A0KJibrOlumnaP11j+wrV8YmPqKcxt92fbICKd/BNteKs6wpHl5lUJ/NQlk5LSo2bQ+nxZhJzxk+/Lt3JBuypRPYHuCj+VcogYswK6nMvv7fA22XSwbcJpmh9wwuP4V2MIvsGjBQeJN6tKiZiWUYv9g4eQkZrxxp6cYbKK9Bf+CaDHYRKuknwq2npcnU3aYIkfiVmMW+YgtM4exL3kUaz+CzfcSGu3HMc3SBEXBM/zHjONCPSdWjmxdMBT9fGXy7uE3wKZ4kk6jbtO10Bo8eGVDOjnVY2fOxi/BNt2YRyc2sWHfMxrZL2NI3f+1LPoJy+rVJXalgNUdCp8mL5Zbez1Y4x1FpzXLsdZ/y26XRcw7o4z96pkMa5JDwKDhBJq7sWHEh6Ho31658Vzf7s7KU/F0mTILm0YVif9zDSNc3zLA2QHL+jls7W6K8/NeuJ/zpbdGAn/6TWLO1VZs9O9F0oGvwPZ4B4MnXqK6ox12XWvzen1HejlVZE2kj7jHJto78K+IFoNNtGr6qWDrzXvcR5iw+rEW6hpqVK3VAsNYfawPjKNW7HW8Fy5h3YGHVBo0m6V2/akhF8z2udPZFBRFas6HT3kKzeZxZFNv+BbYzJQ5sXwICw+HkJAug+HArigtSmOkwPtLsDk1Jjs9ghsHfFi/fjd3Ewon1vV6snCpHT0kT9HXYQPPIpKBbJKbzuSuxyi0Pi21yyUz5h4H3Feyautt0uWqYW5pzPtkTboN6EuvVroIIm/g72iP390ksvMkQEqWcm3nsdujD9qf6iOPrJRH7HNdic+WP4lVlCGnXAsmzrJjSDtjysq+w9diOK8s2nJrxU7CpWVQUe/CrENzsKiQyd1dX4EtK5k/PCeweNdV3qbIod+7AyqeOQyNWEt3cY9NtLfgXxAtBptolfQNsOWTk51BZmYO0goqlJGGvOw0krJAQV4eOeGWk+xUYhPzUC6nTBkJCTKTokjMAAkpKWTlFJDJk6CMmgLS+QIyUlJJSc9CQl4ZVSUFZKXyyExKIDkzh7z8Dw8uIaeCpro85GSQlpiJtGpZFAq37OVmpZGSlYNcGSXkZaUQpCeQlJpFjnCJhZISMql5yFVQQTY/j4yUeDKk1NAQWo8Lrb6F9yanFp74DkjLo6qqRBkyiU9MIyc378MDKKhTQeWrOar8XLLSU0hOySQXGRSU5CBfElk5OeRkpZAgl4zE9yRn5vKhGBJIllFBQ03+K+vvXLJSU0lJzShYnvLpGWQ+pJGekAwKsmQkpCBAAilpRdQ0lZAhD0FmGhkZ+cgqf6gH4ZWTkUhSaiaCXJBRVEQ6I58y5ZSRkyid6z3Ec2yivZxFo8VgE02737ZAV7THEkf/f1RADLbvr1Ux2ETTTgw20fQSR/+AAmKwfb94YrCJpt3fgq1FixYEBgaKlpI4WqzANxQ4dOgQQUFBuLq6irUSUYHHjx8zb9489u/fL+Kd/83wjwyrUKECEvn5+flRUVHo6uqir6//31REXOpfpkBycjLp6ekIG5v4Ek2BzMxMYmJiqFLl48JI0e7/r0W/ePGC8PDwgrb2CWxt2rQhJCTkv6aFuLy/WAHxUPT7BRYPRUXTTjzHJppe4ugfUEAMtu8XTww20bQTg000vcTRP6CAGGzfL54YbKJp9+8E2/tQzj5MoUrN6hhqKX21Vux/CJD8hhtPopAqr0+dqhr8dEf7t3/ic0uZgb1MSoU9smhN4ddHi8H2/RqLwSaadsXwY3vA5VNnCU74nLBu4x50aGxMOaGZ2S+4cjKTeXh+Cw9kOtCnYw2Uvs7j0Vas1r6iq+0wBjQSnixUzOvFaWZ7ByLbpB8OlnVQLuZtxQ47Z4+ksx7Prk5G/Onlr6qJwVbslvSXQDHYRNOuWFuqXBdvIq56T5roKkDMfa5FlaFm13FM6tEAbZWiezxFy/yfosVg+zk6lrZUSiPYou7s59C5W2RU78eQ9nUop5TKjQB3Dj3N+LCLREYBrVZDse/wfa7PP6sOSgXYMhMICzqM35mngBL6DdvRpUtTdITe+KmhnNh5nBsvYgpMT+v1c6JPPVVK6jycYoFtnf+fVB/jyfgWGpDwjPO73Fh4VJXxLhPoVUcbOeK55LaQXSHZwn1CqGh2wHZRTwwQOtcGcePWfRLzNHgdGMhrNGjYewDdW9cusBBKuLmZ5btvkZgm3GSkz8BFjjRVSCDo4Cpuao1kqnlVyIzi7rkj7D1+lwTKYlo1m20PVRhuV9hje3+N9Ut38SgtCwkpGdrbuX+w9hEk8+rWMfy3XCEGZaprS3MzWgqj9h97bEnc3rGePddekywQNsGmTPSyphaQm5HIoxPr8D73DlBEr34HLAd1plrR7mPSQ3Z57yXoVSzZVKGn2Wu6+tUo7LHlkhr7hOPe67kYIUxbizptutOnvxlaX7f2hFv4rtrNvfhUcoHWdl4MqJFNfMgJ1nucRni7ZjUzug8YSaOK6Ty/fJlwiTwSHz7l1sNQEqjDwHmdyTvkxb6HKeRJGDJwwVRaauaSEhXKzXNBZOpoErL7JGGoUqtdD3pZNPvQIEnizi5v9gS9IklYfTRhotewAg1+9lXqwBZ1Bzcfbw4fOkh2+9X4OlpRo3wUG7rWZ7v+IgbWlgKZMpSt2wkrs8+7fn+2LsVJr8TBlp3Cqz8CWLzlLmXqNaJ2bgRPnudQ2WIQI3tpELJ+JZ6XBVSvXw2tuLP4h5rh7OFE1yol4w0oOtiEtZB4gTn9XMkcvJjpA8yIPTgc22Na2HVvQL4gi5eXThFmNpFVYxuQcDmAFbPXEmE0hE7NqpH5cD8XpRriMG4Mbcs+ZdWYAGI7mGGiqoAUmphZdEBH8AZ/p1bsNNzJZcf6RNw+wKZNR4mv0I4mRrm8Pn0Mv2A9nNwdGdAokyPLLpKto4S0jCTvTi1mt6Y7J1a2Qjr8KttXruSmogWd60kTfeMCO69K0GWGY8FQNPb0AmYeiKeVWQM0lMsQc3Ynh6qMY9fc9kg9OMiyWX+gbt0GA+TQqFydembGhX5uhUDwn8XKqyo0a1wLTeU47rtvxEXCludXJ6OTGsuZjePY+KweA1sakhnxgjsvUzDoNYJR7Y34fJzNcw7ZT8cnrh5W5gbIyz4i8EorHJeV5ZzrTcqYaJAb94zrdx4j324OzkMq8sB7Mev2v6FKe3Pq6OVy03c7j5XkqdV4II305Ik+7cmRyvPZu6gVuSGnWTN2Oo/0e2PexATl9/e4cieVWkPHYdNdh1c7V7DkTDJtmjagnEoZYs7t4kCaBR47R2FSnDdOhJjSBbZUQvYsw/uhBHkhF3hVbSzLJ38G250J0Xh3++mzsCKo9WVoSYMtJ+kd59ZNYl5oJzb72FIzL4Q9Ln5cF5gyaoQKvvZbye4xmhnWrdBJDcTB0hbJebdYaf7TJ3yKpeH3gY37rOtuy8PWq3C2zGa51WwynXfj3b0K+XmZvAryYO70GEYcWYje4wB8PE9Qftg6RprrIn13A6P932A+dCSDdW8ztuMyNJceZGG3ysgXjmozE4qAza4yl7cEsP+uCgOXjaWJWjYRxz0Z4ZfIwBljGdBIhTf3k6lgXAllGSkSLs2k6xg53B85oHougBUeUfQNcKZTuXzignYzy+sOlXqNxKFtNhvGLeVpazsWDG2FtpIU6a99sDI9z4h7W2jy1JWRE27Q/9BxRhQaO36haGIQrqMCEAwcxdjupmjKJhKycgzGB1vwLHACqve2M3XCPkzctzLVTI2ctKcc9vDnRmJdhs8ZSM2PPb/QzXTvfYxGnsuY1tIAeal4ntxMo3I9eSKf5FClbkVkEkM56r2JUzENmb66PZHes9hypxwWk6bSqXYZQr2G0+OsDptc5tG6mjIpewajO9uAM8/mohtyHM/pS8gdvAOH3tVQybzHtrmbCC3XARsbLQ7YBZBgORT7Pk0oX0aajDcb6VNlHwMiT2P9k9fRliawpTw9zvJdV9Bq0A7NS6vZKzuYpUXAtjSmITXLSaOo1ojxbs60+0s3u1jv108LKmmw5aVGEug9k2lBTQnYPwZj3nBmhQtHQ/Xp3KkMfjtDaTvJjhGtDVHkNX69m7Df/CLHxxv9NA1ESejHwdb1FRPaO3G/XCXKKwq9yPIRZKYgEDTC+fR66j4PYNuumxjb+dGvptB9dg8j3INpNHAIw5uoE3FpA7OcT/EmL4vaU/awYUBlvgCbjTK7V3uzL7k5SzwGUCDTVx8PEk/MZfiqiySl55CXHkNkjCXbnjsiH7AYhyMGeJyaTD3hfUU/HjSPYOGAORx5J0BFXaFwLiCJVzc1mR96kRFqofyxbTXLNz5Epl5jBtk5M6yR+mdtg3cwcHQgZounMLqN0YevoB8/HlwZh2KgC907e5BY0xCNgt54NslReVTvOo45S2xp8PGwmJtraTQ/Cef1dnTSLcvHGcvczCRu+k/Cfkso5GWRFC1HjS4TWebVlTjvWRyNq4OlzTgaVYS3e8bSLrAZFxZaUUmtDIKjY9C0UeJIrAs1Qo6zadE6NKadY0yBeeZLjjgv5Mz7xgyzVGHV3EAaLpmCbWujwo8pwbjUaUySZzLLWorSlL4dW2rAlhrGobW7uS5bi8HjGhLuMopN+R/BBjEhD3mZmENeTjZPdi7AP3oQ3vtGUvvbRfxlESUNNvIERN07w4o5EziboI0iisgIYqnQ1op+teXZfvot3SbaMaRZVeTJ5tQUA1yrHOWCQ8Gb99uv7wNbyHYG2Jyl7gInxle7xfCmpzE/5kg7xY/jaaGDrApaldWI+fN/gE14JqcgmXevo0kVBOLSdgnV9j/DoWaRHtu4cpxYv5ljb4yZ8ndgkzmFhc1NLNaPpaO6IjlhW5hoK2Dxq5moH/RkcYAKM/8RbIdQs7WkS/0qBadVCS8JCQXK61dBTTqP7LQ43r19wcPL+zhzQRqLJS50/vi5M+IEDtbnMJwzliF/C7a1jLR9y9BD46n7qVqlUVTXpJymGmU+nrciBNvIZ0zYP4+B1bQ+OAnnCYg5tgCLxRk4bBlNvcwIgvac4HpCfex/CtjWcT3HjIGDVfGzO4fhvLEM/QS2S0xSsMfg7h0m/11P9QeaaOkAWxohJ9az51IK9YbMoKtJGqdnWxcBWxHLqvwcooO9mdptO40PBmFXMu9ogeIlDraCZplJQvQrYlOFTxTL9S3ruRJTm04tvwZbJFv7m7Kp0QkuTi0Z0UQHW/xVVk2aySG5AaxeMAyzipF49TDnWLdjnBj/9ZRzBs8vfwNsn16UMFY3rkH44lxczYqAbVpVrm1dzZqAeLosX8Fw/VDWOc5m6Q09lm6ax4Cc7dS1esX82yvoX16F05PKMnzvSPZGOKMTtIG5tqeo5b6NWQ3fc2D1AmbsyGTIsgU49CrLaQcb9miOZcWE7uiq/9N8SjphFzaxddc9TOw30a/g0ANhLd9jneVkzlSbwBqnXhhkHGBgi4nsqjSH51cnofnuAitGTiNj4glWWvyPiWfBVZybjuVmLw92TG2JmvxlZvYOo3ff2/Rdos3uJ/MxCjmH+1R77lZxYsV3gG3JgNHcquaAi9dM6kbuZ6HnWRRbj8bBqgJ/TB/FgpQubF9gQ21tJcK3WGK8rjG3gmZQ8ycfdlU6wBbBRc8lzJmxhWAFpQJPwKyUJDIog1LDKRzY4UAz7UKL93wBcdfXMnzobQaf28VA3R+g+g/eWhrA9kURIoJYuzCAexW7MadnCs7TrlDDfiITu9ZGvXAoGjTkMRv7FBnl/KAGotxeLLDNHevAgXBppCQlIF8Xq8WrmT26E9VUpJCQyCdXEIaXRRMcL2d8yFuuLDWtVnNsQw8y/hfY5I/RdvgK7r+ILxjC5g7ZRZpPL3KTin48aExe0hP2rZrPTNejREg0ZMyctiTHlKX7EEu6mFXk6lwTBq5/RUomNF64kNqrY7CKXEHLjHcEbV/EqAkBvJSsTo+hXdGpooWRcXsGCe3Jc16zx86KGbsfEFP46FLNV/Ho5DDydoyj1ti9BcXJr9KQITPd8BlWv8iZnfnkvjnMJKuZ7Lz7igz64H+xDu7T5NgWOBn9/Gyin55gycABbAwpNH6s0Jwxc5cw36ZxkWP58sh5sYMhHZ04/i6eHBqy4u4fjCwfib+tPvbHpFE3qoZZPUuaKVSjz3eAzXfhfF7pWfBi9Squ5tfEavZ85s/ujr4U5OXcYIX5WNyCQkgQVm/9udy+OAPjAgPNn3uVDrDlk5ebQ44glw/WorGcdB5JAANYaNefRN8xPOnryZhaquQL0tg9QZcFaas4u30YVX62ICLIW7rAFs2ffq6s2ZFC18UuDG8cyaahU7hV3Z5pE7thGLwE/d6vcH3qTj+1gk/vv/36d+48+O0y/VszFBD9lzm2kitL6QDb1+UvArYJfaj+1AWdvmuJT84ESVm0uroRuHc4lUtOtoKcSxxsgkRCji9j0EB3goWLlxr3ZebStYxtJjwYE4g5yyzrGfheCiaFOsw5dxTHplp/Pc7yN+koBttvErpkshGDrWR0//m5ljjYfn6RfmmKYrD9UnlLOvEc4l9cZJ/XdtRG+NPfuGSfp3T22EpWk+LmLgZbcZX6ECcGm2h6iaN/QAEx2L5fPDHYRNPub8HWsGFDNm7cKFpK4mixAt9Q4NKlSzx48AA7OzuxViIqIHSE9fHxEduqF1O30aNHc/PmzS8ddI2MjOjWrVsxkxCHiRUongJCq+bY2FjMzMyKd4M46pMCCQkJ3L17l3bt2olVKYYCx48fJzQ0VGwNXgytxCE/qIB4KPr9AoqHoqJpJ55jE00vcfQPKCAG2/eLJwabaNqJwSaaXv9PouN4cPQEZ5/K0aKvOYapVziTVBsLs6ooywn3+/6aSwy279dVDDbRtBOD7Zt6ffSUe41226E0+MmOF9/M/lcExFxhw9bLPA6JRLVNHxq9XcUJrXkssDKjXIGRwa+5xGD7fl3FYBNNu+KBLeMNgQd3s/Pobd4L06/QktHj+tLCSIsX+x1ZndAD92HNSTi7gNkHDZm2cSifl0xl8fbuaYIeJWFg/m8EQwbPLvmzffdtjCcV2Ssqms7/GJ1wcwvLnlTGvlcztFWLbMD+Sen/XTKpd7bhdj0L4xo6xF06yOHDL2jt7sXYZgYo/+T9oUXzF4Pt+ytVDDbRtPs22N6HcXK7H7tC5GnethFVlCAx+AL31NszqnsbotaZ0jtiOi/cBiIR4cWgBhtpe/kB9nUKHyQhlIPrvTgYb4zD4tHU+0XnJIhWbFGify3YIg5OofMlE/bNHIBR+c/2k6I8oaixgsS3hCfloaqhSX7EY0JeS6HX2JhKymWKfzCOqJkCpRZsCTfwWrSBM8HvyATaO+3GoZUKwq3RpeUqdWBLD+fCrgD89l4jDqjb15ExfdpR9aMdVwkL9w2wJRJyypcNG4IxnLQU6xblUZIG4YvxNlOB8mXVuLOs7iewKckm4WtlwMZGF7gxvcD8i/ePT7B6nRcJDeezysaUzLu7cV23mYtPhKfD6DN4uQsjmlZG8aMRWZ6AhAdbmDzOlzCgvHFzRjqtpHu1VJ6c8GO9105uC5WkIWPc7OnbqCpKRHF42nBCes0m13E6R5FGvVJbHNYvpMNXBoFJDw+yZt0mTj8QbrzXw2rRYmxaG6AqE8l+u0GsvCVs2rJoVBrE0n1jqMNHsJ0krVxzYs4c5inadJrgyOg+Takk/xh/663ItlRi4/YzZGV1xS1oOrXfP8B/yji2CQtBBUw7j2SqswVVP1V4An/6LGLFhp2ciVDAqJIG9Sf6s8HamPxXOxgzeF3BnryyurUZ5rwRq5rpPL90lluvXpMQHc2lg+d5hSmjVw2l7BUvfE8+JT6rBhO2eTPEQK7Awy3mTgBT7QJ4BlSs04ZR05fRxSCFR0c2cCU2l6T7b7l+8yZR6DNkhSvDm+gU1sNbto7sx/onwodVQb+eNXO9BiM0NkkN+wNfL3d2B0UDleg2dSaju5tSvhidzdIJtuccnDaTgPgGDLVqhs4rf4ZukGLBQR8G6f3C7quIL37pAls89w94sy4gDN3eg+lQ5hprdoZR3Xoadt3rFHGZFrGQPzH8f4Mt8w0X/fzYd0sbW29b6vyNfXngApNPYBNOPL8JGEwTdxOO3p1FAxJ5dMwTT68Qmi7ZhHXVYPyd9xGuVwfzziZoIEdZnUpoKsp++nXMSj3NvKb2vLL2ZEF3BV4GP+LZSx3Maofgs/UWeh2GMaCxDnGXfVm8PZsB62bQ3ySHbd3NmHm/MTM3rcRcPZ5ja20IbL6bE+OK+EElP2bH0r0Eqxlh3qsBWsihXrEimsrvOWTXG/vUoZxxak9eVhp3/Oay4V1P1u2zRuGSP4snuxJpascEWwvKhe5k1eZIms5wYJR5Eh71R+D3tj5TTkyno3J5KlZV4tzClqwUOOJn04CMtw85cvQMiQ1G4zysUaGzh/BMhEge7Z3NsGtGuI3pWrANRFfjNgsH3qWDszkqSRFc2rWKU6oOBMxvTOQhD5bOP4ZSn0kM71eZJ+uWsunCAwyGujGhU00yjk9jxANLAveMQDPlIu7TntHaviXyUY85um83L6vbs8quJk995zJ/9UXKWTkxsqcpMbtGszRnFEfn9KeyehxbBrVmgfJsjts3Q5DwjksB6zgn1Q/XFU144bWLizHlMLdpiQ6yqJavgKaaAjLF6N2USrCF7sHa9gS6U6YwxaIuGtkPWNKtM9EzX+PeUWwN/resibvPluVeHMlsxvzlg6kt8ZY9zpMI0hnLxCFdMCgFvbb/Dbb4YPat8WBzbDNW+gzh73wHvwBbGSlSI7cx0dSFWocf42gYypFtG9kW34q1c7pTMfkablPnckNrGDOmDaFOub/KlnJsEsbjJNgUupqO8hLkCLLJjn/GKd+9XE2pyaiF/agpJ0VeVhAruq2HibMY002BvZZmBFo9wGuQNvKCJB7ucGT4zY6c8OrLp/n+hNv4zJrHRbmeTJtpi2n5wvzf7WZA07N0ub6aYdoqkJ9N5OOtLBh4nc5n3aj91J/NW//EcNwGBtVXQCrnHhttvIhpNRQbaxn8mw4ibPgh1o6rjbqsBOmP1jOgxwksTh7Atros+bmRBG7x42igKn1XTqSoEe9fh6JZJL/PRbGsApJZwl9GT1bs0GDG0WFIHFrDjvPvaTzWhe61ZIg8Oo9BJ+WZO3EM7Wtqkn9+KqqWmRxK9qR9fhapSXkoqMkjmRbO+U1+7H9sxBSfbiT4zmXfs0p0GWVPGwM58gKXYOYmg+e6cTTL2od5tT8YG7eJfiqy5OclEnxuM94rounhM5TEzQvY9cKYCUvm0baKaD+xpRFscX8sZ+j6GPrPmMSAhsKjHMMLDnPZ2eU6F+yqiVbAXxhdmnpsac8u4uHhxzODUbhOaoUGsZxeOBq/zO7MnjiYOhWLfSDmL1Psf4Mt7gl7VrsREN+SNcUCmzS5GQlccBvMzPy5nLbMZKuvKykdApjdqQIS+XnkRl1kqd0c1h+7S8VxfuyaZUk14XFVhVfyoXHUCDAl6NAoPvn6RVzHc4k/gepdWLq4Z+FwLpIDU/pzxWQVTgO0ODLAjNtj3uJtIQdZyYTsncPAy805vqE/FT8mLsw/JpDVU+eydt8NtEatZ+vsgdR+vhzd3u9Y+9Kd3krCZ8kl6d1FvOyckJt5me7pX388CCZg+GSu6U7AYXIF9rQfxJvJ51gzuCoKMpB2z5U2DWZzX1am0L9N6AFWlqYDHFm2xp6mhU4vwsf6uzm2J2tbYzrzRoFHXX6uBibtZ7DxpA1Sh9aw52oazce60NkAok/Np/9ZDZaOH0IzA3W4MAOlronsy/DBPDOJy66d6epyryCdvNzKtLWey1rfHiT6zuVwRDV6jJxE00rA9VXUc83BzXMcLZ/MR6ZDGqfyfTAv0C2Ld/cO4L92NzoOBxla6Q4Bi5xZ5H0eRasFrHeeQGuD4s0NlkawxZxbhvXG9wx2nISVWWXkyOecgxYLqlzhypSPrqK/7P0rdsKlCWypYRdwX+fHS6MxLJ/QAnXyubdpKGsiW+NgM4S6FUvGg62omN+YY4vjzr61bPCLpt0Kb/oaSxUMGfPzcsjJl0BaUoqrC4sMRctIQ24mEVfWMGbiDRpN60Dirgi6bllC+78chnGXNe1HEGLpzxKb+mgWapF8cBxGk5TY/Wo5raWEeeWRlxzKIbddXMuqy5jFvTGUlCA/7zZrurghGDuTMRYfemzfBNsXzeg+nt1tedBmNc5dw7HrcIWBj1fRV034dSObmNDdLOp7iXanPDAJ82fbzhvUmLgJq1pSSOQ/wm+EJ5HNBjHCWhb/Zl+B7b4bVj3fMf25K62l/vcYrQBsF2uzd9ZAqgs/HpyegFxvCU6mr6NddjwPDnixYrMKU0UBW/p6zPaMp+4cLfaGLaJp+msubPJj3319Jn0LbJm7aGN4A6fMDXSVkYT8ZJ5e2o7Pktd02b4M80/1GMI2W3uuaI1kin1fahaB9T+9raURbLHnXRjqhZLbOwAAHvBJREFUE8+g6R/A9rHHtq1jEJen/GRv9GJj7K+BpQpszy7g7uHHy2q2uE5sSdnCHptvugVzJgnBVtp7bEDai0A2LFnIaQlzpkwbSj01iL2yHt9YU2wtO5Hg0/DzHJsQbOSRHHkVj4Hd2Z7dBsNOE/BzNkdTWFe5WaSkpJCWKTxDNIbjCycR1sKd6b3rULYQbJkpx5hRdzIxU/ewpo8yYfdv8+CBMnWMH+MRcA+TvvaMbl2FmEvuTDsuz+Q5Y+lolE5A92KArSD/VNIyhYeIxnLadRoh9RYypa8O5yd2YELOdIJXdCEvK5XrAVNZkzicPWs6k3ppM4vGLyWiyWSmOQ6mcnAAzkeT6Go7loFNolhZ/0uwZac/wsvainsdt7Ksh7BLBEjKIK+ojLJwPrFIu406Nh3hiNpp8UhaG+mjdXMe5ftE4/lkKQ3inrPHeShH06fgKSLYGh6eTrNZeaz8YwbVXgbhv3AOTyrNYMW3wKadwKbu9Zmr7c29ha3ITnjNmW2rOSlvg/fMtiimpZCcLjyA9D1XfBZxV2MgIwb1oFrZb7+1pRFsBO9k0JhzGM9yYGKnWqgJQljVrR2vp4fjZi6eY/vbWo25h7+rNyfz27BoxQCq57/j0Hw7rmqPZuzgf8McW2GphF/CvNcsYdOFgpN/QbcHC5fZ0aP+/7V33gE9b/8ff7SF7JGsS2TPZI/skT2ijIubRIRIOymljFIZISNE3GyyImVeq7J1iVQkUaK9fr/Pp7i5l5uPRO73ff6rz3mf9znPcz6Pz3m9x/NVi9trhjI7To9TFlqUUci7i5T1Lo7gdfosvlCBGY5bGff+obbIQJYud2XbafGtQtA0Zp+NDk1qFMhCnJPJq5AN6E1YzX3K0qCDNqYrTeha+RnB6z1wWXUAUR5q6o3A0XkWWi1UkOcZv88YxZ2xQdhqykPGOyKOr2L+NXXW2w38K0Fx9HlcXVzYcEx0vxHoNgsfq4m0rSPKMfUHDurT2ZGSDjKK1OhrzU7XESiTxtOrZzh77CxPslII/P30/9+DbcPkpQvRG96aytxk3YgFxE7ajNmQWvkpBHNIfnUDT72JeN3PF7FSc4bpm2D24eZB/v/jArCa5siR8OeozdnNTv0WBNk0ZdZeKFW5Mm20JtE6QpF+G0chHeDN8RsptNGZT7faEH9uNcYXKzBPdyhtapcTh5Rt9ZNwD1tMh5QEDll3xsoflH75hdZth6IupULfJT1J8nPnzItf6DV6Aq1F1xlvbmH4xmwsbcahXrUs0gRj0WQ6+0VdVKxGi+EWrLHpT9UXYezwdMbBNySv8+0msspcn/5NxT9bhZYSCTbC2W1oQmCFsYwb0Rble+sZtqwsniG29JQV7op+elLjub7bgx0H39BiigGdM07hsD4S9bn6TOmlRvlCV0LxVyj8Obbi74Nwhv8RBUom2IBXF3Axd+PIrShSacT0zauZ1Lis8Bzbv63L5AhOenuyZvs54lBhwOyFTBvZgRIQhYp7LYDtfwQqJWGYJRZsJUGcQvpQkq6x/QRyCWD7GSbpv9JHAWxfP5MC2CTTTtixSaaXULsICghg+3rxBLBJpt0nwdayZUuMjY0la0moLShQiAJhYWE8fvyY4cOHC1pJqMDz5885cuQIIstroRSugIuLi9iGXllZ9Pxsbm5ubGwsAtgKF06oIbkCAtgk1+z9EQLYJNPuk2DT1NTk/v33zylI1qBQW1DgcwoIoejXrw0hFJVMO+Eam2R6CbWLoIAAtq8XTwCbZNoJYJNML6F2ERQQwPb14glgk0y7/zTYMl5FcHLPRgJlhmKl34mKkmnzce24m+w6dIFY5e5MG9yMAu9KFKXVj4695jGIuckWnDfr+q9tPg1a9/+ebyn0H/or/b7wqf9v1skiNCSA7evFE8AmmXaFgC2NyMt+uNk4cCzqr4brDjVl6eyxtKn16bf4xa9U7VrCNjk9tk5+b6UrWcckqX3NfSCGV4eyc7M+qnL5r8GkxBN6aDXWV+thbz6aFlXKFM0dNvoCLl5HiawzjMVTO+R7qknSy0LqXnOnzXZ5ti/UpXlN0Steny/h+y0wPp6E7m8W6Lb/4F3yDTtTPE0JYPt6XQWwSaZdIWBL4c8zXnj7XqXepOVoNchrXFZRifJlSyP3GeeKzDfP8PecjbucKaeN20vWo6+onfEunsSMUlSqWBbZ92YauTlkpiXzNkuOCkqlPnrx/CtOAcUNtox3xKXJUbWcAoV5Ngpg+6oZ/OigxBu+LHZwwveiyAm4Oxa/OzC5awOURLWebmdEFzMuZ+VQuqIyM7eEML9D0c9ZlBZ+FNhyszMJ8RjKKK9XjHQ4wMphoh/SZO6f9MLJ0okT0fmj6jKTbfYz6NukCsTsZeogS07GvSFHSpppvjEs7l6U0Ut+7BeBzWffHVrOXs/Igi4uz49gNNobZZtlGPWuR9moDfRqvpuRl5bxenoXHK5lkYUMyq37YuS0hPZ3jxAUcJOLqRGcO1cZs93LmN3uMWaDF7DnXgzp/7+epu5PZs0AadFb9EQEOKE9YiV3ANUeOti4bkZb+RqeltYs3XKWOGCA7WFWGfQhyq0lY+IsebJqDAqyUqS8voLzIE2WhYkEqUnX0Ra4bZ9KUxK57GXD0XhpEgLvcTI4mCiaseCAH6a9fxHbnn8omW8IP+6EjvYq7lIJjXYaVG3ZlFrq73dscfhbT2HhhjM8ShIdpY3P83WMFNsevS8ZPLt5gG0eq4mu0oW7q1ZxiZoMXuDIYhNtmpZ7wUETHc41W85CbXWqiQ49NYcKK5sQdtyAuhkJ3D3iyPjxIkMAaDxAD1tnD5rc+fuOLYZdUwYwb99D3mSAjJw+h5Pc6CnuRjrRN/ZiP+U3toWL/m6OrrUdiywGIvKJjPW3YozJRq5FiAbRBvtLJ1nQujgC7ZKU8+Ap/luDSZRrSN9RrXjkNR7Dux3YYGaAep0wTGuO4MKc0wQY1uPZHiO6r5DC7eQWRuUbtUj+NSv6ET8GbAEYKo3kodUaOp1eRMzUYDaOqyUyiOf2IXd8A+PRmOZI//oi9xpZ5OVEtmZXcVQfz6lB69lr0pFSZ4xQ1n/J6msHmSShMWlRVPsisO3wC6OJwRqGq4lOJY2snCwyMtI82zeLPhsrs85rOKGTe3JoxA3OzKzPP3ds0QS42mNhEkI7V2csZ/ekJqG4Gd+g/YwhaDSsSvRGLRpu6cP9i7OpGOnDnM7OVPA4hcdIea6eCiLsbgoKb8+w97oKeg5mDG76mNUmN2jz2yDSdnZn9AtbYteMRSbrNo79euPXdz83rbuS8vQKm2ztOCE3jhWeWrzeYIGZ/RkaLFyLjV5v4tZ2Rztcl3POk6ld8b2PVDaJ0YG4TJ/P22nHcB0uwyXv5ZhYh6Bu68jiKRo82TyFWdfq4WBsRI+GlXi6bRxtNrXhYqApjT74EmUQE7oXu/GzudnUGOd1FtS66ojpgcf0n2iDXlc59s8dTVALV8zHaSDO5XLCEEXnptw7o4fCnS2YDPGihtthlg+R4vyhYB7G1qJJ1SPYvw9FNZS54NSNSVGTOec4CZUKCjzw0KSr/1iu+OtR+v5h7OY48krbC1+91iSG7mGRxW4yBhhiOTaL1ROOU9fSgPGaavx7AFyUZZZ3bMkMRXOJOWSB9lYZFi41YuBzN2qOeMXWuDVoyUnx7uUl1k6bTq7pLUw7FbaXLrpGn2vhx4BN1JtcUl7/gYuuLpGTPwc2KWRk5ZCVlYZLy2g1PgKToKXo1K6ITE44rv06EW8Zj2PP76ffF4HNdrY5/nHlENut0Z6Za2yZMbINVbjOyi4TOJBaitAq07h1cia/wGfB9vt1FbSXLKK3qJLIni0tiYS3qWRl54q3/8M6PWRJuhuNd82hh2sddt+wROP9TEcG4rB4D5HNR7HIuA8FfzyDbRoxLB9s3HFh4IAX2D5fTt7u9xXXf9+K34EMBq4yQHafBYdetmDk1JmIL09dXkZzJ/DcMJPO1USWPaKOpRJ9xg1D82wsr1kiDqYLhqJD01itv5YXHXSYOrYjNcQ8vMiixqtpevU0cxq+n8A8sG1ZtYuaxoeYIrrc+Mgfk7WXqag5FqMhlTn1ObAdm0DqNlNGbW/AjuAFtC2w4j8KRWtdxWDIesrPt0W/Rx3KyEB2VgBWLXeieWUn7cPWYLuuNGYB88hLrxPJkcVruZLdlrG/KnPA1JwHLc0x1tWgtnIlKpWRR6qY1l+JAtsHb8DbbJtpx2VVA5aZDkPu6CTaeKtz8eQCGstKkRz/B25TJvF04hk8tUW7lR9TShbYPg5FczKq0NfYHouZg1EKMKLPFmW8ts6jSzUlpHIicO3flou6YfhN+eCJXewifhHYPhmKiruWSryfPb0stqJmdA7vWaqINh2f27F9BLa0RK55WzFnSzDxbzKRzkwk8tEQDma609hvPr33tePkniliUOZ9HwNxWHuCxGYjsZz0PiFK3kcFwZZzcg6qv5XC9wPY3nH/5CZ2HXhIW2M7qp7+ArBlJhPha8YwN2U2fRZsi9h+JZLcj1LWtcT8uC+T6n4jsO22QudMRw5tHS8OG9+Xf4LNmpMJqcgryOZfn5NCsVw3bHyWUOfUYmbsVcXzA9hecX6dHf5xjRiuP5P2soHYGzqx/9YDlPo7ssVam/qVC8bk324NliiwPT2L83JXtgaEk9VyFEum6dKva0MSd09A/QPYpElLeIKPeT+u9hLA9teO7eM18frKeozmnaLePAtGZXsx1rsA2HLT2DNNmd+7/ERge/dsD2aj/Wn3ay2WWt9j5h+bmFOvQh7Y1s5iFcacNO+KHHmh6Edgu7GOXlNCGbnVit/a1CbjkhU9ur5keYY7zY5YMtA8A4fzKxhcSYp3b5JIjrjG9vV+3KrWH3OzETQunUZsZDJlqlXkxtLmDM/fsUk98Ua3bxBDznnway0lctKjCfLZxKGLVZmwUod03y8AW04azy6tY+7MKCYHOjGofA6Jt/xZuiGQtHYTWDxSiq2zfXjbfwx62p2pIf+57OmF7diUCTIdwe8qi3Gc2gMV+Xjurp+J+oGe3Ds+icy9i9BdKYv9qSUMqChF0usk0jLlib+4lIXvQ9H691g4cic1HMzR76xKmYI3dLLe8jBgM/YrXjDGx5LB1cuQlXyLXUu8eVi+B5OMhqD64ZLgVeyaD+WZ7T08RxdPmqESBbYC381XZ53QMQxjwEZHhkba0mFVA05fsKS1LOJQdNXkqbzUP4fbsH/423876hfSUsnasf2ts5lheP5qyq0Wc5lY8wRTtpTBY9dCeimXQyonnJV9OhA27S7bdWp8N72+aMe2YcNxSvUxokv+TryMSmNaVMvloNNMvKtNw9dIgytWw5n8cCohvxuikv2CsxuMMA9SY+HCYbRtXImIbc4fg+3hUQyMfFEa0Y9utasSc9YKp2XqeOWspVNcAK4THLjbfjq/dlXkeXQismXrUDMzGJ9DL2nQpy9t6iZx46IiA6b2I3FzR0blg0029yk+CyawOn44dhObk54QzfXQe8i2m8jcMXW5vf4LwEYWb56dYNWUFYS312OiugwRV06y81wKXabMw3xqYyJ2rWBbqAyt2rSlRoX8vIQV1OjesT5/3T4oDGzNeHbAEIPdpfh1WDeqp4fju3Ytu8uYcO+MPuUij+E23Z3HHaai20me6CfvKFtdg4b4sOjD4x6lCHY3xftZE7Q6N6a0CLJSUshVaUpn9RqkR11kg8NSLsoPxmCQKsnRtwgKT6X1kAmMa63A/TsPiUtMFVuln9y0mdpGh5jXTXxv8JuXEgO2rLfExL1FWqEiNSorkv7Ah+kT9tPQ3pHZ1f3p1usMc+7uY6qyFIn392I1ZwOt3AKY1uSbS/LFDZYksKUnveZ1YiKllOtTUR7e3ffFauFhKuoYM7NZKLqj/Bni58mMllWRfXkSw8ELaOB1E+Pif/Lrg56FgC2d2DuB7NnojTg/bn5R7jaBGerZ7PSLo6vRKHrUrohc3CkWzb1A91W29K6cwvOQ/bisPEJinRZoTdChQVQAlyMq0nHsaJrnp917eNSe1Qfu8uIdqI4bR13fl3TcpUeL7DRe3NzPymWHiKIM9dUHMl5/FE1lHnHSZxf7Au/whhr0MTBkdGdVnu2fx4qk0XhO6YycTC6piZfYMGM1l0X9La1C6wETmTGmNeVIJjzAl+tJdWjfsy+ixE78eRiTg6Cn3xe1cqX+etQiO4VnIftwXXmUaKrSokNH1JpUpJRCQ3ppNqA0b7ixaw3bTt3ihYgLoqI6Dlf7YSh/uEaVxevIKwT5X6DiIBM0RZcYXoSw49RDyjbpxAD1WpTiEQcsV3M4IpYUurFggTxu/nVYad2PqlnviLq2Dze3Y8SghFrnIehOHkK5+75sD0ulS8/hdBEP4jXnVtuz9Y9YUkTpJJCmTOupOJn2pgopPLt9iq0OvtwSfVSxKQO1dRgtGsPTIFZ4+XH9T3EGauhswKbpXSktXzyW2CUGbCl/su/3Y9yLlkJVtSqJIf4cDm/AtGUzGdjwJXt0DfCvM51hLXN5d+MkB1OG4LJ2ND8yGd+PAVssV3zPcj/5IUfd3Xmpacus/o2oqpBD5NUjPKrSiUZlIeZmACGpqkya8RuaakkcnmXMYYUh9FFXQubmAdZFauG5ayLvMwR8Mc2LUPE//eZBEXQRDi0GBUoM2EjlycUj7D90hvA3ooFWp8fkKWip10VJdHkx/hwrF+3iYQ4oKrVgrNkMOnxBsppikOxDkz8GbHfZPsODiwUGplhdFc1+A6gUfQKfwId5n1RpwyidoXRvqow4dnl9BU9nX24mpZIrpYqu3QK6fVlajG8moQC2byal0FBhCpQcsBXW05L3+Y8BW8nT4Ut7JIDtS5US6hVZAQFsXy+hADbJtBPAJpleQu0iKCCA7evFE8AmmXafBJuamhpaWlqStSTUFhQoRIHIyEhevnxJu3btBK0kVCAhIYGQkBB69eol4ZH/m9WPHj1KeHj4x9bgGhoabNy48X9TEWHUxaZAUFCQ2Id+9uzZxXaO/2rDERERrF+/Hmdn5//qEL/puES5Ia5evfox2ARr8G+qsdBYvgJCKPr1S0EIRSXTTrjGJpleQu0iKCCA7evFE8AmmXYC2CTTS6hdBAUEsH29eALYJNNOAJtkegm1i6CAALavF08Am2TaCWCTTK+frnZudhYZmVnk/qPnf3lofdalKDeHrMxMspFBTl62EBfiKLzHdmfW/u7sTN7MkPcW7QXO+yPBlpuTRWZGFjkf+iONjKys2ENMNP6crAwys3PIFQsljayCvNiNWeQgm56ZLT5KSkoaGTk5ZKWLydfpX1bXdwVbThbpojWTv2ik5RSQl5EiNyebzIzMAhoWWEO52eJ1lpOTd5CMnMIHh+2CGiIl8nMsfg0FsP10qJKgw5lJPAxwRW+qJ/ezM0h5+4bkHHmUlJRQlPuFkdZLWTi5F3ULmv5+aD6Ht7HnWDJgFP7lzdgatAD1fz11SQbbW8KD1mHU24rgsuUpryh6b6oF422tMJ7enaopiQS5jGHB9jBik2SQojW2wUfQr5nArT3m9Dc/TE5WOjLVmjDJzhvbYQ3zvQklmIsiVv1uYMtMJv6sC5qzNvMqKZnUN4m0X3KJfbMaEx/qhWFnE86UKUeF0nJAU7TNLDCZ3Y0K133Qs/QgKPQxbxKSGORyi00GTSifk0S4nyk9FhwQ/3hIVayHjv1OHEc1QjwNxVQEsBWTsCWt2XcPz+JhPY3Vsd1Z4rScKR9efkzj9dPnvEpJJ29fokj1+nWpIJvK0xt+2E80IrjsNJbunEHHStVQLidFYnwcL9+kiWvLl6+OSpUKlJKL/mjHNlg2i1eRT0jMUaJ6HRXxO5g/bseWD7Zf96Nsu/7jBEPZyQS76jDXqyyGu5ej26om71MUpZ61Y+D1/pyd35a4u/44TtLmUJmR2LrvYFKr4jEK+Ny6+W5gC93IoBO12WbYiyplX+DZrxHGV5Uw8nuAgZI3hqO2Ucbaiz36ebal4vL6CmuPvKJTxw60KR/Mbz0M8Xmgic+bTYwIXUrniwO4bKbBq0cBOOkMZ4/MAKzX+qHXpvjIJoCtpBGomPrzabCl8OLBMZbrOBGQnYNC6Vxe3stimNcu5veR5ajhSOwOhJMoq4Jqx64MGjONaRrJ+G7YyoEbj0l+9gTazsHDeTaaam/ZUSAUHZh9F8du7ViXOBq3QB9E5rMlEmwx/hhPNuWi8gQWTOhKrfIyULY2rZrVRLFAxJkSE4q31Qjs7rbGbMVm5nQrUjJHiWf5u4Htbz27saQFnZbHorPhMrb1jnwabAWPeXeKuR1+Y0PcEA5FuNBHSeHDp2kv7rPTWguzq2qYuPpgoll8zgIC2CReYj/nAZ8E29vz2GkbsemeBstO2DO8US6HJ7VnzPay2P7xB8Z1rn8ciqZEcT7wOs9lGjFwQE1CXGcwz/kpWpvWMXdgeQ7p/HWNbVBuFLsXzOZIcjcMnBfSvUoJANvYLWSPN2J+33pQrgaNG6mh8mQH2rPseSjXChUlaTKirnAxeyA+h9wYo5rvS5edTvQVPyzmG3CzhgHOLsvp//1crsUL7oeALf4uthObs/JBF1YePE6/VC8MtVbzVncuFgNVQUkZ0VtK9auWJiP+IWH3I3l1zZcZTkEozXTnkllfyry3wMrOIDb0EJZzfuWPClNx9vBAq17xfZcEsBWftiWq5U+BLe3KWkYbOhLZaRn7bUbRoIoCcTvGUH2iH/3W/Ynf8Jh/XGNLjvuTW6HXefIaos5tYJPfM3ov34HN2Oocn1RSbx6k8vxeAFvtdnKTTBKi7nMzsQJjjZ2YVuUcxjYrie7iip+NNlVumNJprCfSxud4YKsBuVkkP7nAJhsrFl+uhMFSO0xHtyr2xDd/XzzfHWzJjwh0mkWfpY8Z7LiWTQu7kPvoDJutthEqMmKNCedmvCJD5yzFdkJPFB7uxX3HMe5GP+X2sWx6OegybugkOtWWE92BITXmCt42ppgHlkFvqQNW49pSvhi/IQLYilHcktT0p8D29rwr2kbORHd1+QC2pL2TKT/aG22fF3j1uvcR2FomRHFmhx2rD4ZAdQ1Kx54l+FouIz1KOtgKzkQa9w67YGliSYSGA4v7yePl7sLj9s5isDVO82VQG0OOj9pFzsbBpL+9wz4LSxx+T6W/lTnzZvXkR6R0+b5ge85lV2ummF5GbboVyzzGUTDzpiilY/iJNdjMm8+dltYst7diQMN8F2kes2l4f+b7/0lPzyj2T61FVuoDDlqaYbP9Db0tLFgwr89HOTyK43sigK04VC2BbX4yFI09xrwJJhwuMxmfNdPRqJVDoHFX+rjK4h5+g6kVwlilrcmOjFl4nlhC26jjrLBeyOlyE3FymEr6lpnMXxlGF9d/gk1L6jWXfLYSktaYPrpDaKz0A0PRjLe8eHyLezIt0WyQS9ieFZjPd+V1fzuWT6zO9sWLOVF2Cjs9ZtD06Qp6Dl4Olte4Pk+GfYsccNv4go52lsyd0eOHQO37hqIxnNu4Ctv5Z6mkb4LDCm3EWTczk3n1OIRQWtNbTYrbB92xnO1IjKYVy4z6oiCvxC91f6Fm+TSOzuvIr+tfM2jrZbzHZHHAdjEr3KJoZ2fNAqNe1P4O3w8BbN9B5JJwik/fPIjjxtZVmLpfp2r7xtSqmMnN3aGo6NtgYzaAWslxBLrrYuSRQLMJExmoUZP0q7vxPZ2MavfaKD15xJHgVAa6uv8jFC1RNw8y3hITdoIdZ+6SmBhH5LVbxCTXZ8yihYxrr8hd76XM3BxOo44tqPrsFLcqj8XSyoZWT43p32ctUVU6MEyva17Kx9IqtOoxiKHdVQvktij+Gf5eO7Y3N1czcegijkXWYOj8QaiJnkeUlqdioz4Ma/6SgwF3SEiIIyr0Nk9f1WTEIjPGt5Yh5HIQl27FkJ6ewJ3DZ8npMQNza33U/jSnV/dVPC7fnhHvfxgUlWnWbRAjejYUZ7UrjiKArThULYFtijKH3b4axO2UGrTv2IlG1fLvVqVEcv74RR7EvSFT3O9GDDLomRcq5GTyJuo6J46F8rpUJeq1aEUDhTjCzt8hDlBRUeHdO1lqt9OgnaoiTwMPcj6iBn30elI7N4GQg3u5k16fLkN7o1rmB+7YgKzkeMKvnSb4XgJQhtrN29FBowlVRDLE3+XI2etExyfnKdB3Mpr1S5EQtp89lwsk+xB9qFiVhq070qVVTd6n1/4e0/29wJb8KIiDF/4kKS95Rl6Rkadcva5oda5K7PVTBN55LSI8NZuo06FjM0RLKTXqOgGXbhLzOl3kFU67YVq0VVbk7a0D7LoY+7FEpSpTv2UnurcV5fwoniKArXh0FVr9hAI/7nGPn386vhfYfn6l8kYggO2/MpM/wTgEsH39JAlgk0w7AWyS6SXULoICAti+XjwBbJJp90mw1a1bl/r160vWklBbUKAQBZKSkkhJSRG7mgpFMgXS0tKIi4ujTh3x1U+hFKKAyHFYZEUvWmtSubm5uTk5OWIBhSIoICggKPAzK1CtWjWkpaXzwPYzD0Tou6CAoICgwN8V+D90+2y44OMQkQAAAABJRU5ErkJggg=="/>
        <xdr:cNvSpPr>
          <a:spLocks noChangeAspect="1" noChangeArrowheads="1"/>
        </xdr:cNvSpPr>
      </xdr:nvSpPr>
      <xdr:spPr bwMode="auto">
        <a:xfrm>
          <a:off x="10007600" y="2456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160482</xdr:colOff>
      <xdr:row>59</xdr:row>
      <xdr:rowOff>1000702</xdr:rowOff>
    </xdr:from>
    <xdr:to>
      <xdr:col>23</xdr:col>
      <xdr:colOff>226739</xdr:colOff>
      <xdr:row>59</xdr:row>
      <xdr:rowOff>3069221</xdr:rowOff>
    </xdr:to>
    <xdr:pic>
      <xdr:nvPicPr>
        <xdr:cNvPr id="17" name="Imagen 16">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5"/>
        <a:stretch>
          <a:fillRect/>
        </a:stretch>
      </xdr:blipFill>
      <xdr:spPr>
        <a:xfrm>
          <a:off x="6418118" y="25915793"/>
          <a:ext cx="2375348" cy="2068519"/>
        </a:xfrm>
        <a:prstGeom prst="rect">
          <a:avLst/>
        </a:prstGeom>
      </xdr:spPr>
    </xdr:pic>
    <xdr:clientData/>
  </xdr:twoCellAnchor>
  <xdr:twoCellAnchor editAs="oneCell">
    <xdr:from>
      <xdr:col>16</xdr:col>
      <xdr:colOff>13400</xdr:colOff>
      <xdr:row>61</xdr:row>
      <xdr:rowOff>692933</xdr:rowOff>
    </xdr:from>
    <xdr:to>
      <xdr:col>24</xdr:col>
      <xdr:colOff>193320</xdr:colOff>
      <xdr:row>61</xdr:row>
      <xdr:rowOff>3204396</xdr:rowOff>
    </xdr:to>
    <xdr:pic>
      <xdr:nvPicPr>
        <xdr:cNvPr id="27" name="Imagen 26">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6"/>
        <a:stretch>
          <a:fillRect/>
        </a:stretch>
      </xdr:blipFill>
      <xdr:spPr>
        <a:xfrm>
          <a:off x="6271036" y="32408297"/>
          <a:ext cx="2835375" cy="2511463"/>
        </a:xfrm>
        <a:prstGeom prst="rect">
          <a:avLst/>
        </a:prstGeom>
      </xdr:spPr>
    </xdr:pic>
    <xdr:clientData/>
  </xdr:twoCellAnchor>
  <xdr:twoCellAnchor editAs="oneCell">
    <xdr:from>
      <xdr:col>2</xdr:col>
      <xdr:colOff>120650</xdr:colOff>
      <xdr:row>1</xdr:row>
      <xdr:rowOff>66674</xdr:rowOff>
    </xdr:from>
    <xdr:to>
      <xdr:col>6</xdr:col>
      <xdr:colOff>264584</xdr:colOff>
      <xdr:row>3</xdr:row>
      <xdr:rowOff>152400</xdr:rowOff>
    </xdr:to>
    <xdr:pic>
      <xdr:nvPicPr>
        <xdr:cNvPr id="24" name="Imagen 2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2600" y="225424"/>
          <a:ext cx="905934" cy="854076"/>
        </a:xfrm>
        <a:prstGeom prst="rect">
          <a:avLst/>
        </a:prstGeom>
      </xdr:spPr>
    </xdr:pic>
    <xdr:clientData/>
  </xdr:twoCellAnchor>
  <xdr:twoCellAnchor editAs="oneCell">
    <xdr:from>
      <xdr:col>34</xdr:col>
      <xdr:colOff>0</xdr:colOff>
      <xdr:row>38</xdr:row>
      <xdr:rowOff>0</xdr:rowOff>
    </xdr:from>
    <xdr:to>
      <xdr:col>34</xdr:col>
      <xdr:colOff>9525</xdr:colOff>
      <xdr:row>38</xdr:row>
      <xdr:rowOff>9525</xdr:rowOff>
    </xdr:to>
    <xdr:pic>
      <xdr:nvPicPr>
        <xdr:cNvPr id="29" name="Imagen 28">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9700" y="14789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349251</xdr:colOff>
      <xdr:row>25</xdr:row>
      <xdr:rowOff>147109</xdr:rowOff>
    </xdr:from>
    <xdr:ext cx="4042834" cy="530225"/>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100-000006000000}"/>
                </a:ext>
              </a:extLst>
            </xdr:cNvPr>
            <xdr:cNvSpPr txBox="1"/>
          </xdr:nvSpPr>
          <xdr:spPr>
            <a:xfrm>
              <a:off x="4102101" y="7303559"/>
              <a:ext cx="4042834"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𝑟𝑒𝑎𝑙𝑖𝑧𝑎𝑑𝑜𝑠</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𝑠𝑜𝑙𝑖𝑐𝑖𝑡𝑎𝑑𝑜𝑠</m:t>
                          </m:r>
                        </m:den>
                      </m:f>
                    </m:e>
                  </m:d>
                </m:oMath>
              </a14:m>
              <a:r>
                <a:rPr lang="es-CO" sz="1800">
                  <a:latin typeface="+mn-lt"/>
                </a:rPr>
                <a:t>*100%</a:t>
              </a:r>
            </a:p>
          </xdr:txBody>
        </xdr:sp>
      </mc:Choice>
      <mc:Fallback xmlns="">
        <xdr:sp macro="" textlink="">
          <xdr:nvSpPr>
            <xdr:cNvPr id="30" name="CuadroTexto 29">
              <a:extLst>
                <a:ext uri="{FF2B5EF4-FFF2-40B4-BE49-F238E27FC236}">
                  <a16:creationId xmlns:a16="http://schemas.microsoft.com/office/drawing/2014/main" id="{00000000-0008-0000-0100-000006000000}"/>
                </a:ext>
              </a:extLst>
            </xdr:cNvPr>
            <xdr:cNvSpPr txBox="1"/>
          </xdr:nvSpPr>
          <xdr:spPr>
            <a:xfrm>
              <a:off x="4102101" y="7303559"/>
              <a:ext cx="4042834"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𝑒𝑛𝑠𝑎𝑦𝑜𝑠 𝑟𝑒𝑎𝑙𝑖𝑧𝑎𝑑𝑜𝑠)/(𝑁𝑢𝑚𝑒𝑟𝑜 𝑡𝑜𝑡𝑎𝑙 𝑑𝑒 𝑒𝑛𝑠𝑎𝑦𝑜𝑠 𝑠𝑜𝑙𝑖𝑐𝑖𝑡𝑎𝑑𝑜𝑠))</a:t>
              </a:r>
              <a:r>
                <a:rPr lang="es-CO" sz="1800">
                  <a:latin typeface="+mn-lt"/>
                </a:rPr>
                <a:t>*100%</a:t>
              </a:r>
            </a:p>
          </xdr:txBody>
        </xdr:sp>
      </mc:Fallback>
    </mc:AlternateContent>
    <xdr:clientData/>
  </xdr:oneCellAnchor>
  <xdr:oneCellAnchor>
    <xdr:from>
      <xdr:col>34</xdr:col>
      <xdr:colOff>0</xdr:colOff>
      <xdr:row>44</xdr:row>
      <xdr:rowOff>0</xdr:rowOff>
    </xdr:from>
    <xdr:ext cx="9525" cy="9525"/>
    <xdr:pic>
      <xdr:nvPicPr>
        <xdr:cNvPr id="31" name="Imagen 30">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9700" y="3295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15</xdr:col>
      <xdr:colOff>47378</xdr:colOff>
      <xdr:row>57</xdr:row>
      <xdr:rowOff>1014388</xdr:rowOff>
    </xdr:from>
    <xdr:to>
      <xdr:col>24</xdr:col>
      <xdr:colOff>276307</xdr:colOff>
      <xdr:row>57</xdr:row>
      <xdr:rowOff>4011175</xdr:rowOff>
    </xdr:to>
    <xdr:pic>
      <xdr:nvPicPr>
        <xdr:cNvPr id="33" name="Imagen 32">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7"/>
        <a:stretch>
          <a:fillRect/>
        </a:stretch>
      </xdr:blipFill>
      <xdr:spPr>
        <a:xfrm>
          <a:off x="6034521" y="17488102"/>
          <a:ext cx="3086429" cy="2996787"/>
        </a:xfrm>
        <a:prstGeom prst="rect">
          <a:avLst/>
        </a:prstGeom>
      </xdr:spPr>
    </xdr:pic>
    <xdr:clientData/>
  </xdr:twoCellAnchor>
  <xdr:twoCellAnchor editAs="oneCell">
    <xdr:from>
      <xdr:col>16</xdr:col>
      <xdr:colOff>92364</xdr:colOff>
      <xdr:row>60</xdr:row>
      <xdr:rowOff>840311</xdr:rowOff>
    </xdr:from>
    <xdr:to>
      <xdr:col>24</xdr:col>
      <xdr:colOff>102877</xdr:colOff>
      <xdr:row>60</xdr:row>
      <xdr:rowOff>3520868</xdr:rowOff>
    </xdr:to>
    <xdr:pic>
      <xdr:nvPicPr>
        <xdr:cNvPr id="36" name="Imagen 35">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8"/>
        <a:stretch>
          <a:fillRect/>
        </a:stretch>
      </xdr:blipFill>
      <xdr:spPr>
        <a:xfrm>
          <a:off x="6350000" y="28988129"/>
          <a:ext cx="2665968" cy="2680557"/>
        </a:xfrm>
        <a:prstGeom prst="rect">
          <a:avLst/>
        </a:prstGeom>
      </xdr:spPr>
    </xdr:pic>
    <xdr:clientData/>
  </xdr:twoCellAnchor>
  <xdr:twoCellAnchor editAs="oneCell">
    <xdr:from>
      <xdr:col>30</xdr:col>
      <xdr:colOff>0</xdr:colOff>
      <xdr:row>63</xdr:row>
      <xdr:rowOff>0</xdr:rowOff>
    </xdr:from>
    <xdr:to>
      <xdr:col>31</xdr:col>
      <xdr:colOff>44450</xdr:colOff>
      <xdr:row>63</xdr:row>
      <xdr:rowOff>304800</xdr:rowOff>
    </xdr:to>
    <xdr:sp macro="" textlink="">
      <xdr:nvSpPr>
        <xdr:cNvPr id="438273" name="AutoShape 1" descr="data:image/png;base64,iVBORw0KGgoAAAANSUhEUgAAAS8AAAEtCAYAAABZFubTAAAQAElEQVR4AeydBUAVSxfHf3QpoIQCBqIYIBYYIKKCBQZ2K3Y3dncXdnd3Y2JiYGAXdhfSXd/evZcU4/m9Z+51Znbm1Jzzv7tn47qDcpL0kRCQEJAQ+A0RUEb6SAhICEgI/IYISMnrN/zSJJclBCQEQEpef8heIIUhIfC3IZAuee3evZtJkyYxbdo0qUoYfNc+oKqq+l160j43jf79++Pp6Snh94Vjr0WLFik5Ol3yklE7dOhAly5dpCph8F37gLKy8nfpSftcF5o0aUKjRo0k/L5w7MlyVHL9JHklM6SthICEwE9AQJrymxGQktc3QyUJSghICPxKCPy1yevp/pWUK1mSo/fCfqXv41/0JYZdntUo6daHN/+iVcmUhMCvgsBPS16hr09hZaKLrm6GamDGlusnaGiui2n5EbyN/2+gCgq7ScDDh4THJn7zBGGHBsn9NchB333X0ultn9RCzhPiWXc1Oh3v08E79ixaxLIzzz9lfQPlke9ijPR16bHm3Bekkwh785SHT1/zH0H4hbnTs26e2MQiId6951LjfXHlMIvWbSc2PpGPAftpXNZSxK/NuNVEpFeHlxdE/UXLV3E3Iiod9+3dM3KeYP9JcDrWHzUIf3BSjHPZqoOExMhDi495y8YVizgV8JHE+Ghmda4qYljSrS3X3vypJ2V57LL2pyUvXRMnbr8OJTT0GUNKyFypiV+oMA58SeNiBdHWBZUc+dBVlfF+jRr88YPgiBnFikSxfOI2PgojeXnB1nV7US9RgiwCITQ8XGi/VF6weOBAhu269yWhz/LUNHRQUoI82QWQPiv16zB2zu7EQCHeFt3GplwF3j+2hoETvIiOS+TI3BW8dJpB4PXd3FmzntsZXH96zEvUH9i3Fx1n+qXjTh/aUc4T7PvcS/1G0gn9H4Mr20cJCUGPnf4/9/r11p4xYpz9+nfgSMBrMaK4qGdMHTmQHYJv0eHeLLlSlHMv7mAftQfva6knClH4D2x+WvL6MpY6VG3ehXY1rZDlrmPrpzBi111uHd8kfoGDF+4kMDw2xcTLO6eEn5cHirypS/byMjSFla7z9uYxhg4eyOTJC3n2icxH9s4aL9rw8tpAYPoTfDo7tTsPRPumF5t934v04DNrOP3chOE9aojj5Cbk2XUWTJ4s2pwxYyVvhJyWGBfNnIlzeCgIxZ1dLvCmkXzn+vL8bqYKB6HsQD955YUgIS+r54xh5Ynr7F48hCkb9pLFuBAdO3fBNp+BKPAx4AIzxo0TbA1kzpxNfPyC76LCz2hKt6dAyEEWHU2NK9mNrAYavPJdw5DJS3ljYEKeZEa6bW7q1i3KtZWjuBaoYASd5Oz5l5QVfqHTVpD+6E1OG5pbhzNr06dX3MrK2VEPPceskRO49EqZXPpZ+NM/v2jyiuDIhkWs2H+beOEbuHJkA3OntqNhhzEc2r+XBYM8aD5hNwkCL/ztSqpUq8WcZfs4cuQIM0e0oXbjAUQnCsw0JfbpXqo71GP19n1s3uBFu/5LiVPwE+Pe0deyBJ1mrODI4UPMHNOd2t2Wi3MrRNJtDK2aksNQhTMHT0FSLHtW7iLezonmZqliMaHvqO1Wg/kbNog2p0z2pEmXSSQlJnDhtB9BgmjC8yscOXKWQCEPh79ZKcTRjuX7DnLkwG7qV6rBnDORghQc3L6aEb086DfHm/U+9wh/d4+lixdx+XGgcMt1htLODVi1bRuHDx1g1KjOdJywUdT7tRoLGlYuxLEFW0lISu+Z26h5dLJL4tiFO0yfN4wc6dkpo1JNO6L38Qr7z90TaEnc37GEG3Fl6N4stzCWl8gPjyiRT5dWI/fICS+3U1S4lW+y+qk4jgp5zOLm5TAVaPnyFWfD6dfECjtSfPRrlo9oRS6BnjdvUdaeD8F/eQsqtZ0l6CXhUbEgDvXGkCj43tQpH+7jltOpcnasPYaQEBvJqfWTKG5uLlyl6WJv34Krz+Q3v1GBvnSpXEqkly3bhOuvYgR731v06TxzAi/mr+JKlOB0GjOauhWYNaoml0+eo3j7+TQom/EUEM+7Bz60tsot+uLo2IZrz+X716PFbug69+bCuvEYGmRD16oSq/w/IIRKbPh9JneqTXYBl8KFK7D/ZrhIv3t6K3VtbUVbBQs6sMvvnYDNa+GuKTtFSg8nNFFwLvEdg0vrYugynmDhaHt2dy/1asoxMshRhambryALIykxlgPLh1BEmCNbNkMmrvYTj22+8lH+Cv+XYas8UGbRkfNc9hO+AEs4t2oHD/jIrEq9ealTma2+F/D392dh38o8uHiEc/Hx6Xw/vGw9j3TMWHjkNP6XzjK7lysqComXN7zZ/CGYbtO34H/lMht7lefm/iUc/6AQyLDRzm5MFSMTTlw4SkJEEOsuvqFWzUbppNS0szF/9WEuXLrEFX8/utoV4NZDf1SEW7713uuwE6Q1m8zH338nDgZCHJWFOIo3xffCRfz9fCmbL4jtixcLO4QgKBQNNSMOnb3CpWX9hVFqyWpajC07DnPx8mWuXPKhgaEuZ4QYUiV+hZ7ch7btanP7/Ab8YtJ/N5CdIXO2C1j408iuoFw4kzZHLif0DLQ463MC4kJZtvoSJevVolQmsp8jzelZkxE+6sxYtZE+VQvTrW4lDt59z4WNM/Gc782gBRuYO7oZC0ZvJGf1gUzpV0805Tl1mXBibIGykjjkzIJJqLdcx+iebQl6eJWhcy8y2MuLDau8ePLoIN0nr4TYQEa6N+OoanG2b99Ir8rq+Jy5Izfwna1+kWbkN7/K0nmnMlhQxrn5CBHDpQMbo5WBGyQ8M6tYqi4hZdqyff1yTG7uxL3DFIKS5S5txnNeIOs2bsFB+yHjunYmQngevG38EGadeMmyDVuZ0KUcG5YeFhPL4ulLcOnfX4hrO8UsIujZthlvw41wcrTlXeAe3gq3LuF3z7L2njqNhO89xn8rVVxaEKDvzsrt2xnVUZPxHWsxdfctwu5updfg+biMXsGm9ZO5tPOwcGTz1c9vk7yUVbJjnlMPVR0TXO2FuCLu8+xhIAKuUMiWcoZZBSI42JaEuCBuPJSdN0SS2Nx7+h70DXEyFp4TqWenaNFcKIscCHl0Szz7TuvkjK5+dmrMFHaM6HCCoxUCGTcqunToUIiw82dZdm4jt5/EU6VKuXRSSUlhPL40l5LW1ujpGTHL9y6xcfHpZFIG4R/kcVxbi4WZEbo5LTjzOIzY0NQn0AY5y5A3qzLqKUryTkLCR+6fHk9BCwv0DQqw5W0IUbHCpZyc/Uu1Wcp70LvkB6YufchnkPiiv2rZTehaIBunTpzmxfv77HsSiEuNql/USceMPs2BXS9Qr+KOYVZ1zMsWQ3bV7eP/VEiKRiQmJnDt0RsMrOpz7GAXTHIVp6yNuWBCiWJlnShXqoDQl5dcRZ2Y1dZNTLaGRcpyZP9ETPX10ciqh7OqqrD/PQZ1DQpkzca7xze5F6hFsY7T6N64hNzAd7bK2nqMb1aO0z6bifoHNu5fOMJL4UGprX1R0NSndptCfDy3h/Mpj/JyMnjnLGpUq0ob+9K8D34r7K8J5BCuhKJCAvF/EU2eyl1Y7lUfVWHeqRtWYWduLvSgRE4TQiLeEx4VQ4MmdYj78IrZPo94fPsqETrZaFI+L5cP+/Am3oAZo0fQoGpVOg9YKvxgF831M9dQFfS1VVS5eeM6qpolWbZpEEai5S83ycfvl6V+KW4Ezx7IHDLFMI8OwkUYvH5P8kXSvet3BaYOeXIrCdvUYpwlC0RE8yIxMZWo6GnlyCl+IZ6L9olnLtkVnL//AVxzKgQy2RRp1RNrHjPGYyqhlk2oVFRIimnkQm+up8egjZTqPU6weZH+ZQul4WboautQQEYq116Q9U+pWxb2IvlML2NnVgOOLKXHmH00nrZY0DtJGyO9zMR+EZo+TT09OTW+P0/kd1X/0C9t2nm6w4NDTJiylFfB+XApX5hv/gR+EM/oocLD7wYNGtCq75QUVasaPdi+eTqnl4ymTq2qOLTf+MXkoKlpJv5oIjPwSvihwbFCVerWrUuDBm3YGxYlIws1C+02H2R4PVuGdqpPdecKzDvw/115IdwvOPQah+XzU+x+IUzxjSUyWLjGSkpi+oAOgo8N6LFCdpx8XblSryksmdyVxUPbUrOGM63GHyaBl3Sp6UTt2rVFW1N3nE0xZOJQharEsnnZHnz9b6Ojm4X82fUIDQsFVRUM1dVEWRUVVdTVNYkQ7ly0s1Vi1d5VJJ3fSv16bjg0mcxHUerLjfKX2b8ONybiFB16DMFr7DAGnVWicIeGlFQzpdcsBzTvrqZDn2niT8kD1p4hh3MlamqrpHO+nHMxCL5Hr4HjWDS9Py16bCNBEb2ReTnyCGfigyuWCs+gjnBkyxZ695tOvGo6E+kHms5UrGJMeHgU1ds0wCT9dKhoZ0dd0Fd+eo+D3uvZ8OhpGn0jDE0hTvjFbc6iTTyPNqT5QCGO83uYu3qH6MPqkb2YuOFWGp3Mu+pZ9MQEFyWc5XZvX8WWsPDMBX8RqnkJF4om+rL3zLcdPBnd1qrWGSfDGNav3ES2mh0pmSM98MrKKqioqvH4qYCd8CzlpPcFwpKNmBUiv3CBrl9lLK/efST0wweuCQdN72qFeP7oNiZWjbj34jb9KivxdOc4ngQlK0JkbFzqIEPvxdWTPHoRwoyjF3n36hwuelpyifgIjp55QLuRXry6tQvt+A8c8/GV8/6fVrMQddzMGdx35RcTLGk+hnnzCSMlxq06QajsV/3nz9m7aT4VcwrkL5SbN+5Rxq0n7z4+wLVgDDf2LSc84Binr7zHYeI6gkJfMqaVfaoFtSIMnuZG4oVJTFx7nmzFemOkq0T+gvkhKpxd/k9E2Zf3d/NM+AUrdyFrYj7cIF7blpN3/NneNSuvji8T7jxEsS82yl/k/kimVZ4vzqah5UA91UBGTF+BWvmO7BvnIcpbtfdm7YRWPFsxjoEDB2Ls2ofTuxagpqwk8pMby4bj8Fvfnuub5rDg6HtmbV+HkK9Etm5uB/zObqdExAXRxsADB2g9uh/6fPnjUr4KaOjTunrBTwR1CzVl+qiW7F88g9HjrzGycfE0MrkZ4jWa+Ie7GL5sM8HaGlQc5s2aCdU5NVsex9W81RjV3ymNTubdQtV7MrW7C2tnTWLhuhiWtMqeueAvQlXPXoSVE+w56Xf/Oz2yoExFGZbaeLSvgXYGK5pZ9SkjPJO8vnOS8AjAkNr9TpE1T7KQFW27uxN8dCSmxtnRNTSkeIMuPPoYy50DC3CwziU8gM7FlIMhKJfpRZ5sYJpPOOmRRNeq1jgoHtgnW0ve5ixsi3BRQR/hwbyxqT3HQhRXXnEhrOzRFNmjAFPrOrwLS6BUGbtktf9rW79VJ6IurONV6LeZsanUgDJCHCPaVBJi1EU3d25qLzz4CX4ZrZ1cMoISliaCjjk7/SMxKtsEHcuKFMwJJ/o3JpuuGaPWnkunlr96qT/ZDAAAEABJREFUOwy0IDg4mGa926ApcEvXaUTx+Ei8WlcQbOliU6kfH/PXxLNfJSIfH6KefRGBbkz9Be+gUH3s8wlKXym/QPLSZ8ipUELPT6FwirOmrLkeyvMd7VIfPCqrUnP2EvGsEeg9HWOdZGElqveczxXZ2USoeyf1JmcyK8O2cO1ZfPgYyvWDq6lWsQLP34VS10Zxm5W3IgvP3Rfth54+TeOS+TJoQ+5mywX+HZrlkbOqei4i9P1jahc0FgnG5YcKO1Mo3RwNhbEKdXsuEORDef9mN80nHSH00g6BLi+Fq/cTeaGXdmIjIwnPI2oI8slx7JmYGsfGk4/w2z9eSMgyQcEPu5a8CwplYC1rgaBF2wk7RVsB1xdRZ8ZDQo/OEeiatFp/j9Bbm8kljH5mqd5hKlN7OCHbiWV+WHRaxKq5U/Ea5YmWuoqM9MWavYwHU6cOpYTibNK66yimzpxG+7Ly3yWzFXJl/NSplMsrpDI1PRYe28uqhVOZMcuLC/d8mD9uKm3KCJlImMW9/wJO7VrJbEF+6ty5eJ+8SMXCBjh3msiqVYKfAn3O4n08Ep556QjyOUu5cmb1amH+qQwc3AjZObFN71F4dqpJ8sGTp0xzTuxbL8rMX7KX6/u9mNq1LmiZsuz0dubNk9mdxYqdVxjWuIRg9Z+XvJV7MHV4Z7IrVPVsXDi+UmZXiK38p/uqQix1k8WSo89vsn3RHNHPqUJM19cOEvkG5bsItEFY64pDSjVsz9RhfdAWvpuOU+ezbJl8noVrfPAWn3nlZenB44KOjL4C36P7mDp6MEaKq4HsOUtSNKdwDJhVoa2j3Cb6pTj28DKb584S9Wat38jdY6uQHfP6tn1Yv2OeSJ8+Yz3XDk/CSKH2pU0y/l+SkXgSAv8XAmVqdaFLveKopVjJTX2PLrRt6o6aSvor5BSRNJ2shavTpUsLCgiPLWVk8zJV6NKhFbmzasiGZM1dlg5dumCVU1Mck6UA9Vt0oWP7thQx0aZivS64FlEcmepZKeHcgHaCfBcPD8oLV1uqgpZ6lpzUry/4KdDbNHNCcUoTONoUq1dPmL8LdctaCWOo0aANjWuXQ5bIRAKqWJevLcq0aloR8wpt6VK3gsjSNStH69Yyu+1p6FIAucci6x81OUvWp0vrOmRN0cqKrXDV2EXwt4SZVgr1ix29PFRt3kb0s4sQk7m+LD2DXtE6Aq0Z+eRDClasSZdWDdFUU0YruyWNG8v870KLunYovgJMLGwFHRm9ITZlnOjSpjn6Wmri9FFhH3gkPL4o7WSPqUiRN+pGlrh6tBf12teuiamOhshQUlGnUpXWIr1Tx9rky6b4HkXu55vfInk17DefTetHYSyP9fPR/FiONJuEgIRAJgi8PL2EFx+iqeleLRPuv0f6LZJXvmKOuDjbovX1O4x/DxnJkoSAhMB3IVCg/iwChUc4/dyKf5f+typ9krzKlStHyZIlpSph8F37QHx8/HfpSftcSWT/faNx48YSfl849tImtk+S161bt3jw4IFUJQy+ax9QVVX9Lr2fuc/9KnMfPHiQ/fv3S/h94dj7YvJKy5T6EgISAhICvyoCn1x5/aqOSn5JCEgISAikRUBKXmnRkPoSAhICvw0CnySv38ZzyVEJAQmBvxqBryevsNvUyquEUtX5RH0jVDHv72NhrM0qv4/fqPFfiEWyfnAjChkZkSd7dtr2XcjbGPk8r85up1XFspS2taOcVVnGLN1PXKKcl7aNjXjJxhmNyVMgJ3ly5adw5bZ4X3kIsUF4FDFj2K77xHx8ipWpBssvRaRVJez5PvLk8+BpOqo0+CkIBPtTVkUVM7M85MkjqwVZePbRT3HlV5r02P6l2BcqJWCSneLO7Tj8NER0LzbwEZNG9cE4rzlZs5rTetxyouJlB8gHRlWX4ZdaDdTUaDB0s6j3o5uvJq/73ou4HFsK9VMj8H/1be6pZ8+Hz/nr1C+m920K/4HUs3Vt6XBaj4NXr3Lp+nXeXPKi57ob4kyjhnuSt+8ujp88yd5N/dk8ZggfwhSZTZSQNxv6labViRLsPe7PpctnObCsHcoZ1snRyJaTnpXyc3SPj1xJ0d7fMoNCbZqTVzGWNj8XAU09I3b4XOLSJVn1xcNO+mZ2+z9m1qG9AibXcVa7zIBus8STePDVrVw1rsRFvwvcPDWJ82MHsfS6LLFlo/8mGX6Kenw3hgbaFC9b/Kd8uV9NXjt2XKb2tMV0sIjj+IWbqU5+DGD1puMEPvNlxYo5LFq2ljfR8SJfKSGa0yeO8TIkThwT9oo9m1cyZ8Firr8I5+iWjbyUc7hybAtnXygGxOC3eSGXXwYrCEm8verDmjlzmDdvPtceBiro8O7xFdYK9Llz5+L/Ilk+mR3MqvG76NKhLfnMzDDOlYsRje24u34XsUnwITgJ49xZyZJFhywaEKkkXFkKNVlbtg06t5Buu7JwaUVfiuc2wThHDizyV6C6s7WMnVqVNGjWuTFXfbYTmkyNecb8BZdpVVP2OkksDy8dYbHg67JlW3mWLPNfbyX76RFQUsbA2BhjsRqJ7+2lF/j7RnOGT6ScuZmASS5cK+Qn/OMDZCvFGrsMYnP3uuQV9vm8JatQo3AYD17JjmUVsmZLxtCY+I+3ea9ehWZVC/8U8L6avE5cU6VjSzv693FkxcbUF4t5c4WenYZjaunM/v23WNixNSbt1smDiA5m/MhBXHgaKYzDGGPvgPuAeVzx88GhsCMdBk7lgcCRFZ9Ns9gTIOvJahSHZvTn2IN3sgHRIZdxqtQLvwhdckdepnKBChx+C4lx0bhXtuVMSBbyJ9xgw2l/0n0iAvF5nEjJIuYp5AJFrAkKOUO8kF97NivPyDql2Hb9Nk069saw12IMddVTZGWd28IVm4FRecz1tWTDL1b9iu0p+OIo257IxYJvn2dzkA7lLHLz7OQyCleoR4K+Ge9ubGX/I7mM1P5YBOKFE+qx4954nzv3Yyf+TWZ79SCM7NnKovLJWyzveHLTgHJ2mp9EsnVSS6qPmYal9iesH0L4YvIKPDOYj6XcKC24kq/zEsyue+MbIgwUJU79LQfuBrJ9+2KOB3hjvGcY+wNkCUshIGxCX9xkxUtjjvv5smrVZl5fHkaWlEsUQeCzJYpt3epSbZYXozrUxKHtRHo10RAS6BmSkh4SrupMp3aNcOuzhGnNKn/WSmYM566DaJI3Es/atTj5ugRThDOHagbBt0+D0NQogJpaBkamw9y4VMvLvLmHkZ2f/E4eRsdxovCsDYID36OVtzWNGtRhqNcWulpkakAi/pcIaOWi19hRxLwI4Mbh3eRXN2fKzjv/5Yy/l+0Pp5l98B0ek5qQ8TjYP3Eql4u7USu7TrqYIh7uZsmJ/PRyy5GO/iMHn09eiaGsGDIPY7UYli9fLtTDqCQ8YNUe4YG1wkM1XT1sjOQZObtRYXSyhAlXN+mfHYUHXyPM3IViijf+sxYqRz5dhYEvbt5zZONrNg5rS5kyZYRqz+oLweirg4paYYa01qJOZRuajVjB4+Co9JaEWwQNgZKQkCi08pIQH4eykqCsFEmbWi15XGk5Dx494nBPMxrWKsudd+mTrqmFAVHRt/nWFZUrVavCow2zeRcZx9Hjp+g9pC0yZIpVbUoX6yMUcSrB6DWHSL6TlnsltT8EAQ0jmvTqRS+hDhw1mQsbqzB0xHze/ZDJ/99J/lv9uKhHtMrlQvnRc+hR3DjNZEmEvFrHkKm3WH5oGbrqKml4sHPuchKL96BkjvRJLZ3Qfzz4bPKKefMAr0v5qFW7NKampmJtUr8sPsvHESG7vMjgWFxsDAkJ8ehmTV40Qy6gpmGM2svXfOli68Ub4V5QLp6m1SFXIXU8V+5H9spScp3TzRGUVGg+ch/+h/bgorYVpx6LSPfRzk7lIso8eJ5q98Kxy2TTL4/q+2343Ldg4cTqqAnfR9le8/Es8oatARHpTNjYluH9m/PcD0pPTyeUZlDEwYWcoX5cFx52XgouST97BTNrIaZsvceFFQt5smMYVef5KxjS5mchoJo7H1l/1uS/1LxBTG9dhw+DtzGhTcV0nr0POIKLbTt67tpBjRzpWMLgLduP3KH1ZA/xBC0Qfkr5bPIKuOzNO2M3GjZwxdVVXrt060z4jQs8jZBf6YQ9vovnom34+19mz4ZZxOrXp4iZWrpAsujbYKq8iUULDwkH9iVmt+7GsaepIgbZs3N491quXL/J/hVezLifzDOg5bA6rJq3moDXQUSEv+Wy9z6uP4glMfwJ5y/eQymLEWVd7NGLiU1WUmz18BjXkq1LFnHi4k1unj/EzH03cexZH3UTG0yjX3DkyjXevnvPnetHuPoyO2UKaCp05Rsd2wZMc06idZ9h7D17hZvCL5ZHD69j4Y6jcoEMrZqpE9M7ZGFc//FolKiBloL/9sFtLt59jq5pPpyK5CI8/QWeQkra/JcIBL6+yYULF7h58ybnzx+gd+tROLV0w/i/nPQ3sL2gkyuL31owuYEFLx4Ix8ndABKFJ/Zhr87QztUd6xGbsTcMFXG7+Tj1QuDj1oGc0HKkY9lsPzXKzyavAysnUmd8PwzTupe3Ot2KP2DOiTCRqpMrH3WDj9DQqSI9vd5w6MRCLLOIrJRGy9AC751rOTTJnSo1GxJbqxuOpilsmveaQNPba3FydGTXLUMm1kjlFWq2hKnFntOirC0lbMuz7FY0FqYqJCl/YF6LGpQoUQqnQXdYMq5tqpKiZ1J7LiPLR1K1kiOOzoNxHb2M6e4FBW5JVmz3ZEeHdpQsWYImzcZTaeIWqhplcBxduqw6w+jsd+jmUhHHClXp63WZ4jYyG4KZTEq5boO4f+4OlWtVT+GGBByjd/nSgq92LH9bgpN9S6bwpM6PQSA+5AOzhFtGR2Efc27cEdWhx1jft9qPmfyXneUZq/Zc4NXlU1SsIBwjAjaONVpwNzqOyxvns+9xPLuERx8yzMTafrX8bwHEvMNz+D48urZPnxt+QpyfTV4Dd0SwrVXG60V1RvnEsaiuseiqspoGFQYv5mFYOK8e7aKYWVaRjm5u7r0Ipk2Z7Mhu8XLaN8L/WTTvXj5hYOOiaKiR8tEwK8Gc69cIDw1m6YzudNsUwcCK8gShrKKH+4TN3PzwhpfPX7F6ZGuya6ugom3HuvuPeSncjgad2Sj8gin3J8Wo2NGm5bgNxEUEExzpz5AmlVMuca0qN+fwlcu8evmS67fO0aNuaVSUlUSttI26jinN5h/ieVQYwSFvubF/Fg6WeUA9G6vvvGRCXbmfyTqGhbryISmJgVVNk0kUdO3JuaB3gq9v8V0xGiPtFJbU+UEI5ChciU3ClVdwcDCRz16yvHVFsmqo/qDZf9Vp8uD3JolY2fEh4CLDJviJH1ba6lTy3EhSQhwhIcEEJ/N8BspvtYXHQCvvBTK7veNPD0z5p3sgOSAhICEgIfAdCHx/8spZiqmjBghnsH9qQp9OowdS4MMGa5oAABAASURBVDuclVQkBCQEJASSEfgk88gWZgsICOCrNRBcHGx58eTh12XT2XtD4fJ2RKajfcN8kvw/xPnnYJok3DZ/dd8JCPgtYvnRcTx9+pRnz55J2HzhWE9OXLLtJ8nr0aNH0kqOX1jJUZbcpfrgs/uIbKeS8Pk8Pl/CRpa4ZPVLMn87T7Z/JddPkle1atVS/mtE8n+RkLauEiaK/y7ztX1BSUlJwuobscqIZYUKFZD9speRLo1Tj7/kxCXbfpK8ZESpSghICEgIfAsCP1NGSl4/E31pbgkBCYHvRkBKXt8J3ZlxJajWdfF3aktqEgISAv8vAp9PXrEfmT/Ak97j5vAsk1munFhK797DuRj8377vEnJ9O8NnrcrEg/SkrcOqUn72/fTE/2gUE/yMIUuy0H1Ak/9oBsnsdyOQEMXhNaNYsedaOhMvn/kzfOBAYZ8dwY6z98XVP0SBpASuH1kr0HvTp68nV1+Fi+S/pon9wNa5fdnl9yQl5PtHV4l49O7dO812Bi+jZCJxBOxdwkiBN2DAMC4//nl4fT55xYeya+F8lo4fwKQNj2Rep6mRTB05iTWLlnM3PCYNPbNuGGOKmtNz2fnMmF+lRb+5w7FzV78q9yMFAm9uw37yMtwt9FOmPTytA2b1VxCdQpE6PxqB6NAPrO1bjmbdJuHt+zBl+mD/zRQqXZ8roYm8fX2cFs52eF97K/I/PFhA/WbLyFbYCWuNp9g7d+B+ZILI+9ObyI+vmNC+It0GeXH6zuvUcLXV0NXVTanxbx6zcGUAshd2H/kux67tSO4mJBBx+wrlLB049TouVfcH9pS/NleXtvU4umIiikVS5eJX5/E4T108CsmH/2Wbo9pwzm2Z/V9O8Y9tmzr2Y2qLwv9YT1L4bxHYP3MU1+2nM6WuZbqJdPI7ceLyJfYtms6mDdvolDecdcdlV+nvmVqlP+3XLGR01wZ0mLCeFvrnmblLOFDTWfgzB0t69UGp0TxGllFPF2BBhxaMGzcupRbXvEHTpX0xI4S1w0dRe84xtsybx7zdmxlY6QNbdpzjZ3y+mrysajci58PzPI9SXGElhDKh5xSq1kj/Yuvzy4upUaUAJUoXp6BFJfZfkZ/Z9gytxIJHb9g0qS2lnWtx/10kIS8vMbSKPWVK2FLOqhQzN10hJlEI/4kPmlmzM6Bpc3KYWLH4qEDzm01OhyZCB2LenmVIFwesSpfGMpcVAwUQRUaGJvLjfSbWdqKsTUnKWlkzetEpwuMhNvwlU3u7U7ZoCcoUK82aTG4RLsxuTbdFB+jaqhS5cuakUMU+XH2ffGscxZ4pPXGwKErpoha0ajtRvJS+vbo13efs5f2ZcTgIvs089pw3G1pRrv1UGpYrTqE8bjwPhPB3NxhVw4GyxUoJfhVn4mo/5Cf5eB6fXUb1YgXIk8eU7FZWLD+YerW5eVYX7C1tKG2dlzE7LmWIVhomI9Bg9HymNauEjnr63VpN1wS7XAaIVFVVdFAjj+w93NA3nHylQk4DHdGEkooq9uamvLwuS2wi6Y9u+qzbwtA6ZVBS+nyY4Xc2MuOQDgNqmAsH0BN8r2alT1WhL6goq+ri7pyDgPv3hNGPL+L3+cVp9WzxbGpCz7VyB4Of3mC+f27ca5RMp6ZDDhYsOcPpE2fYtKAibXovIwSoNdqb9uY5qN9/ASf2baWAkTaz+7chpP02jp4+yf6dE1ndqS7Xn4cK0kKCCg/nbZnW+F85RlMHkZTSqETGUL/9Rs6eOMH5y9M5N3koz1K4qZ1t4z24WmslB8+c4pD3So70q81u/ze8vXucMb6WbPU9zZHje6ltoJ2qlNKLYEWfUbj1381l/9NUfbaJ8V57Re6r3YOZcEGVbX6+nPD1o5TycerN88OqxRKmd3XDoPxAjgi+9aiUW5S/sGIZDRZ6c/rcMkyEO8zlwzx42mwLhwS/Du6dw7YO1Th9P5CIR2cpU7UztSdv5tKlK1zf7cmkBu05/l5m5hkzN79myXlfTvhepFuVIjKiVL8TgbC755n/VBNnK1PIYkpV6ziuP/igsKaEUW5NIl8JZxoF5W/fHFq2BVXLxljqakBoMG801MmhqpICSw7TAgQLt+sphB/Y+XryQoUSdZpyesYwHobBDZ/lGPadS2nD9KrZbWtjpPGBmxcu8vSNNvEXbiA79pTVtdBQVkJdTQsdbS2UlW5z6kIwSncWM33aVLzWH0U9RxiPQyPEsNWy6tOvSUVMTUzQ0xZJKY1qvsoUL6LKkwsXuHYrFq34j9xO4SZ3HnFg1330n61k1oxpzFy+A5VcUTx7G0iWbDkpGrhLuH/fwP0gJfQ1lJOV0mwTKTpoOrWL5xau/iwZO7MuF/0vCPwodszfS0LiexbNmcGUGXPwDwrl7cXbxKhqoqWmIsSmgY6ODsmLThbtOZpmJU0xNjNFVeU+R4+9QvvhEmZOn8qs1fvRyBPJk8AQHt44RZDBYJq52WJsnJNclu0pZvOGzcceCvNqU1TjEXNnL+ac8HBUT1dHoEnl+xB4w5S+k3DssJqK1sagbEDnqeM5Or4ptVt0pUG3RkzYdQ11fQljOb7PWbLrDl3n9kZTSU75lVrlb3HGvHhVnAJ9xGVktqw8zZK+tp+o3fZqiFEuGxxcXKjfdjDBcXzmE0R4bBHqtm5Na7F2YeMRf+rYmHxGPg350lyss+aipDCHi0s9jrxPw0vphhIUYkatVsn2O7DiwG2617ImW/4qXHj8gDwP11DGshATLwSlaH2uk93ASMGK58PLBAqVb67wuzUjp67n1JY2COckhcyXNsGERlrgLsYs860Taw/foaWjBdHhoWCeM50dDU0t3gWFCAYNWX7yBg2MAnC1y0+byfsFmlT+OQLxbO1Wm11qpdg/ry7J6Sl3tUHcuBPA3vUL2b5gC60KF8CoZOF/bv5P1Dg6i8OmVehRQk8enaExFpHRPIlLPbifBFzB2CCXnP+DW+Vvmk/blMGdCrKoVxv2xVbBRlcrg9pTpk47x/Rzj5C9mPvy3iqyp4ioYmimQkSQcNkmahWjaO5nnAvMToECBcRqoaOLSioeZP5JYNXsjZh1WSbOkZR0lzoFM5MsiEO5KI48zyLaFufQ10c9zc+AXef6cnKjB2PmH8zMAM8P7uR5pIwVzabFB8mf10IYaFO9mSUPb91KtWtqStaPAksoOsLZOuH5ez4fhjW2Vh84/iZbin5+XT3UYsE4jyVJZ5fz8H2MYEkoH+7w4HYcrg6FhIG8VO+1hA+PF3Hs4FE5QWr/AQJR7BvfHK8P1uxYNfezenEvj7HwWTa61y72WZm/hhHxkto9ltCztfx5szxucypXU2H1yefIPvFhz5iwMhCr4lay4Q+vX09eokuqVJw6H6W7N7Fu2wUdVSWRmtrkpYKbKksnzWTatBE0rDiUUMVxiPD7atlaedkwty8NW9Qg4AV4tHFneV1res9awMwx7chbsQaPg1IUUs2m66lgV70QT08tZNmypTS0b8FpwVY6EXGgTeO+3djdqAAdxnsxd1p3zGzLcO55OP6bxuDYYDDLl09hwrT19GqU/kcHUV1oQh5sp1bxstSrbkvPY2/o0aWVQFXBfvhkjI5MpWr7MSxcPpaabo6MOfFS4EGeIoWJvDeW+nXL47X9vkhL3+jQvEtL1tfNT7cpc5k9sRMmpctz420U5hXcGWwRjKNjUZo2rYV2HnuytBpNx+I68GwFzk4dBZ/n0q3VMCo62yN9Mkfgzs4lAn6tmLvrJaf3LKBpq3bCSSyQh4cXUHvsPjRiohnZrakgI9QhS5D9h4jdPbLj7FyHpm4O6BXtQN1hEylrmLn9P416Ye4EAYv2rDodz/aF42javg9XY+Sn3zcBFznxWpPmNSukCVuLekMG4dO5NCWrN6VWOSvuannQvZVtGpkf1/188tLIwcQdu6lhbaTwxoHlRw8wt3lxxViPzgvW42KYRRy39LrKzB61KFrUhZVX/Dl8aDDCI1GRZ9dzOz5rptGp/RBMjXVw6jyBsweFBFE4H0Wc2nHuzEkKGmtAjuLs3b4RCwN1UU9sCtVlw4whYrdoq0XsWjkTM7PcDFqzj3PHl5MMWwWPicyoaybKFanSiytnj9PMtiAFSjbi9MXrVLbMgnWtLszsVAlT02IMW3GBKTWzi/IZm6I91rFj/Uw69ZnNkUvXqV9MTyFix2Z/P0Y3LIO5aWlGL96DV335nLkdPTh9cBv9Og/HvbI52SoNYGGXSgo9+cau8VAuHfcW7BWgUNmWXLjkj21uLYFpzIR7tzi9ZBEeHt3x8TnDvomtBLpQ8jRlrvBMxtS0AC0nH2fFwPoCUSqZIWBYrJyAnwcj1q9n5UxPPJo3wzKrFkY2tTmwezv9u3iIfA8PYVvTUUxeziNOMnRoVzx6jueE7xXGNi6Vmek/kmbmVFXEY9zevSwc1ROPhnXJqaIixqplZMm2gxewSz6IRSrkKenBqbMnmdjHA885J7l+ZwZ5FLwfvfl88lLRonS16uTKppnik20FV/LpJw/VKeLojKmmmkjQ0DLEpWp1XF0rUcjEmMpVSqAtcmRNNhwquVLNuSLyn7HVMC3uQFVXV1wrO5Ir+R5Ty4DqVV3Q1ZQDKNNEzxxn+xJiF+GpUPEyTsIcNShtmZNCQj85teYsWJpy5joKORUMrcriIrNfpRIWxllEunqWHJSpXkPQd8WpeH4yW/pZFBSa/GXKC3JVKZErmzBKLdrG+SgvsyvU0oVypTKEaIs7CPEIdPPs6mgICdJR9otWGglQJYeNPVUEGVcXJ/IapiKEkg4lKroIc7pSrlxRdFKWKdbG2klOd7W3IYumajqL0iAVAaP8xUT8XGX4irUq5vra6JoUzEAXvidHK2SnyKw5bKhSRRi7OlPGyhCVVHN/fC9X8TIZcKlETlVlMW49M2uq2+cX9lhxmNooq5GrsJ2oV9XFFn31n7c/yj1NdU3q/bEISIFJCPxZCEjJK8P3WbbPTi6NqZiBKg0lBCQEfjUEPkleWlpaKCkpSVXC4Lv2gTjhZ3QlJWn/UVL65xhYW1tTrFix78JdSemfz6ek9PvppE2gnySvqKgoxX9FSJK2SRIGsv/68k+qmpqatN98534j+6vw169f/xp+fzX/i8krLVPqSwhICEgI/KoIfHLl9as6KvklISAhICGQFgEpeaVFQ+pLCEgI/DYI/O7JKwXogzPb0GRV6mqQKYzfrOM9Q4hj9e8fx28Gu+Tub4jA55NX5BOqZtFEyagA6x5GfBLalJ7lhF9FTFj74msvN8dxYf0qTt5684mNbyG82tGb5PW8viQfFviSF8GxXxL5LXhiHEFxv4Wvv7qTibGRbJzdiXwGxfBJ4+xrvw3UcqiOhY0lauoF6b76eBru39W94T0bJ0tVPFefSwk86vllenRqRa6ixTAwyEutnhMJj5W9TAUhz33xcKlE2Uo1sC9hRb9lp/nai30phv/lzueTl2IiJ0M1Fs09LL42iaCeAAAQAElEQVRKoSAJGx/WXTGjt43Q/WqJ5uCk0Ww7931XE6b1vXhzdvNXZ5EEJATSIxDEWAcdJj0tQgnd9Jw351bSafMGHt0IIOh8Oza06cGRd+ll/obRwdF1qDRwM3VNVNKFG3b/KLE1evL05nUC767i6bwpzLosW+EElvd0JN5jLRdOHOTgrtVs9HRiy6WvXcCkM/+vDb6avBr2a8PbA9MJj5ZnXojj7IjRFK5WJZ0T8VEPWbp4oLhg/9CRqwmLksv7rhyI9+uPnNo0k96DRvIyOFrQi+Ty6mkM6N2bkSOnEPBRIMnKx/v0Hzyci/u2CnaG43tPID49keYPcIRw4ehcgSf7wwATOHcnTBDIrMRyd+schgn2Bw8ezY3X8QqhWO75bme4QB80aBxXI+MU9DSb+FD2LR2imEM2T28O3/7AqzMrWen7hrXTRzFs1GoBD4j8cIlp0+QyU+YdTjWiiCPgtg9jhbk8ByzgbfLVVGIciwQbF14li4eydvw47iQP02xjw24zx6uP6MvoSVuJT0iSc8PfMHhAP84cOSbwBnH4iviXEYh8f5uF/fsJtN6sXHeUuES5eHTYI5YMHSTSl6279NPOlHJvMm//dWpMHCW67ef89EafmC7Z+wh1chuIdLWC1cip/5GISHH4VzXZ7Lpx6fxR1FWU0sVt7DKIJfXLyF+VMipK5aKxBIcKx3O4Hzt88tGlhr4or5c7P/WzG3P/yQtx/KObryYvrSI1qJf9DZtfh4q+JYS9YOSC27RsWF0cJzfHpnVhv3c8Lg0q8/HCAByG7hev1kpUqEde3Szksa9MA/fa6GlrcnxBP2pNuk3ZKrUweOtLeStXnoULR1roC2ZMmUi1jouJTgoVl07m7VWWbfUWp3l3aDY9huzFtkF98mudoFHTJkIqFVnpmhv7Z1K+72nM7atjpfIYB7PSXP4Qz/ubR7Fz60zOslUpkSOEi4/lB31a5ZPTmtBhTyQulYtxb+s2Xma1p7CZIYE3DtDO0Zy5p9+j+fYaccJ3OWtAL+4E5KBWA3tOLWuE29w7iOkl9DkzZk6ljHtPXkYn8XjzSCp6rhTxIDGBPZtXcudD8qwRHFmzhqfJwzTbLWO7c8ZXh+oNnHjo3YXSYy8goATRH1m8cD6uzYYRqhrPi/dxJEQ9oodzJQ4lFaZBpaJsHNgGz/2PBGsJLGhZiO1hxjRwLs6FS1uIziRnC4J/VtEwpm47N7RVvhxWdOBlguMcKGL+Zbk/kVu2Vg3y6Xw5soSoJ9y6a4hjCU1kO32cWgJRseJeDio6lLbT4EXAyy8b+Y+4yl+3m51m/esLVyvbkD35enbrMOdt+1G5UNZ0qlX7b2XnzpnUcarL6NnzeLNuF7KQdArYY6Wjjnnekjg5lCaL+nsWbznD7G0TcLC1ptGwkTgY+3H12XvRnqq2HmsPb2LxnDk0dRBJKY1xpT74+h6mtVNFek1eSvmwx5xL4SZ3glg1ZylTds+gplMJqnQZSMOSdzl5+SFRke9IVHOgRlVnmvWbTkfrDPcThHL48E1WLhpLnbrtWbStD+dfJ5JHT247f+OpHN62gBGLZpJN+NIHzj/CiiVDqerUlBG92nNlyTaSrwVV1XRYu+MkixfPYd2FdcQcOMJDuZlvbpuN2c2WLRNwc2rAyHFjuD1vA+/SaE/dvJGVM2bQrrou/utn4GvZjFl9a1GgbE3GLu3OCq+thBPMqxdZhJir4uTejqWzp6KnhvSRIRD5hL7VhlJtZncKycZS/QSBLWMm86hEI6oaCDt8Nlvau6nTveFA9py4xLqlk5l3Rn7cfqL4AwjK3zJHfrt6aB3ryol7IRxY6EWfAZ3RVU2vGfnuHuuEW6imbm607DiH0A+RZP74/D6PL7xhRvdmNGsm1FaeBOWwR1dbfkQpqaiRK7tOeuPJo+hgfLZMpbMwh5tbN3wfxxOZzEvZPuXm8fcs7NtKbr9lNx5lKUPObJrkKe7GrM4q1K1jh8fw+QR8styrLpYWOhz1u86rl485uW4fRa0tUixntSiIvlrKkHcPfFkwrAN13dzoP82bxNBI+ZWRIJI2DmVtQ9Sjoz6DhyD8mRLy8horx3elkWC/k+cq4j9GEJ9G1tRYfusjIz249pxXfifwaCFgKuA6aOpBbIuYCiwDBi6bxtHprShdvxlbTl1PuZ0UmH9xiWbd2N74mnRmmofzX4zD50JP4Pml6UzZGMLagzPJIq42oU6bhadoUfUdi6aOZP/LOOzzZ8XEwiTVyA/sKX/LXLp5behVJgs+qyYw+YIOPR0UlyIpykHMaFWHrUmOjPPyYsKolmTRSGFm6JhgYGzO1KNHOZpcD+ykonn2DHIZh4kcnd2d3gsf0F+Yw8trOKUzvdQ3wsTciFEHDqbaF+ZpWiYvCLcSnSbsxHfPYYrF7MR+pPx2NHWmIB6/iOL+tMbY2pZh+ws7lnWwS2Wn672mf5NO3LRqxTTBn/4dndJxvzZ4+yHwKyIfGNe8Kd5GdZko2B85oB4qX/i2DHNlJW+hNhwQYk3BdY7wPQizGJfswO5Dp4WHrU60aNiUx8KJRSD/xSWBw+OaM+OyNmcOjMf4s/vq3wvR6xu7qSA8+xq5ZzuOBqk4qGcxYfS4HRw4cICNnp05/TiWssWtUgV+YE/5m+ZSykqb8d1YNXkaJg79MNBRzaAWy4ePcZTJZ0RCQhiXTx0jSnw4IxPTokQlTc4d2scRn70Eh+eienVN+neayZXHz3h021fI4rN5GxIvE/5iDX4bRvZ8uZC9P/fg4jFuR2QmbkZdD2v6tBrH+XtPePrAjyUTJ3DvVSxv75xl65ErBEeGoa+jjal+xoQZwuv70ZSt058hQ0fg2sqR168/l2SiCErSpGye7MTEvOP8teuZOfMpTVmZoma67Ny4DB+fY0zv1Zu97z8VQ3isHhgOFSwMiYsL5uJ5X5Kf12cmXa5+fRKvz2bzwcs8evWQ8/s3sHT/C4h+xdale3n48gMJ6qrYqSagqqKSmYk/jBbDAx8fAWM/PoRG4yfrX7pLlBDlrd2DaLn4Ks3aNOPGeZmMD3eef+57FhT+0PLh1lUBn9MEvErk8R2hf/o8HxMShV8Yd9O4tgcVRyxHX3gm6CPDzv+hiIL/vkUcOnQUn30bGNa3AzoNl1K1sJrI+9HNtyUvwSuD8hOxFxJsk87NyJi6IAfD929idocaFClSnyfWrciuLSiJRRX3eUtRujAB92a9eR+VRO8le/GM3kKVQgUo7NYbHYdG5NT71KqontIo03DBRvK/XEu+fPnxuleIujYpzHSdusM2stDUlwY2BbEs35yIEk0oYqqOSpJwuVu7LObmVky5X5bzw+3T6YE51esV4HaUKZaWlrzdtA6nwjk5IP/eSP+xYNyszrRxKoaNTTcMbSumZ39upKzO1AWryH9iGVWr1kCtwjA6lspM2IxRG2fSt0ZprK1bEFGsnvCrUGZycloWywb4nlvI1qYVKWxehFYbntDKxQQ0NQg7OJwSlvkp1XwpPbYcwcJAQ670R7cvGeXigotLA858DGCIi9AvPYjHhLBrwgzeC48FBrV0F/gCXeCNXHvlj0Yjs+B2T+wrxO/KnPtx7JzSDRenxhyPiOXq7g2ceRrOmgFtBb4cH5fOGwgG3r4+iLt7VVxqD+Np/lGc8GpEyqEu8H9k+Xzy0jbnSHg0HRxzp/iz71YSnmWTh0bMvv6aVrmyiYQc5tXEM1xS0hOmNq3Di+BNFBA5sqYCF58lEfn2EZZGsgMnG802XiZM9va98FynXWVzmZCQO5yJDX1HCTMt+VjWlumT5v95mbLueABJSQkcHNOYKccCqCGTEWqjCUfw7VNQ6MmKDtXnn+SdzP7Hpwx0LyIjYmhVl2PCT22yVRLubxiGtrqKSE9uIi4up9PeGLwGNsHV1ZXRa+ZSKnc2Hr14jU3XrfhPSp5NrlHata/gS5JQr9G/12TePZ2EPsLH3EUehyIOTT077gXvo6jAEoupHesDAkhIiKN3o+JMTRNH44myOCxFsfxC0o0XzoRJSfcZ07YjUXHLySXjGFoRFB6Du42ubJRSsxVw42BEjOBPEk+2jCKrlqrAM6Dd9mtEybB46kcLxzwC7W8oFqyXxZyu7sYKPYb5yb6z9HXr0Kp/AyjpYmy//ri4r8iOB3l9RgNdTVwGbc5AF7DyG4Fs367RcRfRwi/oSUmPWTfEgZ9zzYX4+XzyEtl/V6NToBiloz7i0mwgy5cvFxKLO2/VWlGnonAF83dBIUUrIfDLIyAlr7RfUbbS7Lx6SvgltCqmpqbU8lzCxTsz+VuuVdJCIfUlBH51BD5JXocPH8bb2/uvrScu3iA+Uf5rQ3zsG84f+7vx+Kf7guz245/q/PryP+Z4OH36NGfOnPlrj71v2Q/SJtRPkpeFhQUFChSQqoTBd+0Dsp1L2n++7/jJkycPsirh93n8ZPtXcv0kecmAk/3SJlVL8RdHCYd/hoOSkpKEm+U/wyx5H8ubN6+YvJLH0vZTHJMTl2z7SfKSEaUqISAhICHwqyPwHcnrVw9J8k9CQELgb0Dgj0le4YEvef7Ju4o/4itMIvrjGwICAnj8IZSkL0wZ8v4FL0PiviAhsSQEJAS+FYHPJ6+Ytwyt745b+4Hcz8TaqV1jcXNrgc+H8Ey4/x4p8Oximveb9FWD3jPb0HTV46/K/dsC8REfaFunPG0Hz2DhjG18aVXJLeNb0HbD80xdeLHTk06z9mXKk4jfh8CDuydp3qCBsJ+2ZOmha8SmMxPIpgHtBJ4bbl26cPRJOubfM4h+w4JBtVl29E5qzMFX6eIm4JJSW3IiSLEEQmw4h5eNEHGr36wjd0K+tMenmvwvep9PXglRXDx8iAubFzBp+e0MVxSBzJq5iTtnfHgZ/bUriTDGFDWn57Lz/4X/P91mRPANfB/Zs2b7IqZOaofmN3p0bpUnWs7zyfT1zG+08X+K/dHqcff2Ub7xMHRL2FO4QBQD3Ctx6NZbMeaEuA/0tXNm5Qcrxo4dTVOHXAQG/X3Z6/2Dy/RrVY25Sw9w52WwiI3YxAZy++ojXKq6im+auLpWJY+G/P/Sn9vSj65z39K8y0CqWkRRslxb7v2ku4nPJy8xCujapTEnVowiKl5BkG3OzeFNgTq4K97qkZH+q2rg0JkNM4f8V+b/Hbv5cqL7f1rKVW8GS/rW+j+tSOrJCKiYV8T/zBEWjujPzNmL6FwwihN35Kuhhd9cyznr9uxc1h87uzK0bj2cJiV/wM6c7Nwvsl0+ZBpWg7bRvbg8MaV1SytHbrr06EnPnrLqgYW2TOYhc/p747VrGi3rVKLz0ClUCfNmj9/LtKo/rP/V5GVepR6Wb24SEBktdyo+iCG95lKrZnX5WNHePTyOKpWLU8O9OiUs7VjqIz+THZ/RjDXP3rNn0UDcm3fgcWA0b+8epr29IzVr1KJaKVsGTNtPhCw5PvFBXUeP1tXqYWFpy+KjgnG/2ST/VmcNFgAAEABJREFUAY6IR/vp2LQMFd3dKWtlTftRGwSBT0vIq8v0cKpADRfhzFGmpADyBj4K9wxRHx/Qt3klqld2xU3gL3+avHRgqg1ZHC5iHNXSxREb/pbhHatR1ak6tZzKMtf/JR/8t9G8/WA+PN5Fc8Gn9VcgPGAHbRuVppJ7HUoXKkK3SdtTjSt6z7zH0n/OfmLvL6aRoDfT5yXx+zpSuN18hcRTBjdzRs/cBhtTC3osOS7Q47i+cxwVShTCxqYwZvktGLnskECXl6Wjm1CptAvulUswaJVMXk7/W1tljayY6mqhhPAJD+JmhCrminXi/DYsxM4+N97rVjNnzjz2HL+eybpwgt4fXgZv3UQHO7NMo4yLj+Lp06c8fSdP+KLQhxfcilRDT0dZHCoLx2rFXNo8fZD5oxBR6D9s5F58aYIsJRjQPj+d5t8SpT4+usaiWwWoWaWoOE5uzC1c8D58jYO7D7F3SxsG9F/GR4FZ2XMjrfMYUafLVHZvWEY+A02mDehEzsln2H9wH4d9lnJ8bFuuPQ0SpCEuMgr9NqN4FHCZzlVEUkqjo5mD8V5+nNy9mwu31/JkwUwepHBTOxtHtiS6/1EOHvPG+/gOHnq1Y+fFF7x/cIYlT6uz5bg3B06dpn3erKlKip65RRUOinEcZs9mDwYMWIbMs9C3l1l+25bNpw6x79QFepY0w7BkQzYsn4xhvrpsEHxqUQqyaJkwbeFFTuzew8V7q7gxZzaPFbaTN3lcRzK9V03UC3Zmq6DXzzn9DvTAqwU71d0JeXKDG68e0cmqIBGPL1Ku6Wjazj/GjRt3eflwCds6dmeHeNJ7zNojCay/eIzdx68ypU3l5Kn+6m3UXW+8vRdTr0Z1zhftTktnCwGPEPxOBjC/a312v0rCPHc43esXp+eaGwLv9yz/hdfvbvpibWmOeY4cmBZoT2hkAhha42z+AZ97soWFZLOqYZRbhYjgn/Pw4+vJS/CxcNWm3Jzfi9tBcMV7HkVGLKSEnsBIUzQLlCHs6Vn2bd7MQZ83JN14ICavNCKK7nUuXY7k9goPPDyE2nsq4dnieKG4slPLqk+7ioUUshk2pnboaT7ghDDH5s1XiY8PySR5BXD0wCvebu0ot99tGO+zJ/AuKIRsJpY4BC2k24DhHL72lMQM5mVDzQKlU+I4dPwtSdflcWTJlpfysVvo2nsQey8+RHahKJP/pOayR0f5Hj6ijzeJj/r4D5d/DmTF1LN4NHJJMV3M0YznD88SbzaIOuVzKehVKOuSyEbv28LYAMecj+jo0Z21R/1J3rUExl9dPoaECL8Cx1CuWkWsnl/FO+X2RpNhe+6yZkgb6tQbxBpPZ67v3vpXY5UueGMXbiYliStLRAY+p7O1H2X77BH2K0M6TxvP1s52VKrhjkurxqy4+REdfZ106j9qoPwtE+W2qYxrwjWOnPVh7cabzOtilUEtgfNja1HQsSn9Roxg8tyVRAiJOoOQYhhFrEpReowdKzwsldUpHDp3E3cbEwX/85uI45MoZlqGTsIcI0aMxz8iM9kY4flcbjqOGqOwP4k9Zx7Qs5Y1WXOX58jtZ9TUfYBHlXL0P/wyg4EEzo2tmSaOFSlxaGa3ZpuQtJrlCaRrrXJ023A9g65smET4oeEUzVueLqKPE7ip+JFGxv22GsvH16ChpppOPD4uBuF6nbRUNVU1wqNkt/O6TNx+hVGuJkzqKNw69luZTvdvHZiVbUqvXr0YNHoVmz2NaTF6DQnoUbiYKu8DQxWwKKGppUJE5DvFWNqkRUArey7cm1Tm4dWbCHsgRar34qZwDJ04uJtjq1dSMjoLFgXzplX5YX3lb5pJMyeDutowq3sbzinVprCuZga1p8ydf51Zh89z//59Th0eS6qIGiYWqoS9D1boFKd4/ud439cib968Ys2lpIpSrIL92U0CGxfuwbzzfHGO+/f3UiFfZsKWOFWIY8tVZdG2OIe6OsppkkjzEZvYvdSD+etOZTDwRIjjJrOOyOM4KcSRVSO9SF3PZRzf1Y9NO86kZ4ijWFbM3EXxfksVPu6kbG6R8Umjo69P0t3nRH/CyY69K+w+ciGFc/nWQwxyFkb55iKuP4uU09/4c80vhvrOqSeSsk2Hc/nSIgLOn5fL/MVtwPHdHL7+VoFABNcu+UBcvJC8oLRDNXZtOEiIjJsQw4qDT8lfPMMzChlPqgICIRzavAeLsiXJIozSludn1rFapxr17POkJf+w/rclL1QoPXIBhsIlZMmOHdBWUcrgoAXu7XMxqd8g4RlRLzyaLCAqLllEk/JNbNm1sCc16lYm4FU87bt14FRXWzwGjWBQ32aUbtWVV+Ffy14qVGzpxIuj08QrqvpVPbkbmDxH6hY0aNR/CAGepWjSawjDBrXGpm4zbr6P5OauKVSo3pFx4zwZPGUn49rWSKso9PMLcZgxqa8sjp60abyQaMX94YvT86js0lbQHUg3IYH1bVldkM9YNKjawYm7eyYzZswo6lYeQEBQRhn52LRQSYyip1O9kh1j1t+VE8VWA4+lO0nYPoKcdm64WRvQbu5BTEpWYVbtwjSrYo2bW2WMbOqSt+c4OloLJ5I3O3Ar20jwbQTNGg3Hxb2KaOnvbt4wqFFZnJxccCzpSLej+dk8uz3qAig5Gk/E6eMSyuYpSzWbkpwNKcfYwQ0Fzt9VTk0dKuxLjVh4Ko5NMwfhVr89ftFxHFzRjRoVKwo8N/IWsWZVRHl2TawqXvUv6ZiPKlWq4WZvTbmOu5izfhb5tH8Obp9PXppmrLp2k8a2JgrPSrLn5n0WNS+kGGdn2L6z1M2pJ44bjDnBvsWj6NRJuCo5dYrbd2eTV+SAdYtV3Dh5gHkzV2KeQwe7xgM4dsaXkR1a06HXFE7s24x5dnUwK8dt//MUySEckApdirXh7GYvcWRZZwI+B3aIfxVo7qZtXLh2BCeRA679VrGpjfxSzMK+NccvXmNSz3a06TyGUz6HKZNXmyJu3dk0fxBNm3Zhxc5zDKiUTaGdummYEocnm07L48gjsE3t27N+6XBBtyOLt/kxso6FQIWsOcpxcvNgki0VaTSHY3s207x5Kxbs2Mml6wdwECWh8fD1rGwuvxQzLFKDS9fusHHpRnrWs0Sl8gQOTWoplzR158DFS5ze6IXXrqucnt1ZoOvRdccBLh85hpfXEq5c8WPdiBYCXSg5a7N6y1TBt9ZMW32K+f0aCMS/u1hW7sipc+dZuXIRK3fs4KLvIRpZm4qgaGQpxNqjl4UfdNaxYM8efE8sp6S+yPqrmhKtuwn7khe77t7lxLbleE0ZjpW6KlVbTmfFmjUi76j3Gc7uW01hxS1Iy+lnWbRoPl5r9nP53AFaFTf4aZh9Pnkpq2GWvwC64lLCcv9M81qSTVPeR7gaM8qTj6yqchMqatpYCPKWluYYZtUhX/6cqCWLokXufJYUsDBHTbxqUyZrzjzkl719ny+PMIdCUrBRIL8FGqpKKZpo6mORO6dirErOXObiqgVmBlkwNDMnOelnMTAjt77CDspoG+fCQmbfIh/ZdNRFfRX1LJgVKCDqm+fMjpKSSE7XfC4OZVUtTC3yi7oWpgaoKMuVlVW1yZfLUEAj2YwqJrllPhbANJsORrnypvioZ5QLs5Q/mqhKjtyWor3s2ioo6RiTN4deshH0DI1FnqVlbnQ1VRV0NXLmtRDpuXPnQF2BPQLSRnnziXRLASsNNWWF/N+8USZr9pzkzy9gnC8fhrpaKKWBQ1PfGHNh/5CtoqKvrZqG8/d0dXPmku8zAg6WYs1HFmG/VlHXxlR4pCPSzM3JlrL/gbaeCQUKCJhampMzu2Y6TH80ctJe/qMRl+b7NgQkKQmBryAgJa+vACSxJQQkBH5NBD5JXjY2NhQsWFCqEgbftQ/Ex8d/l560zxUUH5DXqlVLwu8Lx17aNPpJ8rpx44biZ/770va+hIHsv778k6qqqirtN9+538j+CvW+ffv+MPz+3WPoi8krLVPqSwhICEgI/KoIfHLl9as6KvklISAhICGQFgEpeaVB49W1o6zdcon4NDSpKyEgIfBrIvBrJS/Zkji6xlx9+d++Wnxr/XCUlJRQaj0B8RURxXczY0w/Xua2E/8nMcLnytwG2A4/KvT+rSLZkRCQEPi3EPh88op8QtUsmijp52Lh9bSHuHzqUe1KoqRkwtoXQXLCb9MG0n/cHiYe9Oda+5poKvz+GLCAgJxdGWyvIGTYhLw6w+Cpe4lU0J+v9yB3ta6K0Y/dvLl7mH4zjxL9Y6f9rWeLCvGjo2MV6tRpScfO9XCdseO3juffd/4V0+q5UsChPi1rO1G0ek+eRseJ0wS/uEDzMubYlCiBnbklrk3G8/y/vb4Q5/1a8/nkpdCsUdCYVfN3Ep+kIMg2kXvZ9aQwvW1kg9+thhBqUJjW1UtQrGIJNBTuZ7fsxp4Fn09G4YE3WLLxbErCyN1iNc8PL1Ro/9jNx6cXmb/5ErE/dtrfd7bE94ypWJGcA+ayZ886li7eibdn/d83nv/A84sLBrIoUJ9bp3ewbu8pOmZbi/uUS8JMCewY7cHhsrO5cfUqvteP8uLcVNYduy/wfm5R/tr0tbt7EHx0EeHR8QrRWA4OGoFN1Ywv/8ZxY/VYWrm5Ub9+U47fChblQ99cpEU9N9wEuqx2X35BpEMCJzdPE+l16o/g0utwBT15E8Ej3xk0aiTTbc6i/W+SGem3SS9ZPLudaMfNzZP7L1JPCY+v7KazYt4tfk8JfXaF+u7tuHPntOjn9JMyH0O46D1WOCPL5mnLllMf0tsXRi/Pr6FVt/mEP9pCE8Fep3U34dZGWg2bJ3Dl5cGVPQofurHh1HOBmEjgvY20ayezW5tR888LtMxL4L1jeAp2Zfh4LfGWCz06iFuTbjxPkK86dvvgHGr23cbto7PoMmIN8fdX0lDQGbLznij/7OQ6ugpjmY31e6+KNFmzYmJ3Vpx4QcuGdRk1Q7gFjvpAZ49GHL10gZ6ifA/O3QmTiYo1/M0JevVyE2PpNmiDSPvdm4j7F1j3sgztKxf6t0L54+ycPPGIXKWboqYiD82lVW/unryAcBRyaF8kqwa6iAwN3dxMcdfD3y+zJaFEkR/WfDV5qed3oblFKIvvfxSdigt6wvj1b2leXx6MSBSau4dn0WjuM6p2HkBX10K0Le3AgUeRqGlbULm6K66uTmS9f4RnYdGCNDw+PY6WQzaRr6wrjmZ+zFzlJ9KTm4iA83QceYqaHp509yjIpPr5OXIvKJmdsn2xYQgXrpvQZ+wQXK1OU6v7NGJEbiRtW3cjb7PejO1Sk6Dgt+jmKMCIUV3JXaQovcaOpWn+LIRc3sOY+fdo2X847erpMKhZRR4EyS2IZoTGzNoFz+6N0LCoQH9Br1e1ohD0gBMXbwlciH69hYbVeqBpI8RZIpjtG1aSGB3G8NGbsC7ThpHDmuMztTrDdjwU5dM2Me/O0bZRT5TdOjO2dwtOzr7v7/QAABAASURBVPaky+F3YFGDmrqH6TTuGtFhL5g2eSYePetgZVePrq3dUC5YlUGCL22cChH1fD8teq8kb+OejO1ah0XdmjPFT5aY4Z6/L91rVyarrRP5DYWZ42M4ffwozbsOQadYFYqrXqRJ+55ECSxZ2TBrPln03Rk+tieRfoNxmngJefqUcX/P+urxbYJidBnZoTnFS5fAwqQUkw9e/T2D+Y+81tRWJTbkI0lJ8gn0cuRH9bQ/ge9fcFtZHzs9dTkDZaxK2vH89RPF+OdtlL8+tR71ezdgYt+NyM7Pz255419pBC6WOmlUg1g7ZTY9Z/agYgkLClZtRkPnEHx8b6Ola0CHLj2pY6PBhVg35rQvL+iFsEm4aum0bAPzR/Vk4JyDrOhTSaCnFp38FTl4cDdtarlQs0kfOlrFcfHJ61QBRS9X40UsWzaBanYV6Dl9NToXfLkr8l4TGWyAbcmS2NXpTudqZUBDl5KlSpOFbJS2syNXLlX0SjRh1671NHZyoGHHEdTSC+RCaIRoIaXJakYJa2PUMBH1ihqncIROPAcnTiNX8wnsmNKTnhM3sGn2YJQ1dZm7ZgeeXRpTrnxj4SrHmqvH/AT5tCWJkwvGE1zRgx61S2BU2JEOQ2qxeNI2ZB50GL6KYxOcaVerAfetx9Ign7AD6ZtT3NJQ2IVyib4UMohme/9OFGrbgWaVrTAq5krLNpZsXu1DPPKP++RtzB/cj9YeqVfLwyauYvLkfkzasZZCL2/hLxelw/j1TBzbGQc7V3p2bMGtpTsJVfB+1014aAgq6ib0nDKX0ydOc/zoMBa3nUDA7xrQf+C3e/2KXNkwhqFLj7JjxyLa1x9IVMJ/MNG/aPIbkpdwEVDCnZx+/Tl68x275i1ijGczNNJpvuX26XCBN42RI0cyctQk3htUwbagkcLVV4weu4P+21aRL6uqQPvA9YtQ1ERf6AtF+OVPUyudQYh4y/Z5w4RnU86UL1+TZVchXnELJWiklKSX55k1uC01y5enfPkOBLxNEG5IZez8zJ3vwcIBtXCo35Fdlx7LiJ/WkCesn9GfppWcBP367LiTRFzy6edT6Uwosdw+H4JJoXwpPDVNdUiI48xWL3o0dhXsOjFq420S45LTSbJoIg/8A3l89iQibgJ2m4++pXUdK/EXT428ZVnbIJKNpx7TrW9rxAU5klVTthFcPR6B3+6tKTbOPtOnVoV8JCOqnT07ykopCmInS9Ys4hZVTTQExOSPZiHg1EaGtK9LZQHP9sM3Q0wciXLJ37bV0NRCVQ3Mcxuhq5MVkzxO6Clvw0+4+/9tg/qXHc9dZxx+BwcTc3svJ2+9p94QD9Rdy2CkpY2usN+GJialzBga/A5tTcX+k0L98Z3k/fuLM+vksqJfBR2OLRrB2Mt6tCupm1Ze6BtiUUSLFlO8WL16dUptVjavwIPTY6rx2lq4uiiTTRyLjfBLxrPwKLGbWXP9yDLajr7EkA378PX1plvZzKTCmN28CofUqrHf1xdf39UUMkyVK+vuyS5vP9Z10aJe/zmpjDS9E6vHM3htIIsO+gj6u2lSLA3zH3SDnr5NJx0ZcpkOXVfiMGqNYPcUEzys0/HlA2VyF86CZZEGKZiJ+PWtJCQUIX8/PEerbXF0srNhTt95QoqRa6VvtSlYWgXH+j3T2RjbtCTf9OWmM/acge2HQavZHBfwXDm5eTru7zowzWNJTOx+QmS3DkIQCQmPiYywxsRYGEglBYHiTl2YPdsLrxEjsAy+RePWTdHKYoFtzmAuRccq5ILYMDsAi7z5FeOft/nG/VubZtOGsX3+EqyqD0JPWyWDx4Y0GViXkU07s+XkJa5f8WZYt06cuh/Jx8cHaDo1giIF1Ngs+6MUR2VXQPnpNceeaZ17MGXpZtZM7Y7b6G3pbCqjgpKxMm8eBrB91VxWP03HVgyUUVUC/aQg/P3PMbt3fx7K7rcQPh9OMXvuTm7fvsrle68pnctEIH5alIVDXF0vnof377J+7jR2v/pURkbR0SuO9qPtzFy2jNUH0j670qbtxLr4bRzFgLmb2Tx/OM37jRdU1FAyUCHx9WOOHVnP4pOZ3aQo4dylA4FHJjB780n8b59n/exRjN79XtAPY+Gw/tSa5cdc77kYvBvPev9ogQ7ZchRB1X8Nc1cuYfvxdzSdMgQfr8Es3XeWm7dPM3f0AJadChZl/1mjinIWJbJ9fM7Zs3uZv2r3P1P/RaX185ekku4HenYfzuYVK+jdrB052wzCXkpeKd/YqwvrGTVqoXiMTuxXn55rVJkoPJgHIxr3qcGgeh2YvWIzi0b0YN67fDRuXDZF92d1Pp+8lNSQLUaop6Um+qZbdAC1XS3p2LEeKiJFBaM8+dBVlY/KtJjLtibGzO3YnIZtR2NYowdOBbWR/YUfUzM19s+fwAgho4+YsxXZYWXfdRfDnfOxfNoIpmyIZnC7aqCmhWX+fOJihEXr92ZmfR06t2zE0tNazGpTAAMd4XaMtB8depx+RPT5VTRp0psP9WZTy8FMvGrB0JyPe6dQt25jhp0qwPrp3RSKauQWEpmqYuTUdyYdiwXRrGF9dr+1YUQjC3TV5DFp6JuQ20BblNTPU5xBHUzYMnUq12K1QCs7+czke79J1alsmNCR3XNHMMLrKg5VmqGdvSRzh7kytltLeg88QRcPZ0yNM16xgk6+phw5PJNzIzrSpG5rtrw3Z7S7ER9OrWCLcHWwpbst6oZWjPfswMQmY3gjeGNSojJDW6qzetJ0bsdpolu0P/tmtWB3vzbUr9ueuwaV6OCkL0iCgUkecoi36uIQlFXImy8/eloqCoIapvnyoCWOTBi/aALLBrenTZvFlG3eDot8horvWxT4PRvdguy8fonCTw8wYvJkYh1HsGdyK0XMv2dI/7bXGvpa+PnNEo9Rn7fVOHFnF2aKRQgdW8xiRm0dFkweweJjWTn71oeqeT7dl/9tn75mT/mzAlpmrLp2k0a2OVNElhy4T7viycPsDBPO9O45k4NQp0y/hZy+f5/71y7Qt04xUdDYshkXZbTkumcg4mElPGvpMn2u+Ab9ravLcZKBYWbPLf8LFMmhCWSly5RtIv/g8n5Um3Sb7hULCvT0RUnZnD0+foKcH+MrmbPu6GqsRZE8jFX8QZD7WydhmTOLSIXcbNrsRQ7FCLIzfOE+Qf8+W8a3pM2Cc9Q3Ez3EutU8dvV1UEjq0HPGSVFuZl1TsO3OqZVjFDxwbN1b5N2/v48ebvkFugo12k8SaTf9V1Cv7yaWj3cX6J8W4+J12azAZ/eEtqKAoVNv/PauRFXxsKpU4/HcvT8J+beRjWErroq2R1STR1KgVi/2KWzM71lTtCFrBs7Zw6RaJrKuvOrkxFu4Om5YXE8+xoQlJ3ZRBpARrB1bi3ZlcXRs2ZeLvgNJlpTxf9eqntWGWb5XxNhWDWuCvmwX+12D+Q/8NihUH29v4dgV9qGj67ukOT6EyTT1aDx0pYid/9lFFNPTEYg/vyj/fBckDyQEJAQkBP45AlLy+ueYSRoSAhICvwACnySvBQsWMGfOHKlKGHzXPpCYmPhdetI+N4f169ezYcOG/x+/P3jfTZszP0le3bp1o1evXlKVMPiufUBZWfm79KR9rhctWrSgefPmEn5fOPa+mLzSMqW+hICEgITAr4rAJ1dev6qjkl8SAhICEgJpEfjzk1faaKW+hICEwB+DwOeTV0IUFw8fwvvkBUIyCff1kyt4e/vwKjr5rbhMhP4p6YkP6rrG/D8rqR4cVRuHegt/+/fx/hF0x/qTv+FoUSXqxRVOXrkv9qVGQuBPRuDzySvmLUPru+NWtTLTj7z7BINx3Rvi5taCYx/CP+FJhJ+HwNuDY2gzbvX/5UDIq53Y15pI0P9l5Scpx4ex0NOJXlMPpXMg8o43XcuXEv8mYus2E3gTLHvVKpzFDQuKtLR/N7JBt/npdP+4QeRTRjUrxLS919OF9tJ3LS2si4h4dO+/iJi4xHT8A3Nb4NpkKTHpqMIg+Ao965Rhy+MPwuDHlc8nL4UPrVzLs3vJImLTxvF8BRdUq/ymK6kqAvtDN+YddvN454T/K7oEIQE8fvaehP/Lyr+t/HV7b++cpk/D0qzecYPXgREpCjHvz1OlVFP0mo5j18blFI7aT81ROwW+KuW7j2PcOEUdM5oCKjHE68sXFBAE/rjy5NweWjWuy/GTAXxQrK0nCzLy2W7q159E8SHz2bV2PmrXF1Bpljy5hb+/x8QWNgxZeJ6nL4JIkimINYE73itxbdqDs+ceERL7Y/eYryYvJ48WJJzbRXhUnOguRLG02yDKuFRRjJM30ZwYVpdcSkpkyWLE+jNvRUbgowOY6CihpCSvJQbuFekQx6ZJLUW6ZlZXDj7MeJ4P4eoOD/T1ZXo56b3wkUIv4yaJ/TM6iHaUynfiVYYLwfc3tlNZXVXkt+rsRfLJ5PiU2rTe+I7RdYoKPD1ajr2YxvATBlQpIdCVsLUdzkORE8uz00PJk0fmjzYNB/mI1MyaJ8cWUEYRb6+RG1JElvauSE/vaLqWziPYzkGP+XLLKQJpOt7L+gkysrkcWHP+pcCJ4NHhHuTIIaNlo+1k+Y4lMNIXn0HkqzcshXZvxwSKK3wZNutACn1MSzuGer+mqYWBME9uhq+Sv/n++PA0DPJ68PbGbIwEPdOB8jifnlicElOPYetS7PxKnYPL1lPS6wa9K+dK59bra+e4rVuJXh1qYmVbgW6eNXn4SBavJkUrN6FJE3ltKNxpBEbq0K13rXT6f84giWXjNtB02Wka5k9/6D/w2UlYYVf6NHfGqmxVWraswKVb98TQHxxZi0qPk8zpVEEcpzQxHxjZeSPjNu7FxSyF+sM66SPIbFpjB3q6qDHU57nIjXx1j9mn9GlSr7w4Tm7OrejJ8BdV2Xb1Ln775+NV1541Vz6ga1qRrQeOcezYZhobaeFgK9+xrm/szPAjmqzfe4zdi6ty5cTzZFPiNvZFALtvlOXAqdtcvzgLv95F2Xn9rchL27z16UPfrSGs2n2MLX1smLn1eAo77O5OGrSeSMd9F3ly+yJFIvbg7OWXwl/btxbqbqM5tGMyt6ZXZOahhwIvnu0dnHhQqhNPHtxj9MhSZBGukxPCg9npa8yqTVe4f+cASZsbM3LbHUE+fQn2X06rUQcYeuIaT26cRe3SfGqvlu8EMslFXWpQpOs8Dqz35EBvK7b5v5GR09UPJ/vSe+lTVu46xrGtzXh19T5xH16x/lxBtu6/zu1ra3k2vjQLT3x5NcuP52fTYcFdJp25wZPrp3i7YxTttqWeBOZ5tsNlzFr2rejA+l7lOPk4mHwVO+PvOwcDm3ZcfPIEv+HOBF9dScthO+Ux3TyL1rVFuK1MjYlf5OMxYxEemVw0mRR3oYLuUWYu3szte750HrCUNq2qfeL1tSXVia3QlQry10U/4f/+BCXGH9hEzZyfRlLAuTUm7zcza/0Rbl/fx9ATQpy7AAAQAElEQVRlZ5ikSFYlmo9nkH32T5U0crD12WHssn3K+hGUrycvtHBu04TVIxbwLh4eXNnG+2bTqJRbPY1/b9k4fwe1a5kS/v45r+KyUNI2Ev/rj1DT1MGxojPZ3l3mQt72jK9XUtD7wMaJ2+k3bSTNazlTvXk/hrYvJtBTi3ouO0aN7ICNmSE58pSlqlU8N168TxUQeyGs6j+XZoOG4VHHmUaNejK9bWWRI2tOb1hFiJULRsqBBLwMxqx8cfy2HiNExhRq6Z5zGdqlIdXqtaWHsy53bz0WqAmgmo2YZ69I0MpK1dp1yaEBKlmM6T24B2Wt8qCX3ZIqdtm5739PkE9b4tjvNQ9N23JkiXtHwJsIzO3zcWbzCSIVYpUHr6BXuzq4Nu9Ct9KJ3HyeMSGHsrKfF437D6WNuzPODXsyuEtl1AwtGTGqK6UsTDDIaUONUhrcufdMYTWzTRRbx00jp31J1KPeEPA2hgLlcnB2z7mUP9xRe8hiOrZyo2bbXrS0jORaoICMhi55cumhii7mefOSSzce73kLUCvpII/pdQR57fNzZtPxlJgym/1XomkYFWPL2QMcmNyNEjaVeV99M1Pry/bDVC8TYx8yqbcfzVtXRTuV/Nf0tPM4s379ZMa0r0exUnXJ3Wod/RxM/4v4/zWbyt9iybyYK8UfzeOQfwBb529lXj/nDGpBPL+jytsXb3j27JlQ31C2yUSaVy2kkLvF8MkXWbprKtnFnBfCkwdqmGhrKPiZbN4Jl/+uVahQtgx2dpWYey0TGSJ4eFUJI/0smTF5+zSC6BBlnoo+PSNBoygLpzVCJ1PpZKIGDWbtp2fNbLQXdnCX6j24Hy7wogKZ6lGPSg5lBX/sGbHniUDMWOJ5cT+GiI9xAgYyHJ6hY+bM3LFuaGQU/exYiMkfjLJlTS8R8oQh7jVwspfNX4FJvqnPdNILJo9ieHorntAPUSm+GBepz4T+lYXElCzzLdsEXgZEExEUn2JH26Qi88f/k5i+ZZ7/UObtVeo07E3lXis4sms95utqUUW2SmyaKW/u28gerZo0qmCZhvoXdR8foVHvRfSf483hLUsImVWTGtNP/tIAfFPyUjewYED9nMKZvDdLXxShet6MycKUUuXU0SvtSrt27eS1WTNKGOuRGBfJgva1MWrSl6pmWgowtDHMFsXZgLeIn6RE3nwME7vJzWWfTSy7Y86uK3eFg+YqPTNd+ywbdlWTuHr3qUItkkevZauFyYeF7XKhFqmKR9t2cp88PGhaMv/XD16tXLi28uSwj5BF7m1my6mHvHt+ghneMcw66i/4E8DkZvnkk6Rr1SlZKQca6sby+WRYtG5Nfavc/2BNLA2Mc5MmJvgQFErA1X3MPJOVVb43hPlvMayKTrqZPx1oU7aGIVr6Fqm+tGpFzYKmfO1LV1LWQjkqiljRqColnHKioWKYakeIqYF1nn8Qk2jopzXeq724+r4eE4e6U9GtEQvO+fB+6Xh83iW7FMOhHbsoOm4E5inrnCXz/o7tohETicvpwaguFXCu3w6v9dM4O2wg10N+3fi/th8rPNegjtc07uz1pmCjvuimX8BekNGl8fCOzHWvwKjVeziyby7lypZi180Q3j/cJtC0if94TlzobMSSK4K8Cb0XtGV5mxrU7joCz/qFKNlvvUBPLfoGRsSHneLMsROM79MVr0yvvLRoNnYIewc3o0OHETQtZM38E3dTjJRp3wkj35k0G7KU/ad2MKpzTZqtkP/FnxShjB3hIWTPCm2ZvWYPh7xX8VJIHNb58qChlRt1LuF7yIcFMwcwZpfsFjOjsgrOQwcTsXEorcev4/CpzfRqUZWu259nFPzCODuDtg3De1gLKrcfwYimhSnRaTZZspqgFOuL75HjzBjVm0lnIr5gQ8ZSx23qBB7N7U6naZs4dmoDbetXYsiB1zLmF6umli26Ieto06UnXaZepNKggcRsG06rses4dGoLfVpWo9O2fxLTF6f7z5kqKiokRceR/CtZUlI8SUm5MDBQTH1jPeOOJbGqZykF4e/bqCorkxgr4KIIPSlReHxCfrJmuAFQsH+JjfJnvVDVpW7X7libyr1X02tE/wm9GONRESVRSQun5u0pnEV+Q1TIeSjnV48k6cox9p18zfAVh2hUUg9Nvfy07+6CQWwEoaGhhAY9F272oEDtmWz2Go+FeihJBTzxme4Burno0aUDhjqq5K/amX1zenLxxAGUC7fi1PIelDFP3ttEB8Qma9kJ7Fg5DB2dUMqOWcnWJdNpVNNG9FFF24G9j89RMeYWh7efRL2iJ9u7Wot6uWxr06R0TrEPKljV7IBzydygoU/vQQ58vHyMI+fDmH/8IfWKqKGXuxQ7Vs/g1VUfnoWUYPeaUdSwt1Dop25Us1TnoHCVVPz9RfZvP0v+xuNY3UqwK4gUdWpAXRs9oScr6pRq1IOyFoayQbqqU3ocO1fNoVgWAa8cndkxrTcmpWpzZOUo7p4/TKgwx4nVnlQsaibXy+2Ih5vi0jR3edrUtBfparp1Oeq7ifwvzrFn+wXKdZ7NrPomIq9MtaZULyz/boWgKde0C8WN5WMtg9zMmzuUIsJJyla4jVLNUpWD170pEXiRA9t9ydtwDOtay2MSjf0izaXVEylfvhKjtz7hyPrRlHeqxrb7b6nQpBvVrE9Ro3ZrurZpTJXa7WjgNYriKkBSAuuXLMPGtTE2asL4Dy8HR3QXMKrObN9EVo7pQnmXJpyPS6DJ0IGYxWzEqX4nurasTVPPeYzcM4l8ygj7/CaqlC9Pj6mHeXRjBZWE/tQ9/gJSEaxtVEewV4cN18IY20zoV+/KLYHzI4rg2memUc9O92kzsLfQTxHoPNSLynmTh1moP3g8pfW1FQRVCtTqyFgvL7ymTaSWXR6RrmdSnskyWnId5C5/5qSiTtVW7fAS6DOndaGIoXBLmb0gM6dOJJe+bC/SompLT5E/tEstijefSQ0rE9FmxqZ8/d6iXN+mlbCq5EHfDo5i8pLJZTEtTs9Zs0X+sFZVUVVRkpGxrNIJz2rJwahh33E8TSsXEnjp46ipiAPhZrO0a1vRzuQx7SjlPow2tYoJ8p+W7AUr4CnEJYutdwPHFAH7Br3o5migGGvi3G8WrskJSEFN3tjXayrO5eXVV0jaegJZnQoNe4i0MQOaULThVBqUzy/QhVKwLiPbuQodoVjWYVSH1J/6jYtXY5CX8J0ItXOt0oKAvLi27k/r0tnkA7SpOWAKFfNkV4zVqNJkqDhXR3u5v9kKlE+JqW/DCgq5X2tj5zEUX19f7oWFEfziOr6nDtOwYA60cpViw95TnN+7hoWrtuB72p8JreQJHiUVWsw9i++KQb9WMP+RNzXGzRcxepSYyLt7V/A9tplyaipkLVydnd6nOLtjCQvX7eXMibMMrCE/PkxLNBVOgr7cePWK6NC7nBcwHlhH9oOHDq227hHtvUiK4fmVC8KdyUKs/yPfM5pVzkiQxhICEgISAr8DAlLy+h2+JcnHXx4BycEfj4CUvH485tKMEgISAv8CAp8kL3d3d9zc3KQqYfBd+0B8fPx36Un7nBtdunShW7duEn5fOPbS5rxPktfu3bs5cOCAVCUMvmsfUFVV/S49aZ87wKJFi5D9DQkJi8/nny8mr7TM7+1LehICEgISAv81Ap9cef3XE0r2JQQkBCQE/g0EpOT1b6Ao2ZAQkBD44Qh8PnklxvHy4QMCnrwgOhO3woJfERDwmLD4xEy430mSloH+TuD+I7Xf0WxSIh/fPOZ1mhV+Y8IChX01IEN9SmRCIkHPM9IDeP764+8Y+T/2OSEhhpdPn4q4vHgTRHwaC5ERITx4IBz/AU/4GJ6cARJ4/+xTvF59CEuj+eO6n09e0S9pU7woBa2LM+ds4CcejenkQsGCDux6E/IJTyL8/wgcnDyQYav8Ut7H+/8t/h0Wrq7pjr2tFb2mHU4J+Nm1nfTu3Tul9ujalZIF23E3IRzvual0mUwzR0daem5O0f2TOxP7t6KCswe9eteluK09Q/cEiOEGX91KZadq1OnWkypVHClXtx0fI+MEXhBbp6fHq2GJEgxYcFzg/fjy+eSl8KV+2SJsXrSOuOS3WmX0wM0cCy1DbxvZQKr/BQIvrvlx8d67/8L0H2vz+Lw+dNgRSoeyedLFaOnYId0voF7uShh0aEYpdV2aTz2Qwtu/ZwcGJjrYN6+RTv9PHZhUasKlhyfwPnCLMVWNOTp/Z8px3mLuWm4e9ubp9Z2YXNjNtPOyixRDus1JxWvPmtmE6OhSqWrqa2c/EquvJq9qnVoSeWod4VHJF5XRbOkzlJJVqmTwMxa/mV2pULAgxYuXZc/lQJEf/Pwk5YsVFK7S5LXOVB+RjnCRun9Rf5FuXaI9p56FKujJmzDuHB6Era1Mz57xGz63ikESJ1YMFe0UbDKcd5HJ+vLtx/uHaGlVWOT3H7GazO9yY9g6rZMoU9K+F1fFP84A4YFX6FyulEgv3a0P7yNlZx/BbuQH6jiXYfupU9QT4i1YsDaHLgUJjOQSxvwBDUQ9B7dxiJ5fX0WN9sM5NLiRQHfF955MNolb68dQTbBRqFAhVu6/LSNyamQhhu33w3dxZwoJvN1X3wr0KM4IsvbCuKCdHYOPiAYEulSSEbBtOhSf7avIpa+eTPp0G3aX3qPPMbxdxv0XYh6s4Vq0I91c832q91tTMne+g3sDsitYBQsYEh39liThIkW/RCN6ORREWcbTM6e4uTJqakpk/Dz228D7nM1xL2uSkfVDxqJ/X5pJJVdFOpSKZ+qlN6JY9LuHTNkbT7P6lcRxcuO/bQRdjhgyeOkGloxqxRBne7bdDkEru3BZOWoc48Z5UjLqGVkNtEWVu/sH0GPJXdoPGMeg5prs2CU/cEWm0EQ9vsb0zfGM8VrHinkt2NSmEPtvfRA46cvHK2PoOOMsLfuNo5t9GKPXHEsRiHx2jOaN+lF82AJ2rZ1H3PkFNFh9M4Wf3Dm7qjv9tgfRdfA4uteKZdXmJ0S/Oi98Kc5EuzYUfB+Ia8g17B378UZ2+58Uz7Mnj+g7Yg7OPUfRu4YyHTt1JlRhcPXAxsy4ZkD/EeNoUuoxizYJiTw6mEMrZjH1vSPD+9bBICu895tL+2XPaT93DTsWjWZ190bMOPcep1676ORYjGLNh7Nz1y4qFcnBqeWeVJ50kWZDhjC8oxtHatswddNlxYzSRoaArqExuqqy3ufrjcNb8KUU1YqZZxAKZ0Hbrrj2bk8elQysP3UonISfPn3AtePbGLH3CU3H9UZdOX2wUS8ucvyxMVWKaKZnEMTSIVPpMb0vxhl0Mgj+Z8NvmDYLbl0bMWvAWmQXjs9u7+NOnclUtUgbzAfWzVpFr5F1KWSmj0GxytSuEomv3z00dPSo26AJtlneckKtHrNblhOCCWLDyBX0WTyPQR2b0HrgfGb3ktEFlqJo5XNk+fIZ1HIsg2O11rQuFc/lp28UAAwpNgAAEABJREFU3ORNGKt7jKXxmJmM7NKEPn28WNDFJZnJmdXz+Fi+tZCE8qBuYEHt7nU4tGyvGEeKEO/ZPGM/k7YvpW+7JnQYtojZnQtzefdKnukNYMGooTRp0oHhXstQer2C/Vc/pqgOm7SYnj1b0H3OPEp+vM8VkfOC3dtesuzwEjq1akLv8SuY0NRA5OSwr8Wx5b1pLTxzKWwayuq+ntTo1hDb/IZo5Lajtns2fA5cBMMi5NXTJGvW3FhZWaGn8ZZ1go9bLmynV9u2tO48lq2zK7Nkp7doV2q+HYHtG1dTcdJq8uqk1wm9fZIBVzToWMMuPeMPHr09NQ9zc0tKODfio7YVbgXyfBLtgsGTULLrRlnD9IB9OL2ehcEF6F02xyc6P4qg/C0T5StWk0K3R3PQ/7lw0KzEq59rBrUPPLocx5GtW1mzZo1QN6Nu3Y4aZfMq5B4ydLwPsw8swUhDRvpIwG018mTRkg0yr0EPmN6jFdXLlMLGpjyzLmQmFsad80qYGOhmxuTlgzDe3rjDWtGnNZy6EsPAnlVIP+t7njzTJp+6ajobb58GoVHMAnUFVV1DE3V1DZ6/F66iFLTMN8+Fq7Ps5MucmYYq+H4uiQvehwS8ZJgJJwc9Z5rVtEojk9x9y/M3WSmgopxMwKKAFQ9fv0sZS51vQODJBpaczcWiTp9+O8d2rkKzwixK5tP5BkN/hkiOGqOF28QkoQazqqE+1avVJSLlbxzG4buoBZueFWbHPs9PljFfvXIrFlVHYKyn9tPASD0avuCCZo5C9K+enX0zBzDrXi4aFcqaQToHViU1Ke3Ri7Fjx8rryJFUKZiDpIQ4tvVzI7FyF5qlLH6nhrZaDDdfK5ZsFm60w6NiSfu5enQNI7dGMv/QWW7cOE33smm5yX09ildMIiDlj1jE8TEsOpmJRVEjsmsXZtQYhU9jxjCiQemUhCQXVEcrIRT/D5HyofBTe2hkLKYWBkT4XyM6MUmkR4V+JCoykfxmRuL4840mGkGv8Q+Jk4skxhOS/KxMTlG0eti6aGJVtakcLxluAmbNSstvZ1TVlEiKS37OaEq+XEFc/Bgj101K4Mr5K1iZ55KPpfbrCCTFsWzMNAq7NSZ3Runo+6xYcY75KztnOLFlFPyTxnEEB4UpAtLDrkwRPr5+wJN42T6XwLX9s2kw4TTzNy2lQBaFWPIm6hrbDr9l7PhGpD/lJwv8mK3yt02jSYNZYzm1bjOF6/RHVyvjQ4FsNB7cgikN6zFv93HOnVxPs7o1OXQnjA+PdtNjQRLZtV4yd+5c5m69I0yZh97zajOvQ3O6j5nL1F41qDBkk0BPLZraWUhSfcrtK5dZNHkkizN9Pq1Dw0Ed2TqsEyNHzsXTrSqT911NMWLfth2aZ6fhOWsrJy8dYd6ITvRYH5DCl3cK0GlceUa7u9NvwlzGda2O4+gD2Lg3JM+9+bh37yn4PZaa7s1Qdx5LbRt9udpn25I0bmNI10q1GDNtLv3bVMXV62Im0lloPncsuwa1Z8rGw1y8uIvurRuy8lyQKFuktCGXds/Fa05/Lt9Vol6Xygx0dmXQpEmMHNGRBmN86eHRSJSVGjkCry/6CN/VAg5dCOLO5aPMXbCEm0ERIjMu/CPzfe5Qt1UzcZy2ub9lHFeNHWj8SVZLK/Wn9Z/SuoYjbdqMEDCbS4P247C0qkUBTTWe+MykTvspVG/RiQvb54r8uTvOpgBwfUFngks3oHrOFNJP6Sh/dlYVLUpXq07ubPKbLO3cHWnT2ZV+7WogV1KniKMzZkKwMhvF3SdyeHhNLiyexjivvdTwnItb0awoq2vh5FyAF+eO4e3tjfeJs8gebBdrsZI5XRvw+II3Z16WYemg+qBlQI2qzmTVUKFwze6s6ufIohkTuBJhy6aR1SlglEU2Vbqao8Yilg935dIl4flPjT6smNqfcqXyoCRIqRtW5eCNPWgeX82UkbO4rleFea3yC5z0xbn7OqY2q8JdX2+uhlRmi2BPJ4cLu5+dxuH9C8Hv8zi6D+Diqm6Ii7yqaFC+kgu5U37V0sS2UnmyK8x2nb6DAU6FuXDcm9faTdgxxAH0zXEuV4K0H/3CfTm0oBsBa2czatRSCjQaRgfHbKJI2Z5T6F5Zg8MHb4OONlW7LWNV7/I8P32aO/fimX7yIV1d8omyUiNH4MVDf+G7OsS7vMXIo/4E732HCHgbJjKjnh8jv9tsPComf0siGRLjOHFDi659hqCtIP0dmwLMXjBGeBRyWcDMm6I95nL+9GQ0lJUIDozHulQZ3l8/K/LE4/bkU8TTQOxHdl/JzcDebdH8yUApf3Z+jRxM3LGb6taGKSJjFh2gfqHkoR6dF6zH2TA5oahh4zGStbLVGHZswqNyQVHQIG9NtshoyXV+e3RlHCEBNBkwFNkb9Ht2jMPORLCTozh7tm8iv6G6IKFDE8/ZIn/JOA/K991Lc8UtlcBMU5Rw7TxdlJvRqy52dQcxc0RNMXnJhPTMywu/ju4T+UsGNEFNJZOQ1bPQbsw4UWb7xqEU1tWQqaJvVILx23aJ9LEjPMiqpSrS0czG/BWbcbNKvn02YuSq+RSTc4Vkk4P+Xl6i3vpFXRBPUAXrsmHmkGQJxVaJArW6sUzEZj9965VW0GUbC8YvOSDasM0tO4FoUqvrZDYIslu3rqGBQ16Z0N9cP4m9dFNPZPtTat1OvcIi+uhaNWfbwi7oZdRSVqPTtCUMbVIyI+ePH1vY1mWJYh+b3KlRysm3RKMhGXAU9kOvZujIEFHPzoj1W2lbqYBs9FNrJkfyT/VHmlxCQEJAQuCbEJCS1zfBJAlJCEgI/GoISMnrV/tGJH8kBP4yBL433E+Sl42NDQVlr6BIVcLhO/YB2TLQ0v5T8Lv2HdlS2LVq1fou3b8F87SJ7pPkdePGDe7fvy9VCYPv2gdUVVW/S0/a5+6LD8n37dsn4feFY++LySstU+pLCEgISAj8qgh8cuX1qzr6t/glxSkhICHwbQj8Wskr9DnzFy3lfbjsFYVvC+DfkYrnhe9e5syZw8ZLAST+O0YlKxICEgL/IQKfT16RT6iaRROlAhW5mIkDm2e7o6RkwtoXQZlwv5P0MYC+A4fxMvm9wO8080/Vol/dxq5mQ25+TCL26BUSMjFwYHBJSg45mAlHIkkISAj8DAQ+n7wU3uQPv8ekaWdJUozlm/ss3v6Biiby0e/efvxwh2ij7owb3RuPwU1QyyQgq9oDGVi7SCYcifQrIXB/73gcCmel0aAdqW59vEfzprWxtC1P/vx5KVmjOXfeyV52CWVV1/KUL59arbJnp0LTuam639v7TfR81w6ieC4VPFefy8TjQDyKG6BXoCwfI5NP6VHsHdWTKqVr0LVrByo3cWLbjQ+Z6P73pK8mr069W3B53QgiYpPTVxIh22dAKVdKGKZ1MImowNc8Dgjg4cNHhEXJg02Ii+DxwwACBLqsPvsg22lkekmEfXwj0h88fEVkXMabtURiwt8KtmS6j3j/hauxmJD3PFXYD0qzqsTbl08Jiojl5YMHwjxPCM7kdjQ27D2Pn70mUTeBF4KNINmiFFGBPH8bRPDrZ4LeM6LjwLRoJcoXMpI5LtQkosICeSLIBwi2X4dGCjSp/GwEfJf2pepob2oVMknnSuibh+g0GMbNy748vOpNtpM72X71mSCjS5uFvvj6KupJH8wt9ChWr6rA+/PLriF16bj+IW0sFK+9pQs5Af+JDaGEazrqi8tb6bDkAV7HDrJw4TKObz5FQ5t0iSCd/H85+Gryyl62DvbRT/CLjJb7EfuefoM307ium3ysaIOenaGOYyPGzljKoqEdcHHuxr0wiPj4nGEDetO7d286uBakjmIZ6JA3h6ltb0v11r3pUqsEHvNOKCzJNxGPT1OtcjlGzV3MnAldKFupNnfexsiZadqkxBd0dK1Hv7EL2DSjNzUcW3Pho1xgoEdV7Fu1obF7D1o6l6dqi75EZUiSsS8vs/vwCeKibrBl0yYCngu6F2ZQzM4el0ot6dawBdeF/fzehl64Tz8lMCH83WUaVSlLrdat6d6pJg6Oldjn+0LkSc3PQ8C8QgfOnjlBPgONdE7oWrmxtFE5+ZpUWc1wsUngTcb1wgWNmGe7uBFmR5+6hYXRn1+KNhzNid2rUVNR+iTY0OeXaTlRg54dnNPxru/bROOFC7AWX1BOx/rhg68mL9Qt6N7Lnh6jTyF7jP7m7jm2JVSjWpncaZyNZceYjhQZu4L5M0czZslarKN2s/7oHXRzFGbDjgNsWz0E9dcFGNGpnKAXx5ExfdDpuIZH5w5w9OYLxrmUEeipRce4CJv3Pmbd7OnMXbWams9O4HPveaqA2IvHd0g1oup4snbxBDxnbqN2kaeMX5W6fEdOvfKcvHmQCzd2oHnhIJczrBuWpXAN+nRohka2SgwZMYIylqJhYmKzMePMKY5cO02ZdAtRxLFveCseV57MzXPnOOxzndGFlRi/YK1cUWp/GgJmha0x08p8+sSI97x//xz/PWsY/aogbSoVzCAYLdxCNsOxaxcsNTKw/tBhAdsSGGcaayw+q2div3g2dtk100Qfi7/veYLOTKRSBRdKFLOiSstBXHv/c+48vp68BNcLOjXl+coWXHoFvhun4DJ0ChbiK+YCUyxPObThAVs8q2BtbY11ifLsfhhIWIhw6SXjC3XxqBFoj99M3fyyW6+X7N3wDg9Xa4EjFBV1ChfLInTSFB1jjA0esGfWJEaMmMedyEQCU/5+XLLcBzbNuYOPVw/5vMLccw7dIPr9x5RndKXr1UdVdmLRz4eNQTSvEzLenibbSr81LluBSjJX05OF0XP2bfnI+HYVhb6saNCiuxuX71yVDaT6iyLgv6QVJUrY4dTUk3LuXclnmDWdp+EPTjP4uCbtXW3T0f/Kwf19DNr5hmkNC2UIP5T3b1TIbtuZLXt3cfrMEap/XMuCtZk9L8ug+h8Mvyl55ShUltamMRzzXs2iQ2FMamyawRV1tA1yMnnfcfz8/IR6kXuPXjGhTRlR7tWFsey4XZRVfUshv0JNIDYyiegE+XMxUShD8+HSeiyzuLD1znNCQwOJ1s8gIA5VyZJNiS6ztwtzyub149b9p2yfVAtZvhJF/vVGiFUnMZ3v0dGRaKhn9tzgX59cMvidCNj2PcjLl2959+IC1R8tpN7EXeksndy5mpgS4ylXKNMdLZ3snz4YN2QieSu0wd/3OD5n7xMbFc6pk8d5H6pJVt0kChbLh7F+VqFvRpmSWly94cfP+Ch/06TqRvTv48jwDm14q9cGc8V6V6m6eanTxIB5255jZGQkr5GRRAvPnmIDH1Gp7hQ8Jo8lW4pCfqo1DGLGakXQ8dFsOX6TtJ9bfuf46DKUxUsW4OU1jIJ503KT+4a0HVCO7YcuyeeUzZ2YSMTrZP5/sc1FaccPTFl1SW48LpI5/XdS1sZBPpbaXxoBrewl6exhy+kdR3mX4ukr1mTUuXgAABAASURBVC85wvRN/chw/Z8i8Td1br5+wRGvtri4uODSaQzRr25Tz60qJx7FY2NnyrnLybeJMTy+H4exwc9Zjlz5W7+UfJ2XUCEnOPVqIX/wmUGxysDlVDrfiwoVa1DL3YW64xfyNi6aD68P8+GNDpM6VkT20rdN40VECLqNJ58i/6mxGFnYUNSiFMefhQjU1FLKvTVOwdOoWa0m1d1H8jlHC/ZZT6vIbTiWq4K7e0VqDZzI42jZDKm2/u1ei0VXKXtzFIXy5xdukQtz2saNWWPa/9vT/IL2fm2XPty+yObN2zh3M5THd/zYvG0HD0Oj8N88kSr1O7B06VpWzJ5K6zEbqd3WDWNFOM+2jOFYVntaWCgIf8nm5bkTAl47ufIwkZsXTrB51wHeCI9VNp99Q1JSkrzeXI9u/jIERsTTqIQ+xas2YueQRkyauZzlY8fS54A6zZpX+ymIKX92Vm1zjgjPmDo45laI5ObU6yTm1RMymEgxYvb117TKJb+e0s1hx/TD1zl98iD7dh9j19LJFMmhiWnRLnxMesfDGzeQvfR9Y0sXdAR9nbwV2HHRn/ePbnDz2W0WepQHc2diQ99RQnjqmtWsDLvPPuD44f0c2r2SZedjGelWVNBMX5SU8jFs0wnOnD/K7t0n2bfaCwfFX4BZffQ+0+qYKBSMWXDrOY2yaSvGqRvTYk0I9h2JPopPpYk82TNVMZBvbLpuxX9SDXGgna04i/df5t7Dh9y69QzvDbMpZqop8qTm5yFw6+Q24fnoKA4GaxB6dwcjho7l1KMPlGzSA88a+sJP++OYvHU3jqNPCs9nFb+WJ8aybtdTmnQagN7Pc/2nzHx223IBr7Gc0TTn8dGVjBg4hWtRcel9Uc9KfvPcKCuewxSqOZDjfYuzf9EU5h44w9oL/jQvlSO9zg8afT55/SAHpGkkBP4tBCp2nZJhRYartC0hO/nq4tppOleu3Oe+ry/DmtijmTypsjpDNxxkTpfyyZS/ZttoxtoMeJ2kehaN9PFb1ubK0W3oa6ko6BqU7b+YM/fvc/X8SWoXzaqg//iNlLx+PObSjBICPxuBP2J+KXn9EV+jFISEwN+HwCfJa8GCBeLqCrIVFqQ6R8Jizj/DIFH4tVfab/4ZZsl4rV+/ng0bNkj73Bf2ubQp+pPk1a1bN3r16iVVCYPv2geUlZW/S0/a53rRokULmjdvLuH3hWPvi8krLfMv6UthSghICPyGCHxy5fUbxiC5LCEgIfAXIiAlr7/wS5dClhD4ExD4Kckr8v0TvL298b5yl9gfhmIsa3s40XT9vf97xrioDxw/7C++KfB/G5MM/GsISIb+LgQ+m7zmdyjIkMMZX7P5yNiajuz7EP6PUHq1uz9O7cam6MzsWxePqb5cWrefF7f2YW1XnvvvPl2rK0XhH3Y2DqtB4xUP0mvd38uEsyrMbZhxKZT0Yt8yCn93hZb1J/DyW4QlGQkBCYH/BIHPJi9bx+pMG7WItGkq6u4R1t6NxV4r5f8nf5NTWqbFqVzaSiH7nAv+2hw8Pp4RMz0x0TWhehVnsmoqK/j//yZ30QrYm6d/xfbe01B6zVqNkYbiPYf/fxrJgoSAhMBPROCzGaNYpeZo+g/i6vNU787v24NWniZk0VFNJX5DL1vpVozp2jBVUl8HA8VIK7ctMyePE5KYmoLy/28cmw2jr3PyO5hye4WqtqVbxTzygdRKCEgI/LoIfKNnyp+T085lSRdLdTZ5n0wR2X3sMsmrSjw4sZSaJSrToUMn6trZ0nnERqITgHs70dI3xq2UC8WLlWfdGYF2egx5avQkLuwtowb058brOwzo2pVlB5/C4yNoZjMVaNGC4EdWdmmGvqUt5UvaYFGuBY+C4tg3zwPHChVo37UZZWzsmHv6gyArKyFs7NUao4IlKG9bAlMbd24Kt5+7RlbHfsZtmQCBj0/RyKU4xUqWxK6UOUVrteD6wyCRx7H+mFZuQJOqgr69JYXzV2LTlWA5L137ngWNq6FToAzFy9vR2nMBISkP6xK4smE41Wyr0bVTe6oWKsGY5amYpTMjDSQEJAT+NQSUP2tJ1ZDe/asLD9aPI1v+mbibnLuVi47iqhJxjBw5nupLD7Nw4Xy2HvDi8spRPP8YKZqLjYijstdarl33paWjSBIbtaw5GDNtOjYmRZi2cCEdauQV6cnNB78DdN3kx5kzvvj63+Dexu5kQ41KtYdx5vRpli/cyNxBLgwYuBbZGq3Bt07TYv4+dh05i+/lq7za54lxugV7Etg4qhO+dlO57u/PpSv+NLp3hBGrDidPyYdLD2mz9iq+5wLoV02dSV77iEvhyjtvTmxm8Lkg7l7y5ZrvJfqXjiRGlqgFdmzQM1oNX0r3DfuZM38RB46OYN3cGZ/YEESlIiEgIfAvIvD55CVMkrvRELL67eV0ILzZM534ytUpLtDhEndvhrG+fxWqVBFqo4G8SIzhZXy8yNXKaUpTGyOx/0+aO/5+ZC3Wi3w55M/U1PI5kC0bZMmbixcXdrJ07lz2HH9M0tWHRAqGH93xQ8mqP0XzKpa5yeuEsbHASCkB+ByBHaMqKyjZGDDDnaPn/RRjyFXdHVfFHWZhq9zE3HuBPIoUEfx9/chp2wkjffmtbbGm/TFWrJUeFnyewGAlpnQScJBh0XIqH8JDeZGqLvUkBCQE/gMEvpi80C5D6UIfWbP9HIun76Rl87qpLug6MG3jRjaKdRtXrl+mgoluKv87enHRKfdiabSjWdzcCceeXuz09ub09espvPjYf+8XyhSj39MxqM9cEQcZHju5dWUP+b7HTmY6Ek1CQEIgUwS+nLwElQ6NK3BixmhmX7XEyS6/QJEVOwqb3mDfNWVMTU3FahgRT1K8jPf9NXfB/IRdn8Pjt7LnXxDz+Ayvg66w+YQSO04c4cCBA0wb654yQc68RUi6PZ2bT2XXYQL56Skev0v73zssKVr0IWPWPRSYQokOYlrf3VQpV0YYfHvJVyQXby4v4X2w7IYyhINTp/MuSq6fVb8cBlHbuf5KS8RBhkfWoAQ5U2olBCQE/jMEvpq8yro3h/uH0ajbF2uDZHE1+nt6cmtIReoKD+xbtapL44nziYz//w5aS+EXzpGuhShXtrz4wL5gk/l8jC1Os9Z6NK3ejGbNmjNhmm8KGHns3JjeogJuTg7yB/a1ZvBW/NUgWUSFLrN3ELegmvjAvpRDGY4Uqca4rqkJMFnyS9vC1TvSp0wWKpcsS3m7WmwPsUU/i1xDPZsZs/q0YWPnqjTu2ommzdzpvWqHnCm1EgISAv8ZAsnZ6PMTmNTgcVISbza2SF19UpAu1aAX+6/eY9eyJaxdu4tdi8ehq6kCheoR/vwWuRXPhwRRqDCKZwfnil3IzV7fI+RVjMhXleigV9iYaIKWGUM3HiD8yWVkD+yf+m3EOocOHScf5f7pbcIt6gb2+JwhJmoeOWT6Gsb0W7ObkKdX5Q/sb+ymXB5d6o49xDlPK5kEpta1OXr1ufjA/sqVAM7sW5e6ZLPLdB5tGyPKyRqnnsu5e34wisdZMpK86uRj7PbjPHh8Bd9Lp9m2bhLvQ7ZRUOSqU63/FA5fvsSWhUvYtHE3K0a1FzlS8+sgEBN8iWYmeigpKVG1Rn8CFVfOP87D32umwDu7qaKlJuLVvP2MlB+ofqUolH8lZyRfJAT+CwSiXpynkk0lcgyezrH9+yme8wzOwzb8F1P9ETbD7++lcq0eVFmymmN79qD2YQOVZqbe8fwqQUrJ61f5JiQ//jMEbp3cxV3lOgzu0hFnNzfGzV5IzKo1XPv/nnL8Z/7+bMO+W9YQb96Cvi2a41y7NpPGDuL28Lk8SvzZnqWfX0pe6fGQRn8gAs8fPEarVguMNeTBqannRS/bVQIeycdSmx6BO3fektPFDXVFdtDLlg919aO8fJ1e7mePFO79aDek+SQEfhwCsbGxKGXRInlnV1JSRlklmpiYH+fD7zRTTHw8KtqaJL8FrKwie/YVSpzsx/ZfKJDk7/MXcklyRUJAQkBC4OsISMnr6xhJEr85AmZ58xJ36grhijhiYx7x8Z0VFuYKgrRJh4BlHiNCL99JedMk6P19YqIrYyL+xJ9O9KcOpOT1U+H/7Sf/LQIoWtqekDvTePhK/v8jbszvwv0KdbBX/F+93yKIH+ikYw0H7vktIULxfyZPrBhHaBMPinzyf4h+oFOZTCUlr0xAkUh/FgL6JV3Z1rkmVRxtsbEsTJtjBTm7sPOfFeS/GI2xSwfmVDXDuEBxbCwKMfd5JW4vbvgvzvDvmPq1k1dSIi+ePiQoMuHL0fovxrCkG4lJXxb7p9x393djrNUUxctF/1T9U/nnZ1DVysr5J4rXmT6VkCj/CQK61J6ygvePbnMj4C63fdZhnyvbfzLTn2HUgNbzthDz4iY3Ht3j3M65FNFW/+VC+8+TV+DT/TTusZKw7wg9ISaMJtVsWXIu8Du0JRUJAQmBb0Xgd5T7z5NXTNhzjvre/671rVQ09fC9F8wgF+PfEVvJZwkBCYH/EIHPJ6+P9ylZzIrDp3bhVrAgBQs2xO9VGI+Pj6WYVUGa9tiQxq0gzmztTtGiMrlKLNgr/99sT47NxrHWKOFh6WJKFyxIda+Los6zU6uoJ4wLCnXygoMiTdasHtmE8UeCqVW+FM06LYe4SNq4V2DJWdmVVyLvbi6halXZHIVoN8xbppJp/XDnAM0LFxJ8Lsig0WtJUNxOBr06i0exoiK939hDmSbUD5e2UrqkIFOpEVfkYaSZ4xUz6lcU9evU6cnj4DSsNN2Xt/fTQIhNFp/buNlpOPLuu5trxDgKF2mB911ZbIBwi9yzqTPztp4T7Q+aflYgRvLs9CjKlZPFXJohywIEmlQkBCQEZAgoy5pMa0IsDx88oOeELdQaNxwn8yvUrGBB3XnBDBw+johjA6k/8yKyNwYibp1ivY8+M1dvYdG0Ksxv58T1d5GYl2vB8jm90SnSgNW7drGgdWnC7m3FY8A6agjPIHatnM71FUPpvFe+dF/wuxeMcy9NiZZ9aV5dtiJWEi+fPSYoKoGk+DhWrL1Fq47z2LljASF72tF91c1PXI98eoQWzQZjO3IRu9bOJfLMXBqsvSvIRTG1dS1M+k4X6POxshRuZGXOC5zkEvXqMDWcu1G8UX8GtCjN/H4deC9fnYeE6I/0rGjHNauu7Nq+Gff8L2ncdkSyaso2PGAHbvV6ka9HD8aN60Nun5UUd51GWLxcJCE6gmGzfWjYcBwdnENoUq8nySv6vH7xhLEDh9J17DgqlzIg9vVDRq8IZtCEVaxd2o1D3Yuw+twruSGplRD4yxH4fPJSADN95iK6NWnNssWDUDVtwrXtM2nZvAn9O7twb8dx8e8u6li7s3DhBKrZlsDZvStuZsH4BQvJQceIQhbZUcUQKysr8meLY++kURjXbY6LTU7Uc1hR28OWvSsOo8gRVPM6zPiurajdwFnhgXyjpKrCBRAiAAAQAElEQVTB4CletG5cDeuizrSpWZTbRy7ImWnaUyvmEFahNXXK5EbdID+1u9biwOI9hApP3UJeJ6GXxQSrslXp0KwhahmivygkpXArT+YObUPHjgNZvnEZRppy40Evz7Mt3pHubexQFx66V+zeA6V3F3gqZyvaeA5MH4+F2ySm9+pFkybdmOo1itunJ3LvtfwhvYqmDkuXraJz5yZ4em2njOohVp16q9CHzvM30rdpEyGJFkLdxIYVK72o5+JA2YqN6eCoztU7j1NkpY6EwN+MQIbD9wtQ5MtP9s+x315lQpemuJQUflq1qcSqa58TjOXRtRgCzl5gzZo1Yr3z3oS+Hcqh+jmVZHpiPLtm9KeBczlsbIrRc6FfMifd9kVAGK+v3xRty+Y4cy2ewb2c0cSY8Xt3EHdqIrYVHBg8cxtxGa683j4JQtMmX6a+xEQ+JeZZMFsUfq9Zc4IazTwyYBLH4xvR6JvnTPFJT9+A+IREgsPl/8cohSF0lJSU0dHJKvQ+U8JeMKdvW2ra2woxl2PCiZjPCEpkCYG/D4FvT15fwObEBi/mn9dn67nL3LhxjJbFU4WVlFVRiotD/p8d1LG21yO3pRNjx46V19Gj6VPNKtOEkWoFYqOvMmTycZos3C/McZ1ZXe3SslP6+YsZYpDVmjFp7I+oL1wtCRLZLSozcu5mjqzox7wZ4wiKiBWoqcU0vwHh/teJFf/PRQLhHwJTnpdpZS2AZrAaHkNHyf0W7I/u3JT0qUcNy1JavLn3MMXouxcvUFPRxkBXR05LSiI0Sp6EEhPDCQ6KxDxXDjkvQxtwaSf9Fr9k/K5TQsznGFBJI4OENJQQ+HsR+FeSl05WLRISHnHt0iVmDx3EpjRv6+volkDnxXoGjxvHlLX3cB0+kCdrhjJsyT7OXjrA2N6tGXXg7Ve/ASUlA9SzvueF/xV2bvdiytYrmeo4tO+I6qmpeM7ewalLR5gzvBM9NgoOBfvj2Xo8Z8/7cfToEXLrZkVdTTWdjeJVqqN0ey79ekxhbI+uNGoxh3DFw35901LUMrlCn07D2H/pPAeWj6TFwDnp9BFSsHO/HrzZPIJ6Awcyd+4w6rQZSqlOSymSU37/mRSXmz7tajJqlDBPrSq8sWhPTcsMZhRDDQ1dlLSec+/KZVbMGccc4apVwZI234KAJPNHI6D82ejUs1C1WnWMsyQf4AZUKGeVIp7dvJgwtkBmoHSHyYxvXIBpE8fyxMidJYNcyKUjv0rQzWXNpGHVeX3uHJgao2nalIMHvQjbtYDxI+cRWawVE93lVx7m1uWwza2dMgdKKpQuXxkLA3XUtMxZPHsgR9fMYvnq14wd05UyxXPJZXXz4FLeDiVhpGFUnYNXt6N2dDmTR87itkF15rfMB/r5qJzvBRPHjmbVRV2W7dqNvqayoJFasgi/qJ4+s4YPL0/xSM2Mxfu30bh2CWQeKasbsOT+NVrrv2b+yLHM89dgRP8OqcqKnr5FW7YdW0Semzfx9vanUb8FnJ9ZC00VQUAzG7Xc67N90mBeXvTmgXoVDq4chaEcKkqWq4ilkWIgiOdxaMKOsbVZM3cyJx/lYeOY2hTJlQ3pIyEgIYCYezLHQc+c7bv2UjavtoJfUvglsZuiDzZ1PVk0vSHqIkWXjiMWiH8gY3bfutQetokaZvoiB7RoMWCVyBuk+P9aJnZ1mXPggEib3LG6Qg7ce85gdA15IhOJqppMnLeWRiVktpQoV6eHqLNvzxSqtZzIlIEK3fyubJ43FiUlUQt9Cyem7tsvyi7ybISqsoyhT60xi9gnm3fFNMoXMpALZ2hzlqrL9t0HWDVrFHZWBVi7bTAmKTLGtJmzWrR7YN4wrMyypnDSdvKXqIWXbB6henapmcoysmb3jgkUqVSHZQJv394p5FNckSE8/xo2fSWtS2cj9aNJ7e5TxflWz+5O2e676CTcYqfypZ6EwN+LQPpLj78XBylyCQEJgV8Wgcwdk5JX5rhIVAkBCYFfHIFPkpenpye9e/eWqoTBd+0DCQkJ36Un7XO9mTRpEpMnT5bw+8KxlzaffpK8ZsyYgZeXl1QlDL5rH1BRUfkuPWmf82LIkCEMHjxYwu8Lx94Xk1daptT/FRGQfJIQkBCQIfDJlZeMKFUJAQkBCYFfHQEpef3q35Dkn4SAhECmCHw+ecWHsmvhAubMmSOvW7Zw8cGHTI38G8TwgOMs334kU1M390xEW7c37zPlfp54eFw9ytSaR8LnRb6LE/T0MGZZGnL/u7QlJQkBEQGp+T8R+Hzyiv3I/AH92H7mDLdu3WJb69aUsTSix/aX/+eUmasH+29mxJz1mTMlqoTAP0Ug6DJ2SkooKSVXHaaffiBaCfabgH4KXcavyQ3+0k/EI3pUUsNz9blPAXi8GGuTCqRfuyWa44NrYybglzWrMRvP/XcXNJ86lJ7y+eSlkGvVawaLFy/mVHQ05xYPYlWXapwLjlZw/71NrsaLeHVy1b9nULL01yOgrZ+DDbuOceyYrHrTzCZ3CiZObaYr6DLedPKncP6ezh3vJdSq25BXLxQv8KaEHs7GoU0p5OlHdGQKUeycWdod1+P6zNq/n3VeI+leoxTr/X9OAvtq8hI9VjTlOg2ka74HeO2ROxsf84ENnV2xMjbBIldeZm+9TnSiIBz6nEK59Jm2ehl22npoqxRl+f4AgSEvFw/MoGy2HJjlyE7fOUflxPNTMa3YRt4nmqNz+6KsrY9OiaocvSmfT8ZMjH3HwSWNyWeZkxxG5jQfeYyolLVtIlkzrAnqOvpoOzTmyrMImYqiJnDv2GIqG+XELKchDRsP522EzFl4enU9Vc1yC3QjGnZYSWTG75I47mydipGxEVkt7dh89iUJclXBdhJhby/Qp6wVZmam2BWtwcm7wXz6ieb4poliTPo6RejqdQLZ6qn+B4ZQrIShoGtM5SazCYxQ3OReXUbu0q4cXt6SvPpZMCvekkevnzG1pz26WUxo0H8fEbEKJ471p3a/ZayYUB1DQ33MSzXlYlA08k8Cj/034WxqiL5gJ2e1mlx+lIqnXObPbJXVNSlX0RlnZ1l1wkw/9b1R3UIlFXQZrwjafyYEX4zq6O479NtwGufcqunlAq9z5lFRrm8bjmk6YN6yaeYOxs6ZSWM3N9zbdWJOLSUOHUh/bZbe2H83+kfJC7JTpWYFHj17IXp0fG5HVul3ZffFy5w6sIKd3Wqyzu+NyJM1Ww8+ZsGJ05xYV4sxAwbxTkbkPZPHr2fU2YtcvXSOdvIlFUROchN4ZiadF1/D+/gZTiwdytVDm5JZJIZ85LVaOw4eucQlv1UEja/G5kvyW9lXu7sx/oI+h0+ewWdmO/ac8kvRC/bfQPP+Kxh5+BxXL/tRy/w2lSf7CPwQFvbtT5ON3iJ9SK/Sivc1BZaihN3Zg2uXuUxbc4CTm+cQuHsCb6PkzPiID7RyrY1B381c9fdn2ehydO3gKWemaQPPetFh7CExpjMnFlI5+0cxeb0Nt2XtuvNcvXqBMu+W0mNR6uX7i2t+bEtoyu4zJ2hoegrbMsWJKjOR04eW83RhA5adfETyx2fxTJ7mH8RxAbO2eZ/RssVUZH90KfTWHlzqeNJy2RbOnDnF4nr5qFO+PXfDkjX/3G1CQixXrwn7yZ07nwT55sN9Ll26hP+b1P31E6E/nNBz0SycjTIJ0sCB+ZuGo6GcgRfyiEsfclC3gI6CoY6dQ2EeP/s5T38zuqdw6vObDx/eoKMtS8cv2bbiJMVNn3H62EEOXwrAuEAE9x68SFHu1teTMmWKUaZZN4qGP+WugpNTXbiy2n+S59E6FMqfV0FN3sRzYOkOitXoTvWyRSldujL9PXskM1E1KkzbNhXQjQsnJEKHYoWTCHj5XuCHsGrYWpp17UIlu6KUK1eD0S0rC3R58d2xk1ATKx76H2fvoRO80dbn4bELhAhsY4NsnNl/jAfB8VgXK4qqkkBMU64cOYRK4d40rlGaUqUc6DZlAaaK7y/sox+Xoi3JEnmRvfv2cyVUCyIf8jiNPsJPBoeW78SqWg8xpqKlK9G4VX1QVqVG49rk1oO3byPImy87L/1up2hmL2LL/PY1KVHUjubN6hJWbQWjWlWmePlKdHDU5OGjVymyOV0bM6apMzY2Rek7yIPXt3cSGhnPpYN7UCvQn2ZuzhQtWgq3Jp7oKAm3Slffpuj+kR01XUqWKcHSKSMZ0q0jOXTKsPeSPGZVvfzo397DyJEj6SXg4lBzJC//gmT+f3/PcbFEqiijpZyaNrR0dImNTb7K/79n+EcGUr34JrWPXL3wBqfSuQTpEN480yFHrnzkyZNHqAXoPG4LXd2L8uWPEdN2HaWCqh/1XOxoO2xdBvEE3j2NRcckewa6YvjWn8aFrClVzgFHx6rMSTmpRvHsThLZ9LQVguk3ga8j0NC1EfyU+ZoHO8fm7N/Qmazo0XP1SdraRNC1Xjmq1BlOuGK9eRSf4PdhqOY3QVUxTruJj31LbFJhcokYyGzbMmfpXGQIpcol8u5ZDNoZY0qMY1qjKhS3K4ejoyMD1l1IVcnQ085ugFIG2ueGunqp2AW/C0c9X84U39XU1FFVVeNDcOjn1P8MehZLklcuOXT4GAfGmtCs9xyE612yFGrKtgMHxNU6jvocRf3pUoat8P0z4v6LovhHyevK9kXsep2bFiWyCBDlwcFJjTdZC1OlShV5LVsWM3VNgffloq1vSr0+c7l2cio++3ZmEFajqENW7vsl3z5FcMv/dorMVd897IqtwrknbwgOfkR/+2RWNhyE+2/fS8nXdyFcvvs6mUkxhwJEP3uMU2UXua+VKlEmmwEyANR0jKjYcii+p7fy+sI2PoREpejJOnkKmRJy7gAh4p8/j+aBry8RcTIOaGctid77a+hbOcrtClhUKFAANTlb0SpjYq7FQ7+zijF8fP+auFg/lp1TZ/WVx0IsQawYUCGF/087IQ/u8iBcrnX1/EWyZjFDU12VvEVy8vH8QcJiEkVm8NN7hAZrU7ygmTj+t5tf0Z6ymgZ57W1RCQ1H8UQxxU0NXQNKZdcnIiIyhSZ1PoOAYV5KqIZzPVq+EjDEcmq/H3lzWX5G4b8lK3/N/No5nnTu3BknTU1sGy6ny+x9FMyqLqhloeGw7iyqXoBuczewc8MoDM2M2HojSOB9oTzfQPmSHfD23sPkgSOEW02LDMLKVO/el8Atw3By6kz1XIXovfB8ioyRiTkJL1aze+tuPFs3YnxyjkOD1jNmcWJIXVxdO+OoasDKi6nPhEq060Khc/Oo2H4ym7xX0aNeCarME56JvT9BeRN3tuzcy4Ip4wjPpk9WbeHWL2VGKOnaEJMHG6hm34x6do5U7LCXeEV20jEuRNt8obR1q8l8770sHlKHfO7d0mjLuio0GdOf4B0j0ajQmc418mDg2BpllVJkU/Vh84ptzJ7Vie4TfWTC31UDr23G1syE9u0rUrPdNGqOWITs+bRtBV3+NwAAEABJREFUmx6Uu7MGA4fSwvdYl2w2Lhj3WEHdQtrfNc/vqRTMgt6jyONsj1GGAGIib+F94y4lSxfPwJGGnyJgTq2G+oxacl1kxbx9yLDj7yhZvqQ4/tHN55OXena6T5tJA0dHrK2tabhmDQHPruLZIPWMnb98b+6e2YNd0geeh+Zm3yXhQbFdNtDUZ/jYKWkWMsxGlzED5D9H567N9CGOBAQ8wbTeAryXjZPHbO7CuF4t5H2zhpy6cZyGDa1pvXAdF3x3M31qA7IIXDMhgVw8tAGl8NcUrzuGx8e8qFVCcZNWoBcnTm0Xkpc1vQ9d5MjW9Xh2dhKvrsCGbYEPGVw6K+8CQinTYyVnB5cBo7IsXtqE988fo1GsG2eOH8Ugfe4CA3tOP79O106O1Ok/gjuPjzFf+EHAWPAHtBl68QrbhrYiIeAxMTaduLhjgchJ15jW59TNi8JtojXWbhM5s2sjKmqabNxzHGu9MKFfnZPnd9G7jYNczcyeSYO6oaKsJI5NrGswq1kxsY/wk0L5blNoUL6AYgwWDUZxbe9SShVvwOxj11jSJJeCV4i1oc/Y1am98D06s3vfWc6Oqarg/bmbu2dX4m5vLzwDtMGkcDFOlZ/A9hG1hYDDWDu8HmVLlBB4lmQp1Zx6kw/Sp6r82xQE/pqyd1B7AYNyTDoZy4rhHtiUqo6P+HcdHtLXxkbg1eHKmxs0lvUrjEF2H1PdcyHWpzpjUsBGeHTTiIaeG+lWI/9PwUz5s7Oq6lK3azd69eolr40bUyB31gziquQqX5t2MpkuHShXULEDqGelVbvOFMmhqZDPSp22TTETR1mxb9xGbrN5TUyzKWRy2tK+QepBZVa0kijTonYl8ua3plsXJ7REfXVKuTQSea3rO2Lu3BP7Aop5Bb51hfoir5FLSfIWr0qT2sVSnhVpZbegXvceIr919dKoqsgSgxZFazWnuyyGNo2wNJGlSMFQhpIllw2duvaibVN38ubIhkcnN/RJ/mShXEpMtTDLLvc0mZu8NbW2E+fu1asl5YsYCmQl8hWTx9mzR0Osy7rTwLWoQBeKkTWdmtdFkbswzFeWHlXyCwxZUcXGvQsVi5rKBinV3KmWGEcj52IpNFlHO2tu3DvLv8s6Ne3RVFOWkf/oWtihLbvPnePGjRu8vvuMo7OHUtBQR4g5K63G7+TC1asCL4C4+3eZ2Lm6cAoSWH9ZqT1luYDBDV4mJhL0/D43rhzCWUddQCE/swTcZNhFJAXzVNY/PQoTgaOXuzyrj93m9YMb3Hp8k5lD6gpPjQXGTyh//l78E0CVppQQkBD47xGQktd/j/F/P4PLdB5uG/3fzyPNICHwCyEgJa9f6MuQXJEQkBD4dgQ+SV7SMtC96d07Q5XG34yJtAz09+870jLQX8cubWr7JHnNkJaBlpbh/cIyvF9brllFWgb6u/efIdIy0F/F7ovJKy1T6ksISAhICPyqCHxy5fWrOir5JSHw/yMgWfiTEJCSV8ZvM+INbZs34HhAeEbObzl+cfcS7xWev7ov+2+GioG0kRD4zRH4SvKK5OCK7hQoZETuPHmwtG3M8gOXkL0lN9ujIo5Tz4vht7TXpc++YLGf0kT5U75AZW6lEH6TTlwUJ3yO8DJE8fLiv+Z2CBd8zhH5r9n7uqGP29pQpXVv6jXpyI2HPkxeueHrSn+gROjr+3h7e2eoZwiM/QOD/X9DinzGaR/5aiufmAp/zRkBx7MPgj5h/QzCF5OX7/gy1FsawdqDV5GtfXR020B0X0eIySutsy3q1eHwzFVEpyG+2jePKLsKWKeh/d3dewxs7smPXD3q+pUTDJm3kwXdc1HLqT6F7Kr/lV/B++fnWb16dUpdsWQJTdzG80Llr4Tjs0FHvbxKiVJlqVJtIPcykfLbOB4XNzd6rb+ZCfeHksTJPpu8op6eo/r4uyyaNQn7fGbkMDYmbz47GrWvmLK8imhBaJxq1iLq/nKeBitOZQlhLFtwGMfKNQRuAq/unmPlnDksWLCMO8FRAi1jSSTg8hHmCDLzF+7iiWKZ6cT4QA6vXSGn79hJYFS8XDEpkX1bV3H16Vu2Cjpz5qzl5pNIOS9DGxX6jB3z54k2Dp96mJJ4o8NfsGvRApG+/OBRYlKXRhUtRAc/ZMOGOQJ/E/5PQkSarPE7vJkzAWGsXrKQXQeTv8Rwzm9ZJcjOEXT28TFDiIlx0WxcsYWXka9ZLfN3j59gKpaPj4+xZIlsjqUcv5Y6B0+Ps/PsfQLO72KuIL/jzB2IC+XkjvnCHGu4+ih1hdj46Bfs3qWIY7UQR/KqsjGhPLEYTLkcYdy8mg3PQYuo6WgpzJtcorl71puFgv05K1ZwLs2CVvGx7/FetUyYaw67990i7UkpWft32uYv05pNmzal1CHlXpOvb2uKS8kr9WuMvEWXOu1oMXcztrI311I5it4LRq95zszh7orxz998Nnm9fXWb+Hg77KxMvuqljnUV6hs8Yf3VQFE25uNrVt0KpLqLA2Gv7uDg4MC9+OzofjzDlisvRJm0TdDzdVSwq8bSo7c4v7IetUfuENghTC5vSPUpM7l16wxrG9SnQoOJAl0oSQksmzmaktWc8NpyE+/ZfalUryGJSQIvQ5nWJC9TL0diqRvO4vXzkB/b7+lfLjf1VqwSbB9ltmtVHD3S31J1rFqaFStusXNkF0o17pVi1XvtNCoUzMGsw+e56OMr0OPY1N6ehhNPYZkvF7uHdaB+Ny+BnlqUlVXIn78QaGtiaGmJZd58hN4+ilGBGjyMyopWzGlcShlwInlNm9ubqd+2NuWa9eXGrS00qGCFVZ1yVJp2hcMLJlK5pivhiiVuNvWvwYSJFzCy1GPPdCGOSeflE0cFMnrYAAqXr8iKPZfYOaItFdsPlfOE9vzygRSp0gCfy5c5sWgMzlaFuPtUnkA3tDVm0K5bWBoqM2fhEAKjBIU/pYRco8uIWwxoUeFPiejfiUPbmtWXrzCgavIL/enN+gwoTZ6GfSiZLT39Z46UPzd5eNBLEhOs0NX9nERauiH1O9Zg+bx94jOdN3f3E2g+AMcCEBv9jJis7rRpVZ+Ww1cxyjnt2V9mI4od/YZTe9VZbuxZzNoL8RwZVJ/HPusYd7cad05fYvHiLZyJvI2m/xKWXkld8rJ1+/mcObME75s+lP74mHNJGbPXW16+yUXfHi1wbTOU7YtniUvbXls9np1qHQg9c06wvYfjt/fyaMcgDj2Mkjkk1pEbrnD06GKOB9+ifthxhh8PEumyxrH7cs5tXs2EqZ2JeHeTEZc0WLVlCnblKjDPZwXBNw8QKBNMripqlKlYHDOyUdPVFdfiRugWcOLjxzim9G5LxwGzGZY3iXP3niRrYKzvyKWbj1my+Aw9qhRCO09n4nyXse/KDipEveBcTKwo23TCMS5cWE0zVw/mrFjKvcUbxbf/RabQjJq+T4hjDcdfCMny+iWuCTQIwmvuMUYff8BW4XZqh991ptprMGDbVYEbzKMHOrRsKWDWvAfH9u/BTEsg/yHlyoGt3MnqRCXr3H9IRP99GMFPT9LjQDm6NS//30/2D2b4bPLKapAHFZUrBAV/m7WCVT2IPTCHq+/ihFuoFTTp0xo9QdUgtwND676nUqVidJm2kVfJq/gJPHl5g8/eMKqWMpcPlVTIaabJs7t30CxfnzyKVSdU1fJhklsZ3+uP5XJCm6+YjdAKRduYnFqxyK8bhHFKyYHn5DYMr1sKx/b98XvxHll6u3n+AXkca6CtLr9vMMxZGC3tEG49fpOiaWmp8EdIOVYlDHn2KjVp5i5THi25KpFh/oTce0S76mUoU0aozt0JUc1OVIqlz3SUVQl5c5jZPdvTtGk39gthRUTHpgjrFy5GPh35sJSJGSY2jqgqKwlXb4aY6cQRkpgoMhMSIzi5dgydmzal1+CNRL8KJkbkyBtLy7zyTtZcZE+KQh7FTQI+5qFtWVM5Dz3cGpdjn+81YaxP3yWT2DqiNsWbtuXko1fEy0ATOL9/iWbT6k24L1hMLs3fP5ofE0EsJxdPpvrEJRQz0vgxU37jLJ9NXiZm1qiq3eLstaffZMrArDgl9J9zzHur8IA/ln7VFAeGmj49vXy5vHMTeV4swXGo7JYwg8m4BD5EpT3kIEt2PRLvvUg5EJOEq6ro6ChMDbJlUP7ysGD1cVy7cpFBwknD2bkZYdEJZM+pQ8zTdynPv2JjY0hIiMcga5ZMjYWFhWAqPPPLjKmqngN1PTcO3Lol3IIq6snVZH7xnWrh2bm1lLIZgLpDLTw8GmNXJJX37b0QZjVxYcJtA+p6eNCoQWnUVL9F21hIVyG8SyP67u1L8uU0Eil6xXty+twVZtQvSJUSTlx9IU95IvN3bu6uZ9ldc7xS1jr7nYP5Mb6HXN9In0V3yBmwgblz57LtyBseXDjA2j1XfowDX5jls8lLPVcxNnUpzpRRvdl8/CI3bt4UfkLdyYxpS4jO5EysnCU3MwdYs37SeG4Z1cFMX36vEfn+Aef9H6CezRT78sVQjUrI4E4+Wg4UniFNWsKZyze5fmYPw1b5kNu6JPqvZrN2xzFu3vRn79IJPA4uQ8MK/+ByP/YD50/4E56ohVVZW0olhCPkQKycShJ0eQ67TpwRbF9m3ezZJBo1xrGo/OAFXZbNnoSf3038jszimJ8h1UtoZvBbPsyavTTWugdZsfYsHyLCCXx+h2MH/OTMdG1+zA1fsOXCTS7efErgm5eEWVXApYI9+YT7sufpZL91EMztgDha1HGmWLFCqPOBjOhmbqkQpYo+ZcCgdfhfv865wxsZNvoavRo7IPth4PyRi7yPVMayVEkqJ4UIiT1zK78VNTGG6aNnU7pmUwx+K8d/trNZKFLOipM+h8T/anLuyWMIOM6xq9d+tmN8NnmBBjWnHmNhzZyMqlZJ/AMRbYfuwbKyAxpKmftt02UYyvfuUK5dR7KoymViwwOYULsSJUrY0nZVDDtH1ZYz0rTVhp2igdI1XCo6Urn2NPIWtMDYpi6nz69nX58mwtxOjF/zlHWHV1BKP43i17oqkfiMa4ttyRKUbb6IlnMWoqupQt7Knmxf2YeZdV0F2xXZcF2HUycXkF9xmwYFaOecl66VHalUYyWeazZQ2SjzyVR1jNjos4/EFV2xK1ESuzbjiMxmmImwAU0HVmZo5fJ0mHcEm9qd6VvwrPBDRSma9j9APZtMVL5KysvgtSPwrOuMrW0DfCOLoqX2VSVRYPQ6H4rfEm4HKlSgWafJ1Fh9gG4V8oBKDNfm96CibUlK1x5G5UU7KPXJIpSiid+qiQ0PYu2ZuzRu0+KX9fvnOhbIjhEjGDFiCc8/vGW2rL/iKMrFGoh/qOTAgQPidkZHewq0nMaqkW1/rrvC7F9IXgJXTY8aAxZxNy6CkOBgHpxfSR27oigJrD6rT3JmYDmhl6ZouXFbuLTZ2KGgKCPj6OdzZe+LF7x8+ZonBxZhbZZVRk5XVbJIvmIAABAASURBVLKYMHnHfmLCgwkMOk0nB3OBr0qe4nU4/OwDwcFh+J1fi0PhHAJdKMpq7Dr3hNE1FGNysvLuQ9xkz4QEdkpRycPQY1d5/vIlH66dpFPNkijJnBeuUUpV68w5wW5wcDhH98+mUPIKqvr5ePzmBK3bdedyRDCRCddpk2aZ21FrL7GhtXCQp0yiRPbc5Zh9IYB3wjxvz+2iScXCKdy0HdfWq0mMDOHaog6oapowecsV3r15xdXDc+m0OYHxDUrJxV0XcW91b3lfaNuuOcbeHrZCT1aMWXjrOQ31tWUDrBw7E/juDW/e+OPVvw9BkWuRoYcQx5O3YbSwzYb8k5fDz/1wlA/QyV6I2ftu8i4khCdPrjGwaXnUZSvLKhvRedcFHr1+xbs7lxnSogJqKgql33gTF3iV6j020aS01m8cxX/pegzvQkMJDY2ifvfqGMn6194Qn2FKk5K1aFpG8UgoA+9HD7+cvH60N9J8EgL/EQI6+WowdXADsvxH9n9/s6Z0+WQ1kZYkn/qS48tXuQP9XfMnD3/qVkpePxV+aXIJAQmB70Xgl01e3xuQpCchICHwdyDwSfJyd3fHzc1NqhIG37UPxMfHf5eetM+50aVLF7p16ybh94VjL21a/iR57d69W/xVIfnXBWl7QMJD8UvTt+wLqqqqEl7/AK+0mC5atIgFCxZI+H0Bvy8mr7RMqS8h8H8jIBmQEPiPEPjkyus/mkcyKyEgISAh8K8i8Mclr+aVCjBk3+t/FaR/3dilueQo2+BfNysZlBD4mxD4fPKK/cj8AZ7p/uTV2JUHfwlskhLjmT95CN53wtL7c2cJz7I2pW8tk/T07xj5LuyMpe0EIr5D94sqibEMHL+Ydt3Gf1FMxtw5ojoOM+/IulKVEPjJCPx6038+ecWHsmvhfB5FxaGrqytWffXsX4ngBCXNa/N97+l9xXRadlISF88c5cH7tC9zR7Jm7AwGT+iFcVrZX6wfF/OQGxZdmeRR5Bfz7M9yJzEmjF3bvDDLYYKWVi7aTdpAcFzqm5/x4e/ZMKEmWbL15cOfFfp3RhPDxVVjqGiYE7OchtRy9+RZkHwp9KDXd2hXqQpZ9bNglLsmux++/845/l015a+Zc289hHHjxom1V4syXxP/IXwlFTVW7btIT6e07xBq03rjPWoV+5VTF6hpFcF7ZvcfgtPfPEnIzT1MPhvLOu9DHN87hjMjOrDw6AMRkpjwe7R1Lc1yP1VxLDUQfGU1bSYeYuzRc1y9fIH6lvepMPGUCM2FTaMo2WcEp86cZGwrdRo5TeCNyPm5jfI/nj7sJdWL6dJ90XFRNfDUEKwcuvL09S1qVOrO3XencS1dmtLD90PAHnRzmDOkYV1y5izKGgGL6FfH6N22NEVL25LfxIpxK86KdmRN4BM/WlctQg6zPOQv4s6+55ECOYQt0/ugnD0PeYwK0WLsDkiMo669OaMPvhX48P7+YTrVLEuePHkwLmhB32UHSBSuzmTM/WNdqTbDh7YVimNmnJNqbRfwNixexspQA1nUuz4ahnkwKFuFXReep+HHcXXPdKpb2lC6hBXVHFvj/0rmWxoRoftsTQscPJfRr15ZcpsZ4ug+hseBsQJHKH6zKeLaSejIy+0DU9HQ7qFYliaGGweWYVHAgjymFli5jeNFRHofo4IeMMm9ImWLlqSslRWjFpxAHkYCzy+tp26ZIkL8ZhgUKczsXRfkkwjt3iV9cMhflNJF8zFwmfw7E8h/fMlm24LzMwdQuVQxylVpQMuSMVx7+FGMO+7lDaqMOcrsdqXFsdTA23tXiTawopyNOUZm+bHIk4XwSPk+XqPvFnrWrUjJorbUbdYMncAzvAr++ah9NXntXjOJEbI3zIXqJ1uQL6sZO30WcWbwFK6GPqO6kAz6Th5O3pxF2HlgFpbGDmw7cYITI13F6MLeveOj60D8/Y9QV9hXVMNjaNNrO74nTnHhynj2jBvDS1ESFg9vx4vKi/C/fImTW/oRfVONt4en0X9DAPevX+LS1YP0KJNdIa3YJCXSq207npcfIf6RkKuH5+LfrT0rH6Qe/EeGD6XFwv1cPreT6G2erD4VoFBO3bzY6sm02zm4c+0S17Yv5vn91PWKgv23Uq/vciYePMmJ02cZ2z4LtYZvSVVO0zs3fw5lh2/l0sWzWDxZwfiNF9NwM+9GPDpHhdpdGLviEJeunGZ3P1MSgtN/NTsmtOZK9aUc9D3FoYOrOT6oHjsvvyb6zW1c3NpT3HO5EP9lru0bzrJm7TjwRjbXS+auvMG8C76c8L1I/4bJL3fLeH9TDeXJTU2KWxuIQWcp1BAP5wJiX2rkCBRw70u5kA00H7qUU4dn0nT+XdYOrSxnpmlf+O4ltHprrHXTEH9SN/0RkokTUUHRhIaGijU2Ml6U0DZsTo9OSjg51kfbfSUtncxASRktbXVUhH86OjroqCsj+2ib5GZwXTtMTEzQ1QLVgm5YWSTx8MIFrt8BjdA33JcJcpdTp7WYOrQipjmNyWVTkYauShxce4SSLu0pkMsYY7N82NeoJEonN4mJQrJ5VgavobUwNjbG1Lwm7brmZvzqS8kilB2zhCpFc5Ezf3Gal9fg+fOM9+zhbJ55gFqNWmBhJsydKz89W7mn6F8+foxQvTxsXz2bKdNmsvVaECE37xCYIpHasek6gia2echhmp86jjl5e+dpKvMzvYc3zhBuNghXJ0uMc5phWaU9ec2U00g/Zv+Ou+i9WM2sGdOYuWw7SmaRPHvzgdePfXmp1pmuTRyE+HOSK39LHCtGs3yvAC5aWOt/YM7UBZy+H4ievm4am39P9/rW1WzUssVd2Af+nqj/WaQq2pZMXDKRA7NG41pvBHa1R1I1h45oJD7oKQP7dqeVe1kchx5nzSwPNNLunqLUj2++6kLT3mPwUrxt7lggW4qHBU2NCbtxmTwlywiHSAr56x3f8RTSN8fWxQUXlwb4fkxWCSYsThv5uTGZlkTQm1g0DfWSCZls3xOto0/aw1JXLxtP3mRMUJmoppDiePc8ER1dnRRK2k54UCS6lk1o2bo1rYXatcc4rp4em8HXtBr/rB8dHgrmOdH4rFoYQcGm1Gwhn7916w4s33eLXu42xEYFk2hmnO470NbS4VWg7Lo+O7O8r9GxcCBNnArTwHP1Z2f4cxnn6NJ4EXOvnMLKSPvPDfP/jez6KszrLGHd5SdEPL5A3oP1UW8vv7tQzZaXqbPms3b3fnYPt6N9fheuyHav/3fO/1P/q8krU/uBZxm04gHbhYehh7u6sfteoELMAJ3EcIIUo083UcwZvYaSw7YgW9Y5Kek6zubJUuaYat5i5TmFraggfO8Fk89Kh9tnjiQL8fbFo5S+rKOkZI9R+FEO3hYSgIwgPJM7vOMWXRrYy0bfWLNi76aO7+nzCvmPnPC9pehD0bI2hF/aRXbTfBQoUIAC+fJhEKqSwv/WzrPX8md0Mvlbl87KNmLVNzIj6exyHib/evrhDu9C0/6SWoDyDjEcfa4tn1/mQ7ZsqEeDvrE16tfXcf1llGiLjwFcvxhMAxcb+Vhoy7ebzosHa7l2+u955iWETXTofVrYuVN++SY6pOxnMk5KlToKBGZPXIaD+1Dq2qiDcVFGbNhFlk0zuR6iEBA3htRoOwNjo3vsPZ56fIisn9B8NXktmdiZpk2birXfjA0kxYcwuUltCrccSv0a1dgzTInxI+chHEeC+zYUsrhEJYd6VOy2SRhnLFqUr2fJ9QPzWbRoPnWKt+DSm2SZnLTr0YDZ1Qrg4t5UeHBoQY8dAbgPHYmu3zLUSgs+VDCnSMNhyQriVkk5G32FB+T9qlqKPlqWKssJk8rMqWYo8r+tUaXuSC9CNg+kfPmmVDQpwe7biiQqGMhfqzlNkvyp07gH05fPoEezirRcfkrg/INSphke6r6oC3G4uBRg3NbXKcoFy9emQa73lHaoRtNaTmgXqMKFp4pkLEpp08izJ/ubFaL92NnMm96DXLZlOPMsnBxFKzCkhBq1KloJ8buTLX85It160b90Fni5CZeyrVm+fAG9OwyjmKPw0FG09+c3cZFPGeBYhMiG0xlQqxDvhGev74LCxMCTEmMIFMYfhSvqpKRo3gv94Mi0JwtR7K9qTI2yE/r0AW+DwokI/ciT5/dRy1YOQ733TG/QiOu3nogY3riyn4gIJXIYf+lu6MdA9/nkpZGDiTt2M6ZnTzw8PMTq7lKGxHglSg/awOQu1UUPy/XZz9Q21RTJCyauOc36EZ2Y2KcKmJZj57ql5NRVFWVljW237WyZP5q8eQswercPvj7zKS5jCNW112zOHNpP/y4eTFzpi+8QB8hRjX3CT7d7xgo+DF3Lue1LQEmVkTNX0dJWH1Ci6dx1nN21VfRx+fIdnNi+DDXZqqBAmebjmNUwn9CTFQ3cxm+lq1tR2SB9zdWIg+dPMny4B5MOHmP/nl0sm9MUTVHKnNm3r7GoTz2sTa2oP2gFO/unf/YmEzNyGciCThVkXaEq49h9NmO6JcvlYOqOC+wW4hg9ehPHju5gz65uyCJAx4LNt65yZNFIPLqPwufMVVxtjHBoPZ4Z9XIj+xSq3J1LvidoUboQ+Us04NSFa1QpKCQo9Bl8/gKnVy0X4u/C/v0+HPTqjfgxc2f+zLaYCleMjYbvZsP4TiL5b2ju7F/GvFvKnJs7HDs7O3ltOo0QIfjIoCO4CbSm/RYRFbaZKkK/50RvgfP3lrqjZtHMJgAHx8pUcrRn1OJb7Dw5GlP0qNDKjrYtyiLDseaw7YxZewyP8rl+OlifT14qWpSuVh1X2d8ZVNSKJQqgoqmLS9XqqQlJKxeVXe0RD0KEXJOnhKhTvqAh6BhTzdkJLbW002hia19JkKlOKXNDito7kl3QE4uqFsUcHASeK84VrNAWiZAtV36R5upagUKyZaSVlCgl2ChgpKGQ0KBwaSdRxsmpDMa6yXQwKmCHvUVWhZwKeeyqYpUnZUYFXb7JWaCUaMOhuCVGuQpRsXx+VOQsVDWzU6pKNZHvbFsQdVVlBSd1o2VWHMciORUEJXJa2WNrbaoYQxZFHBUq2GGUw4zq1axQV3CVdIyo6OIi2HehXFEjVAV6DsvS2OfLIvRkRQVDqzI4u7riWqUyFjmS6TKelnBV5SzouuLgUFz4YURNRhSqFoXLVxbpruVLoKedTBdYf3gp1mgcSQlxvHn5jGfPFPXQWOFQBB2DWlwQaK8/fiQx4SMvhf7a8XX/cES+HJ66YX6Geq3nya2LXLx+j0N7VlGxUDZBSZ2ydQdx+epbOY7CCb5H/dLpnrEKQj+lpD0Cf4oD0qQSAhICEgLfg4CUvL4HNUlHQkBC4KcjICWvn/4VSA5ICEgIfA8CnyQv2UqOc+bMQaq/LwY/87tLTEyU9p3vPH7Wr1/Phg0bJPy+gF/aJPdJ8pKtod2rVy+kKmHwPfuAsrKytO985/HTokULmjdvLuH3Bfy+mLzkxl/0AAAQAElEQVTSMqW+hICEgITAr4rAJ1dev6qjkl8SAn8dAlLAX0RASl5fhEdiSghICPyqCHwleT1j4bhGmFvmxdrGhoJ5i9F+5ELexCYo4onBd8VSzt5/rxhLGwmBXxWBRN5cOcpq2cPgefPYe+Pdr+roz/Ur5Abrlm3nbSZeBFzYzrqtl4nPhPczSF9IXpEsrGrFjKNmnA14yq0bN7h/aSPaO7pRZ+pFha+R7B01lH1XnivG0kZC4NdEIPjVRkra9uVKlB55ckUyd+92pE96BCKfnCdrzpK06jiHp+lZPF5am4LlGjJx9rFfP3mFP7rMgNNRgrMjSHnBxcgaz4VLuTO2LZc/gs/SwRwNjuDI6mn0HjaewIg49q6cyu4r7xg5yJPF6y4oIAhi36Lp8j/mMWUK19+l/lmLwOeXmd67t8jbceKBQj79JvjROWYqZLbsSbYJl/fMY8vtJHZ4jRX0h7LpRNorwA9smTFeoPdm5sxjBCP7xBJ4bzvDh8vmG8S6wy9kRCI/PGLogN7cCxSHYrNHiGPD5SCx//7xBaYq5p+295hIkzeRXN6/mgECb+TIeQTIiVL7qyEQ9ZBuDt2Z6XcYr0Ee1K07kMNDu/5qXv5cf8Ku0KnxUJac9sU+R3pX7h2cyYD75Vk6rGl6xk8effbK693r28THl8fG0iCdizny2aKp+ZBHz0Kwq1gPMy0N8jm60KB2TXQ01DjrvZGG9sW4Gq1G5LuXJCVE4lXfFo+l29HV1SR4+wrqVGpOaJzMbDwDGlfghnEZGtjn4cINXxkxXY0Pv0nbmi3xz25Hg/IWzG7flNGXI0WZe747adLSkXn7HqEcdJ52lY3Zf0uWphLZ1zEXU8++o4GrE1cuL+N9OES/vEWlusPQMC1L5XKaDKiTlw0XP6CdVYenW9ew6/x90S5EsWLWcrRMsxEfepn6ztXYGhQk+B/E5rb1qNtvLwlJELBvJhU7TKZM1VoYKN3lWvKSsAor0ubXQODjrfMciHKhmFESAQEBPHj4ksj4hF/DuV/Fi6ylWOfnQzM7o088KlSjH9umDcbSUOMT3s8kfDZ5RYa8JTGhAFmyfN493YJlKaKhSoH8pXAqVxJN2dvEgniN4RvYPmsyffvVJ/TlJaYfy8MO76OMGzeF1X7nccl6lcHesmcOr/kYlIv6tavg1NSTKT09BO20JZFTMwYS5NKRKR1dKODYiMETajF59GaiFWJFy/Vn38FVzFq5lT7WyvjdfSxwongSkEQZO2ecajRg3fqNWApxaOa05sLlO4zo1py6zQYwqLQ+fv53QcOIfp2Ls237XkFXKNcXcsugCq4mcXgPbY9G7ZlcXLNG8H8NW1aPxGfzaJ6HxBH8MZgs2SviUrkSvcfMo6GZoCuVXw6BV88fEBF0iR79RrNo03K61S5O5eGbfjk/JYf+GQKfTV56RhaoqJ4l8GN6g3Gx4SQm6pLTSC89I83IML8lyQtJRITeJsLCHhtjHYVENgpY5eTQhTvCODcjp7ZkWofKVGrdmyPXnwi0tCWB62dec+vgFpo1aybWGeuvU8HaMEVIv7AN2irCUEWDnNkgJlb2OFGHHhu3Ee47EesaVViyz5dwGTkhltu+axjZtjFubo1Z7hdObIzsElAZ2yFeqJ4+wI3oeLbNmo1DDTc0hSswv8PvKWZrI0wgLxaFChMW+Y6Q8GhK1+9E70oPKVu1OH2mr+VFlFxGar+EwI/nxcXGCieZpmzctIQZIyaz59xxQpfO4ZxwNf7jvZFm/LcQUP6coWwG+VBRecD1gDfpRJ5c3kN4/o4UMUlH/uxAXcsU9cfPCCb1Exz0Aeu8ZiKhVJ2RHDt2hknuGri3HyLSUhtlTAtoYVfVk6NHj6bUA5NrC4klVSrTnkltVm4/wZ5JfenTsAa7/d/w6tY+qtecReG2Q/DymkITB+00qsUpXfgdy7ZdZuzBEBrUrSbw1MlrpUbwG/mzL4FASHAgmupqaGmoQZaCDJ53iPPb9xPl50Vtr9TncTJZqf4aCOhmy04Sj0gSbvVlHikr50RD049HGc+VMqZUfxsElD/naRaL4qz2cBFusTqyeMUujvn4sM5rKG07rmP+kiEYippZsKuizgnv/Rz28SZCuGrJaC+rYQlKZt3LsFHz8PE5wtKpA4RfJ00Z1rAAhN9n64ajvPkYQpK2NtayhJDOgArVu7bkycEZ7PG9zdNX9/HZupKVPiHppD4ZxIWwY/42rga8JFY5gbJKMUKy0SQ2Kpyo3HnInU2HD69uczJ52WWFgWY1KrNiXCfuG3elfCEhOQkpslJHV3zXTGbJzp2C/zsY2P9/7J0HWFRXFsd/Q1GRpqAxoiCKYAMkMWIIlqiocaxRPgvRtQVQjBjLYhJLzJpYYslqVGxRIrHGighRxLIW1CiigkbEAi4qdkEQEZi9b2YgFL+44ZMB8c33zi3nnHvPuf+578x9933vzWKadRyPVfUq/HHkAKFH4niSlU4d4XtNcwttT3JWnhCwqtuQpxmHuJqSrnYr8+pObio642irrsrJa4qAOgS92HcT+i7fw+7hTiya/zEeHTvy9ZYnLI27xaetzLRNDPFc8wvp+6bRd9gXpGZpf9q0UimrbG5D+I1YzMK+p2PHzixZf40V+3bQSjrPTYyI/dEbW9sGuE+KYd7KBVKTQmTu7MfeYD/mtnfB3taRqYcz8elgXkinWMXQAOMLP9LVyYGm7cfQdeNZ+jhXw/YDLxb0zKStcyM8/SMY3aHgygvc+nvSIP4qkxaNxRLNp2G3QIJmfkRgnz7C/76o3D7j1PrPMBH7e4ZpMUxv6yz8d+JQrRHsHWWvaSSn5QoBo6btmNzoLq3rvY+vpyfmLn70mz2T5iblys0ydiaFIF9ffH3niCCfzFSpvGAn0jLhQfwB/EV9/k+n+e+VCPxEeUP0tTL2F/Re5oHj6JnExanEklvFlcOLaFWnaIv24i6birTEs9Q2M2TW5jOs8bIuomTD8t+T1H3ExGzB3SEvNFjzTdQ1NV91bgftmtQo0k5TtW79KcfFml8l6GSgP3kfrzmRHPYXKzg1wwT/wznMHthS1IzpsuQQd4S+6kEiAb2aCJ50VGXkD3vV9pLPrqL3onssHdNeEmgoJ5vsWnUZ4FRNU9embr0mcUbqS9CKWUO0XLDrOo7Tgif5FTnv03y+XChvCFRj8pEUwleNplnbtmw/FM28AS3Km5Nl7I8+Fs2a0UzQVwv96SbyZgZV1QFCz9iMJqLu4e3Nt1/1wEWU30K/jP39P4JXmXuoQwf2BQfx1LYzdaU/mNShXdlU6SOgX/ktPhoxEulNGb3bOlLFgNI3+lpZqEHPYm9z6ISpGEO1Oi0YVUTW8V0bISnb46Urr7J1T7fW7bt8RvCqL9SXhLq1LFuTEZAR+LsIyMGrAGL1nFxxd6yNogBPLsoIyAiUTwSKBS8n6QFsBwccZJIxKMEcyM7OlnErAW7S+aZUKunevbuM31/gVzCM5gWvfN556QHs+HjiZZIxKMEcMDAwkHErAW7S+RYWFkZoaKiM31/glx+oRKFY8BI8+ZARkBGQESj3CMjBq9x/RbKDMgIyAi9CQA5eL0LlNebJrssIvCkIyMHrTfmmX8k4czm6bAJKrwncfiX9yZ3ICJQcATl4lRy7ctXy4ILBKBSK4mTbixsv8fTulXOER+zn8dPsl2iqSLkYRfj+KDJeoqlzcdI66hUbfxXGbYlj0+SPi+OicGT/Hci+eYYxyo4aub4+742aTMK9Zzp3XzcGVYSv9sHa2lo93rouHgTvS0J6qO/elf3M9OuHocBAobCiw9DvuPEsB+4ewKkYrgp6f7mBi9snYFRMZsMvSejkIwcvncBc+kZaDZ+rvUu1H9e3oIHLRM5Ld20OBlL7JeZPbVqA0nMQl++kv0SzHIutenJQGq+W5nl3gEpGtLCrhnL8Ui024i766RCcpWHYt8LB8gmrhn/I0vAkgqLiids5kVvLZvL51zskjbKlUrAuPca28YA+mzbtJ37fKgzORvLN9C/IyYXoDbt46DSA2D/+QNnGiAM/T+fTVXFg8T6hWkylO6KhC4dQSfhm16g+dp2+1MwxSR57nG7WllDbgZZWQkEHhxy8dACyLkwYVXsbe3t7QfWpaiDO2yqW2El1WytEVbiQxtHIDSyS/oBi0QaOXdRc+N08uZ6QqIuQlc6moOVsjzwndOHJ7cv8GhSk1l+3LpQHL3pXWXoK20R/289Jj++qm5VdYmBKfWm8ajLhTFQM1Wu0pEPjOpha1ha4SNjYo0i5wjmBiPeXvtTVTyc+JpXcpl3o7izkHkOxqA45+oqyG0cpWlYo9Pg5OJAPPhBj7TgC5xY1SM94SK5KRecpPzB3VB8aCfym9HMXXmSz96SYF/pG1BM8zdyyJHp7BFk0on+P96lkUoOGWllN4yeceZRKp76eNNJMONFH6R56pdu93Hv5QOAxU/s3prWHl/qd/mPHeuHe1JVgsby/+tscloWehMxU5k2fxOKNh3n6IAlXFwf6DRum1h80qAe9fOYXH8rFTfQdO5ZBK08Ul5Ul59hq1sU+oP2MFVgZFXbkt11bMDQxw9fDSQhqMW3xULiwBPcOgxjZvimxD5vw+eR+Qlaxj4TfRhF1+h62Nj0wKBKsE87dVQ/+H0oPdZ6fXIxg2sGbtJi+ElexyMrni8L13YHcTHvOwEG6w04OXgL4in7cvhBB4I6b9JyyilTxK5uafJz3rG8wbfAPvDvtLGHfDQGz2vx+/RGRK0djWLUG85ft4X5GBjnZ6fi4NiT6QlRxmJr0Z+vChfzi3aq4rKw4Wal4f7kCzN9hnGeRF3ZdD2HhuqNUdfCmfm0jtYcmPb+hq2NNLp1Yx+oTerQa5oVjVbWoQiZnVvRDoVBg33UZ96o15sMBzigKjvT+Ef696z+Y132Xf3bPe/WVRuHHJQLXym8zYYCjhpGX3jnJiOlboe4ntGtukcct9fz1CF6lDkPFNvA4/jjpWeDq9iGmYqimVq1wa2bN0+RTZAi+YBU69AxzqJ69m+YODugbGLPiZAIZz54V0lFXjGvRx9+fj53N1dXykKTdSSDyfBLvKbvT2qyAR6pcItbMJiG1Ev6LZ2MhXdrkZrFmYD0ib+gReOQ6ewI+5mzwVLx8lxRoWLGK7/hsRtr7UiUeooNZIrNH+nAqPRvpk3X/PG1sPDifbsTEn8JwNDaU2Bp6/pjd4qaOlb0TXW2ra3jaNCZiI9H39Bk662saVNEydZDJwUsHIJe1iUo130KahmmP07Su3OFm4l0MDKwwlE5iLTcvexATRLeBi2g82J+wsJ2McCyygslTLId53K9fkfQQenoOLuRdTuYj5my6TPVmHzHWTStKOU3ANnAfs4KR7vXwmBGMq50Jt1LK2WWw1t1Xmtm0xau1WDE/TuHQdbFjzyPm+/TlWMYzJgTuZkrnWhT8pIRO4GC8wGrwt5hVLiiB9ZvDqGJpy5hOOtqp8Vh7rAAAAwlJREFU15qXg5cWiIqc1bLrho1lJdb88C/Cw8NZO3ccW69Vxm3KEMzFDDA2M4bMdEL2hnEy9s+/G7Wrbs7zZ9eJvH/nxfBci8BZXIK0+P78i+U65j5/fIovxu8hx7QDPTzsC1m/dT6Q6Ev3aNmuB5Z5EvOatKkGB9YuJ3BDOGGrZ5GY/AT7hu55GhUqV+WG4TlgEuvFHAgPX82ig2cwtXXB08GAI/NH8tW2y+R2mkxbiwfqeRIeHkWaWJTlZCYzzvdXnhk1x3u4K2LK5OPyNHktW0MuUcu+Nw0tjfP5uigU9EMX9mQbukKgkXW+paq1GrNv58+0S49CqVQyJCiGOeLW+NpBjmodt2E++NlbM8PHi9l7j2PhMpQZ43uzPMCXAYO3MbqLnVqvWKJfBSPBrGIoretE4aVH6SrEhW3jEJXpHDALp4KXjKSyMeBbHuJAv6Gf/OlE1Qb8dGo3vRpH4+elpJffLDp/vprguWIT/0+tClNSKNrRo/41pog5oFSOwLiLL/uPbKKeoR4J5+9rxhnxnXqOSPNEqfyca+lw53IUYalpvOPpT/saGjVNmkXI5G+5ihX9p36N6QtW8Rq90knl4FU6uJZhr7YcSFZxMegTdWBRO6LQ5233AWyOu6XZ74iLI6B3m3y5oXFzlsTGqmXbxvdHT98Uvznb1fWMtINMXHMOVewu0ZU+fRYeQ3X7GA1EDZs2nFCpODqusVQrc3IZOFP4nMmeKa7oF/LGjIkHnwrZJUa0NCog0aOmnZIdezS45OQ8Z8WMYVgUvS4q0OK1LiqMGTJrM1fFdybtex1bPYf36tRA2rAfGhQh8FEVoRNI25m1nTx5lJlL9NrhFI5PlegfFC/aJDNHaaruR5f4yMFLl2jLtmQEZAReGQJy8HplUModyQi8MQiUi4EWC14JCQlcvnxZJhmDEs0B6XJEnj8lO38SExNJSkoqEe5vCuYFo2ah4OXm5saNGzeQAphMCTIO4ofs786DkJAQGbcS4CbhLJ2Yenpi87yE7aU+KjoFBARIMKnpfwAAAP//KFVF5wAAAAZJREFUAwDUbS+9+JfqjwAAAABJRU5ErkJggg=="/>
        <xdr:cNvSpPr>
          <a:spLocks noChangeAspect="1" noChangeArrowheads="1"/>
        </xdr:cNvSpPr>
      </xdr:nvSpPr>
      <xdr:spPr bwMode="auto">
        <a:xfrm>
          <a:off x="10528300" y="39249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157247</xdr:colOff>
      <xdr:row>62</xdr:row>
      <xdr:rowOff>1039094</xdr:rowOff>
    </xdr:from>
    <xdr:to>
      <xdr:col>24</xdr:col>
      <xdr:colOff>130948</xdr:colOff>
      <xdr:row>62</xdr:row>
      <xdr:rowOff>3867730</xdr:rowOff>
    </xdr:to>
    <xdr:pic>
      <xdr:nvPicPr>
        <xdr:cNvPr id="2" name="Imagen 1"/>
        <xdr:cNvPicPr>
          <a:picLocks noChangeAspect="1"/>
        </xdr:cNvPicPr>
      </xdr:nvPicPr>
      <xdr:blipFill>
        <a:blip xmlns:r="http://schemas.openxmlformats.org/officeDocument/2006/relationships" r:embed="rId9"/>
        <a:stretch>
          <a:fillRect/>
        </a:stretch>
      </xdr:blipFill>
      <xdr:spPr>
        <a:xfrm>
          <a:off x="6183974" y="36148821"/>
          <a:ext cx="2860065" cy="2828636"/>
        </a:xfrm>
        <a:prstGeom prst="rect">
          <a:avLst/>
        </a:prstGeom>
      </xdr:spPr>
    </xdr:pic>
    <xdr:clientData/>
  </xdr:twoCellAnchor>
  <xdr:twoCellAnchor editAs="oneCell">
    <xdr:from>
      <xdr:col>16</xdr:col>
      <xdr:colOff>127041</xdr:colOff>
      <xdr:row>63</xdr:row>
      <xdr:rowOff>831272</xdr:rowOff>
    </xdr:from>
    <xdr:to>
      <xdr:col>24</xdr:col>
      <xdr:colOff>66282</xdr:colOff>
      <xdr:row>63</xdr:row>
      <xdr:rowOff>3440545</xdr:rowOff>
    </xdr:to>
    <xdr:pic>
      <xdr:nvPicPr>
        <xdr:cNvPr id="3" name="Imagen 2"/>
        <xdr:cNvPicPr>
          <a:picLocks noChangeAspect="1"/>
        </xdr:cNvPicPr>
      </xdr:nvPicPr>
      <xdr:blipFill>
        <a:blip xmlns:r="http://schemas.openxmlformats.org/officeDocument/2006/relationships" r:embed="rId10"/>
        <a:stretch>
          <a:fillRect/>
        </a:stretch>
      </xdr:blipFill>
      <xdr:spPr>
        <a:xfrm>
          <a:off x="6384677" y="40120454"/>
          <a:ext cx="2594696" cy="2609273"/>
        </a:xfrm>
        <a:prstGeom prst="rect">
          <a:avLst/>
        </a:prstGeom>
      </xdr:spPr>
    </xdr:pic>
    <xdr:clientData/>
  </xdr:twoCellAnchor>
  <xdr:twoCellAnchor editAs="oneCell">
    <xdr:from>
      <xdr:col>16</xdr:col>
      <xdr:colOff>80818</xdr:colOff>
      <xdr:row>64</xdr:row>
      <xdr:rowOff>837490</xdr:rowOff>
    </xdr:from>
    <xdr:to>
      <xdr:col>24</xdr:col>
      <xdr:colOff>145650</xdr:colOff>
      <xdr:row>64</xdr:row>
      <xdr:rowOff>3534527</xdr:rowOff>
    </xdr:to>
    <xdr:pic>
      <xdr:nvPicPr>
        <xdr:cNvPr id="5" name="Imagen 4"/>
        <xdr:cNvPicPr>
          <a:picLocks noChangeAspect="1"/>
        </xdr:cNvPicPr>
      </xdr:nvPicPr>
      <xdr:blipFill>
        <a:blip xmlns:r="http://schemas.openxmlformats.org/officeDocument/2006/relationships" r:embed="rId11"/>
        <a:stretch>
          <a:fillRect/>
        </a:stretch>
      </xdr:blipFill>
      <xdr:spPr>
        <a:xfrm>
          <a:off x="6338454" y="43671126"/>
          <a:ext cx="2720287" cy="2697037"/>
        </a:xfrm>
        <a:prstGeom prst="rect">
          <a:avLst/>
        </a:prstGeom>
      </xdr:spPr>
    </xdr:pic>
    <xdr:clientData/>
  </xdr:twoCellAnchor>
  <xdr:twoCellAnchor editAs="oneCell">
    <xdr:from>
      <xdr:col>16</xdr:col>
      <xdr:colOff>131616</xdr:colOff>
      <xdr:row>65</xdr:row>
      <xdr:rowOff>969820</xdr:rowOff>
    </xdr:from>
    <xdr:to>
      <xdr:col>24</xdr:col>
      <xdr:colOff>129491</xdr:colOff>
      <xdr:row>65</xdr:row>
      <xdr:rowOff>3603626</xdr:rowOff>
    </xdr:to>
    <xdr:pic>
      <xdr:nvPicPr>
        <xdr:cNvPr id="7" name="Imagen 6"/>
        <xdr:cNvPicPr>
          <a:picLocks noChangeAspect="1"/>
        </xdr:cNvPicPr>
      </xdr:nvPicPr>
      <xdr:blipFill>
        <a:blip xmlns:r="http://schemas.openxmlformats.org/officeDocument/2006/relationships" r:embed="rId12"/>
        <a:stretch>
          <a:fillRect/>
        </a:stretch>
      </xdr:blipFill>
      <xdr:spPr>
        <a:xfrm>
          <a:off x="6291116" y="47467695"/>
          <a:ext cx="2633125" cy="2633806"/>
        </a:xfrm>
        <a:prstGeom prst="rect">
          <a:avLst/>
        </a:prstGeom>
      </xdr:spPr>
    </xdr:pic>
    <xdr:clientData/>
  </xdr:twoCellAnchor>
  <xdr:twoCellAnchor editAs="oneCell">
    <xdr:from>
      <xdr:col>16</xdr:col>
      <xdr:colOff>63500</xdr:colOff>
      <xdr:row>66</xdr:row>
      <xdr:rowOff>930604</xdr:rowOff>
    </xdr:from>
    <xdr:to>
      <xdr:col>25</xdr:col>
      <xdr:colOff>41748</xdr:colOff>
      <xdr:row>66</xdr:row>
      <xdr:rowOff>3851741</xdr:rowOff>
    </xdr:to>
    <xdr:pic>
      <xdr:nvPicPr>
        <xdr:cNvPr id="8" name="Imagen 7"/>
        <xdr:cNvPicPr>
          <a:picLocks noChangeAspect="1"/>
        </xdr:cNvPicPr>
      </xdr:nvPicPr>
      <xdr:blipFill>
        <a:blip xmlns:r="http://schemas.openxmlformats.org/officeDocument/2006/relationships" r:embed="rId13"/>
        <a:stretch>
          <a:fillRect/>
        </a:stretch>
      </xdr:blipFill>
      <xdr:spPr>
        <a:xfrm>
          <a:off x="6223000" y="51127354"/>
          <a:ext cx="2962748" cy="2921137"/>
        </a:xfrm>
        <a:prstGeom prst="rect">
          <a:avLst/>
        </a:prstGeom>
      </xdr:spPr>
    </xdr:pic>
    <xdr:clientData/>
  </xdr:twoCellAnchor>
  <xdr:twoCellAnchor editAs="oneCell">
    <xdr:from>
      <xdr:col>16</xdr:col>
      <xdr:colOff>201968</xdr:colOff>
      <xdr:row>67</xdr:row>
      <xdr:rowOff>944406</xdr:rowOff>
    </xdr:from>
    <xdr:to>
      <xdr:col>23</xdr:col>
      <xdr:colOff>175097</xdr:colOff>
      <xdr:row>67</xdr:row>
      <xdr:rowOff>3222626</xdr:rowOff>
    </xdr:to>
    <xdr:pic>
      <xdr:nvPicPr>
        <xdr:cNvPr id="9" name="Imagen 8"/>
        <xdr:cNvPicPr>
          <a:picLocks noChangeAspect="1"/>
        </xdr:cNvPicPr>
      </xdr:nvPicPr>
      <xdr:blipFill>
        <a:blip xmlns:r="http://schemas.openxmlformats.org/officeDocument/2006/relationships" r:embed="rId14"/>
        <a:stretch>
          <a:fillRect/>
        </a:stretch>
      </xdr:blipFill>
      <xdr:spPr>
        <a:xfrm>
          <a:off x="6361468" y="55078156"/>
          <a:ext cx="2259129" cy="2278220"/>
        </a:xfrm>
        <a:prstGeom prst="rect">
          <a:avLst/>
        </a:prstGeom>
      </xdr:spPr>
    </xdr:pic>
    <xdr:clientData/>
  </xdr:twoCellAnchor>
  <xdr:twoCellAnchor editAs="oneCell">
    <xdr:from>
      <xdr:col>3</xdr:col>
      <xdr:colOff>174625</xdr:colOff>
      <xdr:row>71</xdr:row>
      <xdr:rowOff>158750</xdr:rowOff>
    </xdr:from>
    <xdr:to>
      <xdr:col>26</xdr:col>
      <xdr:colOff>109679</xdr:colOff>
      <xdr:row>74</xdr:row>
      <xdr:rowOff>853747</xdr:rowOff>
    </xdr:to>
    <xdr:pic>
      <xdr:nvPicPr>
        <xdr:cNvPr id="10" name="Imagen 9"/>
        <xdr:cNvPicPr>
          <a:picLocks noChangeAspect="1"/>
        </xdr:cNvPicPr>
      </xdr:nvPicPr>
      <xdr:blipFill>
        <a:blip xmlns:r="http://schemas.openxmlformats.org/officeDocument/2006/relationships" r:embed="rId15"/>
        <a:stretch>
          <a:fillRect/>
        </a:stretch>
      </xdr:blipFill>
      <xdr:spPr>
        <a:xfrm>
          <a:off x="714375" y="58245375"/>
          <a:ext cx="8888554" cy="279049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85725</xdr:colOff>
      <xdr:row>1</xdr:row>
      <xdr:rowOff>66674</xdr:rowOff>
    </xdr:from>
    <xdr:to>
      <xdr:col>6</xdr:col>
      <xdr:colOff>31750</xdr:colOff>
      <xdr:row>3</xdr:row>
      <xdr:rowOff>114299</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2925" y="219074"/>
          <a:ext cx="835025" cy="815976"/>
        </a:xfrm>
        <a:prstGeom prst="rect">
          <a:avLst/>
        </a:prstGeom>
      </xdr:spPr>
    </xdr:pic>
    <xdr:clientData/>
  </xdr:twoCellAnchor>
  <xdr:twoCellAnchor>
    <xdr:from>
      <xdr:col>3</xdr:col>
      <xdr:colOff>74706</xdr:colOff>
      <xdr:row>43</xdr:row>
      <xdr:rowOff>52294</xdr:rowOff>
    </xdr:from>
    <xdr:to>
      <xdr:col>26</xdr:col>
      <xdr:colOff>261470</xdr:colOff>
      <xdr:row>56</xdr:row>
      <xdr:rowOff>40341</xdr:rowOff>
    </xdr:to>
    <xdr:graphicFrame macro="">
      <xdr:nvGraphicFramePr>
        <xdr:cNvPr id="3" name="Gráfico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8</xdr:col>
      <xdr:colOff>885825</xdr:colOff>
      <xdr:row>25</xdr:row>
      <xdr:rowOff>47625</xdr:rowOff>
    </xdr:from>
    <xdr:ext cx="5676900" cy="504825"/>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300-000004000000}"/>
                </a:ext>
              </a:extLst>
            </xdr:cNvPr>
            <xdr:cNvSpPr txBox="1"/>
          </xdr:nvSpPr>
          <xdr:spPr>
            <a:xfrm>
              <a:off x="3895725" y="5711825"/>
              <a:ext cx="56769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s-MX" sz="1100" b="0" i="1">
                      <a:solidFill>
                        <a:schemeClr val="tx1"/>
                      </a:solidFill>
                      <a:effectLst/>
                      <a:latin typeface="Cambria Math" panose="02040503050406030204" pitchFamily="18" charset="0"/>
                      <a:ea typeface="+mn-ea"/>
                      <a:cs typeface="+mn-cs"/>
                    </a:rPr>
                    <m:t>1−</m:t>
                  </m:r>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m:t>
                          </m:r>
                          <m:r>
                            <a:rPr lang="es-CO" sz="1800" i="1">
                              <a:latin typeface="Cambria Math" panose="02040503050406030204" pitchFamily="18" charset="0"/>
                            </a:rPr>
                            <m:t>ú</m:t>
                          </m:r>
                          <m:r>
                            <a:rPr lang="es-CO" sz="1800" i="1">
                              <a:latin typeface="Cambria Math" panose="02040503050406030204" pitchFamily="18" charset="0"/>
                            </a:rPr>
                            <m:t>𝑚𝑒𝑟𝑜</m:t>
                          </m:r>
                          <m:r>
                            <a:rPr lang="es-CO" sz="1800" i="1">
                              <a:latin typeface="Cambria Math" panose="02040503050406030204" pitchFamily="18" charset="0"/>
                            </a:rPr>
                            <m:t> </m:t>
                          </m:r>
                          <m:r>
                            <a:rPr lang="es-CO" sz="1800" b="0" i="1">
                              <a:latin typeface="Cambria Math" panose="02040503050406030204" pitchFamily="18" charset="0"/>
                            </a:rPr>
                            <m:t>𝑡𝑜𝑡𝑎𝑙</m:t>
                          </m:r>
                          <m:r>
                            <a:rPr lang="es-CO" sz="1800" b="0" i="1">
                              <a:latin typeface="Cambria Math" panose="02040503050406030204" pitchFamily="18" charset="0"/>
                            </a:rPr>
                            <m:t> </m:t>
                          </m:r>
                          <m:r>
                            <a:rPr lang="es-CO" sz="1800" i="1">
                              <a:latin typeface="Cambria Math" panose="02040503050406030204" pitchFamily="18" charset="0"/>
                            </a:rPr>
                            <m:t>𝑑𝑒</m:t>
                          </m:r>
                          <m:r>
                            <a:rPr lang="es-MX" sz="1800" b="0" i="1">
                              <a:latin typeface="Cambria Math" panose="02040503050406030204" pitchFamily="18" charset="0"/>
                            </a:rPr>
                            <m:t> </m:t>
                          </m:r>
                          <m:r>
                            <a:rPr lang="es-CO" sz="1800" b="0" i="1">
                              <a:latin typeface="Cambria Math" panose="02040503050406030204" pitchFamily="18" charset="0"/>
                            </a:rPr>
                            <m:t>𝑖𝑛𝑓𝑜𝑟𝑚𝑒𝑠</m:t>
                          </m:r>
                          <m:r>
                            <a:rPr lang="es-CO" sz="1800" b="0" i="1">
                              <a:latin typeface="Cambria Math" panose="02040503050406030204" pitchFamily="18" charset="0"/>
                            </a:rPr>
                            <m:t> </m:t>
                          </m:r>
                          <m:r>
                            <a:rPr lang="es-MX" sz="1800" b="0" i="1">
                              <a:latin typeface="Cambria Math" panose="02040503050406030204" pitchFamily="18" charset="0"/>
                            </a:rPr>
                            <m:t>𝑒𝑚𝑖𝑡𝑖𝑑𝑜𝑠</m:t>
                          </m:r>
                          <m:r>
                            <a:rPr lang="es-CO" sz="1800" b="0" i="1">
                              <a:latin typeface="Cambria Math" panose="02040503050406030204" pitchFamily="18" charset="0"/>
                            </a:rPr>
                            <m:t> </m:t>
                          </m:r>
                          <m:r>
                            <a:rPr lang="es-CO" sz="1800" b="0" i="1">
                              <a:latin typeface="Cambria Math" panose="02040503050406030204" pitchFamily="18" charset="0"/>
                            </a:rPr>
                            <m:t>𝑐𝑜𝑛</m:t>
                          </m:r>
                          <m:r>
                            <a:rPr lang="es-CO" sz="1800" b="0" i="1">
                              <a:latin typeface="Cambria Math" panose="02040503050406030204" pitchFamily="18" charset="0"/>
                            </a:rPr>
                            <m:t> </m:t>
                          </m:r>
                          <m:r>
                            <a:rPr lang="es-CO" sz="1800" b="0" i="1">
                              <a:latin typeface="Cambria Math" panose="02040503050406030204" pitchFamily="18" charset="0"/>
                            </a:rPr>
                            <m:t>𝑐𝑜𝑟𝑟𝑒𝑐𝑐𝑖𝑜𝑛𝑒𝑠</m:t>
                          </m:r>
                        </m:num>
                        <m:den>
                          <m:r>
                            <a:rPr lang="es-CO" sz="1800" i="1">
                              <a:latin typeface="Cambria Math" panose="02040503050406030204" pitchFamily="18" charset="0"/>
                            </a:rPr>
                            <m:t>𝑁</m:t>
                          </m:r>
                          <m:r>
                            <a:rPr lang="es-CO" sz="1800" i="1">
                              <a:latin typeface="Cambria Math" panose="02040503050406030204" pitchFamily="18" charset="0"/>
                            </a:rPr>
                            <m:t>ú</m:t>
                          </m:r>
                          <m:r>
                            <a:rPr lang="es-CO" sz="1800" i="1">
                              <a:latin typeface="Cambria Math" panose="02040503050406030204" pitchFamily="18" charset="0"/>
                            </a:rPr>
                            <m:t>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MX" sz="1800" b="0" i="1">
                              <a:latin typeface="Cambria Math" panose="02040503050406030204" pitchFamily="18" charset="0"/>
                            </a:rPr>
                            <m:t>𝑖𝑛𝑓𝑜𝑟𝑚𝑒𝑠</m:t>
                          </m:r>
                          <m:r>
                            <a:rPr lang="es-MX" sz="1800" b="0" i="1">
                              <a:latin typeface="Cambria Math" panose="02040503050406030204" pitchFamily="18" charset="0"/>
                            </a:rPr>
                            <m:t> </m:t>
                          </m:r>
                          <m:r>
                            <a:rPr lang="es-MX" sz="1800" b="0" i="1">
                              <a:latin typeface="Cambria Math" panose="02040503050406030204" pitchFamily="18" charset="0"/>
                            </a:rPr>
                            <m:t>𝑒𝑚𝑖𝑡𝑖𝑑𝑜𝑠</m:t>
                          </m:r>
                          <m:r>
                            <a:rPr lang="es-MX" sz="1800" b="0" i="1">
                              <a:latin typeface="Cambria Math" panose="02040503050406030204" pitchFamily="18" charset="0"/>
                            </a:rPr>
                            <m:t> </m:t>
                          </m:r>
                          <m:r>
                            <a:rPr lang="es-MX" sz="1800" b="0" i="1">
                              <a:latin typeface="Cambria Math" panose="02040503050406030204" pitchFamily="18" charset="0"/>
                            </a:rPr>
                            <m:t>𝑝𝑜𝑟</m:t>
                          </m:r>
                          <m:r>
                            <a:rPr lang="es-MX" sz="1800" b="0" i="1">
                              <a:latin typeface="Cambria Math" panose="02040503050406030204" pitchFamily="18" charset="0"/>
                            </a:rPr>
                            <m:t> </m:t>
                          </m:r>
                          <m:r>
                            <a:rPr lang="es-MX" sz="1800" b="0" i="1">
                              <a:latin typeface="Cambria Math" panose="02040503050406030204" pitchFamily="18" charset="0"/>
                            </a:rPr>
                            <m:t>𝑒𝑙</m:t>
                          </m:r>
                          <m:r>
                            <a:rPr lang="es-MX" sz="1800" b="0" i="1">
                              <a:latin typeface="Cambria Math" panose="02040503050406030204" pitchFamily="18" charset="0"/>
                            </a:rPr>
                            <m:t> </m:t>
                          </m:r>
                          <m:r>
                            <a:rPr lang="es-MX" sz="1800" b="0" i="1">
                              <a:latin typeface="Cambria Math" panose="02040503050406030204" pitchFamily="18" charset="0"/>
                            </a:rPr>
                            <m:t>𝑙𝑎𝑏𝑜𝑟𝑎𝑡𝑜𝑟𝑖𝑜</m:t>
                          </m:r>
                        </m:den>
                      </m:f>
                    </m:e>
                  </m:d>
                </m:oMath>
              </a14:m>
              <a:r>
                <a:rPr lang="es-CO" sz="1800">
                  <a:latin typeface="+mn-lt"/>
                </a:rPr>
                <a:t>*100%</a:t>
              </a:r>
            </a:p>
          </xdr:txBody>
        </xdr:sp>
      </mc:Choice>
      <mc:Fallback xmlns="">
        <xdr:sp macro="" textlink="">
          <xdr:nvSpPr>
            <xdr:cNvPr id="4" name="CuadroTexto 3">
              <a:extLst>
                <a:ext uri="{FF2B5EF4-FFF2-40B4-BE49-F238E27FC236}">
                  <a16:creationId xmlns:a16="http://schemas.microsoft.com/office/drawing/2014/main" id="{00000000-0008-0000-0300-000004000000}"/>
                </a:ext>
              </a:extLst>
            </xdr:cNvPr>
            <xdr:cNvSpPr txBox="1"/>
          </xdr:nvSpPr>
          <xdr:spPr>
            <a:xfrm>
              <a:off x="3895725" y="5711825"/>
              <a:ext cx="56769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MX" sz="1100" b="0" i="0">
                  <a:solidFill>
                    <a:schemeClr val="tx1"/>
                  </a:solidFill>
                  <a:effectLst/>
                  <a:latin typeface="Cambria Math" panose="02040503050406030204" pitchFamily="18" charset="0"/>
                  <a:ea typeface="+mn-ea"/>
                  <a:cs typeface="+mn-cs"/>
                </a:rPr>
                <a:t>1−</a:t>
              </a:r>
              <a:r>
                <a:rPr lang="es-CO" sz="1800" i="0">
                  <a:latin typeface="Cambria Math" panose="02040503050406030204" pitchFamily="18" charset="0"/>
                </a:rPr>
                <a:t>((𝑁ú𝑚𝑒𝑟𝑜 </a:t>
              </a:r>
              <a:r>
                <a:rPr lang="es-CO" sz="1800" b="0" i="0">
                  <a:latin typeface="Cambria Math" panose="02040503050406030204" pitchFamily="18" charset="0"/>
                </a:rPr>
                <a:t>𝑡𝑜𝑡𝑎𝑙 </a:t>
              </a:r>
              <a:r>
                <a:rPr lang="es-CO" sz="1800" i="0">
                  <a:latin typeface="Cambria Math" panose="02040503050406030204" pitchFamily="18" charset="0"/>
                </a:rPr>
                <a:t>𝑑𝑒</a:t>
              </a:r>
              <a:r>
                <a:rPr lang="es-MX" sz="1800" b="0" i="0">
                  <a:latin typeface="Cambria Math" panose="02040503050406030204" pitchFamily="18" charset="0"/>
                </a:rPr>
                <a:t> </a:t>
              </a:r>
              <a:r>
                <a:rPr lang="es-CO" sz="1800" b="0" i="0">
                  <a:latin typeface="Cambria Math" panose="02040503050406030204" pitchFamily="18" charset="0"/>
                </a:rPr>
                <a:t>𝑖𝑛𝑓𝑜𝑟𝑚𝑒𝑠 </a:t>
              </a:r>
              <a:r>
                <a:rPr lang="es-MX" sz="1800" b="0" i="0">
                  <a:latin typeface="Cambria Math" panose="02040503050406030204" pitchFamily="18" charset="0"/>
                </a:rPr>
                <a:t>𝑒𝑚𝑖𝑡𝑖𝑑𝑜𝑠</a:t>
              </a:r>
              <a:r>
                <a:rPr lang="es-CO" sz="1800" b="0" i="0">
                  <a:latin typeface="Cambria Math" panose="02040503050406030204" pitchFamily="18" charset="0"/>
                </a:rPr>
                <a:t> 𝑐𝑜𝑛 𝑐𝑜𝑟𝑟𝑒𝑐𝑐𝑖𝑜𝑛𝑒𝑠)/(</a:t>
              </a:r>
              <a:r>
                <a:rPr lang="es-CO" sz="1800" i="0">
                  <a:latin typeface="Cambria Math" panose="02040503050406030204" pitchFamily="18" charset="0"/>
                </a:rPr>
                <a:t>𝑁ú𝑚𝑒𝑟𝑜 𝑡𝑜𝑡𝑎𝑙 𝑑𝑒 </a:t>
              </a:r>
              <a:r>
                <a:rPr lang="es-MX" sz="1800" b="0" i="0">
                  <a:latin typeface="Cambria Math" panose="02040503050406030204" pitchFamily="18" charset="0"/>
                </a:rPr>
                <a:t>𝑖𝑛𝑓𝑜𝑟𝑚𝑒𝑠 𝑒𝑚𝑖𝑡𝑖𝑑𝑜𝑠 𝑝𝑜𝑟 𝑒𝑙 𝑙𝑎𝑏𝑜𝑟𝑎𝑡𝑜𝑟𝑖𝑜</a:t>
              </a:r>
              <a:r>
                <a:rPr lang="es-CO" sz="1800" b="0" i="0">
                  <a:latin typeface="Cambria Math" panose="02040503050406030204" pitchFamily="18" charset="0"/>
                </a:rPr>
                <a:t>)</a:t>
              </a:r>
              <a:r>
                <a:rPr lang="es-MX" sz="1800" b="0" i="0">
                  <a:latin typeface="Cambria Math" panose="02040503050406030204" pitchFamily="18" charset="0"/>
                </a:rPr>
                <a:t>)</a:t>
              </a:r>
              <a:r>
                <a:rPr lang="es-CO" sz="1800">
                  <a:latin typeface="+mn-lt"/>
                </a:rPr>
                <a:t>*100%</a:t>
              </a:r>
            </a:p>
          </xdr:txBody>
        </xdr:sp>
      </mc:Fallback>
    </mc:AlternateContent>
    <xdr:clientData/>
  </xdr:oneCellAnchor>
  <xdr:twoCellAnchor editAs="oneCell">
    <xdr:from>
      <xdr:col>13</xdr:col>
      <xdr:colOff>148358</xdr:colOff>
      <xdr:row>37</xdr:row>
      <xdr:rowOff>395432</xdr:rowOff>
    </xdr:from>
    <xdr:to>
      <xdr:col>23</xdr:col>
      <xdr:colOff>69272</xdr:colOff>
      <xdr:row>37</xdr:row>
      <xdr:rowOff>2653322</xdr:rowOff>
    </xdr:to>
    <xdr:pic>
      <xdr:nvPicPr>
        <xdr:cNvPr id="5" name="Imagen 4">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6463722" y="11121159"/>
          <a:ext cx="3269095" cy="2257890"/>
        </a:xfrm>
        <a:prstGeom prst="rect">
          <a:avLst/>
        </a:prstGeom>
      </xdr:spPr>
    </xdr:pic>
    <xdr:clientData/>
  </xdr:twoCellAnchor>
  <xdr:twoCellAnchor editAs="oneCell">
    <xdr:from>
      <xdr:col>13</xdr:col>
      <xdr:colOff>137391</xdr:colOff>
      <xdr:row>38</xdr:row>
      <xdr:rowOff>370120</xdr:rowOff>
    </xdr:from>
    <xdr:to>
      <xdr:col>23</xdr:col>
      <xdr:colOff>57728</xdr:colOff>
      <xdr:row>39</xdr:row>
      <xdr:rowOff>46652</xdr:rowOff>
    </xdr:to>
    <xdr:pic>
      <xdr:nvPicPr>
        <xdr:cNvPr id="6" name="Imagen 5">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4"/>
        <a:srcRect r="313"/>
        <a:stretch/>
      </xdr:blipFill>
      <xdr:spPr>
        <a:xfrm>
          <a:off x="6452755" y="13866756"/>
          <a:ext cx="3268518" cy="244744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19050</xdr:colOff>
      <xdr:row>1</xdr:row>
      <xdr:rowOff>83608</xdr:rowOff>
    </xdr:from>
    <xdr:to>
      <xdr:col>6</xdr:col>
      <xdr:colOff>0</xdr:colOff>
      <xdr:row>3</xdr:row>
      <xdr:rowOff>160515</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1693" y="274108"/>
          <a:ext cx="742950" cy="847978"/>
        </a:xfrm>
        <a:prstGeom prst="rect">
          <a:avLst/>
        </a:prstGeom>
      </xdr:spPr>
    </xdr:pic>
    <xdr:clientData/>
  </xdr:twoCellAnchor>
  <xdr:twoCellAnchor>
    <xdr:from>
      <xdr:col>4</xdr:col>
      <xdr:colOff>63501</xdr:colOff>
      <xdr:row>43</xdr:row>
      <xdr:rowOff>63501</xdr:rowOff>
    </xdr:from>
    <xdr:to>
      <xdr:col>27</xdr:col>
      <xdr:colOff>19049</xdr:colOff>
      <xdr:row>52</xdr:row>
      <xdr:rowOff>117929</xdr:rowOff>
    </xdr:to>
    <xdr:graphicFrame macro="">
      <xdr:nvGraphicFramePr>
        <xdr:cNvPr id="3" name="Gráfico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32</xdr:col>
      <xdr:colOff>0</xdr:colOff>
      <xdr:row>38</xdr:row>
      <xdr:rowOff>0</xdr:rowOff>
    </xdr:from>
    <xdr:to>
      <xdr:col>32</xdr:col>
      <xdr:colOff>9525</xdr:colOff>
      <xdr:row>38</xdr:row>
      <xdr:rowOff>9525</xdr:rowOff>
    </xdr:to>
    <xdr:pic>
      <xdr:nvPicPr>
        <xdr:cNvPr id="4" name="Imagen 3">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17450" y="10591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410481</xdr:colOff>
      <xdr:row>21</xdr:row>
      <xdr:rowOff>85725</xdr:rowOff>
    </xdr:from>
    <xdr:ext cx="5429251" cy="53022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100-000006000000}"/>
                </a:ext>
              </a:extLst>
            </xdr:cNvPr>
            <xdr:cNvSpPr txBox="1"/>
          </xdr:nvSpPr>
          <xdr:spPr>
            <a:xfrm>
              <a:off x="4456338" y="5982154"/>
              <a:ext cx="5429251"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b="0" i="1">
                              <a:latin typeface="Cambria Math" panose="02040503050406030204" pitchFamily="18" charset="0"/>
                            </a:rPr>
                            <m:t>𝑖𝑛𝑓𝑜𝑟𝑚𝑒𝑠</m:t>
                          </m:r>
                          <m:r>
                            <a:rPr lang="es-CO" sz="1800" b="0" i="1">
                              <a:latin typeface="Cambria Math" panose="02040503050406030204" pitchFamily="18" charset="0"/>
                            </a:rPr>
                            <m:t> </m:t>
                          </m:r>
                          <m:r>
                            <a:rPr lang="es-CO" sz="1800" b="0" i="1">
                              <a:latin typeface="Cambria Math" panose="02040503050406030204" pitchFamily="18" charset="0"/>
                            </a:rPr>
                            <m:t>𝑒𝑛𝑡𝑟𝑒𝑔𝑎𝑑𝑜𝑠</m:t>
                          </m:r>
                          <m:r>
                            <a:rPr lang="es-CO" sz="1800" b="0" i="1">
                              <a:latin typeface="Cambria Math" panose="02040503050406030204" pitchFamily="18" charset="0"/>
                            </a:rPr>
                            <m:t> </m:t>
                          </m:r>
                          <m:r>
                            <a:rPr lang="es-CO" sz="1800" b="0" i="1">
                              <a:latin typeface="Cambria Math" panose="02040503050406030204" pitchFamily="18" charset="0"/>
                            </a:rPr>
                            <m:t>𝑜𝑝𝑜𝑟𝑡𝑢𝑛𝑎𝑚𝑒𝑛𝑡𝑒</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b="0" i="1">
                              <a:latin typeface="Cambria Math" panose="02040503050406030204" pitchFamily="18" charset="0"/>
                            </a:rPr>
                            <m:t>𝑒𝑛𝑣𝑖𝑎𝑑𝑜𝑠</m:t>
                          </m:r>
                        </m:den>
                      </m:f>
                    </m:e>
                  </m:d>
                </m:oMath>
              </a14:m>
              <a:r>
                <a:rPr lang="es-CO" sz="1800">
                  <a:latin typeface="+mn-lt"/>
                </a:rPr>
                <a:t>*100%</a:t>
              </a:r>
            </a:p>
          </xdr:txBody>
        </xdr:sp>
      </mc:Choice>
      <mc:Fallback xmlns="">
        <xdr:sp macro="" textlink="">
          <xdr:nvSpPr>
            <xdr:cNvPr id="5" name="CuadroTexto 4">
              <a:extLst>
                <a:ext uri="{FF2B5EF4-FFF2-40B4-BE49-F238E27FC236}">
                  <a16:creationId xmlns:a16="http://schemas.microsoft.com/office/drawing/2014/main" id="{00000000-0008-0000-0100-000006000000}"/>
                </a:ext>
              </a:extLst>
            </xdr:cNvPr>
            <xdr:cNvSpPr txBox="1"/>
          </xdr:nvSpPr>
          <xdr:spPr>
            <a:xfrm>
              <a:off x="4456338" y="5982154"/>
              <a:ext cx="5429251"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a:t>
              </a:r>
              <a:r>
                <a:rPr lang="es-CO" sz="1800" b="0" i="0">
                  <a:latin typeface="Cambria Math" panose="02040503050406030204" pitchFamily="18" charset="0"/>
                </a:rPr>
                <a:t>𝑖𝑛𝑓𝑜𝑟𝑚𝑒𝑠 𝑒𝑛𝑡𝑟𝑒𝑔𝑎𝑑𝑜𝑠 𝑜𝑝𝑜𝑟𝑡𝑢𝑛𝑎𝑚𝑒𝑛𝑡𝑒)/(</a:t>
              </a:r>
              <a:r>
                <a:rPr lang="es-CO" sz="1800" i="0">
                  <a:latin typeface="Cambria Math" panose="02040503050406030204" pitchFamily="18" charset="0"/>
                </a:rPr>
                <a:t>𝑁𝑢𝑚𝑒𝑟𝑜 𝑡𝑜𝑡𝑎𝑙 𝑑𝑒 𝑒𝑛𝑠𝑎𝑦𝑜𝑠 </a:t>
              </a:r>
              <a:r>
                <a:rPr lang="es-CO" sz="1800" b="0" i="0">
                  <a:latin typeface="Cambria Math" panose="02040503050406030204" pitchFamily="18" charset="0"/>
                </a:rPr>
                <a:t>𝑒𝑛𝑣𝑖𝑎𝑑𝑜𝑠))</a:t>
              </a:r>
              <a:r>
                <a:rPr lang="es-CO" sz="1800">
                  <a:latin typeface="+mn-lt"/>
                </a:rPr>
                <a:t>*100%</a:t>
              </a:r>
            </a:p>
          </xdr:txBody>
        </xdr:sp>
      </mc:Fallback>
    </mc:AlternateContent>
    <xdr:clientData/>
  </xdr:oneCellAnchor>
  <xdr:twoCellAnchor editAs="oneCell">
    <xdr:from>
      <xdr:col>10</xdr:col>
      <xdr:colOff>76201</xdr:colOff>
      <xdr:row>38</xdr:row>
      <xdr:rowOff>581025</xdr:rowOff>
    </xdr:from>
    <xdr:to>
      <xdr:col>16</xdr:col>
      <xdr:colOff>15783</xdr:colOff>
      <xdr:row>38</xdr:row>
      <xdr:rowOff>2667441</xdr:rowOff>
    </xdr:to>
    <xdr:pic>
      <xdr:nvPicPr>
        <xdr:cNvPr id="6" name="Imagen 5">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5391151" y="11172825"/>
          <a:ext cx="5432332" cy="2086416"/>
        </a:xfrm>
        <a:prstGeom prst="rect">
          <a:avLst/>
        </a:prstGeom>
      </xdr:spPr>
    </xdr:pic>
    <xdr:clientData/>
  </xdr:twoCellAnchor>
  <xdr:twoCellAnchor editAs="oneCell">
    <xdr:from>
      <xdr:col>10</xdr:col>
      <xdr:colOff>123826</xdr:colOff>
      <xdr:row>39</xdr:row>
      <xdr:rowOff>485776</xdr:rowOff>
    </xdr:from>
    <xdr:to>
      <xdr:col>16</xdr:col>
      <xdr:colOff>66675</xdr:colOff>
      <xdr:row>39</xdr:row>
      <xdr:rowOff>2579796</xdr:rowOff>
    </xdr:to>
    <xdr:pic>
      <xdr:nvPicPr>
        <xdr:cNvPr id="7" name="Imagen 6">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5"/>
        <a:stretch>
          <a:fillRect/>
        </a:stretch>
      </xdr:blipFill>
      <xdr:spPr>
        <a:xfrm>
          <a:off x="5438776" y="13820776"/>
          <a:ext cx="5435599" cy="209402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59</xdr:row>
      <xdr:rowOff>0</xdr:rowOff>
    </xdr:from>
    <xdr:to>
      <xdr:col>1</xdr:col>
      <xdr:colOff>59871</xdr:colOff>
      <xdr:row>60</xdr:row>
      <xdr:rowOff>111579</xdr:rowOff>
    </xdr:to>
    <xdr:sp macro="" textlink="">
      <xdr:nvSpPr>
        <xdr:cNvPr id="262145" name="AutoShape 1" descr="data:image/png;base64,iVBORw0KGgoAAAANSUhEUgAABBMAAADaCAYAAAD0bgoyAAAAAXNSR0IArs4c6QAAIABJREFUeF7t3U9oZWleN/BH6UUmbqQYcJHwjlAwEaFr12RosSeDi6EjLjSUizADYsfMJn+swaEMDE1oBG1GCCa6iRURe4yLItbKhHchZFoQChdCAq9GFJyXlCBkut0YZtGM8jty4pNT56bOrTq37sm9n7OZJP275z7n81zunPqe58+PJQcBAgQIECBAgAABAgQIECBAoA+BH4va73//+//1wx/+sI+XKSVAgAABAgQIECBAgAABAgTGUeBHP/rR94ow4ezs7L+++MUvjqOBayZAgAABAgQIECBAgAABAgT6EPinf/qnJEzoA0wpAQIECBAgQIAAAQIECBAYdwFhwrh/Alw/AQIECBAgQIAAAQIECBDoU0CY0CeYcgIECBAgQIAAAQIECBAgMO4CwoRx/wS4fgIECBAgQIAAAQIECBAg0KeAMKFPMOUECBAgQIAAAQIECBAgQGDcBYQJ4/4JcP0ECBAgQIAAAQIECBAgQKBPAWFCn2DKCRAgQIAAAQIECBAgQIDAuAsIE8b9E+D6CRAgQIAAAQIECBAgQIBAnwLChD7BlBMgQIAAAQIECBAgQIAAgXEXECaM+yfA9RMgQIAAAQIECBAgQIAAgT4FhAl9giknQIAAAQIECBAgQIAAAQLjLiBMGPdPgOsnQIAAAQIECBAgQIAAAQJ9CggT+gRTToAAAQIECBAgQIAAAQIExl1AmDDunwDXT4AAAQIECBAgQIAAAQIE+hQQJvQJppwAAQIECBAgQIAAAQIECIy7gDBh3D8Brp8AAQIECBAgQIAAAQIECPQpIEzoE0w5AQIECBAgQIAAAQIECBAYdwFhwrh/Alw/AQIECBAgQIAAAQIECBDoU0CY0CeYcgIECBAgQIAAAQIECBAgMO4CwoRx/wS4fgIECBAgQIAAAQIECBAg0KeAMKFPMOUECBAgQIAAAQIECBAgQGDcBYQJ4/4JcP0ECBAgQIAAAQIECBAgQKBPAWFCn2DKCRAgQIAAAQIECBAgQIDAuAsIE8b9E+D6CRAgQIAAAQIECBAgQIBAnwLChD7BlBMgQIAAAQIECBAgQIAAgXEXECaM+yfA9RMgQIAAAQIECBAgQIAAgT4FhAl9giknQIAAAQIECBAgQIAAAQLjLiBMGPdPgOsnQIAAAQIECBAgQIAAAQJ9CggT+gRTToAAAQIECBAgQIAAAQIExl1AmDDunwDXT4AAAQIECBAgQIAAAQIE+hQQJvQJppwAAQIECBAgQIAAAQIECIy7gDBh3D8Brp8AAQIECBAgQIAAAQIECPQpIEzoE0w5AQIECBAgQIAAAQIECBAYdwFhwrh/Alw/AQIECBAgQIAAAQIECBDoU0CY0CeYcgIECBAgQIAAAQIECBAgMO4CwoRx/wS4fgIECBAgQIAAAQIECBAg0KeAMKFPMOUECBAgQIAAAQIECBAgQGDcBYQJ4/4JcP0ECBAgQIAAAQIECBAgQKBPgZcKE/7wD/8w/eAHP0gPHz5MExMTxVs+efIkPX78uPj57bffTisrK8XP//Iv/5J+93d/N11eXqbPf/7zaXNzM925c+daM5vU9HldygkQIECAAAECBAi8VoHynvYb3/hGeuutt67eO+6d//Zv/7b4/f79++mXf/mXi597/T1vdF1Nfu/84MGDq/fa29tLc3Nz6e7du6/1ur0ZAQLjKdBXmPDJJ58UYcCXvvSldH5+ntbW1oowIb7Qdnd3i3BhcnIyffjhh2l+fj69+eabVz/HF2oEDs+ePbsKGoL8hz/84QtrxrNrXDUBAgQIECBAgMBtEYj73JOTk/S5z30ufeUrX7n6B/7f/d3fpcPDw+I+OR6uxX3y8vJyivvqur/nQUCv18b7TE9PFw/ojo+P03vvvVfcZ8dRBhW3xU07CRC4vQJ9hQnlZUZ4cHBwcBUmVL+8yt/v3bt3ra76ujhf9W91NbeXV8sJECBAgAABAgTGSSBGEszOzl6FCb1+f/r06Y11YdbrtfFQLw8TYjRCfm8+Tt6ulQCB4QkMLEyIEQjvvvvuc2FCOYKhnOpQFyZUa4bH0+yd/+Zv/ia9//77RfFP/MRPpN///d9PP/MzP5MuLi6KURj//u//nn7qp36q+D+EmOqRH3lN/tpm76yKAAECBAgQIECgSwJNwoSpqalitG41dIi/5yML6s4VNfHALqYRx/Gbv/mbxeiExcXF56YSd8lFWwgQGD2BgYQJMSQr0tZqmBDDuXZ2dtLq6urVl101TKir6TJ7DFf74IMP0q/92q8VAUIEC9/73vfSN7/5zfTbv/3bxby4n//5n08fffRR+v73v5++/e1vX7uc3/md30lf+MIX0te//vXitbHuxO/93u8V00UcBAgQIECAAAECt0vgRWFCOYK3GibUTVOonquuJv4WoxTi3jvWZcjXLrtdclpLgMBtExhImPC6pznE0/0IIYZxxJoPf/zHf5x+6Zd+Kf30T/90+vu///v0b//2b+nnfu7nir//xm/8RvrJn/zJ9K//+q/pz/7sz4qpIfF7HP/xH/9xrab6+zCux3sSIECAAAECBAik4sFXdURpE5cXhQnlf3+VaQ7l4o7xUC5GJZTTHJaWltKjR4/SwsKCRRibdJYaAgReSaCVMCFfgDFaUy4sE8OwysUY40svvjyrw7eqCzDW1bzSFb6GF//jP/5j+q3f+q30n//5n+kXfuEXitEHMWIhH5kQgUeMYIjpEOX/MVX/Fr/H4jzf+ta3ilEODgIECBAgQIAAgdslUA0T8kUUYzRCOZ037p/LBRjzv+e7nvV6bdTEPXQEBzG94dNPP72aWvznf/7ndnS4XR8ZrSVwawX6ChPK3RziH73lUW5vk28NmW95k29dMzMzc7WdZB4a9Kq5LaoxPeGP/uiP0q/+6q8W0zgiNIipDflaCnEt1XUTqmFCdcrEbbl+7SRAgAABAgQIjLtAfi8cFvmW6Pn2jvlWjnV/zx/SRWhw02uray6Y5jDun0LXT+D1CvQVJrTVtEhSt7e3R2IIVoxK+M53vlOMwIj/04jf//RP/7QYgZCve1D397qRCdXRC22ZOw8BAgQIECBAgED3Bcq1x2IRbwcBAgS6LDCUMCG+JGNLm1HYB7caJtQtolhOeYipHrHQYn7kCzD2WqSxyx8gbSNAgAABAgQIEGhHIJ+6kE93aOfszkKAAIF2BYYSJrR7CcM/W4QAf/Inf1I0JN/eMYKCv/7rvy7+/uu//utXQUIeGjTZPnL4V6gFBAgQIECAAAECBAgQIEDgfwWECUP4NETI8OUvf7lYV8FBgAABAgQIECBAgAABAgRum4Aw4TX3WEyLiJV7v/nNb77md/Z2BAgQIECAAAECBAgQIECgHYHWwoQmuznkq9rmzc93c+hV087lOgsBAgQIECBAgACB9gXyXc+q97P5jgz5rmd5K+pqYp2xra2tYlHvjY2NdPfu3WtbQlpXof1+dEYCBJoLtBIm5HvgxmKDsbPB8vJympqaKn6en59PsfhgBA6xj26+Om0sNPOimuaXo5IAAQIECBAgQIDA6xW46X62131yBAPl0avm+Pg4zc3NpQgqysXLI3TIt4R8vVfq3QgQIPC/Aq2ECRESxFHuzhBfchEk3Lt3Lx0cHKS1tbU0MTGRYgRC/nu8pvq3uhodRoAAAQIECBAgQKCrAvGP/Z2dnbS6uppitEDcz+7u7qaHDx+m/f39a//4rwsDqn8rfz85ObkWJkxPT6enT59eezDXVRPtIkBg9AVaCRPyNDVCgzJcqAsTyi/WclhWXZhQrRn9bnCFBAgQIECAAAECt1WgOjIhDxfqwoR46JZvkV4XJkRNhAcxzSGmTayvr6ejo6O0tLRUPKRzECBAYNgCrYQJ5Rfo2dnZ1fXEfLBqmFBNbaO4GibU1QwbyfsTIECAAAECBAgQuEmgXN+grCnXTaiGCdURvVFfDRPqavb29ooRDjHKN+65e629oJcIECDwugRaCROqjS2/EGP0gWkOr6srvQ8BAgQIECBAgEAXBPKHZY8ePXrpaQ6x5lgcEVTEmgnlNIfFxcVr0yq6cM3aQIDA+Am0HibEl91HH32UNjc3i5Vn88UVy7UU8mFd1WFhdTUv6paLi4tiYRoHAQIECBAgQIAAgTYE4qFYjC7o9yjvbWOEbtzz5tOBYyHyuum8N9XEPW6MbojpDaenp8WaCfFzhBQRKtjRod8eUk+AQFsCrYQJN23tmP+3mZmZYiGamOeVhwa9atq6yDbO87VH/6+N07zyOb679LOvfA4nIECAAAECBAgQaFfgpu0f8//24MGDYpezfJHGCATqaiKY2N7eTgsLC1fbQsaDOtMc2u07ZyNA4OUEWgkT+n3r6hdjv68fRr0wYRjq3pMAAQIECBAgMJoCMRrBzgyj2beuisC4CAwlTCjnfeXTHboOLkzoeg9pHwECBAgQIEDgdgjEgzXTFG5HX2klAQK9BYYSJtzGDhEm3MZe02YCBAgQIECAAAECBAgQGISAMKGhqjChIZQyAgQIECBAgAABAgQIEBh5AWFCwy4WJjSEUkaAAAECBAgQIECAAAECIy8gTGjYxcKEhlDKCBAgQIAAAQIECBAgQGDkBVoLE/LtbPItIG/aNrLUbVIz7J4QJgy7B7w/AQIECBAgQKC7Avn9bLSy3AIyfr5p28jyiupqYtHyra2tNDk5mTY2Nq62h7R4Y3c/B1pGYJwEWgkT4svz4OAgra2tpYmJieILc3Z2Nr355psp9sKdn58v9tN98uRJevbsWVpZWbkyjtVsX1TThQ4RJnShF7SBAAECBAgQINBNgfL+N+5583vj09PTdHh4mB4+fJguLy+L+97l5eUiGCiPCA3qao6Pj9Pc3Fz65JNP0vn5eYqd0PL36aaEVhEgMC4CAwkT9vb2ii++OPKQoRo6xH+v/q2upgudIUzoQi9oAwECBAgQIECgmwLVMCGCgPfee++5f/zXhQHVv5W/n5ycXAsTpqen09OnT689mOumhlYRIDAOAq2ECQEVow4eP35cmJXDuuqCgt3d3SKZvXPnTlHbpKYLHSFM6EIvaAMBAgQIECBAoJsCMXpgc3MzXVxcpHzKb11QMDU1VYwyKI9eNREexDSHz3/+82l9fT0dHR2lpaWlYiSwgwABAsMWaC1MiC/B8oiTxpfpp59+em1kQnzJ7uzspNXV1Z5hQl3NsJHi/YUJXegFbSBAgAABAgQIdFMgHpD9wR/8QfrFX/zF4gFb/G/dtIR4ABfHTWFCXU2M/I1pxDHq9+zsLN2/f//aObqpolUECIyyQCthQnUthPIL8N69e69lmkMkwBFCDPL44OPPBnn6xud+/503GtcqJECAAAECBAgQeDmBGEUbIwKaHHEfmq+FkD8c29/fL0KAWEshjn6mOZSviTUVYs2EcprD4uLicw/omrRTDQECBNoUGEiYEF+SMXzr3Xffvba4Yvn3PImtLsBYV9PmBb/suYxMeFk5ryNAgAABAgQIjLZANUyIUQrl1N74uVxcMRYir075DZl8AcZqTZw7AomY3hCLOcaaCfGzHR1G+zPl6gjcBoFWwoQyEIghV3H02hqyOn+snC+Wb6WT13QJUJjQpd7QFgIECBAgQIBAtwTKbRzLVvXaGjJfWywPFvKtIcuauMfe3t5OCwsLV9tCxggI0xy61fdaQ2BcBVoJE/rFq34x9vv6YdQLE4ah7j0JECBAgAABAqMpEOGDnRlGs29dFYFxERhKmFDO+8qnO3QdXJjQ9R7SPgIECBAgQIDA7RCIB2umKdyOvtJKAgR6CwwlTLiNHSJMuI29ps0ECBAgQIAAAQIECBAgMAgBYUJDVWFCQyhlBAgQIECAAAECBAgQIDDyAsKEhl0sTGgIpYwAAQIECBAgQIAAAQIERl6glTDhyZMn6fHjx9ew7t+/n2JNhHynhtird3NzM8W+vfnRpGbYPSFMGHYPeH8CBAgQIECAQDcFYvvGuMe9uLi4amB+35vv1FDeI1evpK6m3CFicnIybWxsXO3oYL2Fbn4OtIrAuAm0EibkaPlODbH1Y2xfMz8/n956660UoUPsnbuysnL1knJbyZtqutApwoQu9II2ECBAgAABAgS6L5Dv1BA/Hx4epocPH6bLy8vi3nh5ebkIBsqjV83x8XGam5tLEVacn58XD+oidJidnS3urR0ECBAYpkDrYUKMMjg4OEhra2tFcFD+PDExUYxSyH+PC6/+ra5mmEDlewsTutAL2kCAAAECBAgQ6L5A/g/+6j/+68KAXjUnJyfXwoTp6WnbSXa/+7WQwNgItB4m5F+GdUHB7u5ukcyWUx2a1HShN4QJXegFbSBAgAABAgQIdFugem9bFxTE6N18i/ReNREebG1tpZgysb6+no6OjtLS0lKKh3QOAgQIDFug1TAhhmDt7Oyk1dXVIiyofplW/3tcfJOaYSPF+wsTutAL2kCAAAECBAgQ6LZATOuNowwLqkFB9b9HbZOavb29YnpDjPI9OztLvdZe6LaO1hEgMEoCrYYJ1S/HJlMYmtR0AVyY0IVe0AYCBAgQIECAQHcF6h6cvco0h3JdhFhTIdZMKKc5LC4uXnuA110RLSNAYJQFWgsT4suzuqBMdXHF+DKtDutqUvOiDoiVc+P9B3l88PFngzx943O//84bjWsVEiBAgAABAgQIvJxAjLKN6QX9HHWLjeeLK8Z6YtUpv3H+m2riHnd/f7+Y3nB6elqsmRA/29Ghn55RS4DAIARaCxPyL8F8Hle+7ePMzEyxXkL89zxY6FUziAt+2XMamfCycl5HgAABAgQIEBh9geoDsvyK820fHzx4UOzEEPe/ebBQV5Pvkha7P5TvYZrD6H+eXCGB2yDQWpjQz8VWvxj7ee2waoUJw5L3vgQIECBAgACB0RPIt48cvatzRQQIjIPAUMKEct5Xvopt17GFCV3vIe0jQIAAAQIECNwOgXiwZprC7egrrSRAoLfAUMKE29ghwoTb2GvaTIAAAQIECBAgQIAAAQKDEBAmNFQVJjSEUkaAAAECBAgQIECAAAECIy8gTGjYxcKEhlDKCBAgQIAAAQIECBAgQGDkBYQJDbtYmNAQShkBAgQIECBAgAABAgQIjLxAa2FC7IG7ubmZLi4u0uTkZNrY2EixhU2+7WPs1Rs1sW9vfjSpGXZPCBOG3QPenwABAgQIECDQbYEnT56kx48fF418++2308rKSvFzvu3j/fv3U90i5HU1sWj51tbWtXtrizd2+zOgdQTGSaCVMKHXvrrVv8cX7LNnz66+WAO6SU0XOkSY0IVe0AYCBAgQIECAQDcF4h/+h4eH6eHDh2liYuKqkfnfLy8v04cffpiWl5eLh27l0avm+Pg4zc3NpXhod35+XoQQETrMzs6mt956q5sQWkWAwNgItBImxMiCg4ODtLa2du3Ls/r3uromNV3oDWFCF3pBGwgQIECAAAEC3RTo9Y/86t/r6nrVnJycXAsTpqen09OnT689mOumhlYRIDAOAq2ECeUQrBKsnM7w6aefXgsZIjjY3d0tEttyqkNdmFCt6UJHCBO60AvaQIAAAQIECBDonkA50vbs7OyqceV0hrqgYGpq6tpUh141ER7ENIe4t15fX09HR0dpaWnp2sO77mloEQEC4yLQWpiQp6TxhRhfkvfu3bsWJsQQrZ2dnbS6utozTKir6UJnCBO60AvaQIAAAQIECBDonkCECdvb22lhYeFqzbDy4dj+/v61aQkx7TeOfN2EaphQV7O3t1ecJ0YDR2jRa+2F7uloEQECoyowkDAhRipEuPDuu+8+NzKhOh2ijWkOsehjhBCDPD74+LNBnr7xud9/543GtQoJECBAgAABAgReTiBG0caIgCZHNUzIf4/RBPkaB/1McyjXRYh761gzoZzmsLi4+NwDuibtVEOAAIE2BVoJE/LpC7GTQywsMz8/n958882rn+PLsByxkCex1QUY62ravOCXPZeRCS8r53UECBAgQIAAgdEXyO9h8wUVT09PrxZmjIXI66bz5vXVmnhgFqMbYnpDnCse2MXPjx49ShEqVHdJG31pV0iAQFcEWgkT4mJ6bYWTb/s4MzNztcJt/oXbq6YrSNEOYUKXekNbCBAgQIAAAQLdEui1TXq0Mt/28cGDB8VODNW1xOpq6kY8xEM70xy61fdaQ2BcBVoLE/oBrH4x9vPaYdUKE4Yl730JECBAgAABAqMnUE4LXllZGb2Lc0UECIyFwFDChHLeVz7doevawoSu95D2ESBAgAABAgRuh0A8WDNN4Xb0lVYSINBbYChhwm3sEGHCbew1bSZAgAABAgQIECBAgACBQQgIExqqChMaQikjQIAAAQIECBAgQIAAgZEXECY07GJhQkMoZQQIECBAgAABAgQIECAw8gKthAn56rUhlu/akO/UEHv1bm5uPreFTZOaYfeEMGHYPeD9CRAgQIAAAQLdFch3NotWlrs2xM/5Tg33799PdeuG1dXEOmNbW1sptl7f2NhId+/eTdZb6O5nQMsIjJtAa2HCzs5OWl1dvRYUxJddbF8zPz9fbIETX7Kxd26+am2Tmi50ijChC72gDQQIECBAgACBbgrEfW4c1aAgAoHDw8Nie/TLy8vi3nh5ebkIBsqjV83x8XGam5tL8eDu/Py8OHeEDrOzs8W9tYMAAQLDFBhomBAjDg4ODtLa2lqamJgo9tPNf48Lb1IzTKDyvYUJXegFbSBAgAABAgQIdFOgV5hQ/cd/XRjQq+bk5ORamDA9PZ2ePn167cFcNzW0igCBcRBoLUyI6QsXFxeFWTl8qy4o2N3dLZLZO3fuFLVNarrQEcKELvSCNhAgQIAAAQIEuimQT3PIp/bWBQVTU1PXRjD0qonwIKY5xPnW19fT0dFRWlpaKh7SOQgQIDBsgVbChPwiyvUTvv71rxeBQT4SIf5bdTpENUyoqxk2Ury/MKELvaANBAgQIECAAIHuC0SwEKMK4gHao0ePrk1LqBvBUA0T6mr29vaK88S99dnZ2dXDu+5raCEBAqMq0HqYEFDlF2I1TDDN4dU/Rt9d+tlXP4kzECBAgAABAgQIDEwgv+ethgn9THMo10WINRVizYRymsPi4uJzD+gGdjFOTIAAgR4CrYcJMbKgXFgmhnDlCzDGl2d1WFd1Aca6mhf1XkyviPcd5PHBx58N8vSNz/3+O280rlVIgAABAgQIECDwcgLxUCymF7zMkS86ni+uGAuRV6f8xvlvqol73P39/WJ6w+npabFmQvwcIUWECuXU4Zdpp9cQIEDgVQRaCRNu2gon3/Yx3zIyDw161bzKhbX9WtMc2hZ1PgIECBAgQIDAaAjctE16XGG+7WO5ZWTc/+bBQl1NPHTb3t5OCwsLV9tCxoM60xxG43PjKgjcdoFWwoR+EapfjP2+fhj1woRhqHtPAgQIECBAgMBoCsRoBDszjGbfuioC4yIwlDChnPdV3Ye3y+jChC73jrYRIECAAAECBG6PQDxYM03h9vSXlhIgUC8wlDDhNnaGMOE29po2EyBAgAABAgQIECBAgMAgBIQJDVWFCQ2hlBEgQIAAAQIECBAgQIDAyAsIExp2sTChIZQyAgQIECBAgAABAgQIEBh5AWFCwy4WJjSEUkaAAAECBAgQIECAAAECIy/QaphQbovzxS9+Ma2srBR4+baPsVfv5ubmc/vhNqkZdk8IE4bdA96fAAECBAgQINB9gdgy/a/+6q/SxsZGsZ1jHPm2j/fv3091i5DX1cSi5VtbW2lycvLqfBZv7P5nQAsJjItAq2FCfAmWR4QJ8WUXe+HOz8+nt956K8WX67Nnz66ChqhtUtOFzhAmdKEXtIEAAQIECBAg0F2BeED23e9+t2jg1772tSJMiEDg8PAwPXz4MF1eXhb3xsvLy1dBQ9T2qjk+Pk5zc3MpHtidn58XIUTcb8/Ozhb31g4CBAgMU6C1MKHcKze+3Mo9c+ML9eDgIK2traWJiYlilEL+e1x4k5phApXvLUzoQi9oAwECBAgQIECgmwLxgGx7e7t4iBbhwcLCQhEYVP/xXxcG9Ko5OTm5FiZMT09f3Wd3U0GrCBAYJ4FWwoR8uFWEAzeFCbu7u0Uye+fOncK5Lkyo1nShQ4QJXegFbSBAgAABAgQIdFMgHqzF6IF33323CBVuChOmpqauTXWoCxOiJsKDmOYQU4XX19fT0dFRWlpaKh7SOQgQIDBsgVbChJi+EEcMvSpHKMQ0h2pQEEO0dnZ20urqas8woa5m2Ejx/sKELvSCNhAgQIAAAQIEuieQ37/G+gY3hQn5fXN5JdUwoa5mb2+vmN4Qo3zPzs5Sr7UXuqejRQQIjKpAK2FCvmBMCfX2228XyezrmOZwcXFRzCUb5PHBx58N8vSNz/3+O280rlVIgAABAgQIECDwcgIxijZGBDQ58sXEy/py0cQYTZCvcdDPNIdyXYRy1EM5zWFxcfG5B3RN2qmGAAECbQq0EibkDcpHJlQXV4wvz+qwriY1bV7wy57LyISXlfM6AgQIECBAgMD4CJRrJ5TTHPLFFWMh8rrpvDfVxAOz/f39YnrD6elpMZ04fn706FGKUKGcOjw+wq6UAIGuCAw0TIiLzJPamZmZYr2EmOeVBwu9arqCFO0QJnSpN7SFAAECBAgQINBNgWqYEK3MR/E+ePCg2Ikh7n/zYKGupnqu8iGcaQ7d7HutIjBuAq2HCU0A675km7xumDXChGHqe28CBAgQIECAwGgJ5KN5R+vKXA0BAuMiMJQwoZz3FQs23pZDmHBbeko7CRAgQIAAAQLdFsh3QjNNodt9pXUECPQWGEqYcBs7RJhwG3tNmwkQIECAAAECBAgQIEBgEALChIaqwoSGUMoIECBAgAABAgQIECBAYOQFhAkNu1iY0BBKGQECBAgQIECAAAECBAiMvEBrYUK+Au39+/dTuR5CvlND7NW7ubn53BY2TWqG3RMhrFAfAAAQx0lEQVTChGH3gPcnQIAAAQIECHRX4Kb72V73yfnV1NXEOmNbW1tpcnIybWxspLt37ybrLXT3M6BlBMZNoJUwIb48//mf/zl99atfTbEX7s7OTlpdXS2++D788MM0Pz9fbIHz5MmTFPvrrqysXDmXW9zcVNOFThEmdKEXtIEAAQIECBAg0E2Bv/iLvyjuhWNBxbjnjSMerkUgcHh4WGyPfnl5WdwbLy8vF8FAefSqOT4+TnNzc8X99fn5eXG+CB1mZ2eLe2sHAQIEhinQSpiQX0AECwcHB2ltba0IDsqfJyYmiv1089/jddW/1dUME6h8b2FCF3pBGwgQIECAAAEC3RfI/8Ff/cd/XRjQq+bk5ORamDA9PZ2ePn167cFc9zW0kACBURVoLUwoh2blw7DqgoLd3d0imS23wWlS0wV8YUIXekEbCBAgQIAAAQLdFMinObz99ttX/+CvCwqmpqaupgTH1fSqifAgpjnEVOH19fV0dHSUlpaWUjykcxAgQGDYAq2FCeWFxDCscvhW/C0fiZBPgegVJtTVDBsp3l+Y0IVe0AYCBAgQIECAQPcF8qm91aAgnwJRXkmTmr29vWJ6Q9xbn52dpXyNsu6LaCEBAqMo0HqYkKerERi8jmkOFxcXxVyyQR4ffPzZIE/f+Nzvv/NG41qFBAgQIECAAAECLycQ97ExIuBljnzk7aNHj66tcdDPNIdyXYRYUyHWTCinOSwuLl6tUVY+oHuZdnoNAQIEXkWglTAhvuDiiC+8fGRCDOHKF2CML8/qsK7qAox1Na9ygW291siEtiSdhwABAgQIECAwWgJxP/uXf/mX6Vd+5VeKKQj5yIR8ccVYT6w65TckbqqJe+v9/f1iesPp6WmxZkL8HCFFhArChNH6LLkaArdJoJUwIb7kYsvHGCEQR6+tIWdmZor1EuJLNg8N8jlmeU2XIIUJXeoNbSFAgAABAgQIdEsgAoTHjx8Xjapuh55v+/jgwYPiAVzc/+bBQl1NhBTb29tpYWHhalvIeFBnmkO3+l5rCIyrQCthQr941S/Gfl8/jHphwjDUvScBAgQIECBAYDQFYjSCnRlGs29dFYFxERhKmFDO+4q9cm/LIUy4LT2lnQQIECBAgACBbgvEgzXTFLrdR1pHgMCLBYYSJry4Wd2rECZ0r0+0iAABAgQIECBAgAABAgSGIyBMaOguTGgIpYwAAQIECBAgQIAAAQIERl5AmNCwi4UJDaGUESBAgAABAgQIECBAgMDIC7QWJuQr0PbazaG6sm2pm+/m0Ktm2D0hTBh2D3h/AgQIECBAgEB3BW66n+11n5xfTV1NrDO2tbWVJicn08bGxtWODtZb6O7nQMsIjJNAK2FCfHkeHx+n995779o2N/HFF9vXzM/PF1vg5HvulsixAM2LarrQIcKELvSCNhAgQIAAAQIEuimwt7eX5ubmin/w51ugRyBweHhYbI9+eXlZ3PcuLy8XdeXRqybur+OcsQ37+fl5isXL49yzs7PFvbWDAAECwxRoJUzILyC+7Movyfj7wcFBWltbSxMTE0XQkP8e/736t7qaYQKV7y1M6EIvaAMBAgQIECBAoPsC+QO06j/+68KAXjUnJyfXwoTp6WnbSXa/+7WQwNgItB4m5GHAs2fPngsTdnd3i2T2zp07BXJdmFCt6UJvCBO60AvaQIAAAQIECBDovkAeDtQFBVNTU8Uog/LoVRPhQUxziGnA6+vr6ejoKC0tLRUP6RwECBAYtkCrYUJMWdje3k4LCwvF0K1qUBCjFnZ2dtLq6mrPMKGuZthI8f7ChC70gjYQIECAAAECBLotEFMWnj59mlZWVoqGVoOCGLUQx01hQl1NTKOI6Q0xyvfs7Czla5R1W0TrCBAYVYFWw4R8fliANZnC0KSmC/jChC70gjYQIECAAAECBLorEPe11RG2rzLNoVwXIQKKWDOhnOawuLj43AO67qpoGQECoyrQSphQLqJ47969aylrdXHFatgQqE1qXoR/cXFRLEwzyOODjz8b5Okbn/v9d95oXKuQAAECBAgQIEDg5QRiSm5ML2h6xD/4P/roo7S5uXk1Ajdemy+uGFOA66bz3lQT97j7+/vF9IbT09Ni1EP8bEeHpj2jjgCBQQm0EiaU29bkjSyHXuXb5MzMzBTrJcQ8rzxY6FUzqIt+mfMamfAyal5DgAABAgQIEBh9gfLhWEw/KI98u/N828cHDx4UOzFURzHU1VSnEOfvY5rD6H+uXCGBrgu0Eib0e5HVL8Z+Xz+MemHCMNS9JwECBAgQIEBgNAWqayuM5lW6KgIERllgKGFCOe8rX3im68jChK73kPYRIECAAAECBG6HQDxYM03hdvSVVhIg0FtgKGHCbewQYcJt7DVtJkCAAAECBAgQIECAAIFBCAgTGqoKExpCKSNAgAABAgQIECBAgACBkRcQJjTsYmFCQyhlBAgQIECAAAECBAgQIDDyAsKEhl0sTGgIpYwAAQIECBAgQIAAAQIERl6g1TAhtrT5wQ9+cLX9Y+jl2z7mW+Tksk1qht0TwoRh94D3J0CAAAECBAh0W6C8p/3GN75RbP9YHvm2j722dKyrKbdfn5ycTBsbG+nu3bvJ4o3d/gxoHYFxEmglTPjkk0/S5uZm+tKXvpTOz8/T2tpampiYKL7sPvzwwzQ/P198oT558iQ9e/YsraysXBk3qelChwgTutAL2kCAAAECBAgQ6KZA3OeenJykz33uc+krX/nKVZgQgcDh4WHxsO3y8rK4N15eXi6CgfLoVXN8fJzm5uZS3GvHPXbshBahw+zs7LWwopsiWkWAwKgLtBImlEiRxh4cHFyFCS/6PV7XpKYLnSBM6EIvaAMBAgQIECBAoNsC1X/sv+j3uJpeNRFO5GHC9PR0evr06bUHc93W0DoCBEZZ4LWHCbu7u0Uye+fOncK1Lkyo1nShA4QJXegFbSBAgAABAgQIdFvgReFB/PepqalilEF51L0maiI82NraSjFVeH19PR0dHaWlpaViBLCDAAECwxZ4rWFCDNHa2dlJq6urPcOEupphI8X7CxO60AvaQIAAAQIECBDotsCLwoSYDhHHTWFCXc3e3l4xvSFGAZ+dnaVeay90W0frCBAYJYHXGiZURyEEZBvTHC4uLoq5ZIM8Pvj4s0GevvG533/njca1CgkQIECAAAECBF5OIEbRxoiAfo8XhQl1ax686DWxpkKsmVBOc1hcXHzuAV2/7VRPgACBVxUYaJhQXVyxblhXk5pXvcg2Xm9kQhuKzkGAAAECBAgQGG2BajCQL64YC5HXTee9qSYemO3v7xfTG05PT4s1E+LnR48epQgVyqnDo63q6ggQ6KJAK2FCuZtDjBAoj3LoVb7t48zMzNW2kXmw0KumS2DChC71hrYQIECAAAECBLolEFMTHj9+fNWofEv0fNvHBw8eFDsxxP1vHizU1cRDt+3t7bSwsHC1LWTsBmGaQ7f6XmsIjKtAK2FCv3jVL8Z+Xz+MemHCMNS9JwECBAgQIEBgNAViNIKdGUazb10VgXERGEqYUM77yhee6Tq4MKHrPaR9BAgQIECAAIHbIRAP1kxTuB19pZUECPQWGEqYcBs7RJhwG3tNmwkQIECAAAECBAgQIEBgEALChIaqwoSGUMoIECBAgAABAgQIECBAYOQFhAkNu1iY0BBKGQECBAgQIECAAAECBAiMvMDAw4R8p4Z8VdtctknNsHtCmDDsHvD+BAgQIECAAIHuCuS7m01OTqaNjY1iB4bqke/aUO5+FuuJbW1tpfx11lXobl9rGQEC/yMw0DAhvgRj+5r5+fliC5zYMif2111ZWbnyb1LThc4SJnShF7SBAAECBAgQINBNgXzb8wgHDg8Pr7ZEL1uc//3y8rK4T15eXk7Hx8dpbm4uRSBxfn6eYpHyON/s7GxxD+0gQIBAFwUGGibEiIODg4O0traWJiYmiv10898DpElNF+CECV3oBW0gQIAAAQIECHRPIEKAnZ2dtLq6mu7cuVOEAvnvZYurAUH5+8nJybUwYXp62raR3etmLSJAoCLw2sOE3d3dIqWNL9peYUK1pgu9JkzoQi9oAwECBAgQIECgewJ1YUI56iCf6lAXJkxNTaUID2KaQ0wJXl9fT0dHR2lpaal4GOcgQIBAVwVea5hQl9JWRyb0SnKHDShMGHYPeH8CBAgQIECAQDcFqvevMY13e3s7LSwsXFs3oRomxBTgOGJaQ3ns7e0V0xtiNO/Z2Vkq11Xo5pVrFQEC4yzwWsOE2zzN4Tv/9/934nPyra/+n060QyMIECBAgAABAgT+R+BVpzmU6yLEmgqxZkI5zWFxcbF2ugR3AgQIdEFgoGFCdXHFfGGa8uKb1LwI6uLiovgSdxAgQIAAAQIECBBoQyCm5Ma0g6ZHfp9bt+h4nCdfgDEWJc+n9sa97P7+fjG94fT0tFgzIX5+9OhRilChnCLctD3qCBAgMGiBgYYJ0fh828eZmZmrVW3zL9xeNYO+eOcnQIAAAQIECBAg0IZAvjVkvh163OfmoUG+NeSDBw+K3Rqq0yLKh22mObTRM85BgMCgBAYeJtQ1vNc8skFdpPMSIECAAAECBAgQGIZAjEaIUQb51ujDaIf3JECAQNsCQwkTyvlg+WIzbV+Y8xEgQIAAAQIECBAYpkA8QDNNYZg94L0JEBikwFDChEFekHMTIECAAAECBAgQIECAAAECgxUQJgzW19kJECBAgAABAgQIECBAgMDICQgTRq5LXRABAgQIECBAgAABAgQIEBisgDBhsL7OToAAAQIECBAgQIAAAQIERk5AmDByXeqCCBAgQIAAAQIECBAgQIDAYAWECYP1dXYCBAgQIECAAAECBAgQIDByAsKEketSF0SAAAECBAgQIECAAAECBAYrIEwYrK+zEyBAgAABAgQIECBAgACBkRMQJoxcl7ogAgQIECBAgAABAgQIECAwWAFhwmB9nZ0AAQIECBAgQIAAAQIECIycgDBh5LrUBREgQIAAAQIECBAgQIAAgcEKCBMG6+vsBAgQIECAAAECBAgQIEBg5ASECSPXpS6IAAECBAgQIECAAAECBAgMVkCYMFhfZydAgAABAgQIECBAgAABAiMnIEwYuS51QQQIECBAgAABAgQIECBAYLACwoTB+jo7AQIECBAgQIAAAQIECBAYOQFhwsh1qQsiQIAAAQIECBAgQIAAAQKDFRAmDNbX2QkQIECAAAECBAgQIECAwMgJCBNGrktdEAECBAgQIECAAAECBAgQGKyAMGGwvs5OgAABAgQIECBAgAABAgRGTkCYMHJd6oIIECBAgAABAgQIECBAgMBgBYQJg/V1dgIECBAgQIAAAQIECBAgMHICwoSR61IXRIAAAQIECBAgQIAAAQIEBisgTBisr7MTIECAAAECBAgQIECAAIGRExAmjFyXuiACBAgQIECAAAECBAgQIDBYAWHCYH2dnQABAgQIECBAgAABAgQIjJyAMGHkutQFESBAgAABAgQIECBAgACBwQoIEwbr6+wECBAgQIAAAQIECBAgQGDkBIQJI9elLogAAQIECBAgQIAAAQIECAxWQJgwWF9nJ0CAAAECBAgQIECAAAECIycgTBi5LnVBBAgQIECAAAECBAgQIEBgsALChMH6OjsBAgQIECBAgAABAgQIEBg5gasw4R/+4R+Of/zHf/zLI3eFLogAAQIECBAgQIAAAQIECBBoVeBHP/rR9/4bePCgDczq7dQAAAAASUVORK5CYII=">
          <a:extLst>
            <a:ext uri="{FF2B5EF4-FFF2-40B4-BE49-F238E27FC236}">
              <a16:creationId xmlns:a16="http://schemas.microsoft.com/office/drawing/2014/main" id="{00000000-0008-0000-1300-000001000400}"/>
            </a:ext>
          </a:extLst>
        </xdr:cNvPr>
        <xdr:cNvSpPr>
          <a:spLocks noChangeAspect="1" noChangeArrowheads="1"/>
        </xdr:cNvSpPr>
      </xdr:nvSpPr>
      <xdr:spPr bwMode="auto">
        <a:xfrm>
          <a:off x="6400800" y="1675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59</xdr:row>
      <xdr:rowOff>0</xdr:rowOff>
    </xdr:from>
    <xdr:to>
      <xdr:col>1</xdr:col>
      <xdr:colOff>59871</xdr:colOff>
      <xdr:row>60</xdr:row>
      <xdr:rowOff>111579</xdr:rowOff>
    </xdr:to>
    <xdr:sp macro="" textlink="">
      <xdr:nvSpPr>
        <xdr:cNvPr id="262146" name="AutoShape 2" descr="data:image/png;base64,iVBORw0KGgoAAAANSUhEUgAABBMAAADaCAYAAAD0bgoyAAAAAXNSR0IArs4c6QAAIABJREFUeF7t3U9oZWleN/BH6UUmbqQYcJHwjlAwEaFr12RosSeDi6EjLjSUizADYsfMJn+swaEMDE1oBG1GCCa6iRURe4yLItbKhHchZFoQChdCAq9GFJyXlCBkut0YZtGM8jty4pNT56bOrTq37sm9n7OZJP275z7n81zunPqe58+PJQcBAgQIECBAgAABAgQIECBAoA+BH4va73//+//1wx/+sI+XKSVAgAABAgQIECBAgAABAgTGUeBHP/rR94ow4ezs7L+++MUvjqOBayZAgAABAgQIECBAgAABAgT6EPinf/qnJEzoA0wpAQIECBAgQIAAAQIECBAYdwFhwrh/Alw/AQIECBAgQIAAAQIECBDoU0CY0CeYcgIECBAgQIAAAQIECBAgMO4CwoRx/wS4fgIECBAgQIAAAQIECBAg0KeAMKFPMOUECBAgQIAAAQIECBAgQGDcBYQJ4/4JcP0ECBAgQIAAAQIECBAgQKBPAWFCn2DKCRAgQIAAAQIECBAgQIDAuAsIE8b9E+D6CRAgQIAAAQIECBAgQIBAnwLChD7BlBMgQIAAAQIECBAgQIAAgXEXECaM+yfA9RMgQIAAAQIECBAgQIAAgT4FhAl9giknQIAAAQIECBAgQIAAAQLjLiBMGPdPgOsnQIAAAQIECBAgQIAAAQJ9CggT+gRTToAAAQIECBAgQIAAAQIExl1AmDDunwDXT4AAAQIECBAgQIAAAQIE+hQQJvQJppwAAQIECBAgQIAAAQIECIy7gDBh3D8Brp8AAQIECBAgQIAAAQIECPQpIEzoE0w5AQIECBAgQIAAAQIECBAYdwFhwrh/Alw/AQIECBAgQIAAAQIECBDoU0CY0CeYcgIECBAgQIAAAQIECBAgMO4CwoRx/wS4fgIECBAgQIAAAQIECBAg0KeAMKFPMOUECBAgQIAAAQIECBAgQGDcBYQJ4/4JcP0ECBAgQIAAAQIECBAgQKBPAWFCn2DKCRAgQIAAAQIECBAgQIDAuAsIE8b9E+D6CRAgQIAAAQIECBAgQIBAnwLChD7BlBMgQIAAAQIECBAgQIAAgXEXECaM+yfA9RMgQIAAAQIECBAgQIAAgT4FhAl9giknQIAAAQIECBAgQIAAAQLjLiBMGPdPgOsnQIAAAQIECBAgQIAAAQJ9CggT+gRTToAAAQIECBAgQIAAAQIExl1AmDDunwDXT4AAAQIECBAgQIAAAQIE+hQQJvQJppwAAQIECBAgQIAAAQIECIy7gDBh3D8Brp8AAQIECBAgQIAAAQIECPQpIEzoE0w5AQIECBAgQIAAAQIECBAYdwFhwrh/Alw/AQIECBAgQIAAAQIECBDoU0CY0CeYcgIECBAgQIAAAQIECBAgMO4CwoRx/wS4fgIECBAgQIAAAQIECBAg0KeAMKFPMOUECBAgQIAAAQIECBAgQGDcBYQJ4/4JcP0ECBAgQIAAAQIECBAgQKBPgZcKE/7wD/8w/eAHP0gPHz5MExMTxVs+efIkPX78uPj57bffTisrK8XP//Iv/5J+93d/N11eXqbPf/7zaXNzM925c+daM5vU9HldygkQIECAAAECBAi8VoHynvYb3/hGeuutt67eO+6d//Zv/7b4/f79++mXf/mXi597/T1vdF1Nfu/84MGDq/fa29tLc3Nz6e7du6/1ur0ZAQLjKdBXmPDJJ58UYcCXvvSldH5+ntbW1oowIb7Qdnd3i3BhcnIyffjhh2l+fj69+eabVz/HF2oEDs+ePbsKGoL8hz/84QtrxrNrXDUBAgQIECBAgMBtEYj73JOTk/S5z30ufeUrX7n6B/7f/d3fpcPDw+I+OR6uxX3y8vJyivvqur/nQUCv18b7TE9PFw/ojo+P03vvvVfcZ8dRBhW3xU07CRC4vQJ9hQnlZUZ4cHBwcBUmVL+8yt/v3bt3ra76ujhf9W91NbeXV8sJECBAgAABAgTGSSBGEszOzl6FCb1+f/r06Y11YdbrtfFQLw8TYjRCfm8+Tt6ulQCB4QkMLEyIEQjvvvvuc2FCOYKhnOpQFyZUa4bH0+yd/+Zv/ia9//77RfFP/MRPpN///d9PP/MzP5MuLi6KURj//u//nn7qp36q+D+EmOqRH3lN/tpm76yKAAECBAgQIECgSwJNwoSpqalitG41dIi/5yML6s4VNfHALqYRx/Gbv/mbxeiExcXF56YSd8lFWwgQGD2BgYQJMSQr0tZqmBDDuXZ2dtLq6urVl101TKir6TJ7DFf74IMP0q/92q8VAUIEC9/73vfSN7/5zfTbv/3bxby4n//5n08fffRR+v73v5++/e1vX7uc3/md30lf+MIX0te//vXitbHuxO/93u8V00UcBAgQIECAAAECt0vgRWFCOYK3GibUTVOonquuJv4WoxTi3jvWZcjXLrtdclpLgMBtExhImPC6pznE0/0IIYZxxJoPf/zHf5x+6Zd+Kf30T/90+vu///v0b//2b+nnfu7nir//xm/8RvrJn/zJ9K//+q/pz/7sz4qpIfF7HP/xH/9xrab6+zCux3sSIECAAAECBAik4sFXdURpE5cXhQnlf3+VaQ7l4o7xUC5GJZTTHJaWltKjR4/SwsKCRRibdJYaAgReSaCVMCFfgDFaUy4sE8OwysUY40svvjyrw7eqCzDW1bzSFb6GF//jP/5j+q3f+q30n//5n+kXfuEXitEHMWIhH5kQgUeMYIjpEOX/MVX/Fr/H4jzf+ta3ilEODgIECBAgQIAAgdslUA0T8kUUYzRCOZ037p/LBRjzv+e7nvV6bdTEPXQEBzG94dNPP72aWvznf/7ndnS4XR8ZrSVwawX6ChPK3RziH73lUW5vk28NmW95k29dMzMzc7WdZB4a9Kq5LaoxPeGP/uiP0q/+6q8W0zgiNIipDflaCnEt1XUTqmFCdcrEbbl+7SRAgAABAgQIjLtAfi8cFvmW6Pn2jvlWjnV/zx/SRWhw02uray6Y5jDun0LXT+D1CvQVJrTVtEhSt7e3R2IIVoxK+M53vlOMwIj/04jf//RP/7QYgZCve1D397qRCdXRC22ZOw8BAgQIECBAgED3Bcq1x2IRbwcBAgS6LDCUMCG+JGNLm1HYB7caJtQtolhOeYipHrHQYn7kCzD2WqSxyx8gbSNAgAABAgQIEGhHIJ+6kE93aOfszkKAAIF2BYYSJrR7CcM/W4QAf/Inf1I0JN/eMYKCv/7rvy7+/uu//utXQUIeGjTZPnL4V6gFBAgQIECAAAECBAgQIEDgfwWECUP4NETI8OUvf7lYV8FBgAABAgQIECBAgAABAgRum4Aw4TX3WEyLiJV7v/nNb77md/Z2BAgQIECAAAECBAgQIECgHYHWwoQmuznkq9rmzc93c+hV087lOgsBAgQIECBAgACB9gXyXc+q97P5jgz5rmd5K+pqYp2xra2tYlHvjY2NdPfu3WtbQlpXof1+dEYCBJoLtBIm5HvgxmKDsbPB8vJympqaKn6en59PsfhgBA6xj26+Om0sNPOimuaXo5IAAQIECBAgQIDA6xW46X62131yBAPl0avm+Pg4zc3NpQgqysXLI3TIt4R8vVfq3QgQIPC/Aq2ECRESxFHuzhBfchEk3Lt3Lx0cHKS1tbU0MTGRYgRC/nu8pvq3uhodRoAAAQIECBAgQKCrAvGP/Z2dnbS6uppitEDcz+7u7qaHDx+m/f39a//4rwsDqn8rfz85ObkWJkxPT6enT59eezDXVRPtIkBg9AVaCRPyNDVCgzJcqAsTyi/WclhWXZhQrRn9bnCFBAgQIECAAAECt1WgOjIhDxfqwoR46JZvkV4XJkRNhAcxzSGmTayvr6ejo6O0tLRUPKRzECBAYNgCrYQJ5Rfo2dnZ1fXEfLBqmFBNbaO4GibU1QwbyfsTIECAAAECBAgQuEmgXN+grCnXTaiGCdURvVFfDRPqavb29ooRDjHKN+65e629oJcIECDwugRaCROqjS2/EGP0gWkOr6srvQ8BAgQIECBAgEAXBPKHZY8ePXrpaQ6x5lgcEVTEmgnlNIfFxcVr0yq6cM3aQIDA+Am0HibEl91HH32UNjc3i5Vn88UVy7UU8mFd1WFhdTUv6paLi4tiYRoHAQIECBAgQIAAgTYE4qFYjC7o9yjvbWOEbtzz5tOBYyHyuum8N9XEPW6MbojpDaenp8WaCfFzhBQRKtjRod8eUk+AQFsCrYQJN23tmP+3mZmZYiGamOeVhwa9atq6yDbO87VH/6+N07zyOb679LOvfA4nIECAAAECBAgQaFfgpu0f8//24MGDYpezfJHGCATqaiKY2N7eTgsLC1fbQsaDOtMc2u07ZyNA4OUEWgkT+n3r6hdjv68fRr0wYRjq3pMAAQIECBAgMJoCMRrBzgyj2beuisC4CAwlTCjnfeXTHboOLkzoeg9pHwECBAgQIEDgdgjEgzXTFG5HX2klAQK9BYYSJtzGDhEm3MZe02YCBAgQIECAAAECBAgQGISAMKGhqjChIZQyAgQIECBAgAABAgQIEBh5AWFCwy4WJjSEUkaAAAECBAgQIECAAAECIy8gTGjYxcKEhlDKCBAgQIAAAQIECBAgQGDkBVoLE/LtbPItIG/aNrLUbVIz7J4QJgy7B7w/AQIECBAgQKC7Avn9bLSy3AIyfr5p28jyiupqYtHyra2tNDk5mTY2Nq62h7R4Y3c/B1pGYJwEWgkT4svz4OAgra2tpYmJieILc3Z2Nr355psp9sKdn58v9tN98uRJevbsWVpZWbkyjtVsX1TThQ4RJnShF7SBAAECBAgQINBNgfL+N+5583vj09PTdHh4mB4+fJguLy+L+97l5eUiGCiPCA3qao6Pj9Pc3Fz65JNP0vn5eYqd0PL36aaEVhEgMC4CAwkT9vb2ii++OPKQoRo6xH+v/q2upgudIUzoQi9oAwECBAgQIECgmwLVMCGCgPfee++5f/zXhQHVv5W/n5ycXAsTpqen09OnT689mOumhlYRIDAOAq2ECQEVow4eP35cmJXDuuqCgt3d3SKZvXPnTlHbpKYLHSFM6EIvaAMBAgQIECBAoJsCMXpgc3MzXVxcpHzKb11QMDU1VYwyKI9eNREexDSHz3/+82l9fT0dHR2lpaWlYiSwgwABAsMWaC1MiC/B8oiTxpfpp59+em1kQnzJ7uzspNXV1Z5hQl3NsJHi/YUJXegFbSBAgAABAgQIdFMgHpD9wR/8QfrFX/zF4gFb/G/dtIR4ABfHTWFCXU2M/I1pxDHq9+zsLN2/f//aObqpolUECIyyQCthQnUthPIL8N69e69lmkMkwBFCDPL44OPPBnn6xud+/503GtcqJECAAAECBAgQeDmBGEUbIwKaHHEfmq+FkD8c29/fL0KAWEshjn6mOZSviTUVYs2EcprD4uLicw/omrRTDQECBNoUGEiYEF+SMXzr3Xffvba4Yvn3PImtLsBYV9PmBb/suYxMeFk5ryNAgAABAgQIjLZANUyIUQrl1N74uVxcMRYir075DZl8AcZqTZw7AomY3hCLOcaaCfGzHR1G+zPl6gjcBoFWwoQyEIghV3H02hqyOn+snC+Wb6WT13QJUJjQpd7QFgIECBAgQIBAtwTKbRzLVvXaGjJfWywPFvKtIcuauMfe3t5OCwsLV9tCxggI0xy61fdaQ2BcBVoJE/rFq34x9vv6YdQLE4ah7j0JECBAgAABAqMpEOGDnRlGs29dFYFxERhKmFDO+8qnO3QdXJjQ9R7SPgIECBAgQIDA7RCIB2umKdyOvtJKAgR6CwwlTLiNHSJMuI29ps0ECBAgQIAAAQIECBAgMAgBYUJDVWFCQyhlBAgQIECAAAECBAgQIDDyAsKEhl0sTGgIpYwAAQIECBAgQIAAAQIERl6glTDhyZMn6fHjx9ew7t+/n2JNhHynhtird3NzM8W+vfnRpGbYPSFMGHYPeH8CBAgQIECAQDcFYvvGuMe9uLi4amB+35vv1FDeI1evpK6m3CFicnIybWxsXO3oYL2Fbn4OtIrAuAm0EibkaPlODbH1Y2xfMz8/n956660UoUPsnbuysnL1knJbyZtqutApwoQu9II2ECBAgAABAgS6L5Dv1BA/Hx4epocPH6bLy8vi3nh5ebkIBsqjV83x8XGam5tLEVacn58XD+oidJidnS3urR0ECBAYpkDrYUKMMjg4OEhra2tFcFD+PDExUYxSyH+PC6/+ra5mmEDlewsTutAL2kCAAAECBAgQ6L5A/g/+6j/+68KAXjUnJyfXwoTp6WnbSXa/+7WQwNgItB4m5F+GdUHB7u5ukcyWUx2a1HShN4QJXegFbSBAgAABAgQIdFugem9bFxTE6N18i/ReNREebG1tpZgysb6+no6OjtLS0lKKh3QOAgQIDFug1TAhhmDt7Oyk1dXVIiyofplW/3tcfJOaYSPF+wsTutAL2kCAAAECBAgQ6LZATOuNowwLqkFB9b9HbZOavb29YnpDjPI9OztLvdZe6LaO1hEgMEoCrYYJ1S/HJlMYmtR0AVyY0IVe0AYCBAgQIECAQHcF6h6cvco0h3JdhFhTIdZMKKc5LC4uXnuA110RLSNAYJQFWgsT4suzuqBMdXHF+DKtDutqUvOiDoiVc+P9B3l88PFngzx943O//84bjWsVEiBAgAABAgQIvJxAjLKN6QX9HHWLjeeLK8Z6YtUpv3H+m2riHnd/f7+Y3nB6elqsmRA/29Ghn55RS4DAIARaCxPyL8F8Hle+7ePMzEyxXkL89zxY6FUziAt+2XMamfCycl5HgAABAgQIEBh9geoDsvyK820fHzx4UOzEEPe/ebBQV5Pvkha7P5TvYZrD6H+eXCGB2yDQWpjQz8VWvxj7ee2waoUJw5L3vgQIECBAgACB0RPIt48cvatzRQQIjIPAUMKEct5Xvopt17GFCV3vIe0jQIAAAQIECNwOgXiwZprC7egrrSRAoLfAUMKE29ghwoTb2GvaTIAAAQIECBAgQIAAAQKDEBAmNFQVJjSEUkaAAAECBAgQIECAAAECIy8gTGjYxcKEhlDKCBAgQIAAAQIECBAgQGDkBYQJDbtYmNAQShkBAgQIECBAgAABAgQIjLxAa2FC7IG7ubmZLi4u0uTkZNrY2EixhU2+7WPs1Rs1sW9vfjSpGXZPCBOG3QPenwABAgQIECDQbYEnT56kx48fF418++2308rKSvFzvu3j/fv3U90i5HU1sWj51tbWtXtrizd2+zOgdQTGSaCVMKHXvrrVv8cX7LNnz66+WAO6SU0XOkSY0IVe0AYCBAgQIECAQDcF4h/+h4eH6eHDh2liYuKqkfnfLy8v04cffpiWl5eLh27l0avm+Pg4zc3NpXhod35+XoQQETrMzs6mt956q5sQWkWAwNgItBImxMiCg4ODtLa2du3Ls/r3uromNV3oDWFCF3pBGwgQIECAAAEC3RTo9Y/86t/r6nrVnJycXAsTpqen09OnT689mOumhlYRIDAOAq2ECeUQrBKsnM7w6aefXgsZIjjY3d0tEttyqkNdmFCt6UJHCBO60AvaQIAAAQIECBDonkA50vbs7OyqceV0hrqgYGpq6tpUh141ER7ENIe4t15fX09HR0dpaWnp2sO77mloEQEC4yLQWpiQp6TxhRhfkvfu3bsWJsQQrZ2dnbS6utozTKir6UJnCBO60AvaQIAAAQIECBDonkCECdvb22lhYeFqzbDy4dj+/v61aQkx7TeOfN2EaphQV7O3t1ecJ0YDR2jRa+2F7uloEQECoyowkDAhRipEuPDuu+8+NzKhOh2ijWkOsehjhBCDPD74+LNBnr7xud9/543GtQoJECBAgAABAgReTiBG0caIgCZHNUzIf4/RBPkaB/1McyjXRYh761gzoZzmsLi4+NwDuibtVEOAAIE2BVoJE/LpC7GTQywsMz8/n958882rn+PLsByxkCex1QUY62ravOCXPZeRCS8r53UECBAgQIAAgdEXyO9h8wUVT09PrxZmjIXI66bz5vXVmnhgFqMbYnpDnCse2MXPjx49ShEqVHdJG31pV0iAQFcEWgkT4mJ6bYWTb/s4MzNztcJt/oXbq6YrSNEOYUKXekNbCBAgQIAAAQLdEui1TXq0Mt/28cGDB8VODNW1xOpq6kY8xEM70xy61fdaQ2BcBVoLE/oBrH4x9vPaYdUKE4Yl730JECBAgAABAqMnUE4LXllZGb2Lc0UECIyFwFDChHLeVz7doevawoSu95D2ESBAgAABAgRuh0A8WDNN4Xb0lVYSINBbYChhwm3sEGHCbew1bSZAgAABAgQIECBAgACBQQgIExqqChMaQikjQIAAAQIECBAgQIAAgZEXECY07GJhQkMoZQQIECBAgAABAgQIECAw8gKthAn56rUhlu/akO/UEHv1bm5uPreFTZOaYfeEMGHYPeD9CRAgQIAAAQLdFch3NotWlrs2xM/5Tg33799PdeuG1dXEOmNbW1sptl7f2NhId+/eTdZb6O5nQMsIjJtAa2HCzs5OWl1dvRYUxJddbF8zPz9fbIETX7Kxd26+am2Tmi50ijChC72gDQQIECBAgACBbgrEfW4c1aAgAoHDw8Nie/TLy8vi3nh5ebkIBsqjV83x8XGam5tL8eDu/Py8OHeEDrOzs8W9tYMAAQLDFBhomBAjDg4ODtLa2lqamJgo9tPNf48Lb1IzTKDyvYUJXegFbSBAgAABAgQIdFOgV5hQ/cd/XRjQq+bk5ORamDA9PZ2ePn167cFcNzW0igCBcRBoLUyI6QsXFxeFWTl8qy4o2N3dLZLZO3fuFLVNarrQEcKELvSCNhAgQIAAAQIEuimQT3PIp/bWBQVTU1PXRjD0qonwIKY5xPnW19fT0dFRWlpaKh7SOQgQIDBsgVbChPwiyvUTvv71rxeBQT4SIf5bdTpENUyoqxk2Ury/MKELvaANBAgQIECAAIHuC0SwEKMK4gHao0ePrk1LqBvBUA0T6mr29vaK88S99dnZ2dXDu+5raCEBAqMq0HqYEFDlF2I1TDDN4dU/Rt9d+tlXP4kzECBAgAABAgQIDEwgv+ethgn9THMo10WINRVizYRymsPi4uJzD+gGdjFOTIAAgR4CrYcJMbKgXFgmhnDlCzDGl2d1WFd1Aca6mhf1XkyviPcd5PHBx58N8vSNz/3+O280rlVIgAABAgQIECDwcgLxUCymF7zMkS86ni+uGAuRV6f8xvlvqol73P39/WJ6w+npabFmQvwcIUWECuXU4Zdpp9cQIEDgVQRaCRNu2gon3/Yx3zIyDw161bzKhbX9WtMc2hZ1PgIECBAgQIDAaAjctE16XGG+7WO5ZWTc/+bBQl1NPHTb3t5OCwsLV9tCxoM60xxG43PjKgjcdoFWwoR+EapfjP2+fhj1woRhqHtPAgQIECBAgMBoCsRoBDszjGbfuioC4yIwlDChnPdV3Ye3y+jChC73jrYRIECAAAECBG6PQDxYM03h9vSXlhIgUC8wlDDhNnaGMOE29po2EyBAgAABAgQIECBAgMAgBIQJDVWFCQ2hlBEgQIAAAQIECBAgQIDAyAsIExp2sTChIZQyAgQIECBAgAABAgQIEBh5AWFCwy4WJjSEUkaAAAECBAgQIECAAAECIy/QaphQbovzxS9+Ma2srBR4+baPsVfv5ubmc/vhNqkZdk8IE4bdA96fAAECBAgQINB9gdgy/a/+6q/SxsZGsZ1jHPm2j/fv3091i5DX1cSi5VtbW2lycvLqfBZv7P5nQAsJjItAq2FCfAmWR4QJ8WUXe+HOz8+nt956K8WX67Nnz66ChqhtUtOFzhAmdKEXtIEAAQIECBAg0F2BeED23e9+t2jg1772tSJMiEDg8PAwPXz4MF1eXhb3xsvLy1dBQ9T2qjk+Pk5zc3MpHtidn58XIUTcb8/Ozhb31g4CBAgMU6C1MKHcKze+3Mo9c+ML9eDgIK2traWJiYlilEL+e1x4k5phApXvLUzoQi9oAwECBAgQIECgmwLxgGx7e7t4iBbhwcLCQhEYVP/xXxcG9Ko5OTm5FiZMT09f3Wd3U0GrCBAYJ4FWwoR8uFWEAzeFCbu7u0Uye+fOncK5Lkyo1nShQ4QJXegFbSBAgAABAgQIdFMgHqzF6IF33323CBVuChOmpqauTXWoCxOiJsKDmOYQU4XX19fT0dFRWlpaKh7SOQgQIDBsgVbChJi+EEcMvSpHKMQ0h2pQEEO0dnZ20urqas8woa5m2Ejx/sKELvSCNhAgQIAAAQIEuieQ37/G+gY3hQn5fXN5JdUwoa5mb2+vmN4Qo3zPzs5Sr7UXuqejRQQIjKpAK2FCvmBMCfX2228XyezrmOZwcXFRzCUb5PHBx58N8vSNz/3+O280rlVIgAABAgQIECDwcgIxijZGBDQ58sXEy/py0cQYTZCvcdDPNIdyXYRy1EM5zWFxcfG5B3RN2qmGAAECbQq0EibkDcpHJlQXV4wvz+qwriY1bV7wy57LyISXlfM6AgQIECBAgMD4CJRrJ5TTHPLFFWMh8rrpvDfVxAOz/f39YnrD6elpMZ04fn706FGKUKGcOjw+wq6UAIGuCAw0TIiLzJPamZmZYr2EmOeVBwu9arqCFO0QJnSpN7SFAAECBAgQINBNgWqYEK3MR/E+ePCg2Ikh7n/zYKGupnqu8iGcaQ7d7HutIjBuAq2HCU0A675km7xumDXChGHqe28CBAgQIECAwGgJ5KN5R+vKXA0BAuMiMJQwoZz3FQs23pZDmHBbeko7CRAgQIAAAQLdFsh3QjNNodt9pXUECPQWGEqYcBs7RJhwG3tNmwkQIECAAAECBAgQIEBgEALChIaqwoSGUMoIECBAgAABAgQIECBAYOQFhAkNu1iY0BBKGQECBAgQIECAAAECBAiMvEBrYUK+Au39+/dTuR5CvlND7NW7ubn53BY2TWqG3RMhrFAfAAAQx0lEQVTChGH3gPcnQIAAAQIECHRX4Kb72V73yfnV1NXEOmNbW1tpcnIybWxspLt37ybrLXT3M6BlBMZNoJUwIb48//mf/zl99atfTbEX7s7OTlpdXS2++D788MM0Pz9fbIHz5MmTFPvrrqysXDmXW9zcVNOFThEmdKEXtIEAAQIECBAg0E2Bv/iLvyjuhWNBxbjnjSMerkUgcHh4WGyPfnl5WdwbLy8vF8FAefSqOT4+TnNzc8X99fn5eXG+CB1mZ2eLe2sHAQIEhinQSpiQX0AECwcHB2ltba0IDsqfJyYmiv1089/jddW/1dUME6h8b2FCF3pBGwgQIECAAAEC3RfI/8Ff/cd/XRjQq+bk5ORamDA9PZ2ePn167cFc9zW0kACBURVoLUwoh2blw7DqgoLd3d0imS23wWlS0wV8YUIXekEbCBAgQIAAAQLdFMinObz99ttX/+CvCwqmpqaupgTH1fSqifAgpjnEVOH19fV0dHSUlpaWUjykcxAgQGDYAq2FCeWFxDCscvhW/C0fiZBPgegVJtTVDBsp3l+Y0IVe0AYCBAgQIECAQPcF8qm91aAgnwJRXkmTmr29vWJ6Q9xbn52dpXyNsu6LaCEBAqMo0HqYkKerERi8jmkOFxcXxVyyQR4ffPzZIE/f+Nzvv/NG41qFBAgQIECAAAECLycQ97ExIuBljnzk7aNHj66tcdDPNIdyXYRYUyHWTCinOSwuLl6tUVY+oHuZdnoNAQIEXkWglTAhvuDiiC+8fGRCDOHKF2CML8/qsK7qAox1Na9ygW291siEtiSdhwABAgQIECAwWgJxP/uXf/mX6Vd+5VeKKQj5yIR8ccVYT6w65TckbqqJe+v9/f1iesPp6WmxZkL8HCFFhArChNH6LLkaArdJoJUwIb7kYsvHGCEQR6+tIWdmZor1EuJLNg8N8jlmeU2XIIUJXeoNbSFAgAABAgQIdEsgAoTHjx8Xjapuh55v+/jgwYPiAVzc/+bBQl1NhBTb29tpYWHhalvIeFBnmkO3+l5rCIyrQCthQr941S/Gfl8/jHphwjDUvScBAgQIECBAYDQFYjSCnRlGs29dFYFxERhKmFDO+4q9cm/LIUy4LT2lnQQIECBAgACBbgvEgzXTFLrdR1pHgMCLBYYSJry4Wd2rECZ0r0+0iAABAgQIECBAgAABAgSGIyBMaOguTGgIpYwAAQIECBAgQIAAAQIERl5AmNCwi4UJDaGUESBAgAABAgQIECBAgMDIC7QWJuQr0PbazaG6sm2pm+/m0Ktm2D0hTBh2D3h/AgQIECBAgEB3BW66n+11n5xfTV1NrDO2tbWVJicn08bGxtWODtZb6O7nQMsIjJNAK2FCfHkeHx+n995779o2N/HFF9vXzM/PF1vg5HvulsixAM2LarrQIcKELvSCNhAgQIAAAQIEuimwt7eX5ubmin/w51ugRyBweHhYbI9+eXlZ3PcuLy8XdeXRqybur+OcsQ37+fl5isXL49yzs7PFvbWDAAECwxRoJUzILyC+7Movyfj7wcFBWltbSxMTE0XQkP8e/736t7qaYQKV7y1M6EIvaAMBAgQIECBAoPsC+QO06j/+68KAXjUnJyfXwoTp6WnbSXa/+7WQwNgItB4m5GHAs2fPngsTdnd3i2T2zp07BXJdmFCt6UJvCBO60AvaQIAAAQIECBDovkAeDtQFBVNTU8Uog/LoVRPhQUxziGnA6+vr6ejoKC0tLRUP6RwECBAYtkCrYUJMWdje3k4LCwvF0K1qUBCjFnZ2dtLq6mrPMKGuZthI8f7ChC70gjYQIECAAAECBLotEFMWnj59mlZWVoqGVoOCGLUQx01hQl1NTKOI6Q0xyvfs7Czla5R1W0TrCBAYVYFWw4R8fliANZnC0KSmC/jChC70gjYQIECAAAECBLorEPe11RG2rzLNoVwXIQKKWDOhnOawuLj43AO67qpoGQECoyrQSphQLqJ47969aylrdXHFatgQqE1qXoR/cXFRLEwzyOODjz8b5Okbn/v9d95oXKuQAAECBAgQIEDg5QRiSm5ML2h6xD/4P/roo7S5uXk1Ajdemy+uGFOA66bz3lQT97j7+/vF9IbT09Ni1EP8bEeHpj2jjgCBQQm0EiaU29bkjSyHXuXb5MzMzBTrJcQ8rzxY6FUzqIt+mfMamfAyal5DgAABAgQIEBh9gfLhWEw/KI98u/N828cHDx4UOzFURzHU1VSnEOfvY5rD6H+uXCGBrgu0Eib0e5HVL8Z+Xz+MemHCMNS9JwECBAgQIEBgNAWqayuM5lW6KgIERllgKGFCOe8rX3im68jChK73kPYRIECAAAECBG6HQDxYM03hdvSVVhIg0FtgKGHCbewQYcJt7DVtJkCAAAECBAgQIECAAIFBCAgTGqoKExpCKSNAgAABAgQIECBAgACBkRcQJjTsYmFCQyhlBAgQIECAAAECBAgQIDDyAsKEhl0sTGgIpYwAAQIECBAgQIAAAQIERl6g1TAhtrT5wQ9+cLX9Y+jl2z7mW+Tksk1qht0TwoRh94D3J0CAAAECBAh0W6C8p/3GN75RbP9YHvm2j722dKyrKbdfn5ycTBsbG+nu3bvJ4o3d/gxoHYFxEmglTPjkk0/S5uZm+tKXvpTOz8/T2tpampiYKL7sPvzwwzQ/P198oT558iQ9e/YsraysXBk3qelChwgTutAL2kCAAAECBAgQ6KZA3OeenJykz33uc+krX/nKVZgQgcDh4WHxsO3y8rK4N15eXi6CgfLoVXN8fJzm5uZS3GvHPXbshBahw+zs7LWwopsiWkWAwKgLtBImlEiRxh4cHFyFCS/6PV7XpKYLnSBM6EIvaAMBAgQIECBAoNsC1X/sv+j3uJpeNRFO5GHC9PR0evr06bUHc93W0DoCBEZZ4LWHCbu7u0Uye+fOncK1Lkyo1nShA4QJXegFbSBAgAABAgQIdFvgReFB/PepqalilEF51L0maiI82NraSjFVeH19PR0dHaWlpaViBLCDAAECwxZ4rWFCDNHa2dlJq6urPcOEupphI8X7CxO60AvaQIAAAQIECBDotsCLwoSYDhHHTWFCXc3e3l4xvSFGAZ+dnaVeay90W0frCBAYJYHXGiZURyEEZBvTHC4uLoq5ZIM8Pvj4s0GevvG533/njca1CgkQIECAAAECBF5OIEbRxoiAfo8XhQl1ax686DWxpkKsmVBOc1hcXHzuAV2/7VRPgACBVxUYaJhQXVyxblhXk5pXvcg2Xm9kQhuKzkGAAAECBAgQGG2BajCQL64YC5HXTee9qSYemO3v7xfTG05PT4s1E+LnR48epQgVyqnDo63q6ggQ6KJAK2FCuZtDjBAoj3LoVb7t48zMzNW2kXmw0KumS2DChC71hrYQIECAAAECBLolEFMTHj9+fNWofEv0fNvHBw8eFDsxxP1vHizU1cRDt+3t7bSwsHC1LWTsBmGaQ7f6XmsIjKtAK2FCv3jVL8Z+Xz+MemHCMNS9JwECBAgQIEBgNAViNIKdGUazb10VgXERGEqYUM77yhee6Tq4MKHrPaR9BAgQIECAAIHbIRAP1kxTuB19pZUECPQWGEqYcBs7RJhwG3tNmwkQIECAAAECBAgQIEBgEALChIaqwoSGUMoIECBAgAABAgQIECBAYOQFhAkNu1iY0BBKGQECBAgQIECAAAECBAiMvMDAw4R8p4Z8VdtctknNsHtCmDDsHvD+BAgQIECAAIHuCuS7m01OTqaNjY1iB4bqke/aUO5+FuuJbW1tpfx11lXobl9rGQEC/yMw0DAhvgRj+5r5+fliC5zYMif2111ZWbnyb1LThc4SJnShF7SBAAECBAgQINBNgXzb8wgHDg8Pr7ZEL1uc//3y8rK4T15eXk7Hx8dpbm4uRSBxfn6eYpHyON/s7GxxD+0gQIBAFwUGGibEiIODg4O0traWJiYmiv10898DpElNF+CECV3oBW0gQIAAAQIECHRPIEKAnZ2dtLq6mu7cuVOEAvnvZYurAUH5+8nJybUwYXp62raR3etmLSJAoCLw2sOE3d3dIqWNL9peYUK1pgu9JkzoQi9oAwECBAgQIECgewJ1YUI56iCf6lAXJkxNTaUID2KaQ0wJXl9fT0dHR2lpaal4GOcgQIBAVwVea5hQl9JWRyb0SnKHDShMGHYPeH8CBAgQIECAQDcFqvevMY13e3s7LSwsXFs3oRomxBTgOGJaQ3ns7e0V0xtiNO/Z2Vkq11Xo5pVrFQEC4yzwWsOE2zzN4Tv/9/934nPyra/+n060QyMIECBAgAABAgT+R+BVpzmU6yLEmgqxZkI5zWFxcbF2ugR3AgQIdEFgoGFCdXHFfGGa8uKb1LwI6uLiovgSdxAgQIAAAQIECBBoQyCm5Ma0g6ZHfp9bt+h4nCdfgDEWJc+n9sa97P7+fjG94fT0tFgzIX5+9OhRilChnCLctD3qCBAgMGiBgYYJ0fh828eZmZmrVW3zL9xeNYO+eOcnQIAAAQIECBAg0IZAvjVkvh163OfmoUG+NeSDBw+K3Rqq0yLKh22mObTRM85BgMCgBAYeJtQ1vNc8skFdpPMSIECAAAECBAgQGIZAjEaIUQb51ujDaIf3JECAQNsCQwkTyvlg+WIzbV+Y8xEgQIAAAQIECBAYpkA8QDNNYZg94L0JEBikwFDChEFekHMTIECAAAECBAgQIECAAAECgxUQJgzW19kJECBAgAABAgQIECBAgMDICQgTRq5LXRABAgQIECBAgAABAgQIEBisgDBhsL7OToAAAQIECBAgQIAAAQIERk5AmDByXeqCCBAgQIAAAQIECBAgQIDAYAWECYP1dXYCBAgQIECAAAECBAgQIDByAsKEketSF0SAAAECBAgQIECAAAECBAYrIEwYrK+zEyBAgAABAgQIECBAgACBkRMQJoxcl7ogAgQIECBAgAABAgQIECAwWAFhwmB9nZ0AAQIECBAgQIAAAQIECIycgDBh5LrUBREgQIAAAQIECBAgQIAAgcEKCBMG6+vsBAgQIECAAAECBAgQIEBg5ASECSPXpS6IAAECBAgQIECAAAECBAgMVkCYMFhfZydAgAABAgQIECBAgAABAiMnIEwYuS51QQQIECBAgAABAgQIECBAYLACwoTB+jo7AQIECBAgQIAAAQIECBAYOQFhwsh1qQsiQIAAAQIECBAgQIAAAQKDFRAmDNbX2QkQIECAAAECBAgQIECAwMgJCBNGrktdEAECBAgQIECAAAECBAgQGKyAMGGwvs5OgAABAgQIECBAgAABAgRGTkCYMHJd6oIIECBAgAABAgQIECBAgMBgBYQJg/V1dgIECBAgQIAAAQIECBAgMHICwoSR61IXRIAAAQIECBAgQIAAAQIEBisgTBisr7MTIECAAAECBAgQIECAAIGRExAmjFyXuiACBAgQIECAAAECBAgQIDBYAWHCYH2dnQABAgQIECBAgAABAgQIjJyAMGHkutQFESBAgAABAgQIECBAgACBwQoIEwbr6+wECBAgQIAAAQIECBAgQGDkBIQJI9elLogAAQIECBAgQIAAAQIECAxWQJgwWF9nJ0CAAAECBAgQIECAAAECIycgTBi5LnVBBAgQIECAAAECBAgQIEBgsALChMH6OjsBAgQIECBAgAABAgQIEBg5gasw4R/+4R+Of/zHf/zLI3eFLogAAQIECBAgQIAAAQIECBBoVeBHP/rR9/4bePCgDczq7dQAAAAASUVORK5CYII=">
          <a:extLst>
            <a:ext uri="{FF2B5EF4-FFF2-40B4-BE49-F238E27FC236}">
              <a16:creationId xmlns:a16="http://schemas.microsoft.com/office/drawing/2014/main" id="{00000000-0008-0000-1300-000002000400}"/>
            </a:ext>
          </a:extLst>
        </xdr:cNvPr>
        <xdr:cNvSpPr>
          <a:spLocks noChangeAspect="1" noChangeArrowheads="1"/>
        </xdr:cNvSpPr>
      </xdr:nvSpPr>
      <xdr:spPr bwMode="auto">
        <a:xfrm>
          <a:off x="6400800" y="1675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59</xdr:row>
      <xdr:rowOff>0</xdr:rowOff>
    </xdr:from>
    <xdr:to>
      <xdr:col>1</xdr:col>
      <xdr:colOff>59871</xdr:colOff>
      <xdr:row>60</xdr:row>
      <xdr:rowOff>111579</xdr:rowOff>
    </xdr:to>
    <xdr:sp macro="" textlink="">
      <xdr:nvSpPr>
        <xdr:cNvPr id="262147" name="AutoShape 3" descr="data:image/png;base64,iVBORw0KGgoAAAANSUhEUgAABBMAAADaCAYAAAD0bgoyAAAAAXNSR0IArs4c6QAAIABJREFUeF7t3U9oZWleN/BH6UUmbqQYcJHwjlAwEaFr12RosSeDi6EjLjSUizADYsfMJn+swaEMDE1oBG1GCCa6iRURe4yLItbKhHchZFoQChdCAq9GFJyXlCBkut0YZtGM8jty4pNT56bOrTq37sm9n7OZJP275z7n81zunPqe58+PJQcBAgQIECBAgAABAgQIECBAoA+BH4va73//+//1wx/+sI+XKSVAgAABAgQIECBAgAABAgTGUeBHP/rR94ow4ezs7L+++MUvjqOBayZAgAABAgQIECBAgAABAgT6EPinf/qnJEzoA0wpAQIECBAgQIAAAQIECBAYdwFhwrh/Alw/AQIECBAgQIAAAQIECBDoU0CY0CeYcgIECBAgQIAAAQIECBAgMO4CwoRx/wS4fgIECBAgQIAAAQIECBAg0KeAMKFPMOUECBAgQIAAAQIECBAgQGDcBYQJ4/4JcP0ECBAgQIAAAQIECBAgQKBPAWFCn2DKCRAgQIAAAQIECBAgQIDAuAsIE8b9E+D6CRAgQIAAAQIECBAgQIBAnwLChD7BlBMgQIAAAQIECBAgQIAAgXEXECaM+yfA9RMgQIAAAQIECBAgQIAAgT4FhAl9giknQIAAAQIECBAgQIAAAQLjLiBMGPdPgOsnQIAAAQIECBAgQIAAAQJ9CggT+gRTToAAAQIECBAgQIAAAQIExl1AmDDunwDXT4AAAQIECBAgQIAAAQIE+hQQJvQJppwAAQIECBAgQIAAAQIECIy7gDBh3D8Brp8AAQIECBAgQIAAAQIECPQpIEzoE0w5AQIECBAgQIAAAQIECBAYdwFhwrh/Alw/AQIECBAgQIAAAQIECBDoU0CY0CeYcgIECBAgQIAAAQIECBAgMO4CwoRx/wS4fgIECBAgQIAAAQIECBAg0KeAMKFPMOUECBAgQIAAAQIECBAgQGDcBYQJ4/4JcP0ECBAgQIAAAQIECBAgQKBPAWFCn2DKCRAgQIAAAQIECBAgQIDAuAsIE8b9E+D6CRAgQIAAAQIECBAgQIBAnwLChD7BlBMgQIAAAQIECBAgQIAAgXEXECaM+yfA9RMgQIAAAQIECBAgQIAAgT4FhAl9giknQIAAAQIECBAgQIAAAQLjLiBMGPdPgOsnQIAAAQIECBAgQIAAAQJ9CggT+gRTToAAAQIECBAgQIAAAQIExl1AmDDunwDXT4AAAQIECBAgQIAAAQIE+hQQJvQJppwAAQIECBAgQIAAAQIECIy7gDBh3D8Brp8AAQIECBAgQIAAAQIECPQpIEzoE0w5AQIECBAgQIAAAQIECBAYdwFhwrh/Alw/AQIECBAgQIAAAQIECBDoU0CY0CeYcgIECBAgQIAAAQIECBAgMO4CwoRx/wS4fgIECBAgQIAAAQIECBAg0KeAMKFPMOUECBAgQIAAAQIECBAgQGDcBYQJ4/4JcP0ECBAgQIAAAQIECBAgQKBPgZcKE/7wD/8w/eAHP0gPHz5MExMTxVs+efIkPX78uPj57bffTisrK8XP//Iv/5J+93d/N11eXqbPf/7zaXNzM925c+daM5vU9HldygkQIECAAAECBAi8VoHynvYb3/hGeuutt67eO+6d//Zv/7b4/f79++mXf/mXi597/T1vdF1Nfu/84MGDq/fa29tLc3Nz6e7du6/1ur0ZAQLjKdBXmPDJJ58UYcCXvvSldH5+ntbW1oowIb7Qdnd3i3BhcnIyffjhh2l+fj69+eabVz/HF2oEDs+ePbsKGoL8hz/84QtrxrNrXDUBAgQIECBAgMBtEYj73JOTk/S5z30ufeUrX7n6B/7f/d3fpcPDw+I+OR6uxX3y8vJyivvqur/nQUCv18b7TE9PFw/ojo+P03vvvVfcZ8dRBhW3xU07CRC4vQJ9hQnlZUZ4cHBwcBUmVL+8yt/v3bt3ra76ujhf9W91NbeXV8sJECBAgAABAgTGSSBGEszOzl6FCb1+f/r06Y11YdbrtfFQLw8TYjRCfm8+Tt6ulQCB4QkMLEyIEQjvvvvuc2FCOYKhnOpQFyZUa4bH0+yd/+Zv/ia9//77RfFP/MRPpN///d9PP/MzP5MuLi6KURj//u//nn7qp36q+D+EmOqRH3lN/tpm76yKAAECBAgQIECgSwJNwoSpqalitG41dIi/5yML6s4VNfHALqYRx/Gbv/mbxeiExcXF56YSd8lFWwgQGD2BgYQJMSQr0tZqmBDDuXZ2dtLq6urVl101TKir6TJ7DFf74IMP0q/92q8VAUIEC9/73vfSN7/5zfTbv/3bxby4n//5n08fffRR+v73v5++/e1vX7uc3/md30lf+MIX0te//vXitbHuxO/93u8V00UcBAgQIECAAAECt0vgRWFCOYK3GibUTVOonquuJv4WoxTi3jvWZcjXLrtdclpLgMBtExhImPC6pznE0/0IIYZxxJoPf/zHf5x+6Zd+Kf30T/90+vu///v0b//2b+nnfu7nir//xm/8RvrJn/zJ9K//+q/pz/7sz4qpIfF7HP/xH/9xrab6+zCux3sSIECAAAECBAik4sFXdURpE5cXhQnlf3+VaQ7l4o7xUC5GJZTTHJaWltKjR4/SwsKCRRibdJYaAgReSaCVMCFfgDFaUy4sE8OwysUY40svvjyrw7eqCzDW1bzSFb6GF//jP/5j+q3f+q30n//5n+kXfuEXitEHMWIhH5kQgUeMYIjpEOX/MVX/Fr/H4jzf+ta3ilEODgIECBAgQIAAgdslUA0T8kUUYzRCOZ037p/LBRjzv+e7nvV6bdTEPXQEBzG94dNPP72aWvznf/7ndnS4XR8ZrSVwawX6ChPK3RziH73lUW5vk28NmW95k29dMzMzc7WdZB4a9Kq5LaoxPeGP/uiP0q/+6q8W0zgiNIipDflaCnEt1XUTqmFCdcrEbbl+7SRAgAABAgQIjLtAfi8cFvmW6Pn2jvlWjnV/zx/SRWhw02uray6Y5jDun0LXT+D1CvQVJrTVtEhSt7e3R2IIVoxK+M53vlOMwIj/04jf//RP/7QYgZCve1D397qRCdXRC22ZOw8BAgQIECBAgED3Bcq1x2IRbwcBAgS6LDCUMCG+JGNLm1HYB7caJtQtolhOeYipHrHQYn7kCzD2WqSxyx8gbSNAgAABAgQIEGhHIJ+6kE93aOfszkKAAIF2BYYSJrR7CcM/W4QAf/Inf1I0JN/eMYKCv/7rvy7+/uu//utXQUIeGjTZPnL4V6gFBAgQIECAAAECBAgQIEDgfwWECUP4NETI8OUvf7lYV8FBgAABAgQIECBAgAABAgRum4Aw4TX3WEyLiJV7v/nNb77md/Z2BAgQIECAAAECBAgQIECgHYHWwoQmuznkq9rmzc93c+hV087lOgsBAgQIECBAgACB9gXyXc+q97P5jgz5rmd5K+pqYp2xra2tYlHvjY2NdPfu3WtbQlpXof1+dEYCBJoLtBIm5HvgxmKDsbPB8vJympqaKn6en59PsfhgBA6xj26+Om0sNPOimuaXo5IAAQIECBAgQIDA6xW46X62131yBAPl0avm+Pg4zc3NpQgqysXLI3TIt4R8vVfq3QgQIPC/Aq2ECRESxFHuzhBfchEk3Lt3Lx0cHKS1tbU0MTGRYgRC/nu8pvq3uhodRoAAAQIECBAgQKCrAvGP/Z2dnbS6uppitEDcz+7u7qaHDx+m/f39a//4rwsDqn8rfz85ObkWJkxPT6enT59eezDXVRPtIkBg9AVaCRPyNDVCgzJcqAsTyi/WclhWXZhQrRn9bnCFBAgQIECAAAECt1WgOjIhDxfqwoR46JZvkV4XJkRNhAcxzSGmTayvr6ejo6O0tLRUPKRzECBAYNgCrYQJ5Rfo2dnZ1fXEfLBqmFBNbaO4GibU1QwbyfsTIECAAAECBAgQuEmgXN+grCnXTaiGCdURvVFfDRPqavb29ooRDjHKN+65e629oJcIECDwugRaCROqjS2/EGP0gWkOr6srvQ8BAgQIECBAgEAXBPKHZY8ePXrpaQ6x5lgcEVTEmgnlNIfFxcVr0yq6cM3aQIDA+Am0HibEl91HH32UNjc3i5Vn88UVy7UU8mFd1WFhdTUv6paLi4tiYRoHAQIECBAgQIAAgTYE4qFYjC7o9yjvbWOEbtzz5tOBYyHyuum8N9XEPW6MbojpDaenp8WaCfFzhBQRKtjRod8eUk+AQFsCrYQJN23tmP+3mZmZYiGamOeVhwa9atq6yDbO87VH/6+N07zyOb679LOvfA4nIECAAAECBAgQaFfgpu0f8//24MGDYpezfJHGCATqaiKY2N7eTgsLC1fbQsaDOtMc2u07ZyNA4OUEWgkT+n3r6hdjv68fRr0wYRjq3pMAAQIECBAgMJoCMRrBzgyj2beuisC4CAwlTCjnfeXTHboOLkzoeg9pHwECBAgQIEDgdgjEgzXTFG5HX2klAQK9BYYSJtzGDhEm3MZe02YCBAgQIECAAAECBAgQGISAMKGhqjChIZQyAgQIECBAgAABAgQIEBh5AWFCwy4WJjSEUkaAAAECBAgQIECAAAECIy8gTGjYxcKEhlDKCBAgQIAAAQIECBAgQGDkBVoLE/LtbPItIG/aNrLUbVIz7J4QJgy7B7w/AQIECBAgQKC7Avn9bLSy3AIyfr5p28jyiupqYtHyra2tNDk5mTY2Nq62h7R4Y3c/B1pGYJwEWgkT4svz4OAgra2tpYmJieILc3Z2Nr355psp9sKdn58v9tN98uRJevbsWVpZWbkyjtVsX1TThQ4RJnShF7SBAAECBAgQINBNgfL+N+5583vj09PTdHh4mB4+fJguLy+L+97l5eUiGCiPCA3qao6Pj9Pc3Fz65JNP0vn5eYqd0PL36aaEVhEgMC4CAwkT9vb2ii++OPKQoRo6xH+v/q2upgudIUzoQi9oAwECBAgQIECgmwLVMCGCgPfee++5f/zXhQHVv5W/n5ycXAsTpqen09OnT689mOumhlYRIDAOAq2ECQEVow4eP35cmJXDuuqCgt3d3SKZvXPnTlHbpKYLHSFM6EIvaAMBAgQIECBAoJsCMXpgc3MzXVxcpHzKb11QMDU1VYwyKI9eNREexDSHz3/+82l9fT0dHR2lpaWlYiSwgwABAsMWaC1MiC/B8oiTxpfpp59+em1kQnzJ7uzspNXV1Z5hQl3NsJHi/YUJXegFbSBAgAABAgQIdFMgHpD9wR/8QfrFX/zF4gFb/G/dtIR4ABfHTWFCXU2M/I1pxDHq9+zsLN2/f//aObqpolUECIyyQCthQnUthPIL8N69e69lmkMkwBFCDPL44OPPBnn6xud+/503GtcqJECAAAECBAgQeDmBGEUbIwKaHHEfmq+FkD8c29/fL0KAWEshjn6mOZSviTUVYs2EcprD4uLicw/omrRTDQECBNoUGEiYEF+SMXzr3Xffvba4Yvn3PImtLsBYV9PmBb/suYxMeFk5ryNAgAABAgQIjLZANUyIUQrl1N74uVxcMRYir075DZl8AcZqTZw7AomY3hCLOcaaCfGzHR1G+zPl6gjcBoFWwoQyEIghV3H02hqyOn+snC+Wb6WT13QJUJjQpd7QFgIECBAgQIBAtwTKbRzLVvXaGjJfWywPFvKtIcuauMfe3t5OCwsLV9tCxggI0xy61fdaQ2BcBVoJE/rFq34x9vv6YdQLE4ah7j0JECBAgAABAqMpEOGDnRlGs29dFYFxERhKmFDO+8qnO3QdXJjQ9R7SPgIECBAgQIDA7RCIB2umKdyOvtJKAgR6CwwlTLiNHSJMuI29ps0ECBAgQIAAAQIECBAgMAgBYUJDVWFCQyhlBAgQIECAAAECBAgQIDDyAsKEhl0sTGgIpYwAAQIECBAgQIAAAQIERl6glTDhyZMn6fHjx9ew7t+/n2JNhHynhtird3NzM8W+vfnRpGbYPSFMGHYPeH8CBAgQIECAQDcFYvvGuMe9uLi4amB+35vv1FDeI1evpK6m3CFicnIybWxsXO3oYL2Fbn4OtIrAuAm0EibkaPlODbH1Y2xfMz8/n956660UoUPsnbuysnL1knJbyZtqutApwoQu9II2ECBAgAABAgS6L5Dv1BA/Hx4epocPH6bLy8vi3nh5ebkIBsqjV83x8XGam5tLEVacn58XD+oidJidnS3urR0ECBAYpkDrYUKMMjg4OEhra2tFcFD+PDExUYxSyH+PC6/+ra5mmEDlewsTutAL2kCAAAECBAgQ6L5A/g/+6j/+68KAXjUnJyfXwoTp6WnbSXa/+7WQwNgItB4m5F+GdUHB7u5ukcyWUx2a1HShN4QJXegFbSBAgAABAgQIdFugem9bFxTE6N18i/ReNREebG1tpZgysb6+no6OjtLS0lKKh3QOAgQIDFug1TAhhmDt7Oyk1dXVIiyofplW/3tcfJOaYSPF+wsTutAL2kCAAAECBAgQ6LZATOuNowwLqkFB9b9HbZOavb29YnpDjPI9OztLvdZe6LaO1hEgMEoCrYYJ1S/HJlMYmtR0AVyY0IVe0AYCBAgQIECAQHcF6h6cvco0h3JdhFhTIdZMKKc5LC4uXnuA110RLSNAYJQFWgsT4suzuqBMdXHF+DKtDutqUvOiDoiVc+P9B3l88PFngzx943O//84bjWsVEiBAgAABAgQIvJxAjLKN6QX9HHWLjeeLK8Z6YtUpv3H+m2riHnd/f7+Y3nB6elqsmRA/29Ghn55RS4DAIARaCxPyL8F8Hle+7ePMzEyxXkL89zxY6FUziAt+2XMamfCycl5HgAABAgQIEBh9geoDsvyK820fHzx4UOzEEPe/ebBQV5Pvkha7P5TvYZrD6H+eXCGB2yDQWpjQz8VWvxj7ee2waoUJw5L3vgQIECBAgACB0RPIt48cvatzRQQIjIPAUMKEct5Xvopt17GFCV3vIe0jQIAAAQIECNwOgXiwZprC7egrrSRAoLfAUMKE29ghwoTb2GvaTIAAAQIECBAgQIAAAQKDEBAmNFQVJjSEUkaAAAECBAgQIECAAAECIy8gTGjYxcKEhlDKCBAgQIAAAQIECBAgQGDkBYQJDbtYmNAQShkBAgQIECBAgAABAgQIjLxAa2FC7IG7ubmZLi4u0uTkZNrY2EixhU2+7WPs1Rs1sW9vfjSpGXZPCBOG3QPenwABAgQIECDQbYEnT56kx48fF418++2308rKSvFzvu3j/fv3U90i5HU1sWj51tbWtXtrizd2+zOgdQTGSaCVMKHXvrrVv8cX7LNnz66+WAO6SU0XOkSY0IVe0AYCBAgQIECAQDcF4h/+h4eH6eHDh2liYuKqkfnfLy8v04cffpiWl5eLh27l0avm+Pg4zc3NpXhod35+XoQQETrMzs6mt956q5sQWkWAwNgItBImxMiCg4ODtLa2du3Ls/r3uromNV3oDWFCF3pBGwgQIECAAAEC3RTo9Y/86t/r6nrVnJycXAsTpqen09OnT689mOumhlYRIDAOAq2ECeUQrBKsnM7w6aefXgsZIjjY3d0tEttyqkNdmFCt6UJHCBO60AvaQIAAAQIECBDonkA50vbs7OyqceV0hrqgYGpq6tpUh141ER7ENIe4t15fX09HR0dpaWnp2sO77mloEQEC4yLQWpiQp6TxhRhfkvfu3bsWJsQQrZ2dnbS6utozTKir6UJnCBO60AvaQIAAAQIECBDonkCECdvb22lhYeFqzbDy4dj+/v61aQkx7TeOfN2EaphQV7O3t1ecJ0YDR2jRa+2F7uloEQECoyowkDAhRipEuPDuu+8+NzKhOh2ijWkOsehjhBCDPD74+LNBnr7xud9/543GtQoJECBAgAABAgReTiBG0caIgCZHNUzIf4/RBPkaB/1McyjXRYh761gzoZzmsLi4+NwDuibtVEOAAIE2BVoJE/LpC7GTQywsMz8/n958882rn+PLsByxkCex1QUY62ravOCXPZeRCS8r53UECBAgQIAAgdEXyO9h8wUVT09PrxZmjIXI66bz5vXVmnhgFqMbYnpDnCse2MXPjx49ShEqVHdJG31pV0iAQFcEWgkT4mJ6bYWTb/s4MzNztcJt/oXbq6YrSNEOYUKXekNbCBAgQIAAAQLdEui1TXq0Mt/28cGDB8VODNW1xOpq6kY8xEM70xy61fdaQ2BcBVoLE/oBrH4x9vPaYdUKE4Yl730JECBAgAABAqMnUE4LXllZGb2Lc0UECIyFwFDChHLeVz7doevawoSu95D2ESBAgAABAgRuh0A8WDNN4Xb0lVYSINBbYChhwm3sEGHCbew1bSZAgAABAgQIECBAgACBQQgIExqqChMaQikjQIAAAQIECBAgQIAAgZEXECY07GJhQkMoZQQIECBAgAABAgQIECAw8gKthAn56rUhlu/akO/UEHv1bm5uPreFTZOaYfeEMGHYPeD9CRAgQIAAAQLdFch3NotWlrs2xM/5Tg33799PdeuG1dXEOmNbW1sptl7f2NhId+/eTdZb6O5nQMsIjJtAa2HCzs5OWl1dvRYUxJddbF8zPz9fbIETX7Kxd26+am2Tmi50ijChC72gDQQIECBAgACBbgrEfW4c1aAgAoHDw8Nie/TLy8vi3nh5ebkIBsqjV83x8XGam5tL8eDu/Py8OHeEDrOzs8W9tYMAAQLDFBhomBAjDg4ODtLa2lqamJgo9tPNf48Lb1IzTKDyvYUJXegFbSBAgAABAgQIdFOgV5hQ/cd/XRjQq+bk5ORamDA9PZ2ePn167cFcNzW0igCBcRBoLUyI6QsXFxeFWTl8qy4o2N3dLZLZO3fuFLVNarrQEcKELvSCNhAgQIAAAQIEuimQT3PIp/bWBQVTU1PXRjD0qonwIKY5xPnW19fT0dFRWlpaKh7SOQgQIDBsgVbChPwiyvUTvv71rxeBQT4SIf5bdTpENUyoqxk2Ury/MKELvaANBAgQIECAAIHuC0SwEKMK4gHao0ePrk1LqBvBUA0T6mr29vaK88S99dnZ2dXDu+5raCEBAqMq0HqYEFDlF2I1TDDN4dU/Rt9d+tlXP4kzECBAgAABAgQIDEwgv+ethgn9THMo10WINRVizYRymsPi4uJzD+gGdjFOTIAAgR4CrYcJMbKgXFgmhnDlCzDGl2d1WFd1Aca6mhf1XkyviPcd5PHBx58N8vSNz/3+O280rlVIgAABAgQIECDwcgLxUCymF7zMkS86ni+uGAuRV6f8xvlvqol73P39/WJ6w+npabFmQvwcIUWECuXU4Zdpp9cQIEDgVQRaCRNu2gon3/Yx3zIyDw161bzKhbX9WtMc2hZ1PgIECBAgQIDAaAjctE16XGG+7WO5ZWTc/+bBQl1NPHTb3t5OCwsLV9tCxoM60xxG43PjKgjcdoFWwoR+EapfjP2+fhj1woRhqHtPAgQIECBAgMBoCsRoBDszjGbfuioC4yIwlDChnPdV3Ye3y+jChC73jrYRIECAAAECBG6PQDxYM03h9vSXlhIgUC8wlDDhNnaGMOE29po2EyBAgAABAgQIECBAgMAgBIQJDVWFCQ2hlBEgQIAAAQIECBAgQIDAyAsIExp2sTChIZQyAgQIECBAgAABAgQIEBh5AWFCwy4WJjSEUkaAAAECBAgQIECAAAECIy/QaphQbovzxS9+Ma2srBR4+baPsVfv5ubmc/vhNqkZdk8IE4bdA96fAAECBAgQINB9gdgy/a/+6q/SxsZGsZ1jHPm2j/fv3091i5DX1cSi5VtbW2lycvLqfBZv7P5nQAsJjItAq2FCfAmWR4QJ8WUXe+HOz8+nt956K8WX67Nnz66ChqhtUtOFzhAmdKEXtIEAAQIECBAg0F2BeED23e9+t2jg1772tSJMiEDg8PAwPXz4MF1eXhb3xsvLy1dBQ9T2qjk+Pk5zc3MpHtidn58XIUTcb8/Ozhb31g4CBAgMU6C1MKHcKze+3Mo9c+ML9eDgIK2traWJiYlilEL+e1x4k5phApXvLUzoQi9oAwECBAgQIECgmwLxgGx7e7t4iBbhwcLCQhEYVP/xXxcG9Ko5OTm5FiZMT09f3Wd3U0GrCBAYJ4FWwoR8uFWEAzeFCbu7u0Uye+fOncK5Lkyo1nShQ4QJXegFbSBAgAABAgQIdFMgHqzF6IF33323CBVuChOmpqauTXWoCxOiJsKDmOYQU4XX19fT0dFRWlpaKh7SOQgQIDBsgVbChJi+EEcMvSpHKMQ0h2pQEEO0dnZ20urqas8woa5m2Ejx/sKELvSCNhAgQIAAAQIEuieQ37/G+gY3hQn5fXN5JdUwoa5mb2+vmN4Qo3zPzs5Sr7UXuqejRQQIjKpAK2FCvmBMCfX2228XyezrmOZwcXFRzCUb5PHBx58N8vSNz/3+O280rlVIgAABAgQIECDwcgIxijZGBDQ58sXEy/py0cQYTZCvcdDPNIdyXYRy1EM5zWFxcfG5B3RN2qmGAAECbQq0EibkDcpHJlQXV4wvz+qwriY1bV7wy57LyISXlfM6AgQIECBAgMD4CJRrJ5TTHPLFFWMh8rrpvDfVxAOz/f39YnrD6elpMZ04fn706FGKUKGcOjw+wq6UAIGuCAw0TIiLzJPamZmZYr2EmOeVBwu9arqCFO0QJnSpN7SFAAECBAgQINBNgWqYEK3MR/E+ePCg2Ikh7n/zYKGupnqu8iGcaQ7d7HutIjBuAq2HCU0A675km7xumDXChGHqe28CBAgQIECAwGgJ5KN5R+vKXA0BAuMiMJQwoZz3FQs23pZDmHBbeko7CRAgQIAAAQLdFsh3QjNNodt9pXUECPQWGEqYcBs7RJhwG3tNmwkQIECAAAECBAgQIEBgEALChIaqwoSGUMoIECBAgAABAgQIECBAYOQFhAkNu1iY0BBKGQECBAgQIECAAAECBAiMvEBrYUK+Au39+/dTuR5CvlND7NW7ubn53BY2TWqG3RMhrFAfAAAQx0lEQVTChGH3gPcnQIAAAQIECHRX4Kb72V73yfnV1NXEOmNbW1tpcnIybWxspLt37ybrLXT3M6BlBMZNoJUwIb48//mf/zl99atfTbEX7s7OTlpdXS2++D788MM0Pz9fbIHz5MmTFPvrrqysXDmXW9zcVNOFThEmdKEXtIEAAQIECBAg0E2Bv/iLvyjuhWNBxbjnjSMerkUgcHh4WGyPfnl5WdwbLy8vF8FAefSqOT4+TnNzc8X99fn5eXG+CB1mZ2eLe2sHAQIEhinQSpiQX0AECwcHB2ltba0IDsqfJyYmiv1089/jddW/1dUME6h8b2FCF3pBGwgQIECAAAEC3RfI/8Ff/cd/XRjQq+bk5ORamDA9PZ2ePn167cFc9zW0kACBURVoLUwoh2blw7DqgoLd3d0imS23wWlS0wV8YUIXekEbCBAgQIAAAQLdFMinObz99ttX/+CvCwqmpqaupgTH1fSqifAgpjnEVOH19fV0dHSUlpaWUjykcxAgQGDYAq2FCeWFxDCscvhW/C0fiZBPgegVJtTVDBsp3l+Y0IVe0AYCBAgQIECAQPcF8qm91aAgnwJRXkmTmr29vWJ6Q9xbn52dpXyNsu6LaCEBAqMo0HqYkKerERi8jmkOFxcXxVyyQR4ffPzZIE/f+Nzvv/NG41qFBAgQIECAAAECLycQ97ExIuBljnzk7aNHj66tcdDPNIdyXYRYUyHWTCinOSwuLl6tUVY+oHuZdnoNAQIEXkWglTAhvuDiiC+8fGRCDOHKF2CML8/qsK7qAox1Na9ygW291siEtiSdhwABAgQIECAwWgJxP/uXf/mX6Vd+5VeKKQj5yIR8ccVYT6w65TckbqqJe+v9/f1iesPp6WmxZkL8HCFFhArChNH6LLkaArdJoJUwIb7kYsvHGCEQR6+tIWdmZor1EuJLNg8N8jlmeU2XIIUJXeoNbSFAgAABAgQIdEsgAoTHjx8Xjapuh55v+/jgwYPiAVzc/+bBQl1NhBTb29tpYWHhalvIeFBnmkO3+l5rCIyrQCthQr941S/Gfl8/jHphwjDUvScBAgQIECBAYDQFYjSCnRlGs29dFYFxERhKmFDO+4q9cm/LIUy4LT2lnQQIECBAgACBbgvEgzXTFLrdR1pHgMCLBYYSJry4Wd2rECZ0r0+0iAABAgQIECBAgAABAgSGIyBMaOguTGgIpYwAAQIECBAgQIAAAQIERl5AmNCwi4UJDaGUESBAgAABAgQIECBAgMDIC7QWJuQr0PbazaG6sm2pm+/m0Ktm2D0hTBh2D3h/AgQIECBAgEB3BW66n+11n5xfTV1NrDO2tbWVJicn08bGxtWODtZb6O7nQMsIjJNAK2FCfHkeHx+n995779o2N/HFF9vXzM/PF1vg5HvulsixAM2LarrQIcKELvSCNhAgQIAAAQIEuimwt7eX5ubmin/w51ugRyBweHhYbI9+eXlZ3PcuLy8XdeXRqybur+OcsQ37+fl5isXL49yzs7PFvbWDAAECwxRoJUzILyC+7Movyfj7wcFBWltbSxMTE0XQkP8e/736t7qaYQKV7y1M6EIvaAMBAgQIECBAoPsC+QO06j/+68KAXjUnJyfXwoTp6WnbSXa/+7WQwNgItB4m5GHAs2fPngsTdnd3i2T2zp07BXJdmFCt6UJvCBO60AvaQIAAAQIECBDovkAeDtQFBVNTU8Uog/LoVRPhQUxziGnA6+vr6ejoKC0tLRUP6RwECBAYtkCrYUJMWdje3k4LCwvF0K1qUBCjFnZ2dtLq6mrPMKGuZthI8f7ChC70gjYQIECAAAECBLotEFMWnj59mlZWVoqGVoOCGLUQx01hQl1NTKOI6Q0xyvfs7Czla5R1W0TrCBAYVYFWw4R8fliANZnC0KSmC/jChC70gjYQIECAAAECBLorEPe11RG2rzLNoVwXIQKKWDOhnOawuLj43AO67qpoGQECoyrQSphQLqJ47969aylrdXHFatgQqE1qXoR/cXFRLEwzyOODjz8b5Okbn/v9d95oXKuQAAECBAgQIEDg5QRiSm5ML2h6xD/4P/roo7S5uXk1Ajdemy+uGFOA66bz3lQT97j7+/vF9IbT09Ni1EP8bEeHpj2jjgCBQQm0EiaU29bkjSyHXuXb5MzMzBTrJcQ8rzxY6FUzqIt+mfMamfAyal5DgAABAgQIEBh9gfLhWEw/KI98u/N828cHDx4UOzFURzHU1VSnEOfvY5rD6H+uXCGBrgu0Eib0e5HVL8Z+Xz+MemHCMNS9JwECBAgQIEBgNAWqayuM5lW6KgIERllgKGFCOe8rX3im68jChK73kPYRIECAAAECBG6HQDxYM03hdvSVVhIg0FtgKGHCbewQYcJt7DVtJkCAAAECBAgQIECAAIFBCAgTGqoKExpCKSNAgAABAgQIECBAgACBkRcQJjTsYmFCQyhlBAgQIECAAAECBAgQIDDyAsKEhl0sTGgIpYwAAQIECBAgQIAAAQIERl6g1TAhtrT5wQ9+cLX9Y+jl2z7mW+Tksk1qht0TwoRh94D3J0CAAAECBAh0W6C8p/3GN75RbP9YHvm2j722dKyrKbdfn5ycTBsbG+nu3bvJ4o3d/gxoHYFxEmglTPjkk0/S5uZm+tKXvpTOz8/T2tpampiYKL7sPvzwwzQ/P198oT558iQ9e/YsraysXBk3qelChwgTutAL2kCAAAECBAgQ6KZA3OeenJykz33uc+krX/nKVZgQgcDh4WHxsO3y8rK4N15eXi6CgfLoVXN8fJzm5uZS3GvHPXbshBahw+zs7LWwopsiWkWAwKgLtBImlEiRxh4cHFyFCS/6PV7XpKYLnSBM6EIvaAMBAgQIECBAoNsC1X/sv+j3uJpeNRFO5GHC9PR0evr06bUHc93W0DoCBEZZ4LWHCbu7u0Uye+fOncK1Lkyo1nShA4QJXegFbSBAgAABAgQIdFvgReFB/PepqalilEF51L0maiI82NraSjFVeH19PR0dHaWlpaViBLCDAAECwxZ4rWFCDNHa2dlJq6urPcOEupphI8X7CxO60AvaQIAAAQIECBDotsCLwoSYDhHHTWFCXc3e3l4xvSFGAZ+dnaVeay90W0frCBAYJYHXGiZURyEEZBvTHC4uLoq5ZIM8Pvj4s0GevvG533/njca1CgkQIECAAAECBF5OIEbRxoiAfo8XhQl1ax686DWxpkKsmVBOc1hcXHzuAV2/7VRPgACBVxUYaJhQXVyxblhXk5pXvcg2Xm9kQhuKzkGAAAECBAgQGG2BajCQL64YC5HXTee9qSYemO3v7xfTG05PT4s1E+LnR48epQgVyqnDo63q6ggQ6KJAK2FCuZtDjBAoj3LoVb7t48zMzNW2kXmw0KumS2DChC71hrYQIECAAAECBLolEFMTHj9+fNWofEv0fNvHBw8eFDsxxP1vHizU1cRDt+3t7bSwsHC1LWTsBmGaQ7f6XmsIjKtAK2FCv3jVL8Z+Xz+MemHCMNS9JwECBAgQIEBgNAViNIKdGUazb10VgXERGEqYUM77yhee6Tq4MKHrPaR9BAgQIECAAIHbIRAP1kxTuB19pZUECPQWGEqYcBs7RJhwG3tNmwkQIECAAAECBAgQIEBgEALChIaqwoSGUMoIECBAgAABAgQIECBAYOQFhAkNu1iY0BBKGQECBAgQIECAAAECBAiMvMDAw4R8p4Z8VdtctknNsHtCmDDsHvD+BAgQIECAAIHuCuS7m01OTqaNjY1iB4bqke/aUO5+FuuJbW1tpfx11lXobl9rGQEC/yMw0DAhvgRj+5r5+fliC5zYMif2111ZWbnyb1LThc4SJnShF7SBAAECBAgQINBNgXzb8wgHDg8Pr7ZEL1uc//3y8rK4T15eXk7Hx8dpbm4uRSBxfn6eYpHyON/s7GxxD+0gQIBAFwUGGibEiIODg4O0traWJiYmiv10898DpElNF+CECV3oBW0gQIAAAQIECHRPIEKAnZ2dtLq6mu7cuVOEAvnvZYurAUH5+8nJybUwYXp62raR3etmLSJAoCLw2sOE3d3dIqWNL9peYUK1pgu9JkzoQi9oAwECBAgQIECgewJ1YUI56iCf6lAXJkxNTaUID2KaQ0wJXl9fT0dHR2lpaal4GOcgQIBAVwVea5hQl9JWRyb0SnKHDShMGHYPeH8CBAgQIECAQDcFqvevMY13e3s7LSwsXFs3oRomxBTgOGJaQ3ns7e0V0xtiNO/Z2Vkq11Xo5pVrFQEC4yzwWsOE2zzN4Tv/9/934nPyra/+n060QyMIECBAgAABAgT+R+BVpzmU6yLEmgqxZkI5zWFxcbF2ugR3AgQIdEFgoGFCdXHFfGGa8uKb1LwI6uLiovgSdxAgQIAAAQIECBBoQyCm5Ma0g6ZHfp9bt+h4nCdfgDEWJc+n9sa97P7+fjG94fT0tFgzIX5+9OhRilChnCLctD3qCBAgMGiBgYYJ0fh828eZmZmrVW3zL9xeNYO+eOcnQIAAAQIECBAg0IZAvjVkvh163OfmoUG+NeSDBw+K3Rqq0yLKh22mObTRM85BgMCgBAYeJtQ1vNc8skFdpPMSIECAAAECBAgQGIZAjEaIUQb51ujDaIf3JECAQNsCQwkTyvlg+WIzbV+Y8xEgQIAAAQIECBAYpkA8QDNNYZg94L0JEBikwFDChEFekHMTIECAAAECBAgQIECAAAECgxUQJgzW19kJECBAgAABAgQIECBAgMDICQgTRq5LXRABAgQIECBAgAABAgQIEBisgDBhsL7OToAAAQIECBAgQIAAAQIERk5AmDByXeqCCBAgQIAAAQIECBAgQIDAYAWECYP1dXYCBAgQIECAAAECBAgQIDByAsKEketSF0SAAAECBAgQIECAAAECBAYrIEwYrK+zEyBAgAABAgQIECBAgACBkRMQJoxcl7ogAgQIECBAgAABAgQIECAwWAFhwmB9nZ0AAQIECBAgQIAAAQIECIycgDBh5LrUBREgQIAAAQIECBAgQIAAgcEKCBMG6+vsBAgQIECAAAECBAgQIEBg5ASECSPXpS6IAAECBAgQIECAAAECBAgMVkCYMFhfZydAgAABAgQIECBAgAABAiMnIEwYuS51QQQIECBAgAABAgQIECBAYLACwoTB+jo7AQIECBAgQIAAAQIECBAYOQFhwsh1qQsiQIAAAQIECBAgQIAAAQKDFRAmDNbX2QkQIECAAAECBAgQIECAwMgJCBNGrktdEAECBAgQIECAAAECBAgQGKyAMGGwvs5OgAABAgQIECBAgAABAgRGTkCYMHJd6oIIECBAgAABAgQIECBAgMBgBYQJg/V1dgIECBAgQIAAAQIECBAgMHICwoSR61IXRIAAAQIECBAgQIAAAQIEBisgTBisr7MTIECAAAECBAgQIECAAIGRExAmjFyXuiACBAgQIECAAAECBAgQIDBYAWHCYH2dnQABAgQIECBAgAABAgQIjJyAMGHkutQFESBAgAABAgQIECBAgACBwQoIEwbr6+wECBAgQIAAAQIECBAgQGDkBIQJI9elLogAAQIECBAgQIAAAQIECAxWQJgwWF9nJ0CAAAECBAgQIECAAAECIycgTBi5LnVBBAgQIECAAAECBAgQIEBgsALChMH6OjsBAgQIECBAgAABAgQIEBg5gasw4R/+4R+Of/zHf/zLI3eFLogAAQIECBAgQIAAAQIECBBoVeBHP/rR9/4bePCgDczq7dQAAAAASUVORK5CYII=">
          <a:extLst>
            <a:ext uri="{FF2B5EF4-FFF2-40B4-BE49-F238E27FC236}">
              <a16:creationId xmlns:a16="http://schemas.microsoft.com/office/drawing/2014/main" id="{00000000-0008-0000-1300-000003000400}"/>
            </a:ext>
          </a:extLst>
        </xdr:cNvPr>
        <xdr:cNvSpPr>
          <a:spLocks noChangeAspect="1" noChangeArrowheads="1"/>
        </xdr:cNvSpPr>
      </xdr:nvSpPr>
      <xdr:spPr bwMode="auto">
        <a:xfrm>
          <a:off x="6400800" y="1675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85726</xdr:colOff>
      <xdr:row>1</xdr:row>
      <xdr:rowOff>57150</xdr:rowOff>
    </xdr:from>
    <xdr:ext cx="933450" cy="866775"/>
    <xdr:pic>
      <xdr:nvPicPr>
        <xdr:cNvPr id="6"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33376" y="234950"/>
          <a:ext cx="933450" cy="866775"/>
        </a:xfrm>
        <a:prstGeom prst="rect">
          <a:avLst/>
        </a:prstGeom>
        <a:noFill/>
      </xdr:spPr>
    </xdr:pic>
    <xdr:clientData fLocksWithSheet="0"/>
  </xdr:oneCellAnchor>
  <xdr:twoCellAnchor editAs="oneCell">
    <xdr:from>
      <xdr:col>11</xdr:col>
      <xdr:colOff>193419</xdr:colOff>
      <xdr:row>49</xdr:row>
      <xdr:rowOff>138546</xdr:rowOff>
    </xdr:from>
    <xdr:to>
      <xdr:col>20</xdr:col>
      <xdr:colOff>93312</xdr:colOff>
      <xdr:row>57</xdr:row>
      <xdr:rowOff>34637</xdr:rowOff>
    </xdr:to>
    <xdr:pic>
      <xdr:nvPicPr>
        <xdr:cNvPr id="2" name="Imagen 1"/>
        <xdr:cNvPicPr>
          <a:picLocks noChangeAspect="1"/>
        </xdr:cNvPicPr>
      </xdr:nvPicPr>
      <xdr:blipFill>
        <a:blip xmlns:r="http://schemas.openxmlformats.org/officeDocument/2006/relationships" r:embed="rId2"/>
        <a:stretch>
          <a:fillRect/>
        </a:stretch>
      </xdr:blipFill>
      <xdr:spPr>
        <a:xfrm>
          <a:off x="5943055" y="17722273"/>
          <a:ext cx="3848439" cy="192809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114300</xdr:colOff>
      <xdr:row>0</xdr:row>
      <xdr:rowOff>0</xdr:rowOff>
    </xdr:from>
    <xdr:ext cx="942975" cy="923925"/>
    <xdr:pic>
      <xdr:nvPicPr>
        <xdr:cNvPr id="2" name="image1.jp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xfrm>
          <a:off x="114300" y="0"/>
          <a:ext cx="942975" cy="923925"/>
        </a:xfrm>
        <a:prstGeom prst="rect">
          <a:avLst/>
        </a:prstGeom>
        <a:noFill/>
      </xdr:spPr>
    </xdr:pic>
    <xdr:clientData fLocksWithSheet="0"/>
  </xdr:oneCellAnchor>
  <xdr:oneCellAnchor>
    <xdr:from>
      <xdr:col>0</xdr:col>
      <xdr:colOff>114300</xdr:colOff>
      <xdr:row>0</xdr:row>
      <xdr:rowOff>0</xdr:rowOff>
    </xdr:from>
    <xdr:ext cx="942975" cy="923925"/>
    <xdr:pic>
      <xdr:nvPicPr>
        <xdr:cNvPr id="4"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14300" y="0"/>
          <a:ext cx="942975" cy="923925"/>
        </a:xfrm>
        <a:prstGeom prst="rect">
          <a:avLst/>
        </a:prstGeom>
        <a:noFill/>
      </xdr:spPr>
    </xdr:pic>
    <xdr:clientData fLocksWithSheet="0"/>
  </xdr:oneCellAnchor>
  <xdr:twoCellAnchor editAs="oneCell">
    <xdr:from>
      <xdr:col>6</xdr:col>
      <xdr:colOff>704850</xdr:colOff>
      <xdr:row>76</xdr:row>
      <xdr:rowOff>92469</xdr:rowOff>
    </xdr:from>
    <xdr:to>
      <xdr:col>24</xdr:col>
      <xdr:colOff>93650</xdr:colOff>
      <xdr:row>84</xdr:row>
      <xdr:rowOff>69911</xdr:rowOff>
    </xdr:to>
    <xdr:pic>
      <xdr:nvPicPr>
        <xdr:cNvPr id="3" name="Imagen 2"/>
        <xdr:cNvPicPr>
          <a:picLocks noChangeAspect="1"/>
        </xdr:cNvPicPr>
      </xdr:nvPicPr>
      <xdr:blipFill>
        <a:blip xmlns:r="http://schemas.openxmlformats.org/officeDocument/2006/relationships" r:embed="rId2"/>
        <a:stretch>
          <a:fillRect/>
        </a:stretch>
      </xdr:blipFill>
      <xdr:spPr>
        <a:xfrm>
          <a:off x="1892300" y="37703519"/>
          <a:ext cx="7275500" cy="139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130175</xdr:colOff>
      <xdr:row>3</xdr:row>
      <xdr:rowOff>176462</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editAs="oneCell">
    <xdr:from>
      <xdr:col>28</xdr:col>
      <xdr:colOff>0</xdr:colOff>
      <xdr:row>49</xdr:row>
      <xdr:rowOff>0</xdr:rowOff>
    </xdr:from>
    <xdr:to>
      <xdr:col>29</xdr:col>
      <xdr:colOff>44450</xdr:colOff>
      <xdr:row>50</xdr:row>
      <xdr:rowOff>114300</xdr:rowOff>
    </xdr:to>
    <xdr:sp macro="" textlink="">
      <xdr:nvSpPr>
        <xdr:cNvPr id="170009" name="AutoShape 25" descr="data:image/png;base64,iVBORw0KGgoAAAANSUhEUgAAArwAAAEVCAYAAAACQTb4AAAAAXNSR0IArs4c6QAAIABJREFUeF7t3TFsHMe9x/FxkIJWFVPsKFeySSCIGDeEDBWRZeDBj1TFyAISO6okyAhAUlFFqwmINAQrQiKBxLTdWIZTCHxsIvsZASIpBWFBjSAHCSibRWCxo6iOYhHYD/99+B/mhrP7nz0uj3t3XzaWybnd2c/M7v52dnbvBccPAggggAACCCCAAAJdLPCCbNu///3vH3Z3d7t4M9k0BBBAAAEEEEAAgV4U+P777+9lgXd9ff2HoaGhXjRgmxFAAAEEEEAAAQS6WODx48eOwNvFDcymIYAAAggggAACvS5A4O31HsD2I4AAAggggAACXS5A4O3yBmbzEEAAAQQQQACBXhcg8PZ6D2D7EUAAAQQQQACBLhcg8HZ5A7N5CCCAAAIIIIBArwsQeHu9B7D9CCCAAAIIIIBAlwsQeLu8gdk8BBBAAAEEEECg1wUIvL3eA9h+BBBAAAEEEECgywUIvF3ewGweAggggAACCCDQ6wIE3l7vAWw/AggggAACCCDQ5QIE3i5vYDbv/wV2d3fd/Py8e/r0qZudnXX9/f3QIIAAAggggECPCBB4e6She30zV1dX3Z07dwi7vd4R2H4EEEAAgZ4UIPD2ZLP31kY/ePDAffDBB+7atWvu+PHjvbXxbC0CCCCAAAIIOAIvnQABBBBAAAEEEECgqwUIvB3UvDoPdX19vanWw8PDbmZmxvX19WW/397ezm7db21t7dm68+fPu4mJicac1nBZAwMDubf9ZaR0YWGhaZm6PPmlTBu4devWnnX6y8yr26lTp9zk5OSez25sbLi5uTm3s7PT+Jtftmj0NvbZ2Pb5rrF6tDJCnLedR44ciY40x2xlg/PKy9+03kePHo3aKVhev7l69aobHR3dY760tOTW1tYav/fbuGh3sfqHfjZWLuzDYT+O1cGfpiJtHfbNsK66jJR+qnWM+cfctb3PnDmT7V9F+2FRm8rnUn1i67CWnXoM0X3n7Nmzje3xPaWPyMlD58PnLTe2v1nTi4r+HvbNvO3165PXf/P6Qd6xSLc/rIP8PnUd1rJTjgP+scXaL6xnFVL3WdlG3e68bSi7z/j9ST+bd/6J7V/+51POeVI+PCcUne9a2YdT2q+DIkfXVZXA20FNWnSilc3Qk491cMgLS7r87777bk8ok4Pdw4cPm36v5cfHx7PgZJ3I/AOIHwz0IPTyyy83BXc9IYXBTOoyODiYnYjzwmjRZyXM+cv0T46xE+h+Aq+/nf5FQXjSaGUdKYFXbV977bWmUKwHZr8esQf75Hc3btxw586dK5wOktI/9KSZ14/CfuefxMoGJ6mPPKDoXwjqrp7ST/0TV9hWZQNvah8o6xNrW/ndysqKm56eblwA+4e41GNIq4HXv/jKe1DU8o/9XfuCLN9vU6nn8vJy9js/3Mnvr1+/nm16+JmifqDrkQvscApUUR3kojw8fsX2CfndyZMnoxeaerFjTb/az34RXrRYx3Qtr+t88cUX3fPnz6ODImX3mdgFlLi/9957e3ysc5r1d/9C0r9IkDrfv38/d8Agb7l6fqniON5BEaTjq0rg7aAmzAs4eqDREJey8+ctS090/kEnXH4emXUiywu8GgRv377dOMlYJ1ytQywoWvXNG52SZUpICk+QrYTRojbQ+oUHXutEF7pbgVfrMDQ0FD2gh06p5mE9LG8/YPhtHAti8jsNNFr/Y8eOZaOJYWi3RgL3G3ilPcROQkHsAskPd0UjvGHgzTv5yvaU8Skqn7ePph5DrL6Qtw+FdxtifcM6TsT+Hq7POmzLMh49euTE/pNPPoneVcmrR96Fn7zlxe+ffh1CL2vfy6t/yrFmP/uFf9yUOyJ5d3li+/jNmzfdhQsXsuchYqFU6566z4Rh+u23384eLI7dsbLOadbfZV1l+1DR+aooQJc9jlt9mb9XJ0Dgrc7ywJdkhVS9/Ziy86ee+LRc3oHe32jrRFZ0AAlPjKkHp9gJwvpsuC7fQkaOZVqGfyJIOQmFjV/UBjHTVtZhBV4riIYnZSvkxDp4av9IKRcGON9wc3Nzzx2GdgReObHLid6/CNrvCK84hh7yu6JAJX8PfaoMvGHbW32hTOANA4B1nAj/btWlaN87ffp0NhoZu+goqkfZi8GwPWWkUtabd7FZReCVbSq7X8T6nk6FS7lIunTpUtZPY6FUj2Gp+4yuz2+He/fuRd+mY53TrL8fROCt6jh+4MGBFTQECLwd1BlSQ2rKzh9bVmxko8zJxjqRFQVe/+T90ksvJZ8swqCYMrISlvEt9IDuB/xWwqjVBmFYaWUdVuC1gn94EpDpHHIyk3ndqfN2U/tHSrm8UTI5sWtw8QNEOwKv3NaWtvRHw6oIvGGAlf+X2+J5c2bl73mhVP6W+gaS1GOI1V4pgTdvCoB1nAj/XjbYh/tS3n5QVI/wGJFSh7CMNec1dupJOQ74x5ay+0WsH1mnwPCuX56FX/eUfcYP3xqg8/qddTy1/i7r0osYa96u72Ett4rjuOXP36sTIPBWZ3ngSyo60fojUP4cL79S/oNB/rxVv0wYdKwTn/9ZndcUQvijpbEDSDgXMSW06jqqDrzy4Fw4upNyEgq3uZUDZeyhq6LgWXXglTmQYd+xgm9q/0gpVxR4Zb52bIQz793K1hze2MOVeaP6Murvj75KW4ejXGWnNFQReP2TuPzbemAtFjD8i1D/GGK1V+pDa7L88Lb5QQfesO3z7nQcdOANj7HWA2the+Ydl8O+Vma/aCXwpo64+8fJlH3Gr4tOkci7E2QdT1POebrP6b6fEnyt9cYCb9nj+IEHB1bQECDwdlBnSA2p1k4aO/HlPWBinfjCwGt9uUPegSkWilNuBx5E4A0txKDsvCyrDaoYGTiIwKvt6bdT0YkhtX+klLMCbzhi+MUXX+R+mYgVeK1+GvYrf9712NhYbQKvf+GnJ9qiYJV6DLHaK2WE1w8Y4dtcivz3M8Ibu1gOL6jV7KADr67HN7cuSlIursNjS5n9omzgjQXQvJH7svtMeNGn70iPPexnHU+tv4eneX9wpuii3lpuFcfxDoogHV9VAm8HNaEVcMKwEpu3Fh6EYw/e+EHTOvG1GniL6tauEV6tQ8zVDzjy0NRBBF7/pJ9yogu7qtUfUqc05D3c5Y84Wa+NK7oVn3qSDW+dxk42eqKSC6QnT560LfD6F0Hvv/+++/DDD5vmMbY6wqt94NmzZ8lTGmIPDGnf0NvoeQ8jWX1Gl2Pt96mBV5YXlj3IEd7YaG7exXxK4NVjROqUhqIgr6bh2xz8/TrlOLCf/SJ1X7T6QSyUhnW39pm80Vz/2Bu+4i/vvGEF09hpXtcfeytR6rk07EMp7ddBkaPrqkrg7aAmTT1Zpez8ecsKT055V/MxNutEJp8pUzcJYvqqtbxmyjvISvnYK6n8EKehwLKQMCe3wVLnSVrbWdXDDlZ/sE7SKRcWeSel8ISQ9+qnsFzRqH1Y31hf8evz6quvuq+++iraR6oe4fWDwptvvum++eabfQXe0DXlISerPVPCjNVnUk/0oW/RcmMjtmVGeGMBKO94oIE/7+/+hUDR8So2ranorQbWfuJfkPjvLw7rmRKY9rNf+Mcma5+VsnnT1LTe1ptmNOTH9hn9m/+Odd/Dn4JnnTesvxedP4ratWi5VR3HOyiCdHxVCbwd1IRVnaxkk/OWFRshSTnR6sHRulWcemCy3jCgzRY7QfijgOEXK8QOUnkWekCWE4OE76oCb2zbUk50YVe1+kPerVxdTkq7ppzIU5Yj64yNChUF4ry+on4yUpb3TtCDCLz+NsitaT+8lx3hjfWBsj6xQ5c1Mmv1GV1mUbvHLpSKlrvfEd6UPugHudhFVazOeYG3zG18/ziU8pov665LynFgP/tFVft+mbCn/TrcZ4qOGykXv37/Tz2vxC4wWg28VR3HOyiCdHxVCbwd1ISpJ6uUnT9vWbER3bxbP/r7kZGR7Esgqhrh9UdDwi+J0NAh/9UHzMLpBlovedtA7P2p4S0s62QtdbDm3oXdKK8NNIxX8cLylP6Qtz79fTi3Ut5d6o+MF108hOEoz1X7h5qEL/XX38vy/BH9PEO/ffPmFx9U4PVHpfw2LBN489qkjE+47/kXsUV3RlL6jLZr3gVTLLRZF9D7mcMr9cmbDiC/ly+YuHLlSvbe3bz3GMcuuGLHq7w2kM9rwAm/FVB/H34DpLzOzu/PKSPV+wm8KftFmX1WpnIVhcHw2JBX99g+Y91dynuQudUpDbo+eY+wDoKk3L1sx3G8gyJIx1eVwNtBTZh6stKdNPbVwnpQtkJe+A08whS7vZXy1cJ+WEwJ436T6EnC/13qVwvHPhv7Ctsii6ITYFHXyWuDvIAWq6su35qPGX49tHwu9hCg3x/yAnx4S7hM0Lf6hz+6FL4lITZHuKiv6AlR6heb9mIF3thbGvxtLQoescBaFHjD/dB6OjzmWOTjLz/Wv/1+mnoM0c/E+nHRPmT1xbzjiPxet9EaefXXoW0WvhUg9m7ZMHDm3a5PeTNKuJ2xfTS2fOuLHlKOA/vZL8JjVtE+a41Gh6G0zD5j3cHTfqoXb3oxHO5L2v76Ksuic15sCoX15ox2HMc7KIJ0fFUJvB3fhGwAAggggAACCCCAQJEAgZf+gQACCCCAAAIIINDVAgTerm5eNg4BBBBAAAEEEECAwEsfQAABBBBAAAEEEOhqAQJvVzcvG4cAAggggAACCCBA4KUPIIAAAggggAACCHS1AIG3q5uXjUMAAQQQQAABBBAg8NIHEEAAgX0KpHypwD5XwccRQAABBPYhQODdBx4fRQABBMp+mQpiCCCAAALtFyDwtt+cNSKAQJcIlP3msi7ZbDYDAQQQ6DgBAm/HNRkVRgABBBBAAAEEECgjQOAto0VZBNooIN9lv7a21lijfm/88ePHm2oRlpM/nj9/3k1MTDSV03mmeX/Xwv73x/vfNa/fRX/27Nk9y5bPSj3kgDI7O+v6+/udjn6ur6+72HfWS30++OADd+3aNafbtLq66u7cudNYhr8BqR7+emMOZZZZpj6We6z9UkeIpR63bt3a0/tirn77hR8o8oi1R15317aIrT/2mZQ6lekvL730UtZHtra2cvfI4eFhNzMz477++utoP0v19Feg+9DAwEC0j+ZtZ96+28bDCatCoOcFCLw93wUAqJuAnjSPHj2anbD7+vqyKkrgXF5ezn4ngbKo3NzcnHv55ZebPq+BRk6+4bJ9AwlXt2/fdlJuaGjITU5ONtYvy20l8MZO+KmBN9VDt0Gcrl+/nv1v3namLjMWeFtxX1hYyOoTBsQygTe8ENB67OzsNF00tDqnODXw6vJffPFF9/z582jwC/eplDr5gTe1v+h6iupetp+FnuEFkpw0pcx7773nRkdHmzY1bzv1giX1AqFuxyTqg0A3CBB4u6EV2YauEghHSmMbp+FA/uaHYj/0heFUT/xvvvmm+8tf/uKuXr2654Sty9UwI4Fxv4FX6vT06dM94TM1iKR4hIH90aNH7syZM+6TTz5pCoNaLnWZYeDdj7tcPDx8+LDJfT+BV7ZFPy++OrKeEi5jfSo18Eq5mzdvugsXLmQjp7Hgt5/AW6a/VBl48zx1Her69ttvZ3ch/H0jLCN9L+8Oi3XXoasOZmwMAjUSIPDWqDGoCgLWtIGiQOvrxYKZBhoJKBJY/NHbMDj87ne/cysrK00ndatueVMaJBgMDg5mt+T9kJ0SeK11FgWr06dPZyEwDB9llhkGXuuzKe7+qPN+A69sv95mV9uDDLx+fS9duuTm5+ejwW8/gbdMf6k68MY8dR1+X7h371506k2RvXWxxNEPAQQOVoDAe7C+LB2BUgI6ncCf1xpbQEq5sIwfMGUENDZXVkKrjBZOTU25xcXFygKvhiPZFh2RTgm8Kdvp+4TLjI3klllmGHhTPlvkLoFIpjdoOK0i8GrI0guYgwy8Gvh1VDfFQ9onpU6xMG31l4MIvKGnrCNsp7wLH2s7U71KHTQojAACSQIE3iQmCiHQHoHUE2JKuaLgJVsTTnnww8yJEyf2jN5Zo5tFI7wyLSIciTyIwKuB3Q/VfsCU7U6xi43qybzplM8WuctIt4yKapCT/6aMkhY9PJcXeMMHuvQhLp0THvbolCkNZUe8dR15D3P5dQpDZUp/aVfgDYN+3mgtgbc9x0nWgkArAgTeVtT4DAIHJJASqFJDW5ngJSHIDzPy0FAYxPYbeMP5prI86y0NqR7+KGLsQbvXXnutMRe5zDKrHuGVt1H438o2NjZ2YIE3No+0qNtagTcW8vIe4AvXYwXB2ChqSn9pV+CN9Rm5uJI52f7dGGs7y/S9AzrEsFgEelaAwNuzTc+G11Eg9YSYUi4Ma2Gg8UfQJIj5811jt9r3G3jF2w97x44dqzTwhiOCfojyH+pKsdvvCK8/XSR094Pc+++/7z788ENzHmzKCK8GXCt05fV7K/DmtX8s+FUReFP6y0EGXvXMG82NfZ20ZV/UjnU8HlEnBLpJgMDbTa3JtnS8QOwkGtuoWLjzyxU9PKUjUv6t8JMnTzaFz1jgtU7m4XSCvPmpOvVBXm8mD7IVvYc31UO2PfY+Yt9E582WWWbsoiGcIlHWXcpreJQ3ZnzzzTf7CrztemhNLGLvrtXtL3r7gNV3YiO8utyi/nIQgTf01LaSV5HFfvxpGTy01vGHYDagiwUIvF3cuGxa5wmkPslt3UqOBeLYCJ6OzoXv5o2F1aK6pTzoo62hAUKexpeR16LAW9Yj9uaJsG6py5T6hoG3KncN6HJLPHzfcazX5o0MFk0zqHJKQ5FZiud+Am9Rf6k68Ma2peiOQPi3ou20LlI772hFjRHoLAECb2e1F7XtAQE9wYdfHKFfqHDlypXsm8n0BBo+jKS/D19yHwu8/uiV/8qwvNFZLe/PidXw5n/LWtGInT8aG37BQCzYpXjIWyfkyzLy3m4R3nZPWaYYx+pThbs/yisjh9YXEsTqoeGqHV88YYU1Hf2NvdtZtnU/gbeov1QZeGOesQs5/xAU7g9526k+Vjv3wOGNTUTg0AQIvIdGz4oRyBfQwClfy6s/RV9N65eT8rHgEQu8sS8usMJq7In72BsAil65lRfWrJHMmEf45oPYWwhi0xhSjMvUp4y7tmlqEMqbThCbRpD3RgRZZ1HgUqOwV0rb/uQnP8mmYeiXW4Rl8i6EtFxKnVrpL/sJvLHpGaGnFfTD/UfqE/vK47yvIuYYiAAC7RMg8LbPmjUhgAACCCCAAAIIHIIAgfcQ0FklAggggAACCCCAQPsECLzts2ZNCCCAAAIIIIAAAocgQOA9BHRWiQACCCCAAAIIINA+AQJv+6xZEwIIIIAAAggggMAhCBB4DwGdVSKAAAIIIIAAAgi0T4DA2z5r1oQAAggggAACCCBwCAIE3kNAZ5UIIIAAAggggAAC7RMg8LbPmjUhgAACCCCAAAIIHIIAgfcQ0FklAggggAACCCCAQPsECLzts2ZNCCCAAAIIIIAAAocgQOA9BHRWiQACCCCAAAIIINA+AQJv+6xZEwIIIIAAAggggMAhCBB4DwGdVSKAAAIIIIAAAgi0T4DA2z5r1oQAAggggAACCCBwCAK5gXdpack9ffrUzczMuL6+vqxq8ru1tbXs3+fPn3cTExPZvzc2Ntzc3Jzb2dlxAwMDbnZ21vX39x/C5rBKBBBAAAEEEEAAAQSaBfYE3u3t7Sywvv766+7Jkydueno6C7wSau/evesuXryY/Xt5eTkLw0eOHHHz8/NufHzcjY6OutXVVbe5uekmJyexRgABBBBAAAEEEEDg0AVyR3gl1K6srDQCr19TCcUSci9fvpz92i9X9LlD31oqgAACCCCAAAIIINBzAi0FXj/UymhuGHh19JdpDT3Xn9hgBBBAAAEEEECgdgKlA+/u7q67ceOGO3funDt+/Hg2vcEPvDL6u7i46KamppjHW7vmpkIIIIAAAggggEDvCZQOvPLg2uDgYNMDa0xp6L2OwxYjgAACCCCAAAKdIpAceGVkV+btjoyMNMKubKT+Xh9aCwNxCsTW1paTkWF+EEAAAQQQQAABBBBoRUCm0srbwmI/uW9pkBCqP/IKsmPHjrmFhYWmZeiryfzXkg0PDze9yqyVCvMZBBBAAAEEEEAAAQSqEuCLJ6qSZDkIIIAAAggggAACtRQg8NayWagUAggggAACCCCAQFUCBN6qJFkOAggggAACCCCAQC0FCLy1bBYqhQACCCCAAAIIIFCVAIG3KkmWgwACCCCAAAIIIFBLAQJvLZuFSiGAAAIIIIAAAghUJUDgrUqS5SCAAAIIIIAAAgjUUoDAW8tmoVIIIIAAAggggAACVQkQeKuSZDkIIIAAAggggAACtRQg8NayWagUAggggAACCCCAQFUCBN6qJFkOAggggAACCCCAQC0FCLy1bBYqhQACCCCAAAIIIFCVAIG3KkmWgwACCCCAAAIIIFBLAQJvLZuFSiGAAAIIIIAAAghUJUDgrUqS5SCAAAIIIIAAAgjUUoDAW8tmoVIIIIAAAggggAACVQnkBt6lpSX39OlTNzMz4/r6+rL1ra6uulu3bmX/PnXqlJucnMz+vbGx4ebm5tzOzo4bGBhws7Ozrr+/v6o6shwEEEAAAQQQQAABBFoW2BN4t7e3s8D6+uuvuydPnrjp6eks8EqoXV5ezgLwkSNH3Pz8vBsfH3cnTpxo/Ht0dDQLxZubm40w3HLN+CACCCCAAAIIIIAAAhUI5I7wSsBdWVlpBF4JsvIzMTHRGO2Vf4yMjDSVCz9XQR1ZBAIIIIAAAggggAACLQvsK/DKSO7Y2NiewKsjwUxraLld+CACCCCAAAIIIIBARQItB94HDx64+/fv7wm8MiVicXHRTU1NMY+3okZiMQgggAACCCCAAAKtC7QceHWKA1MaWsfnkwgggAACCCCAAAIHL5AceP2H1qRa8tDa5cuX3eDgYNNDa/J2B/mdzvVN2YStrS0nI8P8IBAT+OM/pnsC5rc/u9ET28lGIoAAAgggcBACMpVW3hYW+8l9S4OEUP05f/58FmD915Lp76SM/1qy4eHhpleZHcQGddMyf/PRP7tpc3K35dNLP215O6/+z3+3/NlO+uDCL/+3k6pLXRFAAAEEEOgYAb544pCbisBrNwCB1zaiBAIIIIAAAgjkCxB4D7l3EHjtBiDw2kaUQAABBBBAAAECb237AIHXbhoCr21ECQQQQAABBBAg8Na2DxB47aYh8NpGlEAAAQQQQAABAm9t+wCB124aAq9tRAkEEEAAAQQQIPDWtg8QeO2mIfDaRpRAAAEEEEAAAQJvbfsAgdduGgKvbUQJBBBAAAEEECDw1rYPEHjtpiHw2kaUQAABBBBAAAECb237AIHXbhoCr21ECQQQQAABBBAg8Na2DxB47aYh8NpGlEAAAQQQQAABAm9t+wCB124aAq9tRAkEEEAAAQQQIPDWtg8QeO2mIfDaRpRAAAEEEEAAAQJvbfsAgdduGgKvbUQJBBBAAAEEECDw1rYPEHjtpiHw2kaUQAABBBBAAAECb237AIHXbhoCr21ECQQQQAABBBAg8Na2DxB47aYh8NpGlEAAAQQQQACBigLv0tKSW1tby5Y2PDzsZmZmXF9fn9vY2HBzc3NuZ2fHDQwMuNnZWdff3497ggCB10Yi8NpGlEAAAQQQQACBCgKvhNqVlRU3PT2dhVwJvydPnnQnTpxw8/Pzbnx83I2OjrrV1VW3ubnpJicncU8QIPDaSARe24gSCCCAAAIIIHAAgffjjz92b7zxRrZkPwiHwRj8YgECr91DCLy2ESUQQAABBBBAoILAK4uQ0dtbt25lS7t69Wo2ohsGXPn/5eXlbLoD0xrsrkfgtY0IvLYRJRBAAAEEEECgosAr0xj05/Hjx9lc3WfPnjWN8G5vb7vFxUU3NTVF4E3oeQReG4nAaxtRAgEEEEAAAQQqCLzh3Fz5f/kZGRlhSsM+ehiB18Yj8NpGlEAAAQQQQACBAwi8Mto7ODjoxsbGmh5a099PTEwku29tbTkZGe7Fnz/8/T89sdm//8WPW97OP/5juuXPdtIHf/uzG51UXeqKAAIIIIBArQRkKq28LSz2IzMTXpA/rK+v/zA0NJRb8d3d3SzYrq+vZ2XyXkvm/75WCjWtDCO8dsMwwmsbUQIBBBBAAAEE8gWSAy+IByNA4LVdCby2ESUQQAABBBBAgMBb2z5A4LWbhsBrG1ECAQQQQAABBAi8te0DBF67aQi8thElEEAAAQQQQIDAW9s+QOC1m4bAaxtRAgEEEEAAAQQIvLXtAwReu2kIvLYRJRBAAAEEEECAwFvbPkDgtZuGwGsbUQIBBBBAAAEECLy17QMEXrtpCLy2ESUQQAABBBBAgMBb2z5A4LWbhsBrG1ECAQQQQAABBAi8te0DBF67aQi8thElEEAAAQQQQIDAW9s+QOC1m4bAaxtRAgEEEEAAAQQIvLXtAwReu2kIvLYRJRBAAAEEEECAwFvbPkDgtZuGwGsbUQIBBBBAAAEECLy17QMEXrtpCLy2ESUQQAABBBBAgMBb2z5A4LWbhsBrG1ECAQQQQAABBAi8te0DBF67aQi8thElEEAAAQQQQIDAW9s+QOC1m4bAaxtRAgEEEEAAAQQqCrzb29tudnbWbW1tuSNHjrhr166548ePu42NDTc3N+d2dnbcwMBAVqa/vx/3BAECr41E4LWNKIEAAggggAACFQTe3d1dNz8/78bHx93o6GhjieHvV1dX3ebmppucnMQ9QYDAayMReG0jSiCAAAIIIIBABYFXRnFXVlbc9PS06+vraywx/H1eORohLkDgtXsGgdc2ogQCCCCAAAIIVBB4Hzx44BYWFhpL0qkLz549awrCEniXl5fdzMwM0xoSeh6B10Yi8NpGlEAAAQQQQACBigLv/fv3G1MVlpaW3ODgoBtrFkqNAAAZ3UlEQVQZGWkKvDLPd3Fx0U1NTRF4E3oegddGIvDaRpRAAAEEEEAAgQMIvDLiKwF4bGxszwhvbOoDjRAXIPDaPYPAaxtRAgEEEEAAAQQqCLz+VAV5Q4M+wHbixImmh9l05HdiYiLZXd76ICPDvfjzh7//pyc2+/e/+HHL2/nHf0y3/NlO+uBvf3ajk6pLXRFAAAEEEKiVgLwhTKbcxn4eP37sXpA/rK+v/zA0NFRYcXkDw61bt7Iyp06dakxv8F9LNjw8nM3f9R9sq5VGzSrDCK/dIIzw2kaUQAABBBBAAIF8gVKBF8jqBQi8timB1zaiBAIIIIAAAggQeGvbBwi8dtMQeG0jSiCAAAIIIIAAgbe2fYDAazcNgdc2ogQCCCCAAAIIEHhr2wcIvHbTEHhtI0oggAACCCCAAIG3tn2AwGs3DYHXNqIEAggggAACCBB4a9sHCLx20xB4bSNKIIAAAggggACBt7Z9gMBrNw2B1zaiBAIIIIAAAggQeGvbBwi8dtMQeG0jSiCAAAIIIIAAgbe2fYDAazcNgdc2ogQCCCCAAAIIEHhr2wcIvHbTEHhtI0oggAACCCCAAIG3tn2AwGs3DYHXNqIEAggggAACCBB4a9sHCLx20xB4bSNKIIAAAggggACBt7Z9gMBrNw2B1zaiBAIIIIAAAggQeGvbBwi8dtMQeG0jSiCAAAIIIIAAgbe2fYDAazcNgdc2ogQCCCCAAAIIEHhr2wcIvHbTEHhtI0oggAACCCCAQIWBd3t7283OzrqhoSE3OTmZLXljY8PNzc25nZ0dNzAwkP29v78f9wQBAq+NROC1jSiBAAIIIIAAAhUG3qWlpcbSJPDu7u66+fl5Nz4+7kZHR93q6qrb3NxshGHwiwUIvHYPIfDaRpRAAAEEEEAAgYoC74MHD9z9+/fdyZMns/9K4JXR3ZWVFTc9Pe36+vr2/D/4BF4R+PTST1vuCgTelun4IAIIIIAAAgg45x4/fuxeEIn19fUfZJpC3o+M5H700UfunXfeyUJtUeBdXl52MzMzTGtI6GKM8NpIBF7biBIIIIAAAgggUMEIr0xVkJ+JiQmnI72xEV6Z47u4uOimpqYIvAk9j8BrIxF4bSNKIIAAAggggEAFgVfm7q6trTUt6dSpU25sbIwpDfvoYQReG4/AaxtRAgEEEEAAAQQqCLz+IvwR3vChNQnGg4OD2Uhw6s/W1paTkeFe/PnD3//TE5v9+1/8uOXt/OM/plv+bCd98Lc/u9FJ1aWuCCCAAAII1EpA3hAmbwuL/STP4c0LvPJ7/7Vkw8PD2fxdeYCNH1uAEV7biBFe24gSCCCAAAIIIJAv0FLgBbQ6AQKvbUngtY0ogQACCCCAAAIE3tr2AQKv3TQEXtuIEggggAACCCBA4K1tHyDw2k1D4LWNKIEAAggggAACBN7a9gECr900BF7biBIIIIAAAgggQOCtbR8g8NpNQ+C1jSiBAAIIIIAAAgTe2vYBAq/dNARe24gSCCCAAAIIIEDgrW0fIPDaTUPgtY0ogQACCCCAAAIE3tr2AQKv3TQEXtuIEggggAACCCBA4K1tHyDw2k1D4LWNKIEAAggggAACBN7a9gECr900BF7biBIIIIAAAgggQOCtbR8g8NpNQ+C1jSiBAAIIIIAAAgTe2vYBAq/dNARe24gSCCCAAAIIIEDgrW0fIPDaTUPgtY0ogQACCCCAAAIE3tr2AQKv3TQEXtuIEggggAACCCBA4K1tHyDw2k1D4LWNKIEAAggggAACBN7a9gECr900BF7biBIIIIAAAgggQOCtbR8g8NpNQ+C1jSiBAAIIIIAAAhUF3qWlJbe2tpYt7fz5825iYiL798bGhpubm3M7OztuYGDAzc7Ouv7+ftwTBAi8NhKB1zaiBAIIIIAAAghUEHgl1N69e9ddvHgxC7jLy8tuZmbGHTlyxM3Pz7vx8XE3OjrqVldX3ebmppucnMQ9QYDAayMReG0jSiCAAAIIIIBABYHXX8T29nYWci9fvpz9emVlxU1PT7u+vr4sDPv/D36xAIHX7iEEXtuIEggggAACCCBQceD1Q62M5oaBV0d/mdZgdz0Cr21E4LWNKIEAAggggAACFQbe3d1dd+PGDXfu3Dl3/PjxPSO6Mvq7uLjopqammMeb0PMIvDYSgdc2ogQCCCCAAAIIVBh45cG1wcHBpgfW9julYWtry0lQ7sWfP/z9Pz2x2b//xY9b3s4//mO65c920gd/+7MbnVRd6ooAAggggECtBGRmgbw8Ifbz+PFj94L8YX19/YehoaHcisvIrszbHRkZaYRdKay/14fWwkBcK4kaVoYRXrtRGOG1jSiBAAIIIIAAAhWM8D548MAtLCw0LUlfTea/lmx4eDh7e4M8wMaPLUDgtY0IvLYRJRBAAAEEEECggsAL4sEIEHhtVwKvbUQJBBBAAAEEECDw1rYPEHjtpiHw2kaUQAABBBBAAAECb237AIHXbhoCr21ECQQQQAABBBAg8Na2DxB47aYh8NpGlEAAAQQQQAABAm9t+wCB124aAq9tRAkEEEAAAQQQIPDWtg8QeO2mIfDaRpRAAAEEEEAAAQJvbfsAgdduGgKvbUQJBBBAAAEEECDw1rYPEHjtpiHw2kaUQAABBBBAAAECb237AIHXbhoCr21ECQQQQAABBBAg8Na2DxB47aYh8NpGlEAAAQQQQAABAm9t+wCB124aAq9tRAkEEEAAAQQQIPDWtg8QeO2mIfDaRpRAAAEEEEAAAQJvbfsAgdduGgKvbUQJBBBAAAEEECDw1rYPEHjtpiHw2kaUQAABBBBAAAECb237AIHXbhoCr21ECQQQQAABBBAg8Na2DxB47aYh8NpGlEAAAQQQQACBAw68Gxsbbm5uzu3s7LiBgQE3Ozvr+vv7cU8QIPDaSARe24gSCCCAAAIIIHCAgXd3d9fNz8+78fFxNzo66lZXV93m5qabnJzEPUGAwGsjEXhtI0oggAACCCCAwAEGXhndXVlZcdPT066vr8+F/w9+sQCB1+4hBF7biBIIIIAAAggg0ObAu7y87GZmZpjWkNDzCLw2EoHXNqIEAggggAACCLQx8G5vb7vFxUU3NTVF4E3oeQReG4nAaxsN/9c1u1AXlFj/61wXbAWbgAACCCDQboHHjx+7F2Sl6+vrPwwNDZVefxVTGra2tpwEZX4QQAABBBBAAAEEEGhFQF6YIC9PiP3sO/CGD60tLS25wcFBNzEx0Upd+QwCCCCAAAIIIIAAApUK7DvwSm3815INDw9n83flATZ+EEAAAQQQQAABBBA4bIFKAu9hbwTrRwABBBBAAAEEEEAgT4DAS99AAAEEEEAAAQQQ6GoBAm9XNy8bhwACCCCAAAIIIEDgpQ8ggAACCCCAAAIIdLUAgberm5eNQwABBBBAAAEEECDw0gcQQAABBBBAAAEEulqAwNvVzcvGIYAAAggggAACCBB46QMIIIAAAggggAACXS1A4O3q5u2ujdNv9VtfX8++OnB2dtbJ1wh22s+DBw/cBx984K5du+aOHz/eadWnvgggUGMB/4ugTp065SYnJ2tc271V84/z8terV6+60dHRjtoGKltPAQJvPduFWkUEVldX3ebmZnYAl4P6t99+69566622WUlQvX///r5OIPLV2zs7O1mdz507R+BtW+uxIgS6X0DD4vj4eBYSv/zyS/fKK6+07Tgj679x48a+jm1ynH3y5ImbmJhw8u/PP/+cb2/t/q7bli0k8LaFmZVUIeAHXn95/oiGjvweOXIkO/DKz8OHD538/3vvvedu3rzptra23Pnz57MDqvzIcm/dupX9W0dEwtFkKfvhhx9mZWRZMjr7xRdfZP+/traWLe/06dPZqLMsX8vERnCrOClU4ckyEECguwTCwOtvXew4J8fOTz/9NLsI/+6779zw8LA7c+aM+9Of/tR0DNve3o4e2ySQLiwsZKuRY+Q///lPJ3fg9Fg6NjbWWP7z58+zZTx79szNzc1l67Tu1En9lpeXs8DbiXfzuqt3df7WEHg7vw17Zgv0oCsHSp0OIAf4jz76yL3zzjvZAVFHYS9duuTm5+fd0aNHsxFZOdjfvn07+5z86EFUDr537951Fy9ezH4vI7AnT57M/q2jDAocjvBK2adPnzZGHz7++GP3xhtvZKMpcqBeWVlx09PTrq+vr6mNCLw902XZUATaLqAhVMKrBEU5/sjxKHack2OmhE8ZDDhx4kR2zJQf+Zxc0Osdtdix7fLly1mY1WOvfC48tulghCxfRpzzjtd50y6quKvW9gZghbUVIPDWtmmoWJ6AHkTPnj3bNKqq5eVAf+XKlSzU6rQB/8ApwXlxcdFNTU1lJwIdodDPy2jtyMhIdiKQdehIcCzwSjjWA7mcLHR0Q5aVN3pB4KVvI4DAQQv4F/lyzMs7zvkX5nrBL8e0cPAgdmz77LPPnIQIfZ4iFnj95fsjxf7xWoO5b+IfpxndPeje0hvLJ/D2Rjt33Vbqra5f/epX7q9//euekdTwwJsXeO/du5fZaKgNoeSkcefOneyALuv05/D6J4cyB2cCb9d1RzYIgVoK6DSwwcHB6HEuvBMVC7wygqsDBLHgqSFWpkLIFAZ/Dm+4/KI7Xz5g0dSMWkJTqY4QIPB2RDNRSRHwb6vpwwwyknv9+nWnD2moVGrglSkN1hwxXa8c2PMCr6xXThZyYskLz3l1o3URQACBKgTkGCWjrjKlS6Yy6DFJ7ljFjnMpgVemG1jHNp0y8e677xYG3pQgqwH6woULvJ2hik7BMhoCBF46Q8cI+A+n+Q+F+b+XjZEpCeFIQ94Ir4xY+A9z6HIfPXq050G2cA6xzHHTKQ2y3vB2XeyVQHLikIfc9MefZ9cxDUFFEUCgtgL+8cw/vsSOc7IR1pQGCbyxY5uM/MYe0tX1yPFPjsPhswyx47U/SODXU5F5NVltu1tHVYzA21HNRWURQAABBBBAAAEEygoQeMuKUR4BBBBAAAEEEECgowQIvB3VXFQWAQQQQAABBBBAoKwAgbesGOURQAABBBBAAAEEOkqAwNtRzUVlEUAAAQQQQAABBMoKEHjLilEeAQQQQAABBBBAoKMECLwd1VxUFgEEEEAAAQQQQKCsAIG3rBjlEUAAAQQQQAABBDpKgMDbUc1FZRFAAAEEEEAAAQTKChB4y4pRHgEEEEAAAQQQQKCjBAi8HdVcVBYBBBBAAAEEEECgrACBt6wY5RFAAAEEEEAAAQQ6SoDA21HNRWUPQuDBgwfu888/dzMzM66vr+8gVsEyEehZgaWlJTc4OOgmJiZ61oANRwCBwxcg8B5+G1CDQxTY2NhwKysrbnp6mrB7iO3AqrtTYHV1Ndswwm53ti9bhUAnCRB4O6m1qCsCCCCAAAIIIIBAaQECb2kyPtAJAjKydPv2bXft2jV3/PjxrMpya/XkyZNudHS06d/yt93dXXfjxg137tw599JLL7nZ2Vl39OjRPdMcZLm3bt1yV69ebSxnbW2tQXL+/Hl3+vTp7PNbW1vZ74eHh5uWI1MoFhYWmj4TjoBtb283LePIkSNN26L10IWcOnXKTU5ONpYZft6vQ95n/XrJdkidZAR8bm7O7ezsZMvW9cjyFxcX3dTUlOvv78/+5o+Wb25uNn1uYGAg255nz541fi/LunTpkpufn3fr6+tN3UrXI3W9c+dO9lldj7SVfkaXq3+ThRRtu/w93H5tS/lbnoHcBbhw4UJWd21XrbBY6c/IyMieOwahVSvbVLd9TvYlOXlou4T7T0rfeO2115r6rO6jDx8+zPq67ofqrfuAlIv1STUqal8tY+1fsn3hfu3vo+F+Efbvs2fPNka1pU/dv3+/sa1+H/M/F95p8j+Xus+Gxx6/j0r9Y33POpb4+5ssL9zn1Co8RtWtz1IfBAi89IGuFJCD+FdffeVefvnlxommTOCVQCU/ly9fbgRmDS7y+/Hx8Whw1sDln/D9OYxyErt582YjKOiJV8KUBHH/hOwvQ06w169fd1euXMnqY90qDkOWX4fYZ6W8bLNu75///Gf31ltvZQFVT8RSNykj2y51sEJNeALXE6faffnll+6VV15p+Ib10hAl63311VcbAULKSaCWgC8u3377bVbXPLtw2x89etS4APFdJWBZBjrH2+9LGqLlv2NjY40LJ73Q8oNLq9tUt51Utv+7775zr7/+etYuZQPv8vJytkkyb96/YPr000+z3//mN7/JAm/Yx+Rv/oWV3ydl/5G+kde+2h6xfTTcv8L2Df3zpkLJ78Nt89s/3P+1/8p+YAVeqYMfuvP2WfUMt6Go7/nLls/Jj+xfus/KhZyu2zf++uuvG88/yEWx7NO//vWv69ZdqQ8CmQCBl47QUQK/+eifufX99NJPG3+Tg/Lz58/dN998Ew2neScDHeGVE62czOXzOnKqJy5ZSd5Icexkqp/T0UwNfFrZcAQotgwNVRr0ygbecLTIOnlq3cITu65XRpL2G3jDhgy3SdctXvJQoc6z9gNvrDOEYV+3/Z133mkKtPpZf5v8wJtnIL/PC7w6ihYGCO0vrW5Tu3bSq//z39FVLfzyf5t+L9svFyF/+9vfsoskeSjNv0OS0jeOHTvmXnzxxaYgJfvskydPGndarMArFyBW++Vd4IXL9vvVfgKvBFfZNumHcuzw97285cYCdKv7rDZUuK6ivuf3Vz9Iy7/DB3r9i5vY39vVV1kPAmUFCLxlxSh/qAJlAq9UVE48esD+6KOPkqc0yMlQRplkxElv23/88cfujTfecF988UXTcvTWp97SC0em9MQjI0ypgcqaMiB1kKkV+uPflo8FZv/kl3fLV3/vT4/IG01LGeGN3XbW27nhNA8N9P6JV4NKOGqqo+IyouRPWVGLvNFtGaWS0Td/VFE+E7t1nGdgjfDqNBAdrZM6+sGq1W1q105XJvBKiJdwKhdhcjFXNvD6FzKyfbJ//vKXv8z2OX9qUTg1SNbn33XQ9coyrPbN6yPye7+vS13C/dofIc6b6qPLkGOH3JGRiwHpjzKlwTfylxWuW/tY0ZQG3d9j+2xe4M3re7ELAj1eaPv606X8C74TJ040pheFx6B29VnWg0CqAIE3VYpytRAoG3glLOlteDnppM7h1ZDy2WefZZ+R24R6ki0Kzho2/Tm8Oh82vAWpoLHRnZTA64fDsHHCOYpah1iwDD/rz8/059xKOX9bUkbx8t5+ISfZcI61f+L1R5HypnBo6PDnS8b8Nbzq7eaiwOuHBZ2j6k/rSAm84QiYzt/czza1a+crG3j1Ik6m5MiFpX+HpGh+t+xLEgBlX5LPxEJh0ZQG/2JKg1aZ9rX2L38fj9kXTWnQ44RclEo4l+OH9IG8Owypgbdofw/nVPuhVKZ6FPW9/QRenYalx5uhoaE987Lb1XdZDwKWAIHXEuLvtRIoG3hlxE3fsyu3T8+cOROde+ufAGWDNczJiU1OVnLLVk84RXOBNXDp5yUs6aiTjABr+Pbn6x70lAa/DhLcrekQerKUbY49hBVuo84Z9Lcj5XVv4dQEv17hCJqsMzYqHAs5sTCjdY6NsOd56NzfmEHRlAb/okIDj7T3frapXTth2cCr82Zl6o/85AXevL4hoVB+1ElGDItGisNwGM4hTW3fWB+pckqDXOjJ6L7U5+c//3kW6POmNOUFXr9fltlnda6t30eL+p62gX6uzJSGcF50zL9dfZf1IGAJEHgtIf5eK4FWAq//lLGOBoVfNuE/iOHfhpaNl9Fa/a+EuzKBV8vri/fDh2rq8tCanBDv3r3rLl682HhQRW45+yPb4Zdy+A+DhQ+35I1ay4i5nPhlWeEXEhSd4P2TsNRTppbIyTb2pSF5gVeDvPxXb9H6DyvJ71MNrMAbe3gpDC1ltqldO2ErgTc2xSS1b+jbPOThUhl5l58ygVfK+xeR/gNXGiT9hz3VMewjVT605j98Fk45iD20Jn3u3XffbdqO8LgQC7x5+6xeTIfTmGTbY6FWHvLz/+Ybxo5P/jFMwrJMG9MLutiUknb1XdaDgCVA4LWE+HutBFoJvLIBOnfUn2cmB3adp+e/aic8GYYjkWHg9V9fJLfP5dZl+IYF/0SQN4fWhw6nJFivJQtHP2MndK3DvXv3mub/6mf9eYv+NIC8L+YI6xjOe/VvO2v95eSqc4/DOufNMVQXf8RVlx17FVJR4NXQmzc/0+8TRQZW4NULAHm1nT7trkHOHxVL3aZ27YStBF6pWzhFxeobfp8Kw3H4ekD/NXCy/4YXYeFFj9+Gea/KsvYvfxmyfeFr/8IRU/+Vaf62xW71+/u/f9wJlxlOQ/Ln7Bfts/7+ItMp/FHzWN+T8v6yy7ziMHRkHm+79lTW04oAgbcVNT5zaAKpgffQKsiKEehggdTA28GbSNURQKBHBQi8PdrwbDYCCCCAAAIIINArAgTeXmlpthMBBBBAAAEEEOhRAQJvjzY8m40AAggggAACCPSKAIG3V1qa7UQAAQQQQAABBHpUgMDbow3PZiOAAAIIIIAAAr0iQODtlZZmOxFAAAEEEEAAgR4VIPD2aMOz2QgggAACCCCAQK8IEHh7paXZTgQQQAABBBBAoEcFCLw92vBsNgIIIIAAAggg0CsCBN5eaWm2EwEEEEAAAQQQ6FEBAm+PNjybjQACCCCAAAII9IoAgbdXWprtRAABBBBAAAEEelSAwNujDc9mI4AAAggggAACvSJA4O2VlmY7EUAAAQQQQACBHhUg8PZow7PZCCCAAAIIIIBArwg0Au+//vWvuz/60Y9O98qGs50IIIAAAggggAACvSHw/fff33uhNzaVrUQAAQQQQAABBBDoVYH/A5dcOD+goHs/AAAAAElFTkSuQmCC"/>
        <xdr:cNvSpPr>
          <a:spLocks noChangeAspect="1" noChangeArrowheads="1"/>
        </xdr:cNvSpPr>
      </xdr:nvSpPr>
      <xdr:spPr bwMode="auto">
        <a:xfrm>
          <a:off x="9512300" y="11525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29</xdr:col>
      <xdr:colOff>0</xdr:colOff>
      <xdr:row>48</xdr:row>
      <xdr:rowOff>0</xdr:rowOff>
    </xdr:from>
    <xdr:to>
      <xdr:col>30</xdr:col>
      <xdr:colOff>44450</xdr:colOff>
      <xdr:row>48</xdr:row>
      <xdr:rowOff>304800</xdr:rowOff>
    </xdr:to>
    <xdr:sp macro="" textlink="">
      <xdr:nvSpPr>
        <xdr:cNvPr id="170032" name="AutoShape 48" descr="data:image/png;base64,iVBORw0KGgoAAAANSUhEUgAAAsEAAAE0CAYAAADNBu5DAAAQAElEQVR4AeydPWwlR3quC5ssh4lNDm80VGKaXBhY0UqIATYZMLgwlgsHxEqBaREGKAKT0FwIF1hhAoEWGCxWCSEObyBjoEQEE2nByLPZjiZYYmUm8kxgiDYNGPRsRHLshKIS3ztP761zm60+f336/PQ5z2CK3V31VdVXT1V1v6dYp/m94D8JSEACEpCABCQgAQmMGIFEBP/7v//7//n6668NMnAMOAZGZAx4v/Oe7xhwDDgGRnkM/PM///MXiQi+vr4Oc3NzBhk4BhwDjgHHgGPAMeAYGNYxYLtqY/t73/vevUQEj9jqt82VgAQkIAEJSEACEhhxAorgER8ANn9kCNhQCUhAAhKQgARSBBTBKRieSkACEpCABCQwTARsiwTqE1AE12djigQkIAEJSEACEpDAkBJQBA9px9qsEGQgAQlIQAISkIAE6hFQBNcjY7wEJCABCUigegT0WAISaJGAIrhFUJpJQAISkIAEJCABCQwPAUXw8PRlCLZFAhKQgAQkIAEJSKAlAorgljBpJAEJSEACg0pAvyQgAQkUIaAILkLNPBKQgAQkIAEJSEAClSZQcRFcafY63wcCh4eHYWVlJRwfH/ehdquUgAQkIAEJSGBQCCiCB6Un9KPrBE5PT8M//MM/hHfffTcsLCx0vT4rkEDXCFiwBCQgAQl0TEAR3DFCC6gCgcvLy/DRRx+Fn/zkJwrgKnSYPkpAAhKQgAQyBMq+VASXTdTyBpLA5ORk2N3dDcvLywPpn05JQAISkIAEJNBbAorg3vIupTb2s7KvNRuIT1cQ979m7TY3NwMro9iSJ5vONXlJz4br6+vwwQcfJPtqsSOky6NcronPhlhmXhnYUi5p7dZJHvLu7e1ls4aYRvnpQLuzxviHDf7TjnQ618Rjk45vdo49ZWZDO76SN88+1k1b1tfXA9s9YlzekTIoKx3wL8+Wsigz2tJ2GOTZpuPyeOflzbOjLtqSLo9zfFxZWQl55eAT8djUK5NyY8CWPATOY3z6SFnUmy4PdsSlA77CCFYxnryUS/nEpctI18E5+bHJC/Xy1cuDf5QZA37klRvjSI+28ZhtC7aUm24PcTHQbvJQVozjPJaXPmb9hg/lYh/zpo+N0mO96fLxM50/nhOPHccYlz7iF+nZwP2EPkjbps/z8tXLk/WXdtO+dHnpc+qlrKxPXKfbATvi8sqjfOKxSZedd55XH3kpI2sf210vnTyk4Vde3cSRjl227MiJMcV5Nj36mWaQtonp1J0N2Txcp23wK11W9pz0tH08p5ysbTt+ZPN63XsCiuDeMy+lxvHx8bC9vR0ODg6S8NZbb4WdnZ3AZE1XMDU1FZio0Y4jK6KsjEa7bFnsmf3ss8+SfNGGIzemjY2NcPv27aROyiKsrq6Ghw8fJoITOwL+kJYO2VXYH/3oR7Vy8PHi4iL8/Oc/rwl0ymmnTuzToV5e2gcr6kzbx/Pz8/Pw9OnTeNnxMdsH1HtychLq3ezTXCI/uBd1hAcODx74fvLJJzXmjB/2SH/w6kMNN+5YPg+6999/P9k6EuunjzmPNnnHerzJmx4f9ew67ZexsbGwtbV1o32MbcrFd0J27LcyTmnrV1991fRDBnb1QrZP8YkxmGVP/nb40G+UwXhiXNFG+vhf/uVfmvqbHZdvvPFGoN/pf/woGrLlwpi2dlou/nB/w8f79+/X+pk2xzSOMTDu4fLaa68FjlzHtPSRMcJcoBwC/EhfW1vL/QItnD/++OMb99+Yh3lK/5GfQJvxl21YlE1gPnAkvVHIjhnyUH42Tyf3K3ylzFbu6dT75ZdfBvr36uqq6fh68uTJjXs5+RuFZ8+eBfoCG845FgmNuJU5XxgHjKuu38eLQDBPywQUwS2jGmzDH//4x+EHP/hB4ObBRO/EW740xo0E0RTL4ri/vx94oDDp0+Vjj/hAhKTj2zlHlPNw4IbOjZm8ndTJA489wDzYuclTXgz4iwg5Ojr6zkOOGzwcEYfRj5ivrCNt/fDDDxOW+IivZZWdLQeGCFAecu+9915I99HMzEx48OBBODs7C7/+9a9rWeOD7t69e7U4mGU51hJfnVBPK+ODttLmQeyXV83I/c944OFM+2hnrlGbkfBEeMH+0aNHtdzt8nnx4kXSf4uLi4FxRUH0MR8m6V+uWw2sbjH+6f9W87Rixzgqo1zmI/MSUQ2/dN2MzeyHbOyxefPNN0Mrog1bAvy4n3EPROzGckhDhH/16gMR8ybNlzzML+6P6XECS9oOA/IT8B1/Oe80UDbjEy5pP1spl7GMr/jcyj2dsYnogyd5aFu9epjfMEe417NJx+MLzy7GMXk5Jy5tU8Z5mfOF+dar+3gZbbeMfAKK4HwulYvlJozQQbhy8+mkAdx8KCddxvPnz8PXX38dlpaWbgiptE2n59xUEBv/8R//kRTVSZ08EBDUd+/eTcrK/uABxgMk70ZOG7FPC0Ouywz0F/XgI77mlF1KVLzpz8/P5/bbnTt3EjHe6UOn1b6irbR5UPslDzrziocz45925tkUiWMM8sBHWCAwKKMTPuTvJDD3aCtzn3tAJ2Xl5WWs5cW3Gsd8xMe0oKyXF/8fP34c5ubmwuuvv56M8by5Xi8/8SwscGRucKRMzhGAeW1hTjPP+GDDvCNPLwL3EeqBD8dWA2OZMU1+fG+WL/527Ic//GGgnelxm807OzsbGNt8YGBMZ9Oz1/gCN8rl3sB5Lxlm/Wn1Gm7w457WSjtbLVe73hFQBPeOdVdr4gbNw4uHGA+KTirjhsTNkRsSk5yyeIAgGnlwc92NgBBAwE9PTyfFd1Jns7wIbh6QeTdy2sivL1u9gSfOFvhBPTDF1wLZW8rCQxtD+pJjNtC/pKUfOjyEuKn/3d/9Xcu/zqQNtIU2ZetIXzezG4R+SfsbzxFErLghrJhrMb7TY2QdH6Dt8kGMIcrYvsQqZSf+MPfiPYRx0UlZ6bysBlI24ywd38459wbmKnOWMdIsLwKKMQ1f2kLd7c7nyJY5RJ/HMimLMvN8II148nCk/nbnEvnaCcy5IverZmMt7QPtp02RP+2kT6MwTtvGc36zwLOoFXGOL4xjmM/MzCTbIlrJF+tq9Uj51FPGfIl1wp97H22IcR6rQ0ARXJ2+augpNwyEK59K0zdobsD86o0bUgzsU0sXxs2MfWsx/dNPP032A2d/vZjO0+ycm0wsjyP7FrmR1svHQ456ERqs3NSz61U8q02t3sDL9oltGjCLgf288Cm7nnrl8etafuUcx06v66/nF/Fl90ur45Q5xdxijvEhEV8GIeDX3/7t3yb7NGNbiorhKFYR/J20LY6bOH4Zz6wKIhY6KbedvAg25m+sE9FGfuI59ip0MpfgFhlybDQPy54XWT7xAwCinrQoJuFZ777OhxV+g9Lswwf3Nj7g0EeMZ/IhtokjjfraCY24UX5Z86WZT438aJbX9N4RUAT3jnWpNWWFK19CYKM+N910RXxCJZ4HXAxZGx4W7E8knb2yPMQafcJPl1/vHBFFeTGwx44bUNo+fZNAqHPDzLNL5+nVOTdi/MHH7IeGbvvAXsTIjWP2y1zdrp/y+QBE3fQj44H+KSquKK+sUHa/0D7aGUOj8ceHMz6k8WGtyMO5LAbZcmDCGGGeM98Rw40EU8wf+xWBRWAVmDKicIx27R7xgXIiU+4tCKFmH4TbraeePaIMcZb+rdjExESyukg86fXydiO+6Fxq5z7AGOjm/QpusKEejtzL4ctqOwKZuLwQxTl7j+tx57cgjMX4G0DKQWQTRxrX7YRm3GhDkfnSjg/YNvMDG0P/CSiC+98HhTxIC1ceNkxqJnehwlKZEMgIgyJftEgV09Jp9ibBw6KljCUacSOHZV6R3MB5oJf9K/BsXdzws3G9voYBQiFbL33CN98Rf70YE7H+QeiX6Es88uBnNZiHc6cfEmOZHGHf7tzN40MZ3AfiB1nuC5RfLzC202K10QeAemW0Eo+o5m0OvVpFR5QhzuLKIj7ChtVF4kknrtUAa/q+VXvs0oKOa0KDuURyx6Fb9yvEKyKYbQTpexWrwizGkFbPebgjzhv1PdsIGIuMk1gOfce8IC3GlX3Et3bmS7P602ya2Zo+OAQUwYPTFwPjCTcgnEnf3JjgPPyLfDKnrCKhkzrJyw365cuXuVWzksev2xo94LhJ8saKRjfw3MJbjIQlTPMemC0W0dSMsuFAe/OM4wMODjx08mwQAIi/RuXAm7bQprwyYhx2lDPI/RJ9zTvyIZEPb/zmpR7TvHz14njIwz1+ACmDT1yxZmWX/q1Xdyvx+NPMjjHWzIa5RDub2dVLJy9jlDnbjDv3LcYYK+KscMfAb3WIJ71ePel4xDKiOTKgj/CD+LRd+jyWTXvT8fG8lbkUbds9Umc79yva1cqcpb1w4D7Ia+MiT157h4+0udE4Y3sNH6JZTPjmm2/IUgv0JX2KH/y2KZbN9jz6ijRsahm6cNLpfOGeh/+tzIMuuG+RHRJQBHcIsKPsA5qZmyOf+tM3t7jKwEO7V253UmcU8uyVzvOXlTxustyg89JjXLxBsgqKfYzv9MhDg4cCDwfq6LS8evlZXWGVhbqoM2vH/lYebohcHtDZ9FavW+2rQe+XVtrLmGEs/OY3v2nFvK4ND0+2CbBShoDBsCw+lFVG4MHOAx5fs+VxfyAu+s55vYCQgVm99GbxjE3GaD1fYn7GOH4xr/gNBqvhMXBNPOnYxTz1jtw7EL2MbWxoJ6vJ9FkeD9rIh6Ne73/Gtxi4l9DGVu5XtIt7Q7N7Orwon20tkWU88ltDBDJCGZu8EPuO+8w//dM/3TCBI33Kby9imfFIHGnY3Mg0QBeMI+6tMIf9ALmmKy0SUAS3CGqUzLhp8TDmpoVIou08AFhlYDWFX6ESFwN7ZlvZgxjtWz12Uifij29M5/nL3lZWiUjHrpE/sIgP304e4uk6eFjyHlceHm+//Xbuq8vS9p2cR4b05S9/+csbf9CEfmM1h5VNVjipB9/oS9K4JhDHPthGN/pYTx5vyqJMyoE33PPs+t0vtLWVQBsQOvRfK/Z5NjBhtYsPm4jqaEPZ7fCBWXavLeKN/mbcMn5j2UWOjAvGR/Z9uQgThBa+4nOjsun37PhpZF8vLfrCmIVf2o57EoH7Vb22wyJ7X0uXEc8RNjBljHLPY2zHNFYqEca/+MUvbvyxCNrI21Sww4YjcYz7tK/ElcGC8vMCbaTfEY/N7le0i/bRTtily8NnfP+3f/u30EjYw5N8jDmO9QICkftHes7AuZGAZFwh0rHBtl7Z7cSXOV/oy17dx9tpo7btEVAEt8erctbcDNO/ZuIGzYvReYg1agw3N2726VUCHkLcLPkVFeXEwE2dBwA31VgmIjOmxyN5Y3qrx3bqzJbJHjzqzPrLw5tVDdKzefKu8QEhkJfWSly2D+gPVv/4Iwnc6LNl8FCKzOKRh3KjBwEPPERVtOcY8+A/q2DUk/11h8+NuAAAEABJREFUJqst+EMagT782c9+FhA9lEEgnRWwZntGqSePd3Z8wD3Prtf9QnuLjlO48ICmjFZCtk/hyxjMY9oOH2zZJpDu18iR/mjFt2Y29D9iNz2+OGefL/Vn8+eN93rjJ8u/2b0JXxizCGH6IAZ8II37Ff2SN6+wybuvZecOLGHKimSWIfODfaRZHtRNG0nDhro4Fp1L5M+OGdoa5zTp9QI+t3q/wjZvLsY5y5Ya+pP9v3n1xd8aco9FFObZEIc45wM/zxSuCaweI4rpE9KJSwf4wRQbbGNaHhdEe6P0yI3xSt/Sx/AktDpf4EA/k4fAedn38dgGj70j0GMR3LuGDXNN3LjqCah0u5nw3MizIZ23Xlk8RLBjoqfL5MbEjT5dJtfEY8eR63R6PI9lccPj4R+vydco5JVJHcSTr1F52GAbfeBIu2gfedMBXtiSJx3POb6SFxuuWw3Yky8biM+WEduRteUaXqRn83BNH2KTDek85OU6a0NeykgH2MAobUv70zb1zmEHw3RerolP5+Ga+LQddVJ32o5zWGFLHq7TAb8oA5t0POeURZl5baQsyiRvNlAm+SOzeE1cDDE/5VNPjMcPyiWduFhGto5sPmzTgfyUk85XLw/+tWKXLj/rZzot7xz7dB2c53HNs8MWH9Pl5rUPu9jGmE556XycUy+26RDL5wg38mObDfQVdWBHWl5ZlBvTsckL+IVdOuTlifU1s0vXUW/MUAZzmHTs8aFeW/EFe2ywbRRgRTnYx8A18ZEPx7wy8AWfoj15OM+rN7IgHbt4nWcb66Id9Be2sa7oY/qIf43S8ZF0yqXMdN5YPmn1Aj6m88Rz4rN5qIf6ok36SDzp2Txe94+AIrh/7K1ZAhIYFQK2UwISkIAEBo6AInjgukSHJCABCUhAAhKQQPUJDHoLFMGD3kP6JwEJSEACEpCABCRQOgFFcOlILVACEghBBhKQgAQkIIHBJqAIHuz+0TsJSEACEpCABKpCQD8rRUARXKnu0lkJSEACEpCABCQggTIIKILLoGgZEghBBiNOgPc48z5S/shAo3emjjgmmy8BCUhgYAgoggemK3REAhKoMgH+ahZ/XCD7h2Oq3CZ9l0BzAlpIoLoEFMHV7Ts9l4AEBoQAf7GKvzzFXwjjDwEMiFu6IQEJSEACDQgoghvAMakxAVMlIIE/EOAvVrXyl6f+YO1PCUhAAhIYBAKK4EHoBX2QQB0Cp6enYX19PaysrNTC3t7ed6zz7PL2psZ9q5SXl54u+PDwMKmT+ik/plF/vbzYYU/eaM8qKfURT3qM5xj9oUyuCeynpfx0GcQTyE85lBdDOi82McR6KYsyY3z22KxM8lJGq/5gS550PbGd+JznL77SLnxJ50ufY0P+bGAfMuWnbTnH36wt13n+YU/Ab9LJy3WjEP3BnnyNbEnDR3zFh2xIM6Fu0vPKpR7isaFMjtg2CvgZ607XE8vK5m3WD6enp8mcrGcX68qWyzW+4LdBAhIYDAKK4MHoB72QwHcI8IB///33w/3798PBwUEtYEgaRwLneXZzc3NhY2Mj5D14p6amwtXVVagnuhAIT548Ca+99hpVlBKoj32zRQur107KI41jOnz55ZehWTvJl8eOckjjWC+Qnpe3EXfK+uqrr+pyJ71RGB8fD9vb27Wx8MknnyTma2trdfsZ4ZceP7u7u6GMLRut8E2cy/z40Y9+VPM/+sU4zZiF8/Pz8PTp02z0jevl5eVaWbD4wQ9+ELLls0p/I1Pm4q233qqVgT8/+clPAv0Kt4xpcvns2bNAP3DBOce8kPXj3XffDTs7O+GDDz4ICOW8PMZJQAK9JfC93lZX8dp0XwI9IoA4ZY8pD+jsQxzBwMMfVxC4n332WeABm2fHg/jTTz8NiFrsY5ienk4E7uPHj3MfyNSPaP3zP//zmKWjI6LhjTfeCEdHR7lirVnh+NMKj1gO7T05OQlvvvlm0k4EW0yLx3bLjPk4FuWOSIPF/v5+LnfKbieMjY2Fra2tRPh9/PHHhcV1O3Vi2wpf7IoGPrzAij6nn4qWUyQfc4v5xFjlg066DMQrwndxcTEwnjknLm1T75z5yQeYs7OzwNaZenbGS0ACvSOgCO4da2uSQMsEWDFFLN27d69hHsQdgmFmZibX7u7du8mKWlZIUPb8/HzggfzixYsbeXmoI455yM/Ozt5I6+QC4YCvlE0d7ZTVKo9YZlxB/OEPfxhoJ4IY4RbTObZbJnliKMr99u3bAQ5ff/11eP78eSyu4+OPf/zjpAxEWXJS8o9sca3wzeZp93ppaSnJQj8lJz388frrrwdEODzTY5U+Y84wpphbnGfnTyM3mafMq7zx2CifaRKQQHcIKIK7w9VSJVCYAGKNhyS/Vm/0a+tW7HjoIjwRbVmHENiIYR706TQe6jzcecin4zs9py2rq6uhXQHYSjvTviFaaFPkh2BhVTsKN2zbLZM8MbSStxF3BCsCq8iHgehD9njnzp1kxZt20/5sepnXlE89jfiWUR8M2ZrQyfaRon6wws64YR4wH2I5zCO2CMEb/5g/7Yp05hVbPbIfTGMdHiUggd4RaCKCe+eINUlAAr0lgChFyLD3F2EXa+ehzoOe1bAYV9aRMssWgFnfEC2IF8QGaQgW2oNwQ8AR18+AwGKVs90PA0V8RmyxfYYvZcXAVo4iZcU8nfJlm0H0hSNfdEuPv1gPx/hBjTHJdT8DPvLhFHFMH8b5Qxxp/fTNuiUggWIEFMHFuJlLAkNBAKGIUIqrUjzMeajHB33ZjUQ8RAHYLWGD2MVvRApH6mQbAsIYAUdc09Blg/hhIG+/dplV81sAvuDFF75iYG9qJ3V0ypd96tEXjo2+qEcfsn0E4dypeO+kzeRljjBX2E/PNYEPWMSRxrVBAhKoFgFFcLX6S28lUIgAD+u8jFGMxV/Nxy0DrMDl2ZcRF+vMrkCXUTYrvYg0Vn7TbUbssyWCtDLqabWMtA/pPAhzPgwgoCLzdHrRc8Q+ZRfN3yxfP/gyFhHzcYw287HMdLY7TExMJEWyFQI/2AaRRLz6wYdFbEh7ddnyf/Ig8FvOoKEEekRg1KpRBI9aj9vegSfAAxIxw4osK7P1HI52FxcXdd80wAoVQiu9epUuD8HEg5xV0n/9138NiES2SDR6QNcTduly69WHDXW+/fbbySvavvjiC6IahtjOZjwohJVe2sJWA14bxq/bCbyainTah5Brp0zypUPM2wl3ymNFllXRMj4MxHa30jfUXTTEeprxLVp+Xj7GYpG95HlltRrHGGGsMA/pb+Yh44+5lN5ewqvU+HBFGjatlI9gpsworlvJo40EJNAdAorg7nC1VAkUJoBIjKuEiNh6BWGHgEWQ8K31rB0PclbP2IPL6ms2PV5TRggh8Kt5ymLVNKblHRG4iIE83xAO5EG4cKwXWE3jW/K/+c1vAmKynh3xtLMVHtjG+nkVFb9qTwdeN4dARsi1UyblpgN5YQarTrhTJl+SQ0TBgeuiga0lCCtWTYuW0Uq+Vvm2UlY7NoxfxjGvTINXO3mL2NKv9C/jjv5mrDPmeXVaekxxThxp2DSrCxu+6McWj2ZzpFlZpktAAp0TUAR3ztASJFA6gbhKyApmdi8kezwJVIqIQhxk7RDAv/zlL5NXoLHqyoMc+7wQBSkCkbIQHHl2MS76ln0vLQ94RArf6KfMaF/viO+kISA4Ngqxzmw7yQMLAitxrKoirvPqR7hij2Dk2EqZ2OUFfIdV1p92uFMufuIv7LluN1Aff3yBPbOslnZTWLXLt922NLJn/CJIGSvdFsG8G5h+ZZWeMQLjRh8m6UO2SWCDbb12MI9ZOWarDuOnnp3xPSZgdSNNQBE80t1v4weZAL92ZZWJBzK/0o8Bn0njiDjgjyVk7dgKQDrikIc0541CXP1FKFJmI1vSqB+xy0M9+sU5f92OPzaATbOAX5TRzC6mU2e2ndRNOmmIcERSbAvx6cBWAQRI+lfX5GtUZjp/+hxGZXCnTNqAiOK8WUAAwpk8BPqZX9mzIolgy+aHB23ENoZ6f+43nZc/wBLtOZLnt7/9bfLO6Xb4psuM5wh2ykwHhHwjAUle2ocw5bzMkG0rH6SYN3CjHn5zwIeUenODDx5sIcIGW/IQsu3kQyO/oWDcMH6wMUhAAv0loAjuL39r7x+BStTMgx+Bkw7x4ZxuQJ5d3sOWhy/x2TJi/qyAJZ6/boVgTdfHObZpvzjHnrR0IK5ZGWl/EBW8MYDy0+VwTlnUkw4xb0zjiG02xLZTNnXEdOzT5XEey8QGW/K06g98qYu8MXBNfLrcmBbLr8co2uX5mfU12nLEX9KzoVE90Ze8PH/5l38ZiMcPys+G2EZYUU69dMrIBtiQnzz4Xa8M+JEXG2zTgfyUg006nvO8NHykHspLB+JIIx+BsQ+zvDpJJ1AnNtjGutJlch7TsTdIQAKDQUARPBj9oBcSkIAEJCCBHhCwCglIIBJQBEcSHiUgAQlIQAISkIAERoaAInhkujoEmyoBCUhAAhKQgAQk8AcCiuA/cPCnBCQgAQkMJwFbJQEJSCCXgCI4F4uREpCABCQgAQlIQALDTGC4RfAw95xtk4AEJCABCUhAAhIoTEARXBidGSUgAQkMJgG9koAEJCCB5gQUwc0ZaSEBCUhAAhKQgAQkMNgE2vZOEdw2MjNIQAISkIAEJCABCVSdgCK46j2o/xKQQAgykIAEJCABCbRJQBHcJjDNJSABCUhAAhKQwCAQ0IfOCCiCO+NnbglIQAISkIAEJCCBChJQBFew03RZAiHIQAISkIAEJCCBTggogjuhZ14JSEACEpCABHpHwJokUCIBRXCJMC1KAhKQgAQkIAEJSKAaBAqJ4NPT07C+vh5WVlbC5uZmuLy8TFrLkWviSccuSXj1g3Pijo+PX135XwJtEzCDBCQgAQlIQAISKI1AIRH8xRdfhAcPHoSDg4MwNzcXnj59mjjE9eLiYhJ///79sL+/H66vr8Ph4WFyjm1i6A8JSEACEpCABFogoIkEJNAtAoVE8DvvvBNmZmYSn+7cuRNevHiRrAZfXFyEe/fuJfEx/erqKiwvL4etra0wPj6epPlDAhKQgAQkIAEJSEAC/SRQSASnHUYA3717Nx1VO0cAv3z5snbtSXsEtJaABCQgAQlIQAIS6A6BjkRw3N+7sLDwHe9Y9b19+/Z34o2QgAQkIAEJNCBgkgQkIIGeECgsgvmi2+eff558OS7PU1aBv/nmmzAxMZGXXDju/Pw8nJycGGTgGHAMOAYcA44Bx4BjYITHAJqwsKB8lbGQCGYF+KOPPgrvvfdemJycfFVMSI6s/MYvyXHkOqYnRs1+tJA+NTWVfBmPL9kZ5mQxJwPngWPAMeAYcAw4BkZxDKAJW5COdU3aFsG87eHx48cB9b2xsZGsBPNaNF6PxqvRnjx5ksTFIzXzdgjSjo6Ows7Ozo3XqpFukIAEJDDKBGy7BPJPVdoAABAASURBVCQgAQn0nkDbInhsbCx50wOvQ4thd3c3WQlm1Zdz4jlyTZN4OwRxMaTTSDdIQAISkIAEJCABCYwUgb43tm0R3HePdUACEpCABCQgAQlIQAIdElAEdwjQ7BKQQAECZpGABCQgAQn0mYAiuM8dYPUSkIAEJCABCYwGAVs5WAQUwYPVH3ojAQlIQAISkIAEJNADAorgHkC2CgmEIAMJSEACEpCABAaJgCJ4kHpDXyQgAQlIQALDRMC2SGCACSiCB7hzdE0CEpCABCQgAQlIoDsEFMHd4WqpIchAAhKQgAQkIAEJDCwBRfDAdo2OSUACEpBA9QjosQQkUBUCiuCq9JR+SkACEpCABCQgAQmURkARXBrKECxKAhKQgAQkIAEJSKAaBBTB1egnvZSABCQwqAT0SwISkEAlCSiCK9ltOi0BCUhAAhKQgAQk0AmBQiL49PQ0rK+vh5WVlbC5uRkuLy8THzhyvfIqnnTsSKgXT5pBAhKQgAQkIAEJSEACvSZQSAR/8cUX4cGDB+Hg4CDMzc2Fp0+fJn5zvbi4mMTfv38/7O/vh+vr6+Q6Lz7J5A8JSEACFSOguxKQgAQkUH0ChUTwO++8E2ZmZpLW37lzJ7x48SJZDb64uAj37t1L4mP673//+5AXf3V1ldj5QwISkIAEJCABCUhg4AkMnYOFRHCaAgL47t276ajaOUL3v/7rv2rX8YT4ly9fxkuPEpCABCQgAQlIQAIS6CmBjkTw8fFx4uzCwkJyTP8YHx8Pt2/fTkcl5/Xik0R/SEACg0lAryQgAQlIQAJDRqCwCOZLb59//nngS3B5TFjt/eabb8If/dEf3UiO8RMTEzfivZCABCQgAQlIQAKDREBfhptAIRHMCvBHH30U3nvvvTA5OZkQ4sjKb/ySHEeu/+RP/iRZEeYaQ47EY891u+H8/DycnJwYZOAYcAw4BhwDlRkD//N//TYYBp+B+qJa+gpN2K6OTNu3LYJ528Pjx48DFW9sbCQrwbwWjdegsSr85MmTJC4eqaxePGnthqmpqeSNFLyVwjAni7luMbBc55djwDFQ3hho91mnfX8IOObLG/O9YIkm7GSktC2Cx8bGwtbWVvLaM16JRtjd3U1WhFnd5Twdh3P14kkzSEACEpCABCQwIAR0QwIjRKBtETxCbGyqBCQgAQlIQAISkMCQElAED2nHFmiWWSQgAQlIQAISkMDIEFAEj0xX21AJSEACEvguAWMkIIFRJaAIHtWet90SkIAEJCABCUhghAmMtAge4X636RKQgAQkIAEJSGCkCSiCR7r7bbwEJDCCBGyyBCQgAQm8IqAIfgXB/xKQgAQkIAEJSEACw0zgu21TBH+XiTESkIAEJCABCUhAAkNOQBE85B1s8yQggRBkIAEJSEACEsgSUARniXgtAQlIQAISkIAEqk/AFjQhoAhuAshkCUhAAhKQgAQkIIHhI6AIHr4+tUUSCEEGEpCABCQgAQk0JKAIbojHRAlIQAISkIAEqkJAPyXQDgFFcDu0tJWABCQgAQlIQAISGAoChUXw6elpWF9fD8fHxzUQl5eXYXNzM6ysrCRHrknkmBdPmkEC5RCwFAlIQAISkIAEJNA6gUIi+PDwMOzv74e5ublaTdfX1+Hhw4dhdXU1HBwchMXFxeRYL76W0RMJSEACEpCABIoRMJcEJFCYQCERvLy8HLa2tsL4+Hit4qurq+R8ZmYmOc7Pz4ezs7Pw+9//PrnOxrM6nCT4QwISkIAEJCABCUhAAj0mUEgE5/kYBTHbJEifmJhIRPKtW7e4DNn4JNIfnRAwrwQkIAEJSEACEpBAQQKlieCxsbGwtLQUdnZ2kj3BGxsb4eLiInz/+9/PjS/or9kkIAEJSGCkCdh4CUhAAuUQKE0E487CwkKyD5g9wdvb22F6ejpZDa4XT552w/n5eTg5OTFUiMH//F+/DYbBZuCc8p7iGOjuGGj3Wad9fwg4D7o7D8rmiybsZKSUKoKjI3wZji/Ozc7OBlaIm8XH9GZH0qemppIv5PGlPMNcJVjQb4bBJuBcqsZcsp+q20+DfQfQu0jAOVatOYYmjH1X5FhIBPN2CF6DdnR0lGx/4PVnfNFtb28v2QqxtrYW+GIcX6DDqXrxpBkkIAEJSKAhARMlIAEJSKALBAqJYMQtWx5i2N3dDZOTk4F9wDEOm+hvvfiY7lECEpCABCQgAQlIQAL/n0D3zwqJ4O67ZQ0SkIAEJCABCUhAAhLoHgFFcPfYWrIEJFCQgNkkIAEJSEAC3SagCO42YcuXgAQkIAEJSEACzQlo0WMCiuAeA7c6CUhAAhKQgAQkIIH+E1AE978P9EACIchAAhKQgAQkIIGeElAE9xS3lUlAAhKQgAQkEAl4lEA/CSiC+0nfuiUgAQlIQAISkIAE+kJAEdwX7FYaggwkIAEJSEACEpBA/wgogvvH3polIAEJSGDUCNheCUhgYAgoggemK3REAhKQgAQkIAEJSKBXBBTBvSIdgjVJQAISkIAEJCABCQwIAUXwgHSEbkhAAhIYTgK2SgISkMBgElAED2a/6JUEJCABCUhAAhKQQBcJFBbBp6enYX19PRwfH9fcu7y8DJubm2FlZSU5ck1itCWekM5DukECEpCABCQgAQlIQAK9JFBIBB8eHob9/f0wNzdX8/X6+jo8fPgwrK6uhoODg7C4uJgcMfj1r38d7t+/n1xvb2+HJ0+eBOxJM0hAAhIYMgI2RwISkIAEKkCgkAheXl4OW1tbYXx8vNbEq6ur5HxmZiY5zs/Ph7OzsxBXg5PI//fj9u3bYWxs7P9deZCABCQgAQlIQAISqDaB6nlfSATnNTMKYrY+kD4xMVETyWyB+PTTT5NtEqwg//Vf/zUmBglIQAISkIAEJCABCfSFQGkimJXdpaWlsLOzk4jdjY2NcHFxkTTq5cuXyfFv/uZvktVhtkckEf6QgASGgoCNkIAEJCABCVSNQGkimIYvLCwk+37ZE8ze3+np6fDtt9+Gv//7vw8/+9nPwl/8xV+EDz/8MDx79ix3mwRlGCQgAQlIQAISkEAFCOhixQl8rxv+86U3tj3Mzs6G73//+zeqYFU47h++kdDixfn5eTg5OTFUiEGLXatZHwk4p7ynOAa6Owb6OL2tug0CzoPuzoOy+aIJ2+je75gWEsG8HYJ9vkdHR8n2B16Lxhfg9vb2kq0Qa2trgS/G8QW6ycnJ8Oabb4b3338/SePINfHf8aaFiKmpqeStFLyZwjBXCRYtdGv1TIbMY+dSNeaS/VTdfhqyW8bQNsc5Vq05hibsZDAWEsGIW7Y8xLC7uxsQtewDjnHYRMfS2yRI5zqmeZSABCQgAQlIoBoE9FICw0SgkAgeJgC2RQISkIAEJCABCUhg9Agogkevzwu22GwSkIAEJCABCUhgeAgogoenL22JBCQgAQmUTcDyJCCBoSWgCB7arrVhEpCABCQgAQlIQAL1CCiC65EJwRQJSEACEpCABCQggSEloAge0o61WRKQgASKETCXBCQggdEgoAgejX62lRKQgAQkIAEJSEACKQI3RHAq3lMJSEACEpCABCQgAQkMLQFF8NB2rQ2TgARaJKCZBCQgAQmMIAFF8Ah2uk2WgAQkIAEJSGDUCdh+RbBjQAISkIAEJCABCUhg5Agogkeuy22wBEKQgQQkIAEJSGDUCSiCR30E2H4JSEACEpDAaBCwlRK4QUARfAOHFxKQgAQkIAEJSEACo0CgsAg+PT0N6+vr4fj4uMbp8vIybG5uhpWVleTINSHGEU/gmvhaRk8k0G0Cli8BCUhAAhKQgARSBAqJ4MPDw7C/vx/m5uZqRV1fX4eHDx+G1dXVcHBwEBYXF5Pj5ORk2N3dTc6Jf/fdd5N8xNcyeyIBCUhAAhKQQOkELFACEqhPoJAIXl5eDltbW2F8fLxW8tXVVXI+MzOTHOfn58PZ2VnIrvh++eWX4e7du4mNPyQgAQlIQAISkIAEJNAPAoVEcJ6jURCzTYL0iYmJGyKZONIQy6+//jqXhq4SsHAJSEACEpCABCQggXoEShPBY2NjYWlpKezs7CR7gjc2NsLFxcWNep89exZmZ2cDtjcSvJCABCQgAQmUQcAyJCABCbRIoDQRTH0LCwu1vb/b29thenq6thrMtghE8L179zAtHM7Pz8PJyYmhQgwKd7YZe0bAOeU9xTHQ3THQs8lsRR0RcB50dx6UzRdN2EmHlyqCoyN8SY4vzqVXfZ8+fRpu374dOv1C3NTUVPLFOr6UlwnGz80NJIM4LjwOLgHn0mDOHftlePplcGe/nqUJOOeqNefQhOn+a/e8kAjm7RC86uzo6CjZ/hBfeba3t5dshVhbWwt8MY4v0OEQophVYL8QBw2DBCQggTIJWJYEJCABCRQhUEgEI2553VkMvAKNFV72Acc4bKJD7AHmbRJsl4hxHiUgAQlIQAISkIAEJFCIQAmZCongEuq1CAlIQAISkIAEJCABCfSNgCK4b+itWAISKEjAbBKQgAQkIIGOCSiCO0ZoARKQgAQkIAEJSKDbBCy/bAKK4LKJWp4EJCABCUhAAhKQwMATUAQPfBfpoARCkIEEJCABCUhAAuUSUASXy9PSJCABCUhAAhIoh4ClSKCrBBTBXcVr4RKQgAQkIAEJSEACg0hAETyIvaJPIchAAhKQgAQkIAEJdJGAIriLcC1aAhKQgAQk0A4BbSUggd4RUAT3jrU1SUACEpCABCQgAQkMCAFF8IB0RAg6IgEJSEACEpCABCTQKwKK4F6Rth4JSEACEvguAWMkIAEJ9ImAIrhP4K1WAhKQgAQkIAEJSKB/BPopgvvXamuWgAQkIAEJSEACEhhpAoVF8OnpaVhfXw/Hx8c1gJeXl2FzczOsrKwkR65j4uHhYRJP2t7eXoz2KAEJSGDECNhcCUhAAhIYBAKFRDCCdn9/P8zNzdXacH19HR4+fBhWV1fDwcFBWFxcTI4YIJSfPXsWPvnkkyRuY2ODaIMEJCABCUhAAhKQwCgQGMA2FhLBy8vLYWtrK4yPj9eadHV1lZzPzMwkx/n5+XB2dhZYDf7yyy/D0tJSGBsbS9L8IQEJSEACEpCABCQggX4SKCSC8xyOgphtEqRPTEwkIvnbb78NFxcXYWdnp7YdgpVkbAwSkMBIELCREpCABCQggYEjUJoIZpWX1d4odtnygPilxbdu3Qrb29vJVgiOv/vd75IVYtIMEpCABCQgAQlIYPgI2KJBJ1CaCKahCwsLidBlTzBid3p6OiCASYvhzp074fbt2+Hly5cxqq3j+fl5ODk5MVSIQVsdrHFfCDinvKc4Bro7Bvoysa20bQLOg+7Og7L5ognb7uRUhlJFcCyXL8nxxbnZ2dnwx3/8x8m2CL4YR/rz58/DN998ExDDXLcbpqamki/k8aU8w1wlWLTbx8NgX7U2OJeqMZfsp+r2U9XuCaPqr3OsWnMMTdjJWC0kgtnTy6vOjo7E7VG5AAAQAElEQVSOkr2+vBaNL8Dx6jPi19bWAl+M4wt0OEfckydPkj3BH3/8cXj77bf9khxgDBKQgAQkIIHhIWBLJFApAoVEMOKWLQ8x7O7uhsnJycA+4BiHTSRBGjakPXr0KMQ3SMR0jxKQgAQkIAEJSEACEuglgUIiuJcOWldFCOimBCQgAQlIQAISqBABRXCFOktXJSABCUhgsAjojQQkUF0CiuDq9p2eS0ACEpCABCQgAQkUJKAILgguBDNKQAISkIAEJCABCVSVgCK4qj2n3xKQgAT6QcA6JSABCQwJAUXwkHSkzZCABCQgAQlIQAISaJ1AOyK49VK1lIAEJCABCUhAAhKQwAATUAQPcOfomgQkMAgE9EECEpCABIaRgCJ4GHvVNklAAhKQgAQkIIFOCIxAXkXwCHSyTZSABCQgAQlIQAISuElAEXyTh1cSkEAIMpCABCQgAQkMPQFF8NB3sQ2UgAQkIAEJSKA5AS1GjYAieNR63PZKQAISkIAEJCABCYTCIvj09DSsr6+H4+PjGsbLy8uwubkZVlZWkiPXJB4eHiZxxBPSeUg3SKDfBKxfAhKQgAQkIIHRIlBIBCNq9/f3w9zcXI3W9fV1ePjwYVhdXQ0HBwdhcXExOUaDt956K7kmbWFhIUZ7lIAEJCABCUigPwSsVQIjTaCQCF5eXg5bW1thfHy8Bu/q6io5n5mZSY7z8/Ph7OwsxNXgJNIfEpCABCQgAQlIQAISGAAChURwnt9RELNNgvSJiYkbIvmzzz5LtkSwXUJhDKE+B6uXgAQkIAEJSEACI0ygNBE8NjYWlpaWws7OTiJ2NzY2wsXFRYKWlWO2QRDYJsG2CbZPJIn+kIAEJCABCfSIgNVIQAISiARKE8EUyF5fhC5he3s7TE9P31gNxoZtErdu3eLUIAEJSEACEpCABCQggb4QKFUExxawyssX52ZnZwMrxDGe47NnzxJhnI0nrZVwfn4eTk5OCgTz9ItbK/2qTX8J9GtsWK/3pVEZA/2d4dbeKoFRGY/D0k40Yat9m2dXSATzdghedXZ0dJRsf4j7fPf29pKtEGtra4EVX7ZBsP+XdOwJiGBerZbnTCtxU1NTyVspeDOFYa4SLFrpV236S8C5VI25VKif5mzbIHDr7wy39lYJDMJY0YfW71lowlb7Ns+ukAhG3LLlIYbd3d0wOTkZ2Acc47ChQuJJj/G8VaLoKjDlGSQgAQlIQAISkIAEJNCIQCtphURwKwVrIwEJSEACEpCABCQggUEloAge1J7RLwlIoCABs0lAAhKQgASaE1AEN2ekhQQkIAEJSEACEhhsAnrXNgFFcNvIzCABCUhAAhKQgAQkUHUCiuCq96D+SyAEGUhAAhKQgAQk0CYBRXCbwDSXgAQkIAEJSGAQCOiDBDojoAjujJ+5JSABCUhAAhKQgAQqSEARXMFO0+UQZCABCUhAAhKQgAQ6IaAI7oSeeSUgAQlIQAK9I2BNEpBAiQQUwSXCtCgJSEACEpCABCQggWoQUARXo59C0E8JSEACEpCABCQggdIIKIJLQ2lBEpCABCRQNgHLk4AEJNAtAorgbpG1XAlIQAISkIAEJCCBgSUwwCJ4YJnpmAQkIAEJSEACEpBAxQkUFsGnp6dhfX09HB8f1xBcXl6Gzc3NsLKykhy5riW+Ojk8PEzykPfVpf8lIAEJSCBLwGsJSEACEugJgUIiGDG7v78f5ubmak5eX1+Hhw8fhtXV1XBwcBAWFxeTYzRA+D579iy89tprMcqjBCQgAQlIQAISkIAEQj8QFBLBy8vLYWtrK4yPj9d8vrq6Ss5nZmaS4/z8fDg7OwusBiOQf/WrX4Wf/vSn4datW0m6PyQgAQlIQAISkIAEJNAvAoVEcJ6zURCz4kv6xMRETSQ/f/48zM7Ohj/90z8lySABCUggRcBTCUhAAhKQQO8JlCaCx8bGwtLSUtjZ2Un2BG9sbISLi4vwn//5n+Hx48fh3r17vW+dNUpAAhKQgAQkIIFBJKBPfSdQmgimJQsLC8k+YPYEb29vh+np6fDtt98m2yIQxWtra+Grr74Kv/jFL0JcMSZfO+H8/DycnJwYKsSgnf7Vtj8EnFPeUxwD3R0D/ZnZ1touAedBd+dB2XzRhO32cdq+VBEcC2YPMF+cYwvEn/3Zn4VHjx4l4viTTz4Jb7zxRnjw4EGIe4djnlaPU1NTyRfy+FKeYa4SLFrt2xGyG7imOpeqMZfsp+r208BNeh3KJeAcq9YcQxPmdmSLkYVEMG+H4DVoR0dHyfYHXovGF+D29vaSrRCs+PLFOL5A16IfmklAAhKQgAQkMNQEbJwEBotAIRGMuGXLQwy7u7thcnIysOUhxmGTbSr7hn/+858XXgXOlue1BCQgAQlIQAISkIAEihAoJIKLVGSe0SZg6yUgAQlIQAISkMAgEVAED1Jv6IsEJCABCQwTAdsiAQkMMAFF8AB3jq5JQAISkIAEJCABCXSHgCK4O1xDsFwJSEACEpCABCQggYEloAge2K7RMQlIQALVI6DHEpCABKpCQBFclZ7STwlIQAISkIAEJCCB0giUKIJL88mCJCABCUhAAhKQgAQk0FUCiuCu4rVwCUhg6AnYQAlIQAISqCQBRXAlu02nJSABCUhAAhKQQP8IDEPNiuBh6EXbIAEJSEACEpCABCTQFgFFcFu4NJaABEKQgQQkIAEJSKD6BBTB1e9DWyABCUhAAhKQQLcJWP7QEVAED12X2iAJSEACEpCABCQggWYECovg09PTsL6+Ho6Pj2t1XF5ehs3NzbCyspIcuSYx2mbjSTNIoAIEdFECEpCABCQggSEjUEgEHx4ehv39/TA3N1fDcX19HR4+fBhWV1fDwcFBWFxcTI4Y/OM//mP48MMPk2vinz59SrRBAhKQgAQkIIGBJaBjEhhuAoVE8PLyctja2grj4+M1OldXV8n5zMxMcpyfnw9nZ2eB1eC/+qu/CpOTk0n8ixcvwvT0dHLuDwlIQAISkIAEJCABCfSDQCERnOdoFMRsfSB9YmKiJpKJY+sE2yFIW1hY4GAYYAK6JgEJSEACEpCABIaZQGkieGxsLCwtLYWdnZ1kT/DGxka4uLhI2LE6/OjRo2Q7xJ07d8Le3l4S7w8JSEACEpDAABHQFQlIYIQIlCaCYcYKL/uBCdvb28m2h7hCTDqBbRJsnWAPMdcGCUhAAhKQgAQkIAEJ9JpAqSI4Oo/A5Ytzs7OzSRSimDgunj17lmyTYOWY63bD+fl5ODk5KT9YZteYttvH2veegHPKe4pjoLtjoPez2hqLEHAedHcelM0XTVikn2OeQiKYt0Owv/fo6CjZ/sBr0fgCHNsciF9bWwus+PIFOsTurVu3AnGkPXnyJNkuER1o9zg1NZW8lYI3UxjmKsGi3T7WvvcEnEvVmEvd6CfL7E3f935WW2MRAs6H3syHsjijCYv0c8xTSAQjblndjWF3dzd5+wP7gGMcNrESzmN8tI1pHiUgAQlIQAISkIAEJNBDAklVhURwktMfEpCABCQgAQlIQAISqCgBRXBFO063JSCBggTMJgEJSEACEnhFQBH8CoL/JSABCUhAAhKQwDATsG3fJaAI/i4TYyQgAQlIQAISkIAEhpyAInjIO9jmSSAEGUhAAhKQgAQkkCWgCM4S8VoCEpCABCQggeoTsAUSaEJAEdwEkMkSkIAEJCABCUhAAsNHQBE8fH1qi0KQgQQkIAEJSEACEmhIQBHcEI+JEpCABCQggaoQ0E8JSKAdAorgdmhpKwEJSEACEpCABCQwFAQUwUPRjSHYDAlIQAISkIAEJCCB1gkogltnpaUEJCABCQwWAb2RgAQkUJiAIrgwOjNKQAISkIAEJCABCVSVQHVFcFWJ67cEJCABCUhAAhKQQN8JFBbBp6enYX19PRwfH9cacXl5GTY3N8PKykpy5JrEaJuNJ80gAQlIQAKtE9BSAhKQgATKIVBIBB8eHob9/f0wNzdX8+L6+jo8fPgwrK6uhoODg7C4uJgcMfjiiy/CgwcPkmvyPH36lGiDBCQgAQlIQAISkIAEmhHoSnohEby8vBy2trbC+Ph4zamrq6vkfGZmJjnOz8+Hs7OzwGrwO++8E2L8nTt3wosXLxIbf0hAAhKQgAQkIAEJSKAfBAqJ4DxHoyBm6wPpExMTN0QycQQE8N27dzk1SEACEmhOQAsJSEACEpBAFwiUJoLHxsbC0tJS2NnZSfYEb2xshIuLixsux/3DCwsLN+K9kIAEJCABCUhAAhL4/wQ86z6B0kQwriJu2Q9M2N7eDtPT07XVYFaIP//880QgY1s0nJ+fh5OTE0OFGPzv+/8jGAabgXPKe4pjoLtjwHvgYN8DY/84D7o7D8rmiyYsqifJV6oIpkACX5Lji3Ozs7OBFWJWgD/66KPw3nvvhcnJSUwKh6mpqeQLeXzBzjAni7lhZGCbnNuOAceAY8Ax4BhoNgbQhIUF5auMhUQwb4fgdWdHR0fJ9gdei8YX4Pb29pKV3rW1tcAX4/gCHYL48ePHAbXOFgnyRftX9ftfAhKQgAQkIAEJhCADCfSYQCERjLhly0MMu7u7yQovIjfGYUNbWAnmTRIxnmO0J90gAQlIQAISkIAEJCCBXhMoJIJ77aT1DT0BGygBCUhAAhKQgAR6SkAR3FPcViYBCUhAAhKIBDxKQAL9JKAI7id965aABCQgAQlIQAIS6AsBRXBfsIdgtRKQgAQkIAEJSEAC/SOgCO4fe2uWgAQkMGoEbK8EJCCBgSGgCB6YrtARCUhAAhKQgAQkIIFeEeidCO5Vi6xHAhKQgAQkIAEJSEACTQgogpsAMlkCaQL8+e/19fXAX0FMx3sugXoEjJfAsBGIfxiLP37FH88atvbZntEhoAgenb62pR0S4Ga/v78f+DOOHRZldglIQAKVJMBCwK1btwJ/+Gp7ezv87ne/C/zF2Eo2Rqe7SaASZSuCK9FNOjkIBPgriPz1w/Hx8UFwRx8kIAEJ9JzAzMxMeOedd5J6JyYmkuPLly+Toz8kUDUCiuCq9Zj+SmDQCeifBCQwEgQQv7dv3w537twZifbayOEjoAgevj61RRKQgAQkIIGuEri+vg6/+tWvwk9/+tMwNjbW1bqqUrh+Vo+AIrh6fabHEpCABCQggb4SePToUZidnQ1sj+irI1YugQ4IKII7gGdWCfyBgD8lIAEJjAYBVoA/+OCDZAsE35MYjVbbymEloAge1p61XaUT4O0QvBLo6Ogo7OzshM3NTb8VXTplC5SABAaZwPPnz8PXX38dPvvss7CyshK4J3JvHGSf9U0C9QgoguuRMV4CGQKsevBaoBh2d3fD5ORkxspLCUhAAsNLYGFhIXk9WrwPcuTeOLwttmXDTEARPMy92722WbIEJCABCUhAAhKoNAFFcKW7T+clIAEJSKB3BKxJAhIYJgKK4GHqTdsiAQlIQAISkIAEJNASAUVwS5hC0EwCEpCAbCz4agAAAMFJREFUBCQgAQlIYHgIKIKHpy9tiQQkIIGyCVieBCQggaEloAge2q61YRKQgAQkIAEJSEAC9QjUF8H1chgvAQlIQAISkIAEJCCBihNQBFe8A3VfAhIol4ClSUACEpDAaBBQBI9GP9tKCUhAAhKQgAQkUI/ASMYrgkey2220BCQgAQlIQAISGG0CiuDR7n9bL4EQZCABCUhAAhIYQQKJCP7v//7vpycnJ8EgA8eAY8Ax4BhwDDgGRmEM2MbRHudo3/8LAAD//8zUap4AAAAGSURBVAMATs5cWVIhBCIAAAAASUVORK5CYII="/>
        <xdr:cNvSpPr>
          <a:spLocks noChangeAspect="1" noChangeArrowheads="1"/>
        </xdr:cNvSpPr>
      </xdr:nvSpPr>
      <xdr:spPr bwMode="auto">
        <a:xfrm>
          <a:off x="9772650" y="14344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584200</xdr:colOff>
      <xdr:row>41</xdr:row>
      <xdr:rowOff>69851</xdr:rowOff>
    </xdr:from>
    <xdr:to>
      <xdr:col>19</xdr:col>
      <xdr:colOff>483709</xdr:colOff>
      <xdr:row>48</xdr:row>
      <xdr:rowOff>467782</xdr:rowOff>
    </xdr:to>
    <xdr:pic>
      <xdr:nvPicPr>
        <xdr:cNvPr id="3" name="Imagen 2"/>
        <xdr:cNvPicPr>
          <a:picLocks noChangeAspect="1"/>
        </xdr:cNvPicPr>
      </xdr:nvPicPr>
      <xdr:blipFill>
        <a:blip xmlns:r="http://schemas.openxmlformats.org/officeDocument/2006/relationships" r:embed="rId2"/>
        <a:stretch>
          <a:fillRect/>
        </a:stretch>
      </xdr:blipFill>
      <xdr:spPr>
        <a:xfrm>
          <a:off x="3098800" y="13125451"/>
          <a:ext cx="3919059" cy="168698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114300</xdr:colOff>
      <xdr:row>1</xdr:row>
      <xdr:rowOff>0</xdr:rowOff>
    </xdr:from>
    <xdr:ext cx="942975" cy="923925"/>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361950" y="177800"/>
          <a:ext cx="942975" cy="923925"/>
        </a:xfrm>
        <a:prstGeom prst="rect">
          <a:avLst/>
        </a:prstGeom>
        <a:noFill/>
      </xdr:spPr>
    </xdr:pic>
    <xdr:clientData fLocksWithSheet="0"/>
  </xdr:oneCellAnchor>
  <xdr:twoCellAnchor>
    <xdr:from>
      <xdr:col>7</xdr:col>
      <xdr:colOff>178593</xdr:colOff>
      <xdr:row>45</xdr:row>
      <xdr:rowOff>71438</xdr:rowOff>
    </xdr:from>
    <xdr:to>
      <xdr:col>22</xdr:col>
      <xdr:colOff>333374</xdr:colOff>
      <xdr:row>50</xdr:row>
      <xdr:rowOff>357188</xdr:rowOff>
    </xdr:to>
    <xdr:graphicFrame macro="">
      <xdr:nvGraphicFramePr>
        <xdr:cNvPr id="3" name="Gráfico 2">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11</xdr:col>
      <xdr:colOff>375590</xdr:colOff>
      <xdr:row>56</xdr:row>
      <xdr:rowOff>48618</xdr:rowOff>
    </xdr:from>
    <xdr:to>
      <xdr:col>15</xdr:col>
      <xdr:colOff>261403</xdr:colOff>
      <xdr:row>65</xdr:row>
      <xdr:rowOff>50799</xdr:rowOff>
    </xdr:to>
    <xdr:pic>
      <xdr:nvPicPr>
        <xdr:cNvPr id="2" name="Imagen 1"/>
        <xdr:cNvPicPr>
          <a:picLocks noChangeAspect="1"/>
        </xdr:cNvPicPr>
      </xdr:nvPicPr>
      <xdr:blipFill>
        <a:blip xmlns:r="http://schemas.openxmlformats.org/officeDocument/2006/relationships" r:embed="rId1"/>
        <a:stretch>
          <a:fillRect/>
        </a:stretch>
      </xdr:blipFill>
      <xdr:spPr>
        <a:xfrm>
          <a:off x="8757590" y="13897968"/>
          <a:ext cx="2933813" cy="165953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10</xdr:col>
      <xdr:colOff>641350</xdr:colOff>
      <xdr:row>56</xdr:row>
      <xdr:rowOff>65314</xdr:rowOff>
    </xdr:from>
    <xdr:to>
      <xdr:col>15</xdr:col>
      <xdr:colOff>673714</xdr:colOff>
      <xdr:row>65</xdr:row>
      <xdr:rowOff>79642</xdr:rowOff>
    </xdr:to>
    <xdr:pic>
      <xdr:nvPicPr>
        <xdr:cNvPr id="2" name="Imagen 1"/>
        <xdr:cNvPicPr>
          <a:picLocks noChangeAspect="1"/>
        </xdr:cNvPicPr>
      </xdr:nvPicPr>
      <xdr:blipFill>
        <a:blip xmlns:r="http://schemas.openxmlformats.org/officeDocument/2006/relationships" r:embed="rId1"/>
        <a:stretch>
          <a:fillRect/>
        </a:stretch>
      </xdr:blipFill>
      <xdr:spPr>
        <a:xfrm>
          <a:off x="8261350" y="10942864"/>
          <a:ext cx="3842364" cy="167167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273050</xdr:colOff>
      <xdr:row>76</xdr:row>
      <xdr:rowOff>132423</xdr:rowOff>
    </xdr:from>
    <xdr:to>
      <xdr:col>20</xdr:col>
      <xdr:colOff>297196</xdr:colOff>
      <xdr:row>88</xdr:row>
      <xdr:rowOff>128559</xdr:rowOff>
    </xdr:to>
    <xdr:pic>
      <xdr:nvPicPr>
        <xdr:cNvPr id="2" name="Imagen 1"/>
        <xdr:cNvPicPr>
          <a:picLocks noChangeAspect="1"/>
        </xdr:cNvPicPr>
      </xdr:nvPicPr>
      <xdr:blipFill>
        <a:blip xmlns:r="http://schemas.openxmlformats.org/officeDocument/2006/relationships" r:embed="rId1"/>
        <a:stretch>
          <a:fillRect/>
        </a:stretch>
      </xdr:blipFill>
      <xdr:spPr>
        <a:xfrm>
          <a:off x="5607050" y="16483673"/>
          <a:ext cx="9930146" cy="220593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412750</xdr:colOff>
      <xdr:row>85</xdr:row>
      <xdr:rowOff>83238</xdr:rowOff>
    </xdr:from>
    <xdr:to>
      <xdr:col>20</xdr:col>
      <xdr:colOff>655964</xdr:colOff>
      <xdr:row>95</xdr:row>
      <xdr:rowOff>146473</xdr:rowOff>
    </xdr:to>
    <xdr:pic>
      <xdr:nvPicPr>
        <xdr:cNvPr id="2" name="Imagen 1"/>
        <xdr:cNvPicPr>
          <a:picLocks noChangeAspect="1"/>
        </xdr:cNvPicPr>
      </xdr:nvPicPr>
      <xdr:blipFill>
        <a:blip xmlns:r="http://schemas.openxmlformats.org/officeDocument/2006/relationships" r:embed="rId1"/>
        <a:stretch>
          <a:fillRect/>
        </a:stretch>
      </xdr:blipFill>
      <xdr:spPr>
        <a:xfrm>
          <a:off x="7270750" y="17926738"/>
          <a:ext cx="8625214" cy="190473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101600</xdr:colOff>
      <xdr:row>1</xdr:row>
      <xdr:rowOff>12700</xdr:rowOff>
    </xdr:from>
    <xdr:to>
      <xdr:col>3</xdr:col>
      <xdr:colOff>120650</xdr:colOff>
      <xdr:row>3</xdr:row>
      <xdr:rowOff>177800</xdr:rowOff>
    </xdr:to>
    <xdr:pic>
      <xdr:nvPicPr>
        <xdr:cNvPr id="2" name="Imagen 4">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250" y="203200"/>
          <a:ext cx="9334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81643</xdr:colOff>
      <xdr:row>51</xdr:row>
      <xdr:rowOff>204108</xdr:rowOff>
    </xdr:from>
    <xdr:to>
      <xdr:col>26</xdr:col>
      <xdr:colOff>244929</xdr:colOff>
      <xdr:row>60</xdr:row>
      <xdr:rowOff>299358</xdr:rowOff>
    </xdr:to>
    <xdr:graphicFrame macro="">
      <xdr:nvGraphicFramePr>
        <xdr:cNvPr id="3" name="Gráfico 2">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8</xdr:col>
      <xdr:colOff>154780</xdr:colOff>
      <xdr:row>22</xdr:row>
      <xdr:rowOff>214312</xdr:rowOff>
    </xdr:from>
    <xdr:ext cx="6524627" cy="511969"/>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100-00000A000000}"/>
                </a:ext>
              </a:extLst>
            </xdr:cNvPr>
            <xdr:cNvSpPr txBox="1"/>
          </xdr:nvSpPr>
          <xdr:spPr>
            <a:xfrm>
              <a:off x="2631280" y="7281862"/>
              <a:ext cx="6524627" cy="5119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BZ" sz="1400" b="0" i="1">
                            <a:solidFill>
                              <a:schemeClr val="tx1"/>
                            </a:solidFill>
                            <a:effectLst/>
                            <a:latin typeface="Cambria Math" panose="02040503050406030204" pitchFamily="18" charset="0"/>
                            <a:ea typeface="+mn-ea"/>
                            <a:cs typeface="+mn-cs"/>
                          </a:rPr>
                        </m:ctrlPr>
                      </m:fPr>
                      <m:num>
                        <m:nary>
                          <m:naryPr>
                            <m:chr m:val="∑"/>
                            <m:subHide m:val="on"/>
                            <m:supHide m:val="on"/>
                            <m:ctrlPr>
                              <a:rPr lang="es-BZ" sz="1400" b="0" i="1">
                                <a:solidFill>
                                  <a:schemeClr val="tx1"/>
                                </a:solidFill>
                                <a:effectLst/>
                                <a:latin typeface="Cambria Math" panose="02040503050406030204" pitchFamily="18" charset="0"/>
                                <a:ea typeface="+mn-ea"/>
                                <a:cs typeface="+mn-cs"/>
                              </a:rPr>
                            </m:ctrlPr>
                          </m:naryPr>
                          <m:sub/>
                          <m:sup/>
                          <m:e>
                            <m:r>
                              <m:rPr>
                                <m:nor/>
                              </m:rPr>
                              <a:rPr lang="es-ES" sz="1400" b="0" i="0">
                                <a:solidFill>
                                  <a:schemeClr val="tx1"/>
                                </a:solidFill>
                                <a:effectLst/>
                                <a:latin typeface="Cambria Math" panose="02040503050406030204" pitchFamily="18" charset="0"/>
                                <a:ea typeface="+mn-ea"/>
                                <a:cs typeface="+mn-cs"/>
                              </a:rPr>
                              <m:t>(</m:t>
                            </m:r>
                            <m:r>
                              <m:rPr>
                                <m:nor/>
                              </m:rPr>
                              <a:rPr lang="es-CO" sz="1400"/>
                              <m:t>fase</m:t>
                            </m:r>
                            <m:r>
                              <m:rPr>
                                <m:nor/>
                              </m:rPr>
                              <a:rPr lang="es-CO" sz="1400"/>
                              <m:t> </m:t>
                            </m:r>
                            <m:r>
                              <m:rPr>
                                <m:nor/>
                              </m:rPr>
                              <a:rPr lang="es-ES" sz="1400" b="0" i="0"/>
                              <m:t>1∗</m:t>
                            </m:r>
                            <m:r>
                              <m:rPr>
                                <m:nor/>
                              </m:rPr>
                              <a:rPr lang="es-CO" sz="1400"/>
                              <m:t>(</m:t>
                            </m:r>
                            <m:r>
                              <m:rPr>
                                <m:nor/>
                              </m:rPr>
                              <a:rPr lang="es-CO" sz="1400"/>
                              <m:t>Cantidad</m:t>
                            </m:r>
                            <m:r>
                              <m:rPr>
                                <m:nor/>
                              </m:rPr>
                              <a:rPr lang="es-CO" sz="1400"/>
                              <m:t>) +</m:t>
                            </m:r>
                            <m:r>
                              <m:rPr>
                                <m:nor/>
                              </m:rPr>
                              <a:rPr lang="es-ES" sz="1400" b="0" i="0"/>
                              <m:t> </m:t>
                            </m:r>
                            <m:r>
                              <m:rPr>
                                <m:nor/>
                              </m:rPr>
                              <a:rPr lang="es-CO" sz="1400"/>
                              <m:t>fase</m:t>
                            </m:r>
                            <m:r>
                              <m:rPr>
                                <m:nor/>
                              </m:rPr>
                              <a:rPr lang="es-CO" sz="1400"/>
                              <m:t> </m:t>
                            </m:r>
                            <m:r>
                              <m:rPr>
                                <m:nor/>
                              </m:rPr>
                              <a:rPr lang="es-ES" sz="1400" i="1"/>
                              <m:t>2</m:t>
                            </m:r>
                            <m:r>
                              <m:rPr>
                                <m:nor/>
                              </m:rPr>
                              <a:rPr lang="es-ES" sz="1400" b="0" i="0"/>
                              <m:t>∗</m:t>
                            </m:r>
                            <m:r>
                              <m:rPr>
                                <m:nor/>
                              </m:rPr>
                              <a:rPr lang="es-CO" sz="1400"/>
                              <m:t>(</m:t>
                            </m:r>
                            <m:r>
                              <m:rPr>
                                <m:nor/>
                              </m:rPr>
                              <a:rPr lang="es-CO" sz="1400"/>
                              <m:t>cantidad</m:t>
                            </m:r>
                            <m:r>
                              <m:rPr>
                                <m:nor/>
                              </m:rPr>
                              <a:rPr lang="es-CO" sz="1400"/>
                              <m:t>)</m:t>
                            </m:r>
                            <m:r>
                              <m:rPr>
                                <m:nor/>
                              </m:rPr>
                              <a:rPr lang="es-ES" sz="1400" b="0" i="0"/>
                              <m:t> </m:t>
                            </m:r>
                            <m:r>
                              <m:rPr>
                                <m:nor/>
                              </m:rPr>
                              <a:rPr lang="es-CO" sz="1400"/>
                              <m:t>+ </m:t>
                            </m:r>
                            <m:r>
                              <m:rPr>
                                <m:nor/>
                              </m:rPr>
                              <a:rPr lang="es-ES" sz="1400" b="0" i="0"/>
                              <m:t>fase</m:t>
                            </m:r>
                            <m:r>
                              <m:rPr>
                                <m:nor/>
                              </m:rPr>
                              <a:rPr lang="es-ES" sz="1400" b="0" i="0"/>
                              <m:t> 3∗(</m:t>
                            </m:r>
                            <m:r>
                              <m:rPr>
                                <m:nor/>
                              </m:rPr>
                              <a:rPr lang="es-ES" sz="1400" b="0" i="0"/>
                              <m:t>cantidad</m:t>
                            </m:r>
                            <m:r>
                              <m:rPr>
                                <m:nor/>
                              </m:rPr>
                              <a:rPr lang="es-ES" sz="1400" b="0" i="0"/>
                              <m:t>) + </m:t>
                            </m:r>
                            <m:r>
                              <m:rPr>
                                <m:nor/>
                              </m:rPr>
                              <a:rPr lang="es-CO" sz="1400"/>
                              <m:t>fase</m:t>
                            </m:r>
                            <m:r>
                              <m:rPr>
                                <m:nor/>
                              </m:rPr>
                              <a:rPr lang="es-ES" sz="1400" b="0" i="0"/>
                              <m:t> 4</m:t>
                            </m:r>
                            <m:r>
                              <m:rPr>
                                <m:nor/>
                              </m:rPr>
                              <a:rPr lang="es-CO" sz="1400"/>
                              <m:t>∗ (</m:t>
                            </m:r>
                            <m:r>
                              <m:rPr>
                                <m:nor/>
                              </m:rPr>
                              <a:rPr lang="es-CO" sz="1400"/>
                              <m:t>cantidad</m:t>
                            </m:r>
                            <m:r>
                              <m:rPr>
                                <m:nor/>
                              </m:rPr>
                              <a:rPr lang="es-CO" sz="1400"/>
                              <m:t>)</m:t>
                            </m:r>
                            <m:r>
                              <m:rPr>
                                <m:nor/>
                              </m:rPr>
                              <a:rPr lang="es-ES" sz="1400" b="0" i="0"/>
                              <m:t>)</m:t>
                            </m:r>
                          </m:e>
                        </m:nary>
                      </m:num>
                      <m:den>
                        <m:r>
                          <a:rPr lang="es-ES" sz="1400" b="0" i="1">
                            <a:solidFill>
                              <a:schemeClr val="tx1"/>
                            </a:solidFill>
                            <a:effectLst/>
                            <a:latin typeface="Cambria Math" panose="02040503050406030204" pitchFamily="18" charset="0"/>
                            <a:ea typeface="+mn-ea"/>
                            <a:cs typeface="+mn-cs"/>
                          </a:rPr>
                          <m:t>𝑃𝑢𝑛𝑡𝑜𝑠</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𝑑𝑒</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𝑎𝑣𝑎𝑛𝑐𝑒</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𝑝𝑙𝑎𝑛𝑒𝑎𝑑𝑜𝑠</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𝑝𝑎𝑟𝑎</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𝑒𝑙</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𝑡𝑟𝑖𝑚𝑒𝑠𝑡𝑟𝑒</m:t>
                        </m:r>
                      </m:den>
                    </m:f>
                    <m:r>
                      <a:rPr lang="es-CO" sz="1400" b="0" i="1">
                        <a:solidFill>
                          <a:schemeClr val="tx1"/>
                        </a:solidFill>
                        <a:effectLst/>
                        <a:latin typeface="Cambria Math" panose="02040503050406030204" pitchFamily="18" charset="0"/>
                        <a:ea typeface="+mn-ea"/>
                        <a:cs typeface="+mn-cs"/>
                      </a:rPr>
                      <m:t>∗100%</m:t>
                    </m:r>
                  </m:oMath>
                </m:oMathPara>
              </a14:m>
              <a:endParaRPr lang="es-CO" sz="1400">
                <a:latin typeface="Arial" panose="020B0604020202020204" pitchFamily="34" charset="0"/>
                <a:cs typeface="Arial" panose="020B0604020202020204" pitchFamily="34" charset="0"/>
              </a:endParaRPr>
            </a:p>
          </xdr:txBody>
        </xdr:sp>
      </mc:Choice>
      <mc:Fallback xmlns="">
        <xdr:sp macro="" textlink="">
          <xdr:nvSpPr>
            <xdr:cNvPr id="4" name="CuadroTexto 3">
              <a:extLst>
                <a:ext uri="{FF2B5EF4-FFF2-40B4-BE49-F238E27FC236}">
                  <a16:creationId xmlns:a16="http://schemas.microsoft.com/office/drawing/2014/main" id="{00000000-0008-0000-0100-00000A000000}"/>
                </a:ext>
              </a:extLst>
            </xdr:cNvPr>
            <xdr:cNvSpPr txBox="1"/>
          </xdr:nvSpPr>
          <xdr:spPr>
            <a:xfrm>
              <a:off x="2631280" y="7281862"/>
              <a:ext cx="6524627" cy="5119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BZ" sz="1400" b="0" i="0">
                  <a:solidFill>
                    <a:schemeClr val="tx1"/>
                  </a:solidFill>
                  <a:effectLst/>
                  <a:latin typeface="Cambria Math" panose="02040503050406030204" pitchFamily="18" charset="0"/>
                  <a:ea typeface="+mn-ea"/>
                  <a:cs typeface="+mn-cs"/>
                </a:rPr>
                <a:t>(∑</a:t>
              </a:r>
              <a:r>
                <a:rPr lang="es-ES" sz="1400" b="0" i="0">
                  <a:solidFill>
                    <a:schemeClr val="tx1"/>
                  </a:solidFill>
                  <a:effectLst/>
                  <a:latin typeface="Cambria Math" panose="02040503050406030204" pitchFamily="18" charset="0"/>
                  <a:ea typeface="+mn-ea"/>
                  <a:cs typeface="+mn-cs"/>
                </a:rPr>
                <a:t>▒"(</a:t>
              </a:r>
              <a:r>
                <a:rPr lang="es-CO" sz="1400" i="0"/>
                <a:t>fase </a:t>
              </a:r>
              <a:r>
                <a:rPr lang="es-ES" sz="1400" b="0" i="0"/>
                <a:t>1∗</a:t>
              </a:r>
              <a:r>
                <a:rPr lang="es-CO" sz="1400" i="0"/>
                <a:t>(Cantidad) +</a:t>
              </a:r>
              <a:r>
                <a:rPr lang="es-ES" sz="1400" b="0" i="0"/>
                <a:t> </a:t>
              </a:r>
              <a:r>
                <a:rPr lang="es-CO" sz="1400" i="0"/>
                <a:t>fase </a:t>
              </a:r>
              <a:r>
                <a:rPr lang="es-ES" sz="1400" i="0"/>
                <a:t>2</a:t>
              </a:r>
              <a:r>
                <a:rPr lang="es-ES" sz="1400" b="0" i="0"/>
                <a:t>∗</a:t>
              </a:r>
              <a:r>
                <a:rPr lang="es-CO" sz="1400" i="0"/>
                <a:t>(cantidad)</a:t>
              </a:r>
              <a:r>
                <a:rPr lang="es-ES" sz="1400" b="0" i="0"/>
                <a:t> </a:t>
              </a:r>
              <a:r>
                <a:rPr lang="es-CO" sz="1400" i="0"/>
                <a:t>+ </a:t>
              </a:r>
              <a:r>
                <a:rPr lang="es-ES" sz="1400" b="0" i="0"/>
                <a:t>fase 3∗(cantidad) + </a:t>
              </a:r>
              <a:r>
                <a:rPr lang="es-CO" sz="1400" i="0"/>
                <a:t>fase</a:t>
              </a:r>
              <a:r>
                <a:rPr lang="es-ES" sz="1400" b="0" i="0"/>
                <a:t> 4</a:t>
              </a:r>
              <a:r>
                <a:rPr lang="es-CO" sz="1400" i="0"/>
                <a:t>∗ (cantidad)</a:t>
              </a:r>
              <a:r>
                <a:rPr lang="es-ES" sz="1400" b="0" i="0"/>
                <a:t>)</a:t>
              </a:r>
              <a:r>
                <a:rPr lang="es-ES" sz="1400" b="0" i="0">
                  <a:latin typeface="Cambria Math" panose="02040503050406030204" pitchFamily="18" charset="0"/>
                </a:rPr>
                <a:t>" </a:t>
              </a:r>
              <a:r>
                <a:rPr lang="es-BZ" sz="1400" b="0" i="0">
                  <a:solidFill>
                    <a:schemeClr val="tx1"/>
                  </a:solidFill>
                  <a:effectLst/>
                  <a:latin typeface="Cambria Math" panose="02040503050406030204" pitchFamily="18" charset="0"/>
                  <a:ea typeface="+mn-ea"/>
                  <a:cs typeface="+mn-cs"/>
                </a:rPr>
                <a:t>)/(</a:t>
              </a:r>
              <a:r>
                <a:rPr lang="es-ES" sz="1400" b="0" i="0">
                  <a:solidFill>
                    <a:schemeClr val="tx1"/>
                  </a:solidFill>
                  <a:effectLst/>
                  <a:latin typeface="Cambria Math" panose="02040503050406030204" pitchFamily="18" charset="0"/>
                  <a:ea typeface="+mn-ea"/>
                  <a:cs typeface="+mn-cs"/>
                </a:rPr>
                <a:t>𝑃𝑢𝑛𝑡𝑜𝑠 𝑑𝑒 𝑎𝑣𝑎𝑛𝑐𝑒 𝑝𝑙𝑎𝑛𝑒𝑎𝑑𝑜𝑠 𝑝𝑎𝑟𝑎 𝑒𝑙 𝑡𝑟𝑖𝑚𝑒𝑠𝑡𝑟𝑒</a:t>
              </a:r>
              <a:r>
                <a:rPr lang="es-BZ" sz="1400" b="0" i="0">
                  <a:solidFill>
                    <a:schemeClr val="tx1"/>
                  </a:solidFill>
                  <a:effectLst/>
                  <a:latin typeface="Cambria Math" panose="02040503050406030204" pitchFamily="18" charset="0"/>
                  <a:ea typeface="+mn-ea"/>
                  <a:cs typeface="+mn-cs"/>
                </a:rPr>
                <a:t>)</a:t>
              </a:r>
              <a:r>
                <a:rPr lang="es-CO" sz="1400" b="0" i="0">
                  <a:solidFill>
                    <a:schemeClr val="tx1"/>
                  </a:solidFill>
                  <a:effectLst/>
                  <a:latin typeface="Cambria Math" panose="02040503050406030204" pitchFamily="18" charset="0"/>
                  <a:ea typeface="+mn-ea"/>
                  <a:cs typeface="+mn-cs"/>
                </a:rPr>
                <a:t>∗100%</a:t>
              </a:r>
              <a:endParaRPr lang="es-CO" sz="1400">
                <a:latin typeface="Arial" panose="020B0604020202020204" pitchFamily="34" charset="0"/>
                <a:cs typeface="Arial" panose="020B0604020202020204" pitchFamily="34" charset="0"/>
              </a:endParaRPr>
            </a:p>
          </xdr:txBody>
        </xdr:sp>
      </mc:Fallback>
    </mc:AlternateContent>
    <xdr:clientData/>
  </xdr:oneCellAnchor>
  <xdr:twoCellAnchor editAs="oneCell">
    <xdr:from>
      <xdr:col>10</xdr:col>
      <xdr:colOff>51706</xdr:colOff>
      <xdr:row>36</xdr:row>
      <xdr:rowOff>1294040</xdr:rowOff>
    </xdr:from>
    <xdr:to>
      <xdr:col>23</xdr:col>
      <xdr:colOff>139700</xdr:colOff>
      <xdr:row>36</xdr:row>
      <xdr:rowOff>3979780</xdr:rowOff>
    </xdr:to>
    <xdr:pic>
      <xdr:nvPicPr>
        <xdr:cNvPr id="5" name="Imagen 4">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3"/>
        <a:stretch>
          <a:fillRect/>
        </a:stretch>
      </xdr:blipFill>
      <xdr:spPr>
        <a:xfrm>
          <a:off x="4763406" y="13797190"/>
          <a:ext cx="3434444" cy="2685740"/>
        </a:xfrm>
        <a:prstGeom prst="rect">
          <a:avLst/>
        </a:prstGeom>
      </xdr:spPr>
    </xdr:pic>
    <xdr:clientData/>
  </xdr:twoCellAnchor>
  <xdr:twoCellAnchor editAs="oneCell">
    <xdr:from>
      <xdr:col>10</xdr:col>
      <xdr:colOff>136070</xdr:colOff>
      <xdr:row>37</xdr:row>
      <xdr:rowOff>2149929</xdr:rowOff>
    </xdr:from>
    <xdr:to>
      <xdr:col>24</xdr:col>
      <xdr:colOff>330199</xdr:colOff>
      <xdr:row>37</xdr:row>
      <xdr:rowOff>4512483</xdr:rowOff>
    </xdr:to>
    <xdr:pic>
      <xdr:nvPicPr>
        <xdr:cNvPr id="6" name="Imagen 5">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4"/>
        <a:srcRect l="400"/>
        <a:stretch/>
      </xdr:blipFill>
      <xdr:spPr>
        <a:xfrm>
          <a:off x="4847770" y="18634529"/>
          <a:ext cx="3889829" cy="2362554"/>
        </a:xfrm>
        <a:prstGeom prst="rect">
          <a:avLst/>
        </a:prstGeom>
      </xdr:spPr>
    </xdr:pic>
    <xdr:clientData/>
  </xdr:twoCellAnchor>
  <xdr:twoCellAnchor editAs="oneCell">
    <xdr:from>
      <xdr:col>10</xdr:col>
      <xdr:colOff>217714</xdr:colOff>
      <xdr:row>38</xdr:row>
      <xdr:rowOff>1640115</xdr:rowOff>
    </xdr:from>
    <xdr:to>
      <xdr:col>24</xdr:col>
      <xdr:colOff>311150</xdr:colOff>
      <xdr:row>38</xdr:row>
      <xdr:rowOff>3641912</xdr:rowOff>
    </xdr:to>
    <xdr:pic>
      <xdr:nvPicPr>
        <xdr:cNvPr id="7" name="Imagen 6">
          <a:extLst>
            <a:ext uri="{FF2B5EF4-FFF2-40B4-BE49-F238E27FC236}">
              <a16:creationId xmlns:a16="http://schemas.microsoft.com/office/drawing/2014/main" id="{745F46A7-CBFC-F6F5-5E17-6F65EBD66887}"/>
            </a:ext>
          </a:extLst>
        </xdr:cNvPr>
        <xdr:cNvPicPr>
          <a:picLocks noChangeAspect="1"/>
        </xdr:cNvPicPr>
      </xdr:nvPicPr>
      <xdr:blipFill rotWithShape="1">
        <a:blip xmlns:r="http://schemas.openxmlformats.org/officeDocument/2006/relationships" r:embed="rId5"/>
        <a:srcRect l="13199"/>
        <a:stretch>
          <a:fillRect/>
        </a:stretch>
      </xdr:blipFill>
      <xdr:spPr>
        <a:xfrm>
          <a:off x="4929414" y="22722115"/>
          <a:ext cx="3789136" cy="2001797"/>
        </a:xfrm>
        <a:prstGeom prst="rect">
          <a:avLst/>
        </a:prstGeom>
      </xdr:spPr>
    </xdr:pic>
    <xdr:clientData/>
  </xdr:twoCellAnchor>
  <xdr:twoCellAnchor editAs="oneCell">
    <xdr:from>
      <xdr:col>10</xdr:col>
      <xdr:colOff>38100</xdr:colOff>
      <xdr:row>39</xdr:row>
      <xdr:rowOff>952500</xdr:rowOff>
    </xdr:from>
    <xdr:to>
      <xdr:col>22</xdr:col>
      <xdr:colOff>311150</xdr:colOff>
      <xdr:row>39</xdr:row>
      <xdr:rowOff>2429081</xdr:rowOff>
    </xdr:to>
    <xdr:pic>
      <xdr:nvPicPr>
        <xdr:cNvPr id="8" name="Imagen 7">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6"/>
        <a:stretch>
          <a:fillRect/>
        </a:stretch>
      </xdr:blipFill>
      <xdr:spPr>
        <a:xfrm>
          <a:off x="4749800" y="25692100"/>
          <a:ext cx="3270250" cy="147658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41</xdr:row>
      <xdr:rowOff>0</xdr:rowOff>
    </xdr:from>
    <xdr:to>
      <xdr:col>1</xdr:col>
      <xdr:colOff>3175</xdr:colOff>
      <xdr:row>42</xdr:row>
      <xdr:rowOff>168729</xdr:rowOff>
    </xdr:to>
    <xdr:sp macro="" textlink="">
      <xdr:nvSpPr>
        <xdr:cNvPr id="98305" name="AutoShape 1" descr="data:image/png;base64,iVBORw0KGgoAAAANSUhEUgAAAckAAADQCAYAAABskZqWAAAAAXNSR0IArs4c6QAAIABJREFUeF7snQdUVcfahp9TaYKIBQRULNgLiljAXkCxYu89RmPvJdHYEk2xRY2xNxQRsWJHUcGKvXcRVDpK5/R/7XNEsSTRtP/m3j1r3bW8ZM7MN898M+/0LTEYDAbEIBIQCYgERAIiAZHAewQkokiKXiESEAmIBEQCIoEPExBFUvQMkYBIQCQgEhAJ/AoBUSRF1xAJiAREAiIBkYAokqIPiAREAiIBkYBI4NMIiDPJT+MlxhYJiAREAiKB/yECokj+D1W2WFSRgEhAJCAS+DQCokh+Gi8xtkhAJCASEAn8DxEQRfJ/qLLFoooERAIiAZHApxEQRfLTeImxRQIiAZGASOB/iIAokv9DlS0WVSQgEhAJiAQ+jYAokp/GS4wtEhAJiAREAv9DBP6USOo1qWSmZ5GVqUKj0SP5HwInFlUkIBIQCYgE/rMJCA+TSyRgYaHEytoMMytbQPFJRv8hkcxJe0x4yB6O7wwi5tEzoh8lkp6uRiJYIwaRgEhAJCASEAn8BxAQPt8hk0FRJ1uKlypEhZqetOnThWIVmwny+VEWfqJI6nlyaRNrv1/C4T3XyMrWI5NKkcmkokB+FG4xkkhAJCASEAn80wR0Oj3C/yQYKOVagM/Gt6dZr6+QW5b4XVM+SSRjLixk1rCZRJ7PQC6TI5V9nBL/rhViBJGASEAkIBIQCfzNBISZpVajw8ZGx/CJ9eg0bgMSc5ffzPUjRdJAWpQ/c4aM4PChLJRK2d9cFDF5kYBIQCQgEhAJ/D0EtFqwtdUwe35zPHsGIFEIe5UfDh8nkvpn7JrbmG9mRgEy40aoGEQCIgGRgEhAJPBvJaBWG3CvYWBR4Gysy0z8cyKZdP0rxnSfx41bchQKUSH/rU7xH2e3QY9ao0b3jmFymQKFsNv+gWDQqcnR6ZFLlSjkUgx6vXEDXiL9BL/UacnRaRFOvuUGuUSOXCH/yK38v5+kTqNCbTBgJjdD+m7ZDAa0GhWaV2ZIkKCUK9+P9yfNFNgakLxON9cmpcwMmUxiYi+R/O55BINBj7DMJZVKjRYZtBpy9DrkMiUKmelvYhAJ/NMEBJ8EHV9+XYL2k8NA5vxBE35/JmlI4+r2VgzsfgqpzOyfLoeY338rAZ0GVVFXes+Yg0dRK8zNlUiMTqsiYtZXBERcAbnyLdHSaTU4VOvFiK98Ob1sKnvCYrC0tkYh1ZKdlfNxp9V0GgwVvBn/1VAcbcxQyiWkx97n6KoVHIu4jV4p+38XSq1WQ40On9G1gwcrp3/Nw0fxyOW5gwYdGq0F7h0G0rl3C2wtIObMTlYt3khymu4vFEoDMqUlZgo92Zk5aLRQudXn9OlVlS1zpnHpRjL5bKyR6NXkqNTCMOXXR+JyMyzM5WRnZqLTaLCr15ExIztw7ruZhFy8j1Qu/2/1crFc/+EEctTQzlfNrC2BSPJ3+oMimXWGZWN8Wb0qC4VCHPX9h9f5v8c8jYqssnVYcOY03qpHRISdI0MqQ4qa8wu/Y8e5GyBVIBPEQa8znkzTGnRU6reWgHX9CRrTmLmrb/P1nlCUl5YwfvxKLBTmSCUGdFodBmGYKBFmQbK3hUOTg6HhF+wOW0aB6LNE3tLg1rQ++dLuMKtlA3ZEJiOXSo1dvpCGVDigJuVX0zQItgkzKmN2UqRyGRKDAZ3uAzbo9ej0wt9BIpUiFWbLBh06rTAbNl3oEv6m0ajou3wPY4c0YJCHBxcuPEKpFO52GVCrZTQZ/TNzFvZF+uwaF+/lULNxLUKneTN1zhFkErnRBqlEgkGnRSccgRdE6AP5CBNUvdFOU/ZCeSVSGTKZHrW6DKP8N1Dd8AvD+68jRWtFxym7mP2tF1/51ODYg4IsCFzJmV/Gs3LNAfIpzDHotej1psRM6UjRqFV0WRhEx2qpDGj1OWnZWqoPmceG5ZM40LkZU7cfRfKqngXmep0WIQmjza/q3YTmFdt/j4eLlv4LCOh0ULJEDgs39KZYvY1/VCT3Mq1zW/buN0ep/BeUWjTx30FAEEnXWvxw5iy198zBr/80hB1vc8BKaUexUg7oM16QEJsAlgVxKGqHKisLy/ylqejhzIOwPeQU8WDVmSPEBE5n6tT1qF4kkpohpaCTI5bmgrhqeBkbS6Za/0YoBZGsP5jg0BWkrWlPr6H7qT1gIyvWdGPXVFd+XK3BLp8EnUGGXKkgOzWepIRs7JycsLIQOm4tqfGxZOTojP+W2xSicEFbo5Bqc9J5kZBMjhbsHJ2wMlcYbUiNe0Zajh6phQ32RQoh6L4mK40XySlIFIUp7GBlEiltDimxCaTlZNNnSTDjh3kxoGY9Ll16bBRJg0aFpEpbNhwNplTSEcZ26MvJ+zKGrdlCwRMTmRv0mGIOBUiPjSNNpcayiCMFzOFFTCxas0J58lGREhdHjlaObeEimJkJy6ZK5DIJ6rREElNSMCvQi5WRmyh4bxqjhm0gKUFPkcqVKVsyP5GHQnBoMZxfNnxH0LRBbNwQQsbLNJR2TtgYD/UZUKcnk5iUgVm+QswNv0RNs0j6+43lZVIiimJuuFV25smJMJKwRKHLJOl5AhpkWBd0wCa/gsQnMWgV1hRxsEMQc11WKgmxyRiEQci/w8NFK/8FBIQBooW5ijUBXri2Cv+DIpkdzGifToSFm2MmiuS/oNr/JSa+EsnvT0TQJPE8wdsOkCpTc3npCi6rXZkRdoCWzo8Z26gjhQZvZNqI8qxe6E+DAaNxyZfM+i86UKBTMJ1bOrwqcALzvUtzo8BEZv48leIFhc46mwur5jBt3EISjHd6JZBXJNf50X9EKC2m7GT2jEZs6N8Ivc8Gere2Qyu3xtw8iyWtPDkra8XsVbMpZS80ADXX/H9g6tCZpDlUZ/jyVXRqVhVhjUX9/AxjfFuR5T6a6XPGUrJoPtBlcGXbfGaN/Ikyo9YwbUJ7rM0g49ZBxnj4klR1Jv5npiHIpD4rgcMLxjJ95mY6LQhm4vC3RVKt1uI16HuWrBrNjuGtmbNsP1KJFKfy5VFGR5Py2bccXTiANZ51WXDmFr67rjC/gZQphaty030aW859TT5jPokcXjSCaV9fZPTGo7RvY4PMwhZhXJF8fS+Tuk+k9JzdTGlf9hXbVEKHnKbGEh/yZT1gVv/++H53CE9XITUgNZSBLfwoMfYq0zuXMv7pxd2jfNNhGOatljDn++avnfLm1qGYeS+nhFUSwb0Hoh6wmN41Uxjj2Yh9zx2ZHxpBi0InGOg7gyYz19KnuwdCTaqeXWfZkIFsDrmEzDirFoNI4M8TEERSr1MRsLMGZdte+IMimRPMqOadCIswx1wUyT9fK2IKJgKvRHJe6Al8C+SQmJCMVvKCgKZ+bHgcQ/GmA1ga9DMWcQ+xLl2W66u+YPSXgXh28GfBWm82DCnJrqs1WX58D3F75/LNHH/SrEvzw44dlIs9xPSvl+HSaRZDe1YlYFB1vltz17Rk+Uokt+1bgZM+luRUsC/mQPzZTYxo/R1tl++lTycndn47jK2B4cTrnfnu0EHcMyOYOfV7Crb4itGDahMwypfHlb9h6qCyhHwzjt0XdLTydmV34C0m7PHHMWY/a5YGUsSrD716N2b7yC+x6T4Jb5ebLJi5gUIlixE0fQ6JyoLUbtEEm8KOtBwxFa+i9+hQthG1pm5g8qgGeWaSMlRqM3xHBTF3kSdf+zUleNdFLJVK9FotOr0WuzFLOLygH2s9PU0iufOyUSS/cnLngMwOz5ZNyF+oKC1GTKWe0206lBlNu0U76dtZw9pRk7gjb87sJYO4uqgtkxdZ89PxTRSKmseXkwJ4+lBKm+lrGD6iGJObNyDRuSNL135DyLwxbAsIIe5xNObF6+Ph7oR95aYMnNSXB790YeT0C8wJPY27xVVG9p9O4tOHVBv4PbOm9WWbb32CZZ6s2fsjkdM6sfJGBVbvnMmR0S04lL8/y2d2Jfz7EfhfNWP0/PmUTN3GZ826cfO5OQpxG1PsSf4iAmq1isBd7pRrFymK5F/EVEzmryCQu9x6+gx1D82nZ88JRCNFqVAgl0CWWkWTWXtYPK0N2bf3MaRBR84lqajutZqAiD5sHFqEX3YVYeuju0StGUy/Eato0H00a7csZEu/Fnyz4RCFSw1j54OlPF7fn4EDNmCmNHstkkEHV2B1Zzu79lwjM+k5p3dt5+bTgny1O5wu7ifxq9mTe3F6qrcdwPrda9g/siPTluzAyqEfwQ/XkXH1Z2JdhlD9xi/08h5mXCoWTulWGb2EzQuHI9Pp3uw5GmRcmj+ZoEhLRv4yAWn0GQ5sWs+25dso128O42d8QfEilqY9QXU000u7Yz7uZ6aObphHJOUIR9YbDlnIouVD2NTLh/mbQ42nWnXCSV2D/rVIrqldhwXnb9Ii+AqLGsmZbF+H1IHTmTLzC4rbW5ny0TxieqnPKPNjAJ2r7aK71xAevOjKjvitKC/64eebwC+3T+Jw63O6dVrDS0M+Ok7cxZzvqjCpYW2uSz0JOurPms9bsnT1Iewc6jBi+c90bFsdc4nBeCo26sh3tPeZzOyIKBrmO4VPrV5kqA3UGTyblSu+ZJdfA6bvj2LOyQu0LBlFeHwZGlhfoa9HM9oHPaZzuVg6u3hxVZ2PAd+fYOp4a8Y3bMDh8CTMxbvaf0UrFNMQVoBEkRT94D+SwOs9yTPU2f8D3XtPMgqNMEEQltfMbGoybe8OWtd1wqB6yuo+PViy8xTVGq3DP6wnG4faszrEkS0PbhC7aSS9P1tC6VZDCAhZzo2Zgxg1aw3FW/zIxn3juLSgJcPHHcZM2FTPu9y6tj29huxGCyhlUnS60kzefZKOVbbRtf4oHj2DYs17su6gP08Xj2b4hMXY1p+Jf+h07u6dwtOKX9Eq4xAjfHtzJkFCqZKFsG0xjNXLJnD9x5F8s3QXMvsyONpkc+/qXbIsHClZ2I5aX8xm2IBarPzqJyoOGEe1jB2MHjCJOpOD+KyjEzOdqqCcuJwpo+rTt0Y9rl6JerUnmYNl/Z5sOuSP+blljOw9mVvPtNQb/AVON3dwyG0MJ376DH8fT+YdfUjvQ1eYXO0lk92+pM3ZA1R7sZ3R/SdQa1IggzsVZaZTX0ouCKCz2176NPqMhyk9CXzmj+ycH53bvOSXu8dwfDieLr4LSMSa7lN2M/PbSkxqVIc7ygYEHF5P8MjWzFiyjzrjVrL5x884OLUb60NsmBexEknkQto2G8vcs9E0tImkTY2OPM+Bhl98y/Jlk9nVoQkzdx6nUt/FrFk/EgsMHJ/VjhFf72XInhsMa6hksnsddsfYMmlLGP1aJDCyQWNOXNRgphR3Jv8j2/W/0ChRJP+FlfY/YXLe0605Dzl59AwZMuF0aw7nlq+mwMAfGdm3Iv5T51Cyzwy8nB4y2rMxCQUXs+V4LwJGFmRhYBFWXLtNVcVDwg8cInibP80m7qSdh4RzYecp4u5NSUUU01s1Ye/peBTCGt2r060hYctI9+9J7/5b0ErMkUi0qNSl+OrgeTq7baVDzSFEPZOhta3I1zsO0LG+JReOnSJ/5aa42sQxo01rshvPYu60jiTcOM31Rzm4VbNm4fh5NJu1hialdJzefxSpsxv2SUF09p1FD//j9KiSzYP0ItTzKsuqrxZQuutwGjg85mjYAyo3a4OTnYYVDUvzrNUiZk3syMJW7mzYfx2lIPDCvVJDfrovD2LSoIa8uHuWK1Eqavs05GnAJEb9lM3GiJ8wjzrP1Yc6PLzrYvbyGlPLjcM7fC/17B5w9Ng9KjVti3PBLH5p2A2bkQF0d99N17p9eZDch10pG5Cd6UJb71vMO3+W5lXTCN8TytFpi8FvITPmVuerZtU5nObG1vDtOMZe5MThUE7nuDBlZFeeH9vFE0MpGjWtSvqV7XSq0Zkue28yqJULF0NCOBk0hdv5BrFy2RT2dm7KjO3HkNq78U14JN72kYys3ZKjd9Ko2Hkua7ZOQvvgFDfiLPBsUIOH22cyou8MktXmiNcr/yd6iX+kkKJI/iOYxUw+mYDxnmRZ+s765tU9STPj48OQQeTWUzh5N0B7YxffzViJo+cAhn3ZkfiDP7PvpAufz27OyZX92bZfS53eY+nR1ZN8ZtnsntODiPsNGDR7CGWL2aBNj+fYqkXs3n8JFK9ORerUGCr6MGX2MLLDfmDJz+HoUCKRCPcP7en05Vzqupzmh8krSEhRItFrsXFuSJ+vv6BiyQLoM5M5seEngoMjwNKRliPH0rxJNcxkEpJvh7Hqm0VkFPSiz4TBuDoXAG0WN0LWsHzZIer0G0fHLg2xlOl5en4/K2etoGDLQfQf1Ib8lhIS7z9E5lCUGxvHcTixLhMmdOXx3kX8sjoMmfzVYRW9Bq2lA80HjqaVT3UsFBJUqbGc27qB7cHn8Bw/iw5NKiHTqUhJVZFP+5yN/SaQ0WYQgwa1zZNPEa6uX0ZW6X7UKx3Joi+XEpveiInrxyK9+wPfzTlF+XZD6TeoFfktJISP+ZK7Lm3pNag0m2ZMIeJaOm1HfkWb5lUx0zxn2TcrKdd6AA1rl8SQncSzOBV28njjXmdSlS4MHdubogUsuLVzGPvvuzFseHfOz/2KoLPX0aCgbr/xeNnFsGLhRrJlStBaU6fnCDr1qoeVzEDizXDWfruER4mZyOXiVbRPbm/iD36VgCiSonP85xL4lRd3hPmkAdNrL2YKM+PpM7XegAw5cpkelfDijsQMhQK06jcvzyikwj1JDRqdjlc3D42/USjfeUlHryVHq0WCHDNl3hMgBuO9Pi1SzBWCcJrQ6XXvpilDoVQgMejRaNTG5VohCNGVcjPj1RCN/o0NUmSYKRVo1Tlvv5KjUGLQqFG/evvHeDdTWHKWKpGjJUevR4bi/beS9YKga17nK+Qt3I9UKmSv7H9jj5CeUmkOatUH8jFdaRFImCvMXs2mhdIoMFPKyH1hR0hNLlcg1WlQG4SlaTPjNRahc8ktu1IqNx4eyn09KbcsZkLeWjVq4+s9wlK6ErlUh+qdF3cENjphT1qZ+4CEHq1anYcXKORmphPKYhAJ/IUERJH8C2GKSYkERAIiAZHAfxcBUST/u+pTLI1IQCQgEhAJ/IUERJH8C2GKSYkERAIiAZHAfxcBUST/u+pTLI1IQCQgEhAJ/IUE/gKR3MaIxl05dhbMxUNlf2HViEmJBEQCIgGRwP83AbUegnZUpbzf1Q+a8vufyso8TuKlqWTnSMWPLf9/16aYv0hAJCASEAn8pQSEF6gcXMqidF33B0XyLzVHTEwkIBIQCYgERAL/HgK/P5PUPDO9SqkQvrbw7jfk/z0FFS0VCYgERAIiAZHABwlk3weLqn9wJpm0HoM0Dey6AsLX38UgEhAJiAREAiKB/xYCBiRRk8Fl6x8UyWR/DNJ0KNBRFMn/Fp8QyyESEAmIBEQCrwgYkDyZDiU2iCIp+oRIQCQgEhAJiATeJiCKpOgRIgGRgEhAJCAS+BUCokiKriESEAmIBEQCIgFRJEUfEAmIBEQCIgGRwKcREGeSn8brN2JLEL7pp8Xw6tNGf1nCn5CQBNmrjzIJduQNEkz/7d2/fzhx4TNRGD9HlftRqV+LJ6QpBN0nlFqwJfcTVB/mZbJV+DSU7lXc37flEzD9ZlSTbcLzUYJtv13+vyrPN+lIkbzO++NSz2X1aXXwcWl/bKzf9zvBP972yA+lbWIvxPyrrpPl+prmV3P/WF9/297cdP9oexfqWfDxX7frY9n/2Xgmf8v1949JLbcv+bg6/ZgU/7Pj/AMiKbxYYAoSpBLBMT6lQ/3n8QkuYGqoHxskSPQabl2IRF2kMm4u+f+xztXk4KZv8Qn/zo57SOj1VLzqu2FnLnymWPjqohRdRjLnrj7GuUJVitspfqN0Qul1PLl2m1i9LTXdiiF/lf67NIR0X8bc5+IzHZ4e5bCQ/T4zI1tdNhdOnOHGM6jTvBblHazz8BJi6Il7cI97KeZ41XLh+c2rRBuK4FXZ8W/mKuRt4PmtqxyLjMa+Sk2a1nBC+ivl/1jv+Nh4Ak/1izjO3oylvFsViuST/Y4XmljFP7jPg0Q57nXLYP4P2prX71Kf3ObEQy1NGlQmnzzXDyRINOmcP3sfu7LlKGNv9ZvlEcof/+A6d1MtqV2jDGaSP9dPCOlpM1O4cOkuRSvXokQB02e73wSBn4b7l2/zwswej4oORp5547zpu0AiyR3A6DHosjl/7DzmFWpQzdnmPb/M2y4/1G50mXEcORlF5brVcbY1e9XffHyPk5umKR8DeoNeMBBpnv7gY/xO+EVWcgzhZ2Op3sydImZC//w2g/cHBznciLiFoXhJqhS3+5vb5MeU4u+O8zeKpFAB98MP8MuuG+i0eiQKS6rV98SvZQ3yK00NySRIQsjTsN4q85uO903cN/Hz/u1DKXzs30wpCvbouRt+ljsqW1o1q2L8uK0gM28+5fq+EAjlNOSksnreQmRNPmdAA0ejo+WG35OOdxn8XplySy/kmxJ1gwPnMmjbtQ7WyIkJ38GMbc8YO60/lYqYvxJJBTlRF5i9OoJWgwbh6WL+qrR5ub8exgDZ7F7sz/38VRjZzxPlB2afJhvl3D7gzy/XrZk5pjW2CqHM79bnu01Mxu3DO/h53wMKuZShS1cfKjhaveZlqgMNxwMCCEsoydejvDi4fAmXbBvzVffqGIyfAH6/Nn67hnLL9lu1KOQrJ/3ZVeb/sB9N/kLUae1NG48SeR7JyOuzb/vl+3722377fscp2KbgxfVjzAm6x8AR/ahYWBDJ3yIqlFrLyS2BhD0rzNgJLbF+awb2YRt+3R8/rjUKsWJvX+L4HQl+fu6YI+X2vk18d1TDzBk9KWGTa7cM0u4xY9YhPPt1xbty4Tzt4m0rcv3pjP/PhKSXZeqQ5lhJ1B8s/ftWfqiTFGIpyIi6yoIVITT+YgL1iwnx8vqABInhBRvnbyXNpQHDO1XOM4AXfp/DgZUBHL6dhE5nwNrBmWa+jajnVgxJTgw/jl1B/g79Gdqs9DsPqRh4cuECF2MV+LYR+Aifns77MWg5GQ9PM+m7cDqOH0Tj4lpC9kVS2qsJFR2UH+gJf63GZGjS4wndfYRjF56iNbejZdeWNK7ujJDKm/DrfavQhp9dCeXbZZfo9+0Y3JRP2b7nAfU7NsDZUv6q/3iHGQksGx9AAb+29PAqbWyT74cP1dLH+9e7PdPH1fnfJZZ/q0hKuLF/Kwt2J+HXtyH5kmPYu/8y1XsNoLeXs9GxNGo1OgMozJSmxUCtBp1xUCSMjoSvppsZR/I6vQ6dFmRy4evweqQKBUqZHL1WhVqnR6ZQoJAKKRiMX4pXC6IslaGQy4yzV4NBjUqtQyKVY6YQKl+HRqM3fslcqzUmjJlciUH3kq0/bOZZ0eoM6e6BpUKCXvjKu2CMRPgyukKQxLdcMFck18xbjLzZYPrVs0etUhvHY4INZgphGfZDozNhZCqU5xUDY9p61GrTkqhUJkcpN9mq1Qq2y4y2CN+jN1cqwKDjwr7tBERaMGVqS2zlppnI9ac5VKpUknwKGRg0qNUSsqMv8/2m87QZOIBazjLUWmE5S4JcqUAuMY2whaag0WjQG3LYtyyQJ4WqMax3nfdE0jgz1arR6mTcPRzI+nu2fD2qFfnlBrQaFVo9yJVK5JJ35+MCyxdsnudPYqm6jOxRBwVqVCrTkpOJlRJQERawlfDkUnw1vC4Hf1nKVbsmTOlSzchRr1Mb61cqF3zgVZ3rtag1AiMpcrmcdz9QbzDo0bzH9e2lVINewq39W1gWqWD6xE4UtZKg1ahf172ZUmkUpZwcLXLBX40LDgbUGg1SmRKFTIJGozb6b275dXrtK78FjVqHVCFHIXv7SwBG/9FrUGtkvLx5gh/2RDFoeG/KF1KCQUVOHr99249yRXIbJ+OKMHqsDxbaHDSCAYJEvGpTQteh02nQ5LYJheytLtskHSZfyVFrX9eD0PlpBaYyk98ZJK/qR5/Nsa1bOfrMiYkjm2Alh6zEp9xOMFCtUgnMjWB0qFR6SH/I3O/CqN+/C43K5kcjNOI8tuUOlAW/0enlnA9czZGc8kwa3Awr1Hn6BzNM0iv4qImxVCa07/e/qmCcXRm0Rr/PiL7B0vVHaDp0LF7OMgx6FSqN/lXbEvgms2FBIFmlGjLUr+I7IpnN9u9/4WSOE12alyf+1mUORibSfkg/WlSy5v6Ne5gXL4NLQSt0OtUrvnIUUjX7ftnCNX0phn3eEGs56HUm39Trdeh1INFlcONOIiUrlEMRc5bZ6y/R/rO+eBQ3N/qvMFhXqdUYkGLyu7f7j9w+Z8eajRx+IKdV67qYJ90l7J6BoRN64CjNQmtqVK9/L/Rzxr7VOPeTvP575otE7j5MxbV6WdKuh/Lt2hhGft2FUrYWyCRCP2ma0Zvam7AcHs+y8YEU6tiGrnVLvSeSub6kUmuFSkKhkL2a4WpRqbSvbTL2/8a6ENqZFolMgVIuQS2UW5LbT5umKFpjfyP080oUUtMK2T8X/m6RPLCVpQd1zFn8OYWyHzJ/1ioUXj0Z2boYV44cIWj/VZLVUsp51KVP19pEHz/I1kMP0MlySM9WUKNZE3q0rc3LW8dZve4GFvYqnsSb0Xd0X1y199jof4w7z7MoWNKVLr1b4WqeTMDqPUTeT8a2XHVGj2yPdXoUO/0PcPpuIkrbovh29sW7hhlrv99Fil7Ps5hYsHGk66AOFIw7z6I1Z9DKpUgLFGX4mD7oL+5i6a57yM0tqdakMT1a1ySf4s2eyWuR/G4ximZD6OtlwaZvVxD+JAeL/IVo0bUN3u6mZbs3QQLabM4fPsbe0OvEZxpwa+ZNj+bObP5uNddeSLAp4kyHPu3wLC1n99oAriWbkR4TTbqsAK16tae5Qzxffr+P1BzBgeXUb+1Dypn93FWUY+JIPxwlSezaGsLxy/HIzeRozPLz2biBOMSfZsGyE6TJFLhUrUnqR++sAAAgAElEQVTfXo1xzGfgVkQ4W3acI1krRa42ULZRc4Z080CRZyYpNID4Oxfw33qc+/EazOVaFK61mDG0Cc8unWLr9jPEZhpwruJGr65NKfF6aVcYtas5tHYNgacTkUqklG/YipE9SrBh5koiE/RYFbCnba92NK5UgOMBWzj5nkjWIOXRZTZtOcLNJxnkL+ZClz7tqGyXRfDanZy6GY9F8fIMG9mF0vnfNCTBZnX6I5bOCOBOpoH8DsXp1LsNtUvbvl4qEurwwflQliwPJ0suxbp4WcaO7cbTA/6sPfQYhUU+arb0pnN9B7bOX4ukQXcGNi5Fyv3zLNt4Ht+hvbCOOsem4HPEZRgo6ebBoN5N0ESdYeWa61g4qHgSq6TXiN54lc6Xp5HLyIp/SNCWg5y/+xKlmQStjROjx/akqO4ZOzfv59SdRJT5i9Kycwu83YsZl8PfzI2FmaQgkvaMH+vDk7A9LA+4QI7CnLK169G/myfypHtsWLOf609SKeJWl9GDW1BQmXcpU0ZOchQ7Ag5z5mYcsvyF8e7UFt/KZmxZu52oDHNSnkSjsrCn04AOVJfd4cuFoaj1MqQWljRr2YBHxw/yvIAbX45oTSFJCiHbDxB6JgqUcnI01vQe14OicedZsv4sOQozXGvVo1+XuhS0kBF16TRbtp0kOl2KuSQHu5pNmdjLkzsnD7BtzxVeaOS41qpFzy710d45y+otJ3n2UkflVu34on21V6s9uS1Liio1jpAtewm7Kvi9Er3SjN7jR1NBe4ct/oe48igNq6LOtO3Whgbl5WyaH0DGr4hk8Pe/cCF/beZ+3hR0iWxfto5r+mJUtM7k1MWnNOw/gBYlMti4ei9Xo15SqGo9OtWQsmHdCTIlUqRWdvQd0Y3kkGCu5ChIi42ngEsF7LSPuR5nS+/+zXi415+j9zVI9VC+gTfDelXl/I597D55h0wsqdGkCb1aV8NK+bZPx14/zpzFZ2k1ehC+lR3A8IILZ2KoWKcU4evWEHQuGTMra+q3bkmHpq5c2RtMYNhT0GWSobegtk9zujS0Y9W8QJ5K7fmsXx32bQjm5nMVMvRU79SHAVVVzFu4g+dpBgq6lKFn33ZUdsxg2YStFOrwIZGUkJH0jH2BB4i4HofB0o4Og7rToJiB/UF7OHL+KQbz/DRs34p2jRzY/VMQz3QGnjx4ipljKdxLWhJ55jrqfM507teOeuXseHr9PBu3nCQqRUUR10p07+VNJQfLf1Ao/2aRvHloG/O3P6Z0eSfMNFnEpcroPrIXznGnmLvxJp7enjhZaQgPOY5N49a4q+8QdDqLdj3qIYm+zrYD92gxtD9VuMX3809QrmVzGrmVpETBHJb/sB1lJXc8StsSdeE019TFaVFRS/C+J/j2aUVZB1uKFbVg55KV3JKWwbtWSV5EXefotUwGTWjL6fkbiHasSKdGZbl+MIRIKvDlwCrsXraTBNtS+DarQpkyzigy47l+K47MxCh2HY+hwxd9aFj27Q5WWG5d891i5E2FmaQTcQ9v8iA2m2fXLnIhwYKRk/pQzOLNJr3Qcd8/HsLCwNs09GuOq42K6GQ5zVvUIPneDaKTVdyNOMVjC2HpqSH7V64gIrkoPTpU5+m5k5x4pGDMBD/u7t/BoVtKunTzwNnegbgze1h+Rsu0Me25fyCA3XeVdOxYD7O422yPeEr3EYNxL5TF9WuPSct6wZGdkZTt1JVmjsksXngI5waNqV/enOPbwtBVqM+wnrXyzCRlGJIe8uP8QLKc3PBrUJp7J49wXu/K0GYFWbvqOGUa16OMnYELRyJQlfBiRH8vLCW5h4UkJD6+yqqfQ5GVdaNjy1q4Olvz7N5tHifk8DjyLDfVDkwe58f17ZsIS3ozk7xm14zJnZ1YPXMV963L06N5OW6EHuCCqhTdPZVs8r9K4z5tqexkg3OJosb90bxBmAE+vnGPZy+zuRF+mliriowb4YNNHtuyXqRwaNMWwpIL0KtLI6pVKIY2JYabd5NIj33ArlOJDBzXEy7vZ8dtayZPbMPN7esIiS/JqNa2zJ+/j2L1G+NVSsqeLUexbdAa35KpLFpwDNcWzWhcvTglSzthKc+1TQo5Lwj4eQPnU4vQub0HqnuR7L6pYdgX7bkRsI7L+lL41Bb89gZHr6XSf/xnVCuSu7f29kxyzNiWKFNjuX77GWlp8ezfdY1GX/Si0P0TbDyeQvve3pS0t6WYcyEUktwBmxSJIZ3tP23iUo4DPl6u5MTeYm94KsPGteD01iDuU4YuLctx62goVzIdGDesCae3BXE+oRCd/arjWKQQD0KDWH8zHz981Y77+4LZEJFK685NcNQ8YeOO+7Qd3pP6jgau3YgmPd1kW93P+uFTOJnvF+zAspIXPjUduLg/hKcOdehaBVZuukCtlvVxNM/k5IGzFKhTH+sHkVxR2dOljQdFixbCqXA+48zo9aBBp+Lg2nXsf2SBXwcvFAl32HP8ER2HduPm1q08z+9KIzdnku5EcuS+BV9O8SZsbbBxufVDM0lBJCOtazJzSCPMJBrO7dhG0BUVHTvUImztNpx7fEbVxAh+CU3Ar3sLSjvbUcRKw+5VO7hvcKBtK3dKlbLlyOJVHEstRNcOdSlVrCjSqFN8u+UBPUb0pHjSeZbsuktd72ZUL++MLiqcBf738Onhg5PmKVu2XaLR4IG0d7d/faBJ6D+u7NnIspMyZs7thqPCREHYm5RJpLx4HsWtR6mkR91k940cxk7oQcqJYAIvSejcpQ6qB1fZfuwRbQb3pEjSBTYEPaH/rL4Yrh5l9Z542vaoh2spF0oWlnL72kOS0rK4ejSMxFLNmdnHhWUTNr8nksbJgjqDoCWrOJPuQJf2NcmMjsGmXDkMt46zMSKd9l2booi5zPbweHqO7Ex0wEbOy1zp7uPCycADPJSXoI9fVS6HHOS5fS1Gd3Rl3Q9ryHGtR5taBTmx4yAJhdyZMNwbG8k/dejp7xbJg9tYsPMZNarZcePKM7x69qJXw+IcWrmawDPPMLcQliJBlZ2NvUcDfBxSOfkgP+MntsOCWFZNW0eOR1NalnjJmnUPGDR/EKVlCmLP7mb22jPopUqkUgk6jQqDuTN9h9bj6o7DvLRzpUUzD0rbJDL/6yBiJcIyiASDTkOGwZJuw9rxfOthbP3a0blWOZ6fDmDa9nS++aE9kUu3EuXgzoiudYA0Lh8JY/fhq8Slq1CrzGk7vDvt3Uu8XmZ4aybZfAi9q0rZs+MQxyOjyM7RIClYjBHj+lGpcN7OLYNtP6znhmUlJg9riSUaI4fspEcEbzvK+ZtxqFQqzEq6MX14c45tWs9TJx/G+tUg5cZh5m2KpPuYYVjfDWF1uDkzvmqDsNOYcCGE6TvjGdGnHgfXbKJQO2FmWxJtzFlmro6gzaBBFEu9xKbtp3kcl4VGraF6Oz+q6W6x45oV02Z0pgAZ7F2yiQe2Vd5abhX27J6cOsDCPQ8ZOP4LqhQ2496hDay9Y4O340v8D9zDzFxYGjKgyc4mX+mqTJzYg6JKYdlICMIyXyLLp29BXsebz3yroX7xiJ3bQzl95Sk5ajVyx3JMntCZJ/sCOJb4RiSvF/ZmbK0cJnx/HN+hffCu6Ezyg6N88/0l2o325lHIQaIVJWje3B33is4ohWH56yAjM+6hMZ/ztxONXG1KV2XMmK44mecduJhzMWg5m6OLMntsO6wMaUQeOMqeYzdIzBSW663oOqEfzYokMHdxBD69WnJx6y5cu3fH8dEJVh9/yfCvhlDKCi5s+4WN0Q4MqmfJ1q2PGPDjIMoYD/S+OV0s8EyLvsGPC3bgPnAU7aoUIf3WYeYEP6ZrhxqELAsmRp/Hb/XmdB72GW3dcg9L5BVJe8aObU7s2TC27LnA85QcY93W7TOA9sUzWbv+EJLilWne2I3KpQsZtwxMQYEu7jqzftjB83Rh4ifFYNCRlW2gy+ddiD0disStHQObluP5mR38EBLN8An9eXkyiL2PnZk+qrlxheTx8UC+PaZj7hdeBK7Ygr5aG0a0d4Osm8yaeYh6fTtRSnUH/+3neJYs2KbFs18faqtvsu5YCsOnDcLFQsq5gKUcznSlhuwhwRFPMTcT+gcDqswcHN3r0dbDnD27r+DiUZtGXpUp7fDmMJDx4FNmNPMnbaB4r8/oWac0OTEXmL/6MDXq1yFiz34SVQrkMtPydpbKhiEzO/N4x35SS9T/HZFsjJlExaltAey8oWDUhBbsn/MTyjaD6VjsBSvXH8bgUJ7mTdxxc7Xl6JrNXNKVYdzgJkhJZvPsFbys3pphrYVHsnUYnp5nzPzTdBzeH0+zB3y96iydvhiMm72W3Qt+5pxZFaYNa4UFLwn4fiH3nVoyvadpTz53efzank0sOSlj1tyuFH0lkoJ4GjQvCd8Tyr6IO6RmaciRF2bYhC5oLx3i8LPiTBvhg1QXxZIZm1HWaUG7KhksmnuW7t8NxyUughkrohk3tyfOSgkpMXfZuTWUS49SjFsxBSo2ZNbYaqyZuIWCfm/PJIW8sxJuMGfKTmqOGEIHN+Fshg5Uyaz6bilJru2Y0r0W5Nzn+1nbKdqoIVw4ic6zHf0aubBnwUKuFq7HtN5NuBL8E5uiCtGnvg0b116i2+yReBS25OGx7Sw7msCQ8QMpW+C3Dhj9lYuxf7NI3jiwlSUHtcxa3JXbGzax46E1U75sz+1N69kTk48+PZtQxEJHZkYOFoUK8vTEQUIf2TFhoh8WuocsmbYZmZcPPs4prN0Qw5AFPRDOW8adC+HrzXdp360VVYpbk5OdiU6SD5cyRZFnpXLt9Ak27I2mWeeqXNhyEsfWvrSo6oguJ4sc5Dg6yfCfvp3CHdvSpU4ZYk5tZ9aODGbOa8P5JSaRHN2jAfqYk4z78TgNOrbD3f4FK346SfU+nelU2+UDIvkTFr6DcU8+xS8nXtJrYGu4E4F/RCIDxgygqr1pI1w4bi0hk+AF67gsd2XSyDZYo0WnySR88xZCnuZnYJ+GxJ4MYdcjS6aNbEmY/wZiHJszrkM1Eq8d48ctF+k2aggWt0NYG2HG19P9ELqL2HN7mLk7kRF9vDi4xh/blgMY2KQcupgzzFh9hla9WnJp9Ta0tRrRwaMQe1cFkuPWnJrcIfiyGVNmdsNels2enzbwsEDVD4rkop336Tn2c2o62nD34FrW3rXF1/ElW8/m0H9wcxytpKSn52Bhkx8nRzvkktwOWYZEG8eymVuR12rO520qERm4kS03pfTv7036xSMEXtUwfkI3og8EviWS1wp5M6GelklzQ2k6oBctqxXj6cW9fPvLfYbMH0wVcw13zp9izbbrNOjXlbY1nF6NugUhUXN4lT+hibYM7OPFkyMHOPzUjFHjhdl9roAbd8o4t3UFW2McmDnWD/njE0xcfA7fnu2plC+OZUvPUP+L7rSpas+hdf6ce5qOztqFUSPaknh0OyuOJTNkyhDK5tdybO0vhKSXon9dMwK3xjB4fk+KS97dy5aT9uQ6Py7YSdU+Q+nkXoz0WweZvT2K7p1rsPenXdi3bk3Larl+K6WokyP5LXL34d6IZESCI0M+L8Xy8Vso2q4NzcvKCVwShKV3T77wqYA6I4HLYaFsPJJA7wk9qVMs90SmHEPCTb6etxdHz0b4Cn6tySZLLcPJXkbAqiDk1dsxqLkrMad2s/DAU4aN60NSWBD7opyYPrYlcnQ8OBrAdycMfDvUk22rNqMu35IxXWoZRXL2rCPUbF+Ta1uPUrBlS3zKK9m2ZBv5fLvjqb3FuqMJfP7lYMrZKDi3ZQmHs8tSU3qfkMfWfNG3AfmVetIy1OSzLUjxogXISHrO0V0hhEVZM+bLTpSwMJ0SMC6rZzzmx0kbcejcjwGNKqCKieSHVUfwaFibY/tOUq2FL/UrFkajykSls6S4i4IdS4J+e7nVtjZzBzdDl/aYlfPXkuTcmHH9XFk79WcsWg9kYMOSaDOTuBQehv/eKHp82ZOMg/u4oC7FhCHeyEhk8+zV5NT1ZWCz8sbeW/vkHOMWnaPT8H7Ult/j69Xn6PTF57gXlXBw6TLCdGWZPqodVrpYVs1ZSlJFP6Z0rvKWSMZeO8G3S8/iO3IgLSsXBTJJfJ5GWtxlFm26i1+/tpTMvsv8LXfpOaoLXDvM4ZjiTB/ZAknWXebPDiS/sNpR7gWLf4ikx7xhOD8PZ9aKJ4z7vi/FlSp2LPmZC/pKDOlYiUshOzn5wpVvptRg3cQACnZoS9c6Jd+yKTv5Ft9ODqbK4IF08XAxvuetzXrBpsUreebsw1e9vSDlGrPm7sHVtzm6M8fQ1m1Dv8bF2TV/CdcLezK1TyOuBv3M5pjC9G9kx8ZVZ/H7egR1Hcy5uncLG89lM3xSf0pa/7nTzx8vo3+zSF7ft4VF+1RMWzYQp9THLJi9EXmtdnQon8ZPy8Mp7VWL0vkNxLww0KFXU6JCgtlyPAWPxhUxPLtPxK00uo0diEtqJEvXPGXYT30oIZGie/mYhXM386JIeepVLEzssyQqNfWmZsEsTp69S2ZWMsf23aPegLZILh8l7KkVTeu7kvP8OeZVPWnnYcbi0f7Yd2lPN09XosO38fX2dOb80JFrazZzIEqCl1d1yhV4yfrtV6hU1x17bRz7Qu9Tt09P+jUp+/qO0+vTrXMXkFOrJ166K2w4mUSDJlVJuXmZ009gyIQB1C4hyJhphiM06Men9vH9xmumY+BWWlI0cpQvYrgUL6dR3VI8PHuOazn2zBrXmoiAjUQ7+TCxkxsJV0P5btMFeowbhu3DwyzceJ8a3m6Ur1SN0unnmBoUy5dj/bi9J4C9N3XUa1wVZXIUJ+9m0HNQS86tDCK7XFXciuo5vv8clnVbM6A6LFp2iAKVq1O1uJwrYVexcm/CiF61Xy+3CjMfdeIdfpgXRJpdSTyrOPH02nke5qvGSB97Vi/fi01lD6o4K4iKzqJlDx9cbHIHBq9mktpYfppmmkl+0a4K4ZvWsv2mlkYNyxN76QKRSfmYMrW7UXR237dj6tRWnFn5E2HamswdXoPt81dzNsOORjUcuRVxjvQSnkzsVY0bkTd4mZVG+P5rVOjcib5NyxkP2QgHHyRks/fnTRyPNaexZwnunz7LHa0Dkyb3pVR+oXs1ibggkmc2/8yWmKLMmdARyb0jTFp6kdqNapI/M5p9YVE0HdKX7nXLkHw3nJnz9lNr4Of0qleCnNgrfPfjHpSlKlGpkIZjJ+7h3qUbXrZPWLEmiqGL++IifVckZRiyk9iweD2RyfloUK88mpg7nH6uYPTIjtwJ2kDoc2uaNCiLOvY5ysp1aF/rzQqG6Wy4lpObt7L/kTVDBldm49fbsPaqRVnLdA7vv0ix1j0ZXt+WiAv3yUpP4Mj+R7Sa0J8WFYu8GUQYsti9bAOHnyppVr8CmpQE5MWr0aGeLUvnrUdRswOf+5QlOnwnP+6LYcTkAWRE7GTNgQRqNa9G5apuFIg6xMwjWuZ/1Y5buwPZGJFCnQY1KKiL5/DpJFp39+ByYBgWHjUpb5XB4QMXcPLtydBaOubN24HMpSLuZQtx/9xp0kvXp5ebjOVrwihRuw5l7LRExcvo1KcZ8ujbnLmdSFrcQ8Ivqhg2bwCV8puuNBkP7Giz2btqNftuSajfpAqy5BhO30ww7gXf2baRK2p7mni4kBofR6FqDfGpbs7Geet4WsSDsQPqYf763qLANpvt3y3naKodPnVMV5EuxSkYPH4AtezTWDRpGVbthzCgmpRjZ++TlZHE8YM3aTL+M+wuHSHgQhp16rtRvUZxLm/YRmbtVnzuU8EkklFnGTX/DF1GDaCe1WOmfL+PQmWr4FatPMWk0SzfeIHK9WoY/S70Uio9x/Sn0VtbPDJ02ckELFnHyadmNGhUGfO051yIhubVrdl57CGeDdyRxt/l0PkX9BzXk3wPThIYkYFX/bJkRd/j7L0sek8YTOmsC8z78QK9fxhJyeTzfD0njLLNalK+lBOJZ/YTqSpBM7fCXA4LJ9asCjNmNmDbxDVoG7ZiWJvKwkWb1zcVDJoMdv68ltCnVjSp74oqNhab6rUp9uIqa/Y/waNhNdRRt7n0XMmwie24vHQ9OQ39GNS0BDu+X8TVwl5M79+EK4FLWP+oCNMGebDj543EWJShdhlLzp+IJL+HLyN61TKeGv5nju/8zSL54NQhAk9r6DfGFye5jIdnjhEYkYxfX28Uj6+y48gN48GT4m4e9Parzs2QnfgfekJ+B0uQ5cOrRSOauJck8fYZduxPotPYljgYZyZSkqNusWv3aR4lZGNt70LH3t44ZDxi/aZjPM+S4Frdg05ta2KeFcve4DAuP0xBYV2AZn6t8ConIXDRQeyaNqR5lWLEXw1l5bEsBn/hg3nsbTZuDed5tiWtu3mjjL7IvojHmDu4UMw8DV3xmvRqXl444/m6e5UYVETs3MOlTGd6tirNseCDXHmShUv54qhSsqjesglergXfvg+oz+HK8VPsD79Lpk5GpfqNaFbRjH1BoTxMAdeKjqTEa2jV2ZPoU8eJK1iLXk1ceXE/kk0Hb9O0a2fKWiSwY8thLkdlUNmnDW0cYll6JIG+fXwpLElkX9BRLj1OxcLKHKmVLX7dW2MZfZ6tIVfJNitIhRJmxGqL8nkPD56cC2fn4VtkyZVYSuS4eNShk3dF40zhza4PxN6+RvCes8RlSbC2kGLmUoXPO9cm6fo5gvZfIiXLgH2ZKnTu5oWD8a5mbpAi0SWzbeVhZJVq0aFBOVRJDwnaGsqdeC2lKzqTkZBNg87eFIq/RuCJBNr3bY3u5nF2X1bTY1BbCmVHsTMojGtP0ihSugKdujWiYGY0mzYc4vELPSUqu9HRrw6FLfLuVElJf3aPwMDjPE6VUbGCPQnJOnw7eVPO3nRNxiSScm4cCuZQfCEG92hAPkk64XsOc/Tic/I5laSoPAVZWS+6NyyLXpXAoZArVPCuj4twfFG4X3nzCsF7zxGXJaVCXU86Nq9K6sPzbA9JoOMYX4q+I5KmPCVkxEexe/txbsflYGmlRJbfnh69fLEnjpCg41x6mIxc8Nv2LalXPq8Pme7GPrt8ioDjsbTu4YPh/ll2HLkLNvaUtpeQZlWWdpUMbN4WTrJKToU6nrT3qZLnLqNpwKZ5+Zz9u49x4X4KMks7GrX3oVE5Odv9DyAv34j2tYU2coLNEQl06N2OoponBGw+xu04NXX9/Kgru83Ks2qG9W+ODS8I3RlqFDOFlTkSbPDt3hTLZ1cIPnQbvY09ZewlvFCWZkgXN55cOc/OfRd5oVFgZW7ArlIt+vhW43HkCfYeucVLNZSoUpMenWvy7GQoW0Nvo1PY4NmiKc1qFTceMnkTJKhT49gXfJTLj1Ixt7JAYWlBq149KK1/xM7gE9yMScfM1p5WXVtQo7gll0L2cyzWir69G1P41d1iU82oCNu8ixP3UxAOgxcpWYbmPrUp72SLQZXItuU7sWrcgcY2z1gdEE5itpwytWrRqWV1ZIn38d8SxqMXMpp2aor+ylmyK9SlfW1hdgW62Bss2HKDpp19qeGk5FTIAQ6djyK/azUG9mjA89Nh7D5xhxy5DXV9GtPMvRiy1/vIptIaL6m8TODo3mPGg4p64SCemzvtGpbi8oHDnLiZRMFSpcmflYKDVz3yR58l4OhzChU0w6Cwpn6rpjSsVpwXjy+wZesdfIYJ/Uk6odsPcvJ6AoWr16NHDTOCgsN5nmNG2TIOZKaqadm3FbH7tnM+pwQDe9Yh31t+LUWd+px9wSa/VdoUwrtzK2oXk3H6QCihkTFIrAvj3b4ZtctasH/FTnTuDWlb04Hj/oE8KFCV/q1qcj80iJCnNnzeuzGGuLts23aCx8kailWpTse2td5q3x8/I/yjMf9GkcydMZlMM3W0plcmhH+ZhO7t+0NqIrYGcviRHZOntsPSuP4uxBNO8+XGzdth574uI6Rvimc6MJz7CoxxK/tVHnmPiufaknsR/9Uo1HgwXsgrN91cO4W/573n9OGXJkwvd5iuVpjszQ25tr1bSYKteRm8OUzx9m+Fv/+arbmvZZgYm/LOLUfe/5bLKDetvOUR1vbzMsjN/dfKmZe7EPdDv/+9Muf9zfusTHWQWyaTz5gOructk6l+3/jVmzK+e0T87d/l9Ze36yTXP00z/nd9ycT1zW1JwZbf9scP+e37XvAuz7w+/67fvj92fuPvH6rbd/3xw/XyPh9TOU1pv1u/ue0x17Y/6nd52+Hb/vh+//AhJkJ539+X+rW6ftOu3/aTt+v8Q/7wrm3Gy12v2OTt1974laneTRf9TX3Qm/ZrykFY4cj1p7z9gBD33b7xw+U09a8fauO5v8+1R4ij4niAP6GxJZk5tjkyY99qSvdtH83r87l9Z97y59bDmzb5vj+/a1PuaezcNp3bZwjtOa9/5W3n7/77zf3rXH98N9+/7///zSL58YYLlaPn5okTXIzNR8dutbH6D3+Z5+PLJsYUCYgERAL/XwSEvlXHteNhXE4pQo8ObsJxrX9oqfL/q8x/Zb7/MSJpKtQ/9Q7lH3uv8ePBv5khfroz5s5I/9kLs79Wtl97SzTvSPr3dwZ+a7T+oZz/DD/TDNC0BPprb9XmtedTbft4L/jzMfOOtP98an9vCv9M2/00v3vTp5hmw38m/H/WxZ9rD7l9q9Amcmev//SbxH+GfO5vc+v+n9qLzM33P0wk/wqUv5+GgcSYp6TLbCntKJzye7Mn9WbZ9vdT+fUYEtQZL3kWm0NRV3vj1YyPDgY9Sc+fk620o1hh4bm2P9ewPzrf1xHfXgbSqdJ59DAFh7LFsBae0Hk1lBFegnn6IAFzR3sKWQmv5PyWnRIyUxKIy5RR0rkg0tenXX/duqyXycSn6HEqVeSdJ7Z+r0Smwywx9x4RmynBpUwJClubrhnlDemJcSSqLSjlVIC0hKekaK0o7ljgnQcffpWEUckAACAASURBVC+vD/333KWz3x4cfVynpyPhSTzafLY4Fvz/8IVPK3/Wi2TiXxhwLlUY4SjNXx+Ed3/VPHkQjYVTCYrkM10P+e2gI/FpAiozG5wL5/uI+B+uU2GwFR8Tj9bCFqdCH66Lj6vTP0JF8n/snQV0Fcfbh5/rN0aIA8Hdg3txd6e4u7fQQimUQou0aLHi7i7BihPcrXggxIj7Ta5/Z+8lTYDQP/AVQmDvOT2nWXZHnndmfjuzM++LLjacR8/1FMifFYX0f9X5TXlI0ESFEhQnJU8OV2Rv0Q/fp7Qf5hkJJr0Gf98IMufJiqMy9dLth8kxJdUvTCStO+DiWD9rEX/bVGHC0OqohG95ZiN3fXy4GZOJxo3L4iB99xlgMlQhjyeXj7JySxj9fvua7G/tdFqKRBfHpoXLiCzcgkENBb+I/1U0hLdpSFKMcSFcvBlAvtJl8bCVEHrPh0nTT9Ju4khq5Er2BSvDkPSUOd/toeSQjtQv6Pav5RR4XNm5hu0huZjQvybqf3VcLYiMmesH97DnsowhP7bA+R12sQl5+Z4/xp9rTxJvl42ew3tR3jPZodk/Es+pdcs4YSrNhG6VObFqLmflFRjVRXDB9/85oCx4UYrj0tlHuJcoTG4nmzRnL0IZkyICOH8vmrLli+Hwwo/xyxYSXlaiWDVxE9Lq9ehm2U39sd+g36bNCPdYP5Vc897D3utKho5rhtMHKKswk9NGP2bKdyvJ020APapl/x/9Q4rEFMnqWdswFK1J78aF3jO4gnB0KYylM7ajLl+frnUEV2wv90vBpvEhvlx5kkTZ8sWxl/13thJWRR4c3cyUbbFM+L0bee1T7xh/WxtZV+lu7FnHJv+sjB9YB9v/xxj39rn+N3cKZY99fpNZE31oNqU7ZZ3T7lv/TW6vpvKBRTIlJJI1skbKx+LkUEnCdWHqn7xhJnkzQFrXhMIL96X+cJ6SrnVjx9uka+DhlSsEybJTvVS2F0u8CVw4egmH4uUo6iEYIPmjuHUQSC7jv8+Xkj9Yy3hyyZulm8MZPKMTni9t5En+CJ9WSlIk2hhWz11MvFc7BjfIm2ojTvImlbcJXZXC0Mok9Uak5A0ZqTklc1UQdGEf8w4HM+i7AeRQ6TDEB3PihC9Fa5cjm63w5i6kLQfDI6YM2UH5b7tQr4BHqlaVssRpzdfK5PLWP9kaXoBJA2q8MbqD9U3cuvnpmvc2dl1VMGJ8S5z+2cggZGNtF2nbQXBWEMPaGSt5nq0Gwzt6WfzHSl+pv5DGkRWL8JFXYmK3Svy1eAYX7KvxfeeKlm81KRsZkjcpCPkmM3xz/sIREn3oNcb9eo5OP3SnlIfgOksI9ZV6Y46QvpzHRzYy76qaX0a1xl6a7Mg7+e04efNGBIvHbsC2fiO61hJEUrieelNa8oaZ1M/928td8nLVv/WZ5I09/97SX25TVptf2Lmd/XfsGPljMzK/QSRTnktelUirP6f0c2t7SO6DZjDFc+7IRRxLlqdoFmFGl3qTXLJtkmfzwrNhLJu6EYlXPXo3FhimSut/hoJLTkdo90EsmLyFTFUb07W20C9fTkdwynBz13I2PXNj3LDW2KF5cU/qvmcN9/byGJV601OyXayjT+oNeAnPH3LsVgK1aglRVtLqu0LayeG3hKzT6ocyru9czIbA3Pw8qA42lhnpy+Ptm6xu7Zsvb7x5eaNkctnTGl9e3Tz2b304mWzq/Kylig68wm8/naXt7z0p84YX0AwnkkITu3VsP3/9HQfxcSTJ7alcryY1vDy4sf8Q18KNlhBOUWShZ7+6KAIfsG3XeYLiTOQpXY7WDUoRdvkvdlwOQ6rREG9WUqbGV9SrmAeFUcOl4yc4evEZJjtnajepRcUCTlz/6wBnguQ4xgYRrM5Bd+FsVeBtdnlfJiDKQMHKVfFyCGPPySfkLW094hDr/zd79l7AP8ZM7uIladKoHDZh99h2+G8kMhO+vmG4F/KibasKOAs+kdO0hBRDfCiHdp3gul8cErOGOI0HI6Z0xD74Abt3+vAoXEv2ol60bFYOF9WrbtKFRK0iueaPJSR4tWNg/eyc3r6Vo7djUNg5Ur1RLaoUy/LGJUGBd9iTe+zdf4GAKD05S1Wkcy1P9m7ez41nCTi4ZqNBq9qU8LTh8v4j3I02Eh8WTLjWhhrNG1Axm441s9dxOcyIi2tWqtQojubpQwLiVDTq3IQizmZunj7D4TO+GFQQejeepj/0oLLMnz83niVOJyVLoWK0aVYRFxs5scGP2LfnDI/DTZAQgjZPVcb3+SpNkbScShMc4O/04UFYIqaEWEz2hfhmTDOMvjfZsecCAXEmCpQpT7MGJSxOo1+2w4st+2u2sf38U6S2jlRs0pTOtZzYvnA3t8OTsHXJSsOWtSjhacfRlYvwkVXkp26VOLJkJhfsqvJ95yqY4wI4uu8Elx9G4ZAtN03b1CK3rYaju49w4V4EDp75+LpzHbKoX/3CJawCRLF99VYOXgzH1SMT+SvXpFuj4jy76sPeI38TL7GhfL06VMqiZdWiDdyOUpLF2Z26XRpRRBrE+k3niDXLye1VhhaNypFZEc6SHzZiU68hXWsVIj7kMXt3neRBiBaPgsVp06oiTvoIDmw/wjW/ONzyFKNT56o4pnHUxDIYGjRcOnqcYxcDMDm4UKdZbcrntcNn5wGeGdWE+z4jUelCg1Z1KJM7xe3iy81dOMaTyLVTPhw5+xidypEajetSpagrV3Ztw/uOLSPGpS2SFv+4Z/5iz7VwJBoNGqE/16pO3Qq5UZiSuH32LIdOPkCjsKdawzrUKOHKtcMHOBeiwCE6mMjM7mQz6vGPiKNC8+ZUL5gJ/9vX2HPoKuFJcopXrUzT6oVQSU08vXWFfYdukGCC8KBYSjRpSdc62bl56jSHzjxCr3Liq0Y1+KqY+xuWYK2z48fXLuF95BaJZgmhQXGUb92GDtWycOP4CQ6e88Vk40Kt5rUprApl6bwd+GqVuLl50qhDQyrls+HiwaMcvRqALJMH9ZrXomweOQdXHyVMqSAmKBBlntJUzK7j9qNETNHP8NPYUfWrIoTfvMbdcAmVGtenhmcCazaeRGOTly49KhNw7CQ3w/RowoMJTVJTtVEdapTMTpLfNZZtPkt0kgSPgsVo07wSbrYK4p4/xHvPWR6GGSAxjMTslZjYrwbBN8+x8/BN4kxqvKpXpWHl/Cgkr69cCaIe9eAyG4SjN1oDMQl68gn9sH4pHJICWL36ME/CtDgK/aV1TQq46vFeeZRIGwVR/kHYFihDObdYDvx1D4PKlhLVqtK4an6LV6y0xlLrrNyPfbtPcv95Eu75i9GudRWU0TeYPv4sbX7r8XmJ5Ol1S1hz1UzNinmJC3zM1cdGBvzUg4T9m1l6KoSylYqTv7gXtQuaWDBzE1GZ81Eyu4xL5+9TtEk7ypou88fBMKpXLowx8hnnb8TQaUwvsj4+xZzdDylVoTjS0MfcCLNhxLcdCP5rHYuPRVKuUkmKFiuKV9YY5s3ahzp/MfI5mYnQZ6JOeRe2rtmHuWB9xnTJzsKfVxLiVJDSuZRcO3ObHI070Lu4hvG/78Yud1GKeMCFc48o2rQVPRtZz0e+OnCY9THsWLCGk4EqKpbLRcyTBzyNy8bw0RXY9cd2NG75yeeu4umNWxgKVmVEx0qoZK++9aeIZLxXWwbVz8PTGxe5cD8WXegTLoWqGDKiCwWdXxdqy3KE301mzt6NNHcRCrtK8I+3p3f3r3h25Sr3gxKIenKPB9KCTBpVjwvLlrHxRiJVqhRB++w+N+KcGT6oAY/37uDgQw1FvbwoWyoXUfeFM2yB9PhtMG53jzNr420KVSiGmzSasz6htBzbnTpZ9Bw4dpv4xCTuXryOS/3ODK6sZO70NQQoPSlXyA2/m9eJzVWN8X3TEkkp+oQQ1s5ay22dKxWLexD4911i7IsxsEduVs3ej32BImTLJOHepZs4VWvCgKbFUjn6tr7VC98ibx46wrr9V5BnzU+9RjWp5eXCjRPnuR+WSOjj+wRJ8zF2VGMur17AqZdEshrjOpVk35/L2O8roUq5XATdvEWMRylaF0ti0aaHVKpZDA/XbFSvXwLHV7znWF5w9PGc3r+fjQefUbhMfoqUKUthZQDzFh3FrVQZspjDuHg7ivodG6K9fJij/goqlChAuToVKGAbz4mTt4jT6bju8zfFv+5ExyqZWPLDWmwbNqFDGVuWzdlIjFM+CmRR43f7Dqa8lfjK0Y9Fh4KpXa0IzllyUa9mIVSvlc3K5sLOnWy/Gk+ZUnkg6hkXfE30HticBztXcuiZA9XL5yLk3m38ycfYH1rhrnh1ELMKx40Du1l/OgKvsvlQxj/n3M14un33NaZLh9lzw+ZfRFLGtZ2rmH88lupVCmEI9+P8rTi6julNtoAzLPH2p0TZAthoQzl/PYoOA9oQf34ny09EUb5SSYqXzIN9rD8b15+kwqBRtMrqz6Rpe3EoXJQ89omcvRhI/T5dqewQwIw/DuNQqBj5nfRcvviEUi3aU8nuLrNWXKdYVS9U0c+49MhE/zE9KJ0t5axscr8WBurgm6eZueQ0rkWLk8chiQuX/KncoT2Fk66w7lg4pcvkxRwXypW70TTrWJdnh/ZyKdqG0l5FqVKjJBHnvNlz00DZEjlJivDn+lMj/b9vwcU/VnE0WEqVioUoWqkMtk/OsnjrfUp8VQJz8GOu+2ooVqE4trF+3Ay0ZeiohtzZuY29D5z4dUY7fNevZc2lWCpVKYYx8AFXIuwZOborhW0iOHj8FnEaHfcuXcexVgeGVbdj/u+reSLNSoXCHjy7dZ2Y3FUZVM2O+Qu9yVS4FDmU0Vy4Fki9Xr1pVtY1jdiYCkKvHGTiyqsULVMCF6Hvn3tK2a870r1WFi4cuYR/VCLBd28T6laJnwYWZ834JZyJUlGlQgGKVq5AIWUkZy4+QZMUyfmLYbQe0ZXqqQIMpIynMvQxgayYv4Vox7wUyGrDs9t30OWuQNd6mVg48RStp3+GInlQ68WvvWtjinnArGmryFSvE8UCTrA/wpPvRjbHEQMPz+xj0WZfuk8chJezhJOrl3Mw3IN6ueI5GOjCL8Obo9QFsmTaYmLzVcc9+DL+ThUZ27sW0rhb/PzjHkp+3QInvxPsD8rF5G+aoELLqVXL2OrvxA+j2pPVxog2UYvKxszuRcu4qaxEt1IRTFn3xOLmqEQWGy5uW8n6Oy583yUbC1edo2nfflTKKcV73p+clxfh+/71Lctjqd+ALHEI/S4w/pdTNP62B/ULe/Lkwh5W7ommTsNMbF9zHqWbO47C7CokiDB1Aab83IFsdq8G1U0lkiXbMahBTnwvX2T/8duEhkcRkGBL3xFdqJz/9aDOQqe+uHUlK67ZMemn9rirIEmrs4S6uXP6NEcuPCUyMpJIQ1bG/N6eJ6vWc1ZakO97N8Ic5MPYn0/Q/Me+FA47z9wDQQz6rj+eCj3RAZeYPukUrX9sw8212wnPWZmRXauj1N9nyrBdVBjVhWoeRo7uEg4PhxP2PBzXCo3oVDCMObv96TuyJ15Z7bm0ZRHbIwvwc//Xl1sFgQ+6eZRfF/xNt4m9qJjVgWv7NrPvbzVVimvZsv0OTtncEfYHhQcEoPeswPTxzXGQvBo+SA6JIfzx2wpsq3WmT53cmHSxXPc5w5FzvkRERJKo8mDYuF4Ebl/ACUnKTPJiphqMqOXA9JnbKNysMx2/KkD0rf38uOwBLVoW4oz3dXLUqEGzGkVwz6R6w7dG63Lrj1Mv0GVcd0q4qjm+aj47gnMxfWxrbA1BLJ2+ioSCDWmW5QELLyqZ/G0ri9/ehDA/9nuf4e7TSMKCQslRty3ftc/J0nHrsG/ciMr2/syeewy5hweZbWXEhgQT7pCfvnWzsufAbUo3qEO9KoVwtnv9e5XA1xQbyILfV3ErSoWnRybQxuL7VEOjvm1R3D7Mk2z1GdWqLM+vH2T26iu0GTOcCh6vvozJIPE5i2au5VqQmWxZMyPTJ/DkcRg1hCAEMbfYd0PJ8B/eNJO0iuR6/+xMG9YUeZI/i6YtIalQTdyeX+bE/SSyZcuMwpjEU98QKnZoT57oyxwNz8PkEQ0sm4GMCc+YO34pnt0GUfDxX6y+Ad+OFdwLJrFz7h/csC1HJfkDjoRk48fvWpJZGsLSqZtQlf0KuztHuGFXjgn96iOP92XmL0uwq9ODAfUEL0apX3yFIOqJ7F2ykjMJBRn3TVMcJIEsmLwVp0oV0Zw7zsVQM54ejph1Gp76hVG19xCqxx9l7VM3fhzcGrX2PjPHruSR0Zasrg4YE+N4EhxPk0EdMR0+SHCBqoxsX8USs/KK93Z2XpTx/c8diDi3m3mbAxj0+2CyBJ5jyqzDNBzzPUWDvBmzMYafp7Xl0dr1nNTn4fv+TZGFnGPsT0ep/21XiwP5Y7uFVZAwIkLDcCzdkO7Fo5m93ZeeI3pRxjMT17YvZntoDmo7BbL7jh3jJ3XEVRLGmt9WE+hSjpG9Ba9DL39PFT4jCCI5be9zho/qQS57PQcXz+dAUnGm9a/EzWPHOX7Vn8iISJJsCjJ+Sh32jl9DfJmaDGtV0eKaLtz3DnsOXObZ82ieB8VQrVdvulTNkUaYLSlPLx1n9qITyDw8cLKVExcaTKhdXoZ1Kcbu+RdoMbX75zeTPKwvzeSeNSApgPlTF0PltpR6fpYz5vwM61kDGwzcPrKb5fsjGDp9AHkVJq5sW8WmR3bUz5PE0TAPJg1pjNIczbrf5+OXuTSu4TfQ5G/AyPblwPCY6aM3kbNVUzwCz3A8sQSTewnOyTV4z1vGKUM+S1QMe158+zHFsH3RSu7aVKF9gQB+2xvJhHHdyemo5PbB9Sw5JWdkr9ysXHuR5n37UC67lL8WL+GksSDfD2iAQxoiGXX7L76fd49Bv/SmlFsmnlzaz6pdYVSsasPhA08oX68ybmrrtyaJvStVK+TH5p/dosnvUSkimVimI53zBDFxrg9FqpUjhySEXSef035wZ2oWfj0auPCOf2LFAraE5mfumKb/7C587LObOdueULN+OcxhDzlxXsfwPzoRsGojl1RFGN6tJtLQK0wYf4T6P/SmUMh55h9+zsDRfcmhMhD+9AIzpp6lzajGnFm7B9uKTenXxAsM95k6fDcVh7Ug/tR+zoQ6U6d8Nu5fvEC4SwWa5gph44UkvhnTk+w2cHnbYraF53+jSPr57GTy5ijGzehBHpWM6/u3431bSrEccRy/Ekf1WmVwsIQnM6NwzsZX5XL/E18w5e1fhjk2iLmz1mBTuQP9G+Tl7rE9LN33lEr1yyLxf8C5x4n0/X4AYXsWcFxaiZ+6VrQst17KXJPBlVRM/WMPVbv0oWmpbCQKvlunXaDbhB4UMIdz5JAP5x5p6dC/IxVypzjWTslfTmLQFSb8dokuP3TDy92GA4tmcVhfhtnD6gPhrJ+xkkC3KjTJ5ceKyyp+Fr5JmsPZMG0pf6vyUb24O7dOHkdTpBHju+SziGSmJg3xktxnweq/qdCkCh6WQPZmcHCmavlCFhdjfx06y9VgGd2HdqSEu9VNW+py6cN8mTljDbocZalU0AUkJkwmBfmK5eT6jvUE5W3G8KZFCbl9irkrz9F81AgqZX1VJOUQ85RZv28g1rkwVYXwTMKLilFCLq/CxF06xv7bNoz4oanlxffVpTRBrAWR3BiUkymDGyIXNtX8voBg57I4h13jqSwPNUpns8SSNZsgR6E8BJzcyxnK8nP3cpbqaGOeMW/iCnJ274/n7YPs8ndk7PcdcZYm8dfSeRzRFKSc5C43VJX5pX8N4DnLp21GXqYCkktHCMpXnzFfVwZtIAunLEBX9mtGNC/wikgKqwJxbPzjTx441+annlWBQBb9uo1MZYoRcvIscZ6FqFxI+BZvsnxlzFHUC/3FrWwNysK4Ia2xTbjOz6M3oypdljK5nKz3SRXkL+HJ2T93Y6xSm571BBd1Bq5472TPFRWjJ7Tk+dl9LNkayIDf+uMaeIUZcw5Q59vRFAr0ZvzWuBciuYGz5Gd4rzooI64z4cfD1BraCu25g5wMykzditl5dOkCQY5laVUgkvU+sQwf25tctlJu7FrK1iBPqtj4ciQ4F1N+aI6aaLbNWcXfyiJ8O6gOdq9sXksWyeneIQz/phs57aWcWbeALSG5+LpgHJtORVG3bklin9zi0gM7vpvVkIM/bkRRtwFdBf+50Q/5Y/ImKF4ar6xyfLx9yNm6F31qpXaxmPwtUsK9U/tYsP4+5ZtWIcuLti7N5EoBDw3Lpp2n9W/dKZ35M9m4IwzcPhuWsf2ZG/1alyX84VU27blHq9F9UZ7axRlzAYb3romwvSHS9zIz5x4ib/0mVPM0WNxh2VVoTDX7B6y+aKJXh6oYgu+ybtNlavbrhtvD42y9baZzx5ok3j3HxtMR9P+2I7FntnFYU4pf+whvMBIendzFzI0PqNehEcU9pDx6Fkvlr4pzcvUKbigq8k1zO36dvIe89RtQI5+MXav2oS/dmBFVJExdcZaWfftQPoeUw4uWcNJUiDED0xJJIR7fQ37/aT3G4tXoUDs//ldOc+yWmm49c7N23l8UrN+Y2iVcCHjkR9ZylcmbKt5hylLDi407c/4kskgbOrjdY+K2ALr1bIqd/yUW7fSl3fDu1Cv2+m5SYQDyO7ef6atvUr1dU8p4Snj0JA5J2C32PHBgRJ/q+PscYtOpRL6Z042Q9Ru5oCzCyO61kIRcZvz4IzQc14eiYReZsvFvGrZpQrG87qiSHjD711O0mtydyJ1b2flYQefONXEzBbB26XXqDmyI777thOaoTZeqzuxdvYVA52oMaqRi9qwjFKhXlzols3D1wC5uqMow8Q0zyWi/a0z9dTeu1evRokIWbh09yq3YnLRrqGLpkktUa9eM8rnVPHkcQuEqFclik5anFatIzpm5GpsqHRnQIDsnN25g720Z3fvWJOjkIXZf1zDohwFEev/Jfo0XUwfV5OiSGZyUVuLnrgVZPmMVzxyK0KFhQW55H8AnxoMxwxohiY4lKdqfFWuOkq9JJ3rXy/PaBiJhRSHx+TV+mnCYUu0bUL5gdnSPfFi404/mPZrgEvuItZsvU6NfX8rFnuLnfVH06lqHHM5GtszchE3NJjQtrmLzn9uIK9qQSb0KsXTsKqjdiPZFdMz8bQ+etRvSqLQ7Aff88KhSkbyqRPz944gPfcTKDaco32UAHSq+umQmDPoxbFm4mvNxWen+dTXU8QEEGj2pXdaFLbPnEZi/OSObFeP5rZMWkWwxemQaIimE1Upg7+J1HAmyp3unWjjow3gWn4k6lfNycddmdl2XM3x8WzzS2N0ptNHru9ew7LqSvh0qow38m3Wbr1J3YFccbh9lx10JXTvXtcSjfBxpQ71quTm8cimnzeWZ3Kv8PyL5x0/Lyd51OPVk15i07Bq12jamsE0YK9eepnibDhRPvMYS7wAaft2UIs5xbFt/ipy1m1NUc4blp/V06VoLid9VVu3zpf23/alTMNnZe8prhbA8fW7bJlafjKLp140p4BDFpvVnKdykMY4PjnAgwImenatjGxdKoDETtcoX5cauJSy+aKJbh1rkzq7m+Ir1XDXlpWf7ShAaQISdJ18Vd2DFhNWYq9ahV4OilmVwQSR3X1Yy+qdWhJzdx+ItAQz4bQBugZf5fc4B6o76ziKSP26JY9L0tjxaswEfcz5G9qmLIvya5QW3Zr9GBB7cTkCWGnSr6cH+1Vt46lCRoc0dmDPzELlr1aF+6WzcOLSb6yovuhbXs3jjbWp3bEZOkz/rNpyhZPsudKkpuM17deeugtCrh/l1ywOatW6ApyKMzWuO4PpVIwrEXuJAUFaGdy5nWYY/dM+OsTOacmTiBuS1G9CtdlFigy7xy7hDlO/XhjI2oSxZeJA8bXswoH7+NGaScqKfXmPmLG+y1mpIkzLuBN57ikfVKmSJv8XkccdpMrkvX2X7jOJJnt20kpXHg5GZDZhUmajSqD4dGxfm3Iq1XJIVYHD36i/cz+m5eeIE67efJzxRQu4y5enTpSHRZzYze9dDy7KhQWpL6Vq16NqqvKWTb123lxPXnyOxcaJ++6a0+Co3PutXckLvxcQeFSxv02ZdLCd27Gf3qQfEJZnJVaEa33SrZImqcVNajh/6VODBqUOs3XmZ4DgjuUuUpXuPhnhE32LKqos0793DMpM8snQFPqYCfNu33mszScv3MLMZ30snWbnpHEFxRmxsFWTKXJCRPzfn+dEjlvBFIXF6HHMWpO+A1hTN8vp3EEs6piQOrFqHT3QOhncriffKbZy9F0nmXLlwSIghX9OWdP7q9Wjgwjcxszae097e7PrrPrF6M9lLVqFro6zsXXuQW0GJeObOiUQTQ43e3VCc2sVFRSGGdqmBJPQKk34+Tp1vu1LNJYGVC6x5FqvfmI41bFk89ThNfhpISYk/61Z6c+lhFHJ7FbJEezp83x73oGss3XSBGOzI6+lIktmRvqNa8vzwfjYcuEGsXo6tyoxLmVqM6VE1jY07EiRGPTdP/sXaHdeI0oONUo5bnjKM/KYGd3Z5s/XIHaI0RlwLezGkf1NyOr58rMP6VVIQyWDmz12HTaW29KmXj6inN1ixzJu/n+vJmTcLSYkmGndpj/Ozoyw7nsjI8V2IP7GJxT5Gvh3XCYfgW6xac5g7AfE4ZM3D172aU0QVyKzp2/HTSPEsVpqe3eqRz0WZxpKrFJM+ir3LtrL/oj+KwpX5dWBVruzby44Tj9DJ7ChXpxadW1dAFnyXBYt2WfIp27IdFdV+bNh9FY3cgTzZbYmT5mLM6LqcWbScU7r8jBtWE7/TJ1i3/QIh8XocsuWi55Cu5Iy9xJSZh4g0yslTtjw9O9XFM1Nqf7nJA7+M+KAHbFx3gMsPIjHK1FRv1YouDXOxa96fBOVtwtAm1pnkgrUXvpXXDQAAIABJREFUaTJyKBWFOL6vbVKTkRT6hE3rvC2+WU0SNRUaN6ZnyzIEnzvI/J2PaDe0G+VzvP6mbzmCsHc9C/b5IsOIQWZH2Tq16dKyLMpYa38+dfM5BpSUqdeAvu29OL1mJT6U4aduyTNJfxb+soqs7QfwdTl7fHbuZ8eRW8QYFRSrVoMe7ariqA9j98bdHL7oj0SlQipRU7VNG9pWtGPvql38ddUfbJ2o2qwR7esUeiWsWgovXXQQuzfs5ejVIKQqJRKJDXU6tadRESObl+/j3L0QzHI15Zs2p3fTUsQ/vcqiRfu4+1xPza5f06qEjI3L9nHFNxKJyo4a7drTpZYLayZtwCxs6qpXxCKSVw/sZt9VJSPHtSD0/H6Wbw+iz699cA26wuz5h6k94hsKBh5g4o44JvzSmscbNnPWnJehPWqjiLjOpIlHqTm0HTkibrN0/VmizLbkyeFEksGePqNbE37sIBv2Cf1Kjp3KjFOpmvzQuQwXvHez5dA9kqRqStesQafWlXFSpvXyqSDs2hGmLPdBa5SgNUDespXo3bkG8uCb/LnsMI+jTOTO44k+SUuLgS25u2Qn0hp16VKzMEZdJH+t386es37IMruT3dEIOSszulv5V/YVJO8t0Fs+Ea3fdt7S1u2z5qTH4K6UtA1mzq8bcKrbgZ7181qefd8To++2C/YDHgERZpKn1y5mv6YoY7pUsGzHt7FVW3Zn6pK0GCQy1Cr5C6+o1vNxiZpEDCZQ2tigkim4sXslqx+5MqZvLWxlWBx1W4dHKWajloREPUjl2NkKjpRN6LRJ6M1ybNXWbdLWrcsGNAlajGZQqlWo5FK0SUkYEO5TWPJNSkxEbxTyVaOSyTAZdSRqDSjVauRS0CcloUeGjeX+tH5WT4xCXEyd0WyJcSmUUW2rspQ3MTERg9GMTKHE5kWMvDcZyqDTodWbsLGzFTJGozUgVyqRmgyWJRv1Gw/SClvAU+qqUKlQK2TotIlo9WYUSiVmow6pQoXEoLfwt5TFZECj0aOwUaGUyTDoEknUGZErlCgVEpI0OhS2apRSGSZ9EglaIxKZIGy8uC7YTeApRaWQYdAbUNrYIpcY0WiSLNytOBT/2OX1uqeyv+V+CUik2NgI7eVFOiYsHN5cf2EZ0kRSohYUQt2tjhGS669UKTAZjEgVSkvZEhP1KG1tkJsNlnaksrVBKZX+U3+ZQoWt8IzQFpL0mMygUKtRCzEX39g9hZilOjRCu5QpsLNRITHrSdBoMSHD1s7mn2VifVIiSQYTCpUatUKCJiERk0SGUiFFrzehtlVj1ieRqAPbF+3e2k5T2pHJYG2nwuqrtc+kRK9/lbHQF4yGJBKTDJhfsJVJzWgTkzDLBK5yTEY9SUl6S1pCu0+7pUsxGbRokvQWG6ls1NZYrSaBow6h3QlxKV/PX8a1HStZ55eVsb2ro7b0Z4GH1X9ocn8WyqZSqxGauaU/C/1U9eLYg9lkaWtSlRqVXBg7jGgSkiwHbdS2NigsnVMoi44EjQ6kwuwXZEK7UchTXU8ZM/7t2INgS6FOQjqCyS3tTyF/qf5qGxUyqdDSJGiTEtEZzBYGwn3GF/1XIpVhuU9iRqsR2qfC0leEn9DfdQZhbFRiMujRak2o7FRIjQZLu1PY2CAz6dBozdjaqTBqtRjMUtRC7FZL303un7xlPxTGPZVlrEhISMKE1GKHN52+/Oeb5J5A+vRrS05HKUrLeGD1RyuMpUKdlSpr+QXWJq0uVR0lYBL6gA6JXGFxhqA3SSxj75taWMqYnGrMNFvzMkr+bRx5N/l7u7s/sEie27KaY7pijO1SyRJSxeqo2roXUfi9GjzoZQGScefARjY/c2dMvzrYWrYnpzxhTSPlbNHbpmt13Pxy/sl/p5Tp5TvSLm/aQ33qqy/X1lrW/+UeK3VeqctlTfdtn065O600kh22p2WN1FyTT2y9areUOqam+fLVFCu/ev1NTfNNtX35+tsReLWdvGqVtCi/TOP1tvAuFkht69dbl3UoT26/yed+X+bybu303cv2sk1T/E6l1TNfF7zX+96benXys8JM8ua+DWwP9mRsH6tTiffpz1Zur5b35b7x8tjwqiVfHjP+baB813RSLJ26LaU1Rr3ePlM/8Xq/TKl12mPX+/TDtNvl67ZWEHb9CHMPh9FvQFtyZkp21m69883jy5vG6ndpqy/f+7bj8NuJ39ve9QFFUiiCyWi0Hp+VveG19H+UU3jeaJageNNr7dvWU7xPJCASSHcCYn9OdxO8VwHMJhMGkxm5TIawyPNl/T6wSFrfM/7Xu///epd7u+fT0wHxl9VoxNqKBN6XwP93PHjffMXn/r8EvlzLfXCR/P+a5u2eF4Q4LCCARLUbOVzfyaX422Ug3iUSEAmIBEQCXyCBDyySL/spFPgKDqSFDRXJ/geF81TJ/kVTByC2Xhd+1hlist/A5PtT+y8UDpEHsHj+JrI26E7zks6AcOA/dT7C94+PtRvqC2xHYpVFAiIBkcBnSeADiqQwPQ+5f5OLwWbcDTH4aeRUrV0ZT2kkp07eIDDWSI7CRanqlZNI//tcvBIMKh1xQoijkiWoUNDqOFvw6elz9i6RSVLylfKiXAE3Am7f4EG4HrlZQ2i0HA9lKHv+ukPmfMUoVTgftep5oU4I4czpGwTEGMheqCiVS+VELgrlZ9mMxUqJBEQCIoEPQ+ADi+Qt7w1M2/aYnJ6uuOUqTKf2xTmycgcP4xTYqqTERcRTulVTSvCQuQsv4Fw4C9K4WCKSlLQd1JNqbhH8OWsTj3QOOCv1hMXIaDOsE5lvHGL+vge4CunmLUZhmR8Hzj9D6eBErvwl6dalCPsX7+BBnLB9XEJcZALFGjXm6xr5P+L5mg9jMjFVkYBIQCQgEvhYBD6wSN7ev4k/ThgYO74zeRxU+J7cxW8brpPPqxjZHOU8uX6N585edK2sYs+BSAZP7062xGcsnr6e2Lxf0SBXEPN3hfHNjz0p7JTAut+X8sS9Kg2d/dlwMYlB33WlgKMK4p4wa/Ym8rXsS4uSrvie2sXv66+R90U+T29cw09dnOlC6CXF/z5I8bHwi/mIBEQCIgGRwKdM4AOLpDCTXHLXg9mj6iNHx5ktW9hwIpBc+T0tYVlkcjl2nvko4xLBjgNxDJnWEQ807F2wmhuyglR0fML2xy7MHtsCG5mek+vXcuR5FmrljePsMweGDm+Go+AXMeops//YSt4WvWlVypFzWzex7rg/OfNnR/kiH5VHHou3E3uLz9S32zH7KZtOLJtIQCQgEhAJfGgCH0Uk3Zn5bT2UEilPfbyZueU+bQZ2p3ohO549fIZzoUKEnfVm6fYwek36GveoRyyauxO7is1okiuQ6ase0evbLhSxi2DxjI1IKzWjlvQ+3n72DBshRBwwW0RyxsyNuNRoR6evchN8+TBzttyl1YDu1Chsj/9DPxzyFcRZbkCbpMMsk//j8eJDIxbTFwmIBEQCIoGMSuADi+SNPWtYeMeDeWMaopSAWRfJ7lW7OHzF3+JeS+Weh2GjO6J8dIrZC8+QZCO4PjPhmq8w3fu0prBdLDtWbeHw9VCLezPnnEXpN6QJUYd2sPtZJr4ZLUSuNwrhAdi5ciO7zwbgkD0Pg4a3w3ffNrwvWvNRuuVi4IiuFM8Uypyp69AVrsXwTpVQveLxPqOaUSy3SEAkIBIQCXwIAh9QJIXixoc/JyBBSaFcLhanAoL/SJMunqdPQ0jQmbDL7Eyu7C48PnuQFduCadavBpnNEtxyZMPdXnAiLcGUFMtTv1A0Rhke2bNZ4vnFhAQRrpWTM6ebxeeg4PtRGxPB08AITAobcufNia0pDt8n1nxsMzuTM7sLcmMifk+CMdk5kyuro+Ax8kNQFdMUCYgERAIigc+CwAcWSesZR+H7n/XMo/CzOh1PPhNpDcty77Q3K3fFMWpmV9wsoVqEM41WAUu5X/jLet2abvLfyekK14R0hecEP7Gv5pPsI1O4T/j/lDJ9FrYUKyESEAmIBEQC/zGBDyySb1vapPgYwqOMeORw5k2+4d82LfE+kYBIQCQgEhAJ/DcEPhGRtM4WhV2nolec/8awYioiAZGASEAk8P8n8ImI5P+/ImIKIgGRgEhAJCAS+K8JfESRTInN9sXFWvmvrSam984EhO/U/zuW5zsnKz4gEhAJfOYEPoJIWiVRSqRGy82AOKI0OkuUd1EqP/O29YlUT5BHG4WM/O52FHS3s5RKdCXxiRhHLIZI4JMn8IFFUhBCQRB33wjl8J0oMqsdcFApX3x//OTpiAX8HAhIQGcwEhofRw5nKX2/yo6r5XiRePznczCvWAeRwIcl8MFFUsJPex9yJ9DI2HolcXewQSGTfoHRrT+sGcXU/52AEFU9UWdg/50ADt71ZWXPYng4qEShFBuOSEAk8D8IfECRFHasXveP4Y+jIQypXhw3exXCYCX+RALpQUAqkVhe0DZe9sUsi2FUvTyiSKaHIcQ8RQIZisAHFEmBw9T9Tynk5knVvO4k6q2OA8SfSCC9CAjL/8KL2twT1/m2QTZyu9iKQplexhDzFQlkCAIfSCSFwUhrNDFs42OGVS+FnUqO2SzOIjNEm/jMC6mUSVl14RHl8pppUNRD9Lz0mdtbrJ5I4P9H4AOKpDBz7Lf2EVObVURvFF3A/f8MJT79XxEQdrpuuPyEnG6JtC2THbPFDaL4EwmIBEQCaRH40CK55hFTm4siKTa+T4eAKJKfji3EkogEPn0Coki+o40kyOVSzCYjBqMZqVSKTCbFaPgw7vQkEilSmQRTqvQlkhcnTM0vXL3LpGA2YXyLTVFSmQyp2fTPBiprWoLDeAmmL2Q5XBTJd2zy4u0igS+agCiS72B+CTKpCb9bF1m38yTH7sfglM2Tvl1bU7tkNmQmIbLIf/gTBMygISwsDgc3d2zkEmQmDduWL+FkUlF+HdYIB7OOyMhwdApHPBzU/yp0QnIJMeHEmG3JltkOqUxKxP3zjFt4nPr9+9OuiBO6L2BZXBTJ/7CNikmJBD57AqJIvrWJ5QoZj87sY9jMv3AuWYHWVfLx7MoJjgRn5o9fB1Iwk3VWptUZrBEuZXJUcglanR4TMtRKmcXLkDBjMxgM1pmfRIpKIcNoNGGZ5UnAaDBYvuGq5GaO7lzNch8DU6cPIa/KiMmQwIYFf3BYU5Q5Y1tjuOPDmAWHKde7HyMrehKj0YJUjlIhRWIGo8mE3mBAIpOjC7nH5F82Im/RiVlNi5GgNxF59zTDZ/5F/cGD6VkmCyaT8Z/yW8qmlGN6UR6JVIZCIbO4ojcajegNGfNbniiSb93kxRtFAiIBYaXNbwLkWp0mC4n5f21JjViHWRoHTm2ApH8SEcTAsnHnc/kmKZEh1Txi9PA/eZK7KovHtCS7nZLESF/2et+netvaRPve40mMigql8mAnkxDm/5CrT/WUKVcQR0M4p28EojVKsLVXU6JIAVztFBgTo7nwIITs7g6EB4TwPFFCgUJ5KJDVmfiAu/wyZzlHA5wZ0qsBRbI54y5J5LZ/JGrnbFQv68Rfyzbz8877VGnfmJYlPClZLD+mMD+uPIzCIAVXN1dKFM6FvSwJnz17+WHeabI1b0CfinnJlyMzfk+DiNCYKFWmKNLgpzzQ21O1WA5UUilSQywXrvqi9siBV353tBEB3LwbTKReYglqXSiH60vLwBmlN4kimVEsJZZTJPApEBBF8q2sIFMoCbm0lzbTT9Dnm6H0qZYTrVYI7CxBr9eSSW1iwZxZrLzlwpZFg8ljI+XY+hn0XhrJyrVjqSC/z5DR27hrlGIj05GzWDnGD2xHfsNNmoxeh0FhD/EawhK0ZHbLxvc/DCLH0330nOODxqxEYpZRqWYVakoDmbz7BjlK1mP15JJMGrKck1F6lDIJmXLkZs6kgdjc2M/IheeIU8otS7SV6jflx7bZmTp6CVsexaBUyrF1duPbzmXZuNab68+lTJj+PcWe7qH7ikAWLhxFjZwO+J33pvvUY3T7fiRtckTx6+xN+PgmYpSAXWZn2nduR48aBYRp5X+7zPxWFnn/m0SRfH924pMigS+PgCiSb2VzuVLKvYOb6b7+AeMnDKNlPkeSDNZjLRKpFDUaFi+cx7o7LqyZ04/cNlJObp7LwJVRLFoygpq5MxH08A4X7oXx5NEtlh16xvAfhzOgWBzNhixFXaQaM4a2QPX8GsN/WI6+Sns2jajMipnTWHnHheVzBpJPDTJjPPNmzWD/8+JsWdKRsP076T37LC1+HMLI8lnRmWUoSOLh7b+56RfFtQtnOf5QwZ/LxuAZ6EPvkdvIPbQ/sxsWwiiTEnL1GEMmHKDFr2PpkSuagd/Mw7ZON+Z0K8byKdPYHl2Y9VNac2DuNH67YcP8n/tT3k3P2tkL+POpI0um9MPLRYne+J9+jX0rm7zvTaJIvi858TmRwJdIQBTJt7K6TCHH7+R2Oi66yshxw+hYwh3tCw9CwrdHtTmeP98gkkuWD8fV9zQ/rjpNlFZhOZf3PExL31GD+aaCjqaDl1OqaSd+6lQRYoKYMH4St+R12DSzMZtnTGHpbVfWLBC+SZqQGOKZN+M39gUXZ8vSTkQd2En3mWdoNXEEo8tnQ6uNZ9/G9Sw+8gSdRIlOm4RWouK3WRPxSjhH9yFbyD18IPObFEELhF0/xsAfvGk26XsGVnRi//LFTL8g49f+XsycsoOaw0cwqAKM6TqD0LrtWdKnqiWiy9OzG2n9y3V+mjaMViU90OkyzvdJUSTfqsmLN4kERAIWAqJIvl1DkCnQB5yj64j15Gz2NTP7VEdmNILJSFhoMA4uTqxbNJe1fzuzYd4Q8tlJOb5hFn1XxLB8blv2LVrODWUZlvzShSzhZ6gxeAutBg7m2wpai0iWaPw1EztXguhAJkz4hTvKOmya0ZiNv//K8r/d2fDnMPIqTZiSYvhjZopIRuzfQY+ZZ2n3yzeMqZSTkIfHaTNgIxV79GBytyrc9V7L4AU3mLjwF0rEnKH70K3k+3YIi5oWIdFkIvjKUQaNE0TyO3qXy0Zi0CX6jt1BrMqIwaUYS37sgqcskAn9ZvCwSks2DKqDQirh70OraDv3LlOnDadJEVd0GcjloCiSb9fkxbtEAiIBUSTfoQ1IUEqT2LFkMZMPP6dz97Y0LJGNiAcX+fPwU775riexf61nzK4Qho7oSpnMMaxZuQPvB5lZOrs5uxau4K6yFJMG1CTAx5sf112nzZAhTKwhodmQN4jkrKbs+eN3ph3XMX50N0pmsyeXq5rFs6azN7g4m5d0IeG0N50neVO6Qzv61SyCTexNeo3ZQcV2HelTLQs7165j1bUkpv02jlrq+3Qfugx5rWaMa14KV3cXJI/PMvCHfVaRLOOGGQN7lv7Bt1sCGPLDEIbXKQCGJHatnMfPRzWMG9GZIjbRLFm8kXv2JVkyrjM57My8WHl+B57pd6sokunHXsxZJJDxCIgzybe2mXAEwqwJY9f2PWw4cpuH4QYyuznRtHE9+rSsiirsb36bt5k9NyNx88xGDgcNVx/b8+eSgTg/8GHisqPcCTdSuERe7GOCMRapw7Lu2Wk3fGUaM8narJ3dBu3Ns0yeu4PD96PJXa4Cqyd0YfuCX9gdWJwNCzrjGBPI8qWrWX74KdG27kyb0AXbG0eZvvM2kWY15UpkJ+zZcyq368aYJrnYtWYlc3bcJcCgZvjYIXRy8aPv6L3/iKReIiPqng8/rb3J8O/6k9/OhEkiQx8dwIZ1W9l4zJdQnYSipUsysEcLvirgijEjKeSLAMyiW7q3bvbijSKBL5yAKJLv1AAEoZSjJyoqlnidGYVKiUtmB6SCtxopaOPjiIzXoVSrsZEZiUow4ezsiK3CRGxULHE6Mw4OtsgMWuKNclwcFIRHJaC0scXRTmVZvo2OjkEvUePqZItcYiYhNpZojQGZSoVrJlsS4mLQGJW4Otsik0gxaxMIixZ2ncpwcsqEjVRPRGQCOqRkdlCj1SRiVtji6KBGakiy5Kc1SXB0dEAtMRARrcHW0RF7pdTieweTgTidHge1+h82Qr2lxkRLukkmCZkc7clko8SQAZ0PiDPJd2ry4s0igS+cgCiS794AJBKE2ITCf8IxUpPZRLJHN2Gnq+zFdYtDAcE5gFHwxCOxuJeTWty/CbtiBUdwZgSNkclepPPCrZzgVECSys2c4PouOS/BOYDwt+A9R0hX+Flc10mT07PmJRPuEeJbmM0Irucs5bQ4L0j1byYTphf3Cm72UrzaSZBKsd6f6iekY8nb4hDB9Nq/vzvI9HlCFMn04S7mKhLImAREkcyYdhNL/d4ERJF8b3TigyKBL5CAKJJfoNG/7CqLIvll21+svUjg3QiIIvluvMS7MzwBUSQzvAnFCogEPiIBUSQ/Imwxq0+BgCiSn4IVxDKIBDIKgY8gklNeDbqcvB/kRVhEC6rUe0SSr7/ttdTPp5VmeuaTnnkLXD4nlv9RfWzkMjZceUIut0Talslu8YAk/kQCIgGRQNoEPpBICpnpDEYWHYukT7XiGEwpA1GqmMH/lCn5mkXvXojj216zjJ0pcYhfSzN1LOG3TTOt+94nn/TM+3Nj+V/VRyWXcfzBcxxtY6ma30nYAyyODiIBkYBI4A0EPpBICpql0RkYtukpf3auiV5w4Sb+RAKfAAEbpZyVZx5gr46mXVlxJvkJmEQsgkjgEybwEURykSiSn3AD+PKKZquUs+LMAxxEkfzyjC/WWCTwzgREkXxnZOIDGZuAKJIZ235i6UUCH5eAKJIfl7eYW7oTEEUy3U0gFkAkkIEIiCKZgYwlFvW/ICCK5H9BUUxDJPClEBBF8kuxtFjPFwREkRSbgkhAJPD2BESRfHtW4p2fBQFRJD8LM4qVEAl8JAKiSH4k0GI2nwoBUSQ/FUuI5RAJZAQCokhmBCuJZfwPCYgi+R/CFJMSCXz2BESR/OxNLFbwZQKiSIotQiQgEnh7AqJIvj0r8c7PgoAokp+FGcVKiAQ+EgFRJD8SaDGbT4WAKJKfiiXEcogEMgIBUSTT1UoSucISAsVsMLxcDokUiVyWEsXDaML8qv9bqRyJPFWYEYMBsynZO7wUiUJmTdNkwmxI9p0rQaKUW7zIm/Wv5JmuJD5e5qJIfjzWYk4igYxPQBTJdLKhFIlSRuLZtegSC+BYs0KKCMoUmDThJJzcgO7OBSSZSqKs2Rm7gtmRGPWW8griqgu8RfyRdZhCQ5DkbIBtnebYuKgxmyWYE0OJ2zcfnW8IihojyFSpKBKzESRGEnb9jE5ZG8fGtZGmis6STiA+eraiSH505GKGIoEMTEAUyY9vPGEGKDOTeHYFEfNHIa+9jCx92mLW60Eiw5wUTOS87mhOH8csdQRjPJJMpbAfuhanagXALEV3fz8RM/uhDwgDmQ0YNcgK98Hp+xnYZ5URvagHMRceoXBTow+V4Pj9ThyLuqC/uYKQ6YuxH7kFx7I54QucTYoi+fGbvJijSCDjEhBF8uPaTiLFFO9P7PapxO9fjylJj7r9Fjy6t7Asf0rkZuJ3fkfk8uUo60/AsX5dTH5HiV42BlPu/rhPnI9KGUz45KYk3E7AvvdM7PNmQXNiOnH79qHsugOPZvkIHdUJSYNFuDZyIWxMWySV5+HaKh8RPzfDkHME7n07IX0xK/24ANI/N1Ek098GYglEAhmHgCiSH9FW1u+B8TsHErnxGMpCRdHdPISq1UarSBrNmOOfEDaxGtrYYrhOPoidpwyzIYbI35oQdzkR56nHUBn3Ejq+B5KKv5Pl25EIny4NwT6EfN8co2t/PH7sRfQPHTBVmYZLA1ciJnRB1ngttspNRO58hsuUddg6SSz5fYk/USS/RKuLdRYJvC8BUSTfl9x7PCexzBQ1145iVBVEbTjP8596oWy1CY/uLTGbwBj4FyFDG2Mu9A2uk6ajlhlAYSJ2WW+iN53B7pdDqKNWEDFzPsp+O3FvVxeJwQQmf0KH10QbUwGXxWswbu9D9EEfpDYKzDYlydRjIJpVY5G3WoxrvVJf5DJrssFEkXyPpis+IhL4YgmIIvnxTf9iV6rh2iqCfxqAsrVVJDGD/t4mno/qjrTsbNwmD0KpM4DSTOyqvkSvO4Dt2H2owpcTucQb21HeuDQqiURnAlkQYUNqkBSZh8xz9uOQOZb4oxsxRklQVGuNzrsfmvAquI//AcWLDbFmYbn1C5xMiiL58Zu8mKNIIOMSEEUyfWwnV2C8vorgiSkiaTaD0XcPIcPaQanJuE7+DpVREEkTsSv6EL3+CLYT9qOOXE3k/A2oh+3BtUVFq0hKAggbVpOkiMJk/mM7mdxUIJMi6KH20p+ELNyJ/YBfMJ+fTdLNh8hrjsapbVvksuSjIemDIT1yFUUyPaiLeYoEMioBUSTTx3JpiaSw3BpymtDhtTDm6I3b5MWoVUaQaolZ1InofQ9xnH4UZfifhE+fgqLrFjw6tUQinI3U3CPkm7rozM1wnTMfWzWYhZ2yiX6ETWwFpSeiiFtLwpVI1OWKoD19Epsem3GuWwT0X5ZQiiKZPk1ezFUkkDEJiCKZPnZLSySFjTuaACKmVEPz1A2nCUdwLJoZY9Q9wiY0IEnjhfvUXcijtxI6vivm3CNwn/gbahvQXF5G+K/DkFSbQZahg5BKDBZnAvFbRxB1XIvrr+OIG9sM01cz8OhcncjR9dDm6o/HoE5IDdazl1/KTxTJL8XSYj1FAv8FAVEk/wuK755GWiIpHAFRQMLucUQsnoO0cGtsSpTE5HeYxPPnUH29GdfuLZDpwwj/tSkJl3xR1eiFyk1B0oXV6CKccRznjWOpbEiQYnh2hNDJ36Hssh7XWlkIG1ENnVsXnDpUI3bqQKg+E/duDZAI5zO/oJ8okl+QscWqigT+3wREkfx/I3yvBASRvLqMoB/6omy/jSy92/zjTABdCNGrvyXuiDemmFgkdjmxJFkWAAAgAElEQVRR1h6JU8/BqO0kgrsdDH7HiFj8PdqbNzDrJeDhhd3XM3BqXB2pyQSGcCJ/b06SrCPu3w1HITeTeHImEYt/xxSvQ1K4LS4j/sDWQ5Hiyu69KpLxHhJFMuPZTCyxSCD9CIgimT7sJRLMsQFoH9xCmqUMyuweFn+qlp9UDqZEtA+vY4qNRmKXG3mBwigUpn8ETXBLZ4wJRvf4DggTQfdiKHNnRWbUY5ZIMWuj0d4/h9SzOipXuxfPGdH5XsEYmYAsXyWUrrZgNKVP/dMxV1Ek0xG+mLVIIMMREEUy/UyW7KA8LeflqR2cC9opOC9PFtHkEqd2cG56xUm68Lzg4NxoxPyPEEqQKORWp+kvXU8/BOmRsyiS6UFdzFMkkFEJfGCRHLzhCUu61kL/agSLjMpLLHeGJyCI5DKf+zioo+lQLgdmvqzdvRnegGIFRAIflcAHEkmhDlqDkTmHwxhVvwz6VMt6kuTD7KkOsidfE55LnjC97TXhmX9LM/UE7G3TTOu+98nnTXkbX/CQyaT/mPvf6v0+eX9uLP+r+qgVMg7cDsRGFUmtQq6Y+fKWnD/qGCNmJhLI0AQ+kEgKOqjRG/hpdxC/t6n6JTp2+ddmYRI21wifH6UpIpmh21EGKrzQNndc80MhD6dZyaziTDID2U4sqkjg4xP4gCKZoDMwfPNTlnWt/fHr9YnnKIpk+hpo3fnHFpHsUC67KJLpawoxd5HAJ07gA4vkyC1+LOlS6xOH8PGLJ4iksBFHJpN9/MzFHFl/wSqS7cuKIik2B5GASODfCIgimS7tQxTJdMH+T6aiSKYvfzF3kUDGISCKZLrYSlxuTRfsokimL3Yxd5FABiQgimS6GE0UyXTBLopk+mIXcxcJZEACokimi9HE5dZ0wS6KZPpiF3MXCWRAAl+YSEY8OsuCBcu4H+tIm96DaVElP+mxdeZzEEmTPgrvFQvZdPQupZt0p1+numRKjuj8iXcF8ZvkJ24gsXgigU+GwJckkvrnTO0/mIfOpShiG86JBwZ+mjuHCh6Kj26OjL/cauLEqrH8cTiKSqXycN3nDOX6/Mo3zb0+Osv3yVAUyfehJj4jEvgSCXxJIqkNZNKIiXgNmUmLIiGM6b+IlpOmUSmr8qNbPsOLpNafn4aOx2voLFqXcObW9mnMvunJ4p+78vFfOd7dfKJIvjsz8QmRwJdJ4EsSScD/9ErGLD1NFgc7PL/qxrCvyyNPB8tndJE0PD/3f+2dBZgV1fvHPzNzcy8snYuEhCwhS3eKNKIoIRIiqbD/RRrpkA4DKVEQAQEDBZFeJKS7W7phqdt3Zv7P7JKKPxFYlsue4eF54N6Zc973856Z7z3viaFl5x+IGjOCgmlkTq2eSY8ZFxg7vgPJbm07mABYH7pKIZIPjUqcKAgkcgKJSCR13xW+GdGXDTfTkcJzghhLfrr2bEO20ITpSQbzZgKB8+tp2XkOkaOGUzitiZOrZtBj2jk+/7ITKYRIJvKHinBfEHieCCQikXTun0eLUX8wetIwMkoBxke9i1S9H22r5XjqEQ32iTu68yBdWg6j+sdjeeVFO/vnf8boLan5ol8jkW596q1JVCgICALxRyARiaTn2HLejhpHpUatyRd6hW8m/kjlzp/QuEym+OP7DyUHe7rVeCn0lI8aEq2/QvMqWZk/dSo5G33MB9XDnzrLR6lQpFsfhZq4RhBIjAQSkUgaD/Y1Mz9j2FdzuaCGUrVJJB82qUUK29PPDwa9SAJXj25kxMBBLN57lYqNoujV9k2SWYPjJhIiGRxxElYKAglPIDGJ5C3aAZ8XFRmrJeHmYQZ7uvVOw9UCePwaNuvTH9d9nJtHiOTj0BPXCgKJiUAiFMlnIbzPjUg+CzAfwQYhko8ATVwiCCRKAkIkEyTsz0O6NUHAPaFKhUg+IZCiGEHguScgRDJBQixEMkGw36lUiGTC8he1CwLBQ0CIZILESohkgmAXIpmw2EXtgkAQEhAimSBBE2OSCYJdiGTCYhe1CwJBSCCeRbLLDycY16hCEIKJX5NVVY2tQFES4h0k8etbMJT+3cajmE2XeKtQGDpxsRCHICAICAJ/JxBPImlU5A2oTPz9CpEVI9B0PUHoS1LcGkhjC7hn6RAimXDRUGSJFQfOYzZfomyOlOhoCWeMqFkQEASecQLxJJKGNDl9AaJmH2Nyk0oJCEHF5fJgtoZgVp7+pgH/5LgYk0zAJgFMX38ktifZoEgm0ZNM2FCI2gWBZ5xAPIvkh3OOM6lxxXiDEHA7iYnxkDpjKv4mgd6rzP6iFyO+O0jXCdOoXzh9vNnxXwtOCJG8dvYAqzcfjOtZx/5JSYlKxUnreLhNFc4d2s7WA8fx+UxkL1iC/NlS/Ve3n5nzxezWZyYUwhBB4BknEOQieWb9DEYscjGgTyuSyvezvrjpezp+vp53WjejYIHcpEv67OwKkxAiuXvBSN7q9i1pUyVHQkXV8jHqu9EUzxTyL41UY+sv4xk+eR5nr97AkrYAXfoNoEr+NP+hcftYt3gOSQq+Q/60Cd+jFyL5H0InThUEEjWBoBZJN0s/7c+MI6FEdo6icGbHnVD6Lh5k/OghrDmXljYfNKVS0byc27OOlZsPYg/Lw6uVi2K6fJTVuy9TpnxRbMD1k9vYesZBheI5ObhhMRsOXuKFfKWpUDAbgeunWfnHcXLmTcG2jbvJXa4WL6W1P3LTSYjZrbvmD2PgxrTMHNg87h2axjit5mTrjpMkS+qJ9cuetQjVSodz73Qi97HlvN9hHJX+bxCNKryEIst3eu36zfMsWxbNeW8SSr1ShRdTWzi6ZxO6NRn7tm4gkDKcapWLcvNQNO27fEyG4vUoX7ocdcplZcPijaTMnZWTO9aTJHd5snKK39fvxZw+N5UrFSc0Hl/0KUTykZuuuFAQSGQEglgkPSdXM+aXc1TMdIk/tMJ0qlvsTvBu7vuNdzsO5vhllZL13mdQ68pM7B/JyiMqJs1MsXpRdKqdhp7dPue13qMp9wLMHdaN0+HvUVpeRd9x8/DrCrpio17H4TR66QIt3h5IkvzpuHzBSqcxn1IqkyGtj3YkhEjuWfQJ7w78mcwZUmFPkYHOQ8cSkfwsPaO6s+O8E8V5gyseM60/nkCTknffjLJ5Rj+m/pmbMb0a3vcaLM19kvF9+vDLznMoaDjCijNg9Efs+uw9pm8PYPFf58J1ibe7jqSi4w+adZmINUlyclX5gEk9StPntTYcy5gG/7mb1Hn/Ay6vHMeSPV5MukxErbZ0b/Uq8bX3vBDJR2u34ipBIPERCFqR1Fk7fQw7klfj/fIag4evpHnvdmS4J6O6e+4IZhwLZ8iHtUB1sXfnBnbvOcL+jSvYLhdm2icd2TyxF38kq0/X6jK9+82lVcf6TOo/mNzvDaV5qQwc+GUkA6NhQIcKDGjcj0qjvqBpiSyP3U4SRCR/G027ybupUzECuyM51es3JYvtHD0/jCJljUF0qp6DuUPascT+GuM7VLvlo8ovg7qzMWsDPm5c5D6/jy6bRK9ZJxj6ySAyW6/weY8PuVEqkqz7JrA/U1MGNCvHhqndGH84B1/3b8Dg7u3J03w8dfM4QDtNn9ofoDXoSP+m5VE0N/t3bWTXrsMc2LKSzb7cfDnmI9LEU4ZciORjN2FRgCCQSAgEq0gGLjG0ZX1+OiKTOqnOhWsOek+YQp38dyeT7PhxGN8dC2dop9fwnNnJwP6DORAD6s0LWPK8zqQR/4f5eDTDpmyjdKFUbI3Jyf9VVej+0Te0+mw8+ZOCemoVkcOX0KZVDT7v8wOdpo4gPNnjr21MiDFJI906aHMGZvdverdx+87St3s3CrUaT51wB9u+H8L00+GM6vD6nXPWT+3NzIuFGNPljfvSsBumDWLc6Zf5psdrseeun9KTBTdKkNW3AqlYJO+Vy8ap1ZP4aKmPr3o1YehH7cnbfBx18xpgT9Lz7QEU6TmYNwqkwXd+H4P7D2TXRQ3ddRE5ezUmjOxCaiGSieRBJNwUBJ5VAkEqkjG7fqb7yNUUr1IIi65z+fAOYtJWovcH1e88yO8Vyd3zhtF1vsSsiV1Rd86mx5RTDB7diZSyhxmju/L9FhedRo2nbIqTdG3Xh2yNBtCmYhbWTxvIhF2pGBRZnH4dZtJxygjypXi42aD/K+QJJZID1qVk6qAWxI2mSsiBc7EiWeC9L6ibLylbfxjCjNN5GBVV5475Nw79StsPv6F6pwE0LH93TPL471/Tfep++o0eTE7TaQb26EFore6k3fkVzmL/R+uK2Tm5ehK9lvr5qncT+ndsReraQ4isnBVZP03Pt/tTqMfHvFkwHQcWjSZqtpOZX/bGfPAnuow7yIAx3Un7+KgfGAbRk3xWH0jCLkHgWSMQjCKpuZkxsAMHc71P/7cjYonqFzcR1XMWrYYOJ3/KuJ7ettkD+fbPvIzuXpfLB5fTPWog+91msmTJQIzPzkfDRlE6cxJOrJzCp6tMDOrdBDsaW+aOYcD4+cS4NczJMtK69yheDztCsxbf8dF3n/Fyysd/cidEuvX+2a0BVD2CL6ZE8ePnfcj33iTqvxzK5ln9mXoqH2M7v3lPS1X5/dvhjJ6+jKs33TjC8tO2S09qvywzrm8fflh/CE2VyfhyLYaNiGTZsEg8ZbvSrnJOTvz+BV0Wepg6rCNrxvWk31eLSJarHKPGdmZaix5E9B5Bg8LpiTm6ih6RfdnjVMicJSNXPWa6DBlDhRdD4+WOESIZL1hFoYLAc0ggKEXSxfbNW0iWvRjZUlnjgqJ72LV1JylzFiLs1rTImBN7Oe4MJSLcmISicWLXenaecPJSRATa+b1IYYXJlS4JuK9w3mcjXbLbSyE0ju1Yx+4TMWR4qQiFc6Un4LzAps0nCS9ZkOSWv6w1eYRmkRAiaayTXLPlIHrs3FRjnWQqSpXPz9nDu0mWrQgvJDdz5cQejrmSUSj33Yk7twBzYt8mdh0+j7FbUPJs+SlXIDu4L7J23Uau+JNSqGQpMoaaOLJrE3racHKkS4LrwmF2nA1QpEBuzJ4rrFuzjmvm1BQvlp+TW3aRPG8BMqcwJkDpnNqzge3HrpOzQEHki3tR0xckdwYhko/QvMQlgoAg8MQIxLNIdvz+OBPfib/NBJ4Yh6dekG7oAtzaNu+pV5/IKzT2blWUi9QvLHbcSeRNQbgvCPwLgXgUSZc/QLMphxn6RkkRhr8QMMtSrEYGtGdrT9nEEqgftxwjc2onDYu8ILalSyxBF34KAo9EIB5F0nj895l3mGtOPzx+hvKR3HsmL9J00iePS+2eu+oCOeF3oHkmOcWjUbpfo02lLOTLGCo2OI9HzqJoQSD4CcSTSN4GI923aCD4cT05D273IIVAPjmm/7UkLXZkVhyCgCAgCPwzgXgWSYFeEBAEBAFBQBAIXgJCJIM3dsJyQUAQEAQEgXgmIEQyngGL4gUBQUAQEASCl4AQyeCNXQJbfns09d5RvQd99rhmxq3qjDvu/fejlnuvjU+ivNt2PKisuLpi1/qI0c9HDZi4ThBIUAJCJBMUf9BWroPHLaFYdSzKXRFTA+DxQ4g9TtCexKFpIMlx5fkDYP4fr9D6N5E2vvcFwGSKm3CtqrfKfkxjb9ummO76bXx2ab+ZTycpNO/v5cWkwT9N6N/4Pol4izIEgWeLgBDJZyseQWBN7IMyoND1dTvrcviJ/sQb9wotVaZH/RDWZQuwdKQn9rPHmTsqIbHzFxvj12gMHO7l6OQQon6B6bPdZHf8XXB0v8zZUxKps6k8aF90w+7rhyy81chCk0luagRMNJqqMPZjNzmTP56AeQ6aqdXYSstP3bxdUo3rO2oSo9omYX0GH9P7erHKj8cj4ZuGhDtGJiagkTHN40Q24T0RFggCD09AiOTDsxJn3iFgCM5vQxy8NwEW7nJRMFTj5mEbJSIsNP3BRddq6l8kMi7deG/68X+lIW+fvXy4gw6LVFZEezg/206nXyQmTHaTNcQo7f5lNOsmhDB8vs53C1zY7r4W+p4krYTvtIXG75qp/4mb/Hus5B4pc2C1k1zW+1Oit+u/W8ODvr+dAAbtlJl671l4Z7CHukUM3+O+27dTJnW4Shrzvd7en0B+kNz8PTl795O7DOPqeFiu97O/l979HP/5fwpDK9pR23ro2SAQ6+H9df+7PQ+y/e5Vd3kKCRYPm2eHgBDJZycWQWSJ8bBzHrRQtIqVtz51M6BOgHVfhFBnqsSaaCe5kkoc2WJi+SawpYfq1QOksepc3m9i1WaJbHl1tqyTyFlBpWwe7T7xJSCzaqHC/osSF9Zb+PlUgNmTfGxYYCKQRqPuGwGs1xUWLZQ564NK1VXSqzKR9W0sPKTTqbePItVVilokZm6QKZ5NZ9MmiZzFdDgqseciVHnLjz/aTt6hChM6+wi4dIqW1Siay+gFSmxeZOJ6WpVKhTRUp8zC+QrpSqgUy6rF9qLXLZfZfgTC8um8Wkxlw2IT+y9C+ToBwtPEnbN2qcKes5D9ZZ0KRQLIusSq5SaUVDox+yVO+6ByTZXsqY31mvccHplfFyt4reA9DnpaqF4zQCpL3FnuywqLF8ic9UKpqhoFMgdwXzKxdIXMCy/p7FsrkzSfSo0y6p09PIxe+dmDCotXSNgy61StoJLCroGqsHqRwq4TkC1Co0pJ9dbKZomLRxSWr5C4aoLKNTT0/SbeqWTBUd9Pveoqder6CXPA5T9NLFom4bTDqzVUsqXUuLTPxOqtEtnyxMU5V0WVsuEa106YmL9Y4qYZXqmlkjO18YNC5tBGE9FbICy/TqVSAexi85Egeho876YKkXzeIxxv/kmaTO/aIawIC7BqvJ+PaoewL8LHT4N9RH9to9dYhSvXdRSbRKbCKuMnegjMsFOupULyvDouv86w6W4aF70rEvoNhSFRdsYvlFAVHVNAJk0xH9/01Ghc2saZ3H7WrfExp72dz5eDYpaoGuWjb0WIKGPhhh+Sp9RpPNXLh4qJLFXN5AjX8Hh0hnwVYGcfMyPWyHy96QZlzlh5qYmZ7Gl1rt2QsIbodP/STbtXoFslBwdLuZk7yIf7pJWKRWyUGe9ieDXo0cLGnLUSLreONQt8842bBV1DGLUAxq510a6YzsgoO5/8JONTdcxWiQb9PIx6V6VZdQe/7YcUss7lqxJZSqvMnO4m/Fa6N7anddFEybIh7HHppPLr3PBLhFcL8O1kN2HnzLR8x8rSw6DqEiEZND6d5qasZKFEaQuuMA3lJrw7xkufev7Y/rTx9/JeK03rWNhyU8eSSqLPVDct8uuMirIzfS3ccOo4kkpUbO5jZKSPHfPstO1h4sJVHXdAolZfPzXPyjQboqAn0UmSS2P+QjeZDll4p4WF/VeMdLVEmnwq02Z5sP1io1wrhZR5dZwBndFzPJR0mmjd1czx8zoBWSJlOp3BX7rJ8qeFmi3NXFd1UmSFr350UTLDX344xFsrFgULAv9GQIjkvxES3/8DAePhu226ncoDZX6c4qdHMyutfnTSOI1ClcI2LudTqV82gPeCibETTUR+76aJ00TlFiZ6LHHzftm7KbvbibaN00Oo2Vpm9Go3TQpr/NLXQb+1AZYt9bCzq4P2v2nM/d3PoEp2TpTzM2dgAKdTJ1smle87ORgcrbFim5vkwP7f7ITXNTHmVzcdKsfVFbPdyqsFLXyw5SZlj9nI9bHC1mVOCtplBjSzM+6oyp71Pj6rE8LBYh6+6+PDfcpKjXJWyn3hoc45MyV7ysxa6OaNAjp/HpIJzRwg5ICFTHWsDPnRRa0LFoo1VOg018OHFVV+7hfCW3Ng3woPQ1uEsCm1n9VTvOjbrGSuaKbXLDddqwfupi4vmihVw054Jw9fNQxweKmNUtVMDFjhxrHASqfZsGSLiwiHQvsKdrYW8DPrA51a1ayUG+zh0+a+2N7gvWnTs2tslH/FwtszPUSW11DtKhcW26jQwESFFn4iwnSOrzczdS/8NtfH5IZWLr/m5+ehXsyXFY77NF4Kk2mZ0k7yEW5GtvCDX6FjTQfzrQHW/OQh+WUz1fNaydbPy4fJFGq0NdFzqZs2pQOxPdZOr4Uw+ZhGu4YB7AGZ70ebCWvloVthheqRCt8s8/BKOlDSBEhuCfbxW/HYeH4ICJF8fmL5lD0xRNJzxsKbla2oL+icRmPFIhf+P2yUK2vGn1MjNkOoQJIQnRYDvVS8YqFRZ5kZx53ktd3/IDTKmznQQat5Gqc2uUiBzNIRIXRbqrJkiYedXRy0X6Azb6uTJEetDB1iZutRqNrGT+fGfuZ1DmHI7xrRW2+J5HxDaGS2b3JRIFmcZFzZZqVKoVsi+aeNXKNkdi9ykTdUY+1YB2/3hiXnvcyqG8KBEh5m9vLhPWulRhkr5cb5yDrFzBhvgDVz3SS5Z0HKze1WstS1MuwnF3mWWnl3DCw47iKnWefMajthVY3Us4fpPe2cKe5lUQ8vnLUSltNKq3Fu+jW9RyQvmChZ206hPh6+qOkDt4XXU9ooPtnD+V9sLHf42DXFE9tH/KmPg+bbdNb01GjTzESPBTepneMBAqNKrPvZxpjJChcVjd6DvVz+1UaDQRIvZdNRfWCy6dhf1OnTFgbUMBG50UnzokYq/NbIo2aiRWo7KUe6GfGeH+2KiapVHNhae5jf2guYGFQ1hOiCfkbkkGnZR2LGn07yWCFwxUK9/FbWKjopbDpGktWRBEq96WN0R5VFE62MnytjelGj3wAvRV8QPcmnfDuL6v6RgBBJ0Tgeg4CkS4xr5aDdVxLtxnkY+76P64dsVC5i5eVhbia39YNTYV+MTngmjZ1fhtC0l8S3fzrJH/J3kVzxhYPaURKTt7pp+LLO3D4hDFgX15PccUsk529yYrloIfQFlY2j7VQZJ/HHJjcXh9ro8qtO9B4XmRSd/fNDCO8ms22Ni4iUDxBJoyc5UGHLcieF7DK93rEz/bLK7pVePnndwa/p/Kye6OHMKhtV6ph5Z5aHSgfNVBku89NSN9Vyaxw9qJA0QwDHnxZeuKcnWaqJQs9fPbQqrjHrIztN5sP+5R4GtQjhdHEvS3p54bSVjLmttBnvpm/j+0WyVE07ebt6+LJegH3zbZR6w8SI391Y51vp9issW+sij2yizSs29hbyM72NTsMG5liRfC3n37nqTpkDFyRyvyDzYSUbv2cOMLSSRL2uMlPXuKmbW+XKUTP+jH5S37BQM58VU1sfc/p7sVw1sTdG5+WsEu8mtyP38fJ1J++dnuQSR4BVP3qwnLTExf1jD+0tCs16yHx71Ek+O+hehTavhLAjR4AlUz0kQ2LvYYk8OVScVxTOO+EFq8Kr4VaSt/Ly01Avslhb+hh3prj0yREQIvnkWCaykm6vmTuxyE6p9gqTFjupkd3oeSj8ONRG53EKTo+OySxRrr2PWT287JwQQv0uEnMuOHnZ/ndggfNmoprbmL0OzA4duypjDvexLtrD1g4OWs/TWLbLy5LeDvpPN3okEtkqqvww3Y1vqY2ajU2ck3WajPYQlc5EzjYKW7e5KJgiTiRjtlopW9hK1OYblDthpWBLMxmT61x3SoSm0ek5wU3z0ip/TAnhrS4KAYtOmqQShw5KdJ/nol8pibaNbCzcZay31HGEwaS5Lio4TYS+YmP4T04iS+h83CKEiUslvAGwWHUaDvIyorFK/cpJOF/Gw8r+cSKZPLON9l+7GNQsLh0ce1wy8cqrdrZf0rH5jTlAEkVq+flqvIfQIxaaNrOy7kic744wjc+muSmlWqhQ00z/FTd4PeffuXpPmWnawEb0YR3FJPFmFy8j31Xp09LOzNUSfl3HmlSi7wwXLUtoRH9po91gE1dcOrIiUSLSx9wefr6MstN1sow5VGPGH25ynrDQsK2ZEzE6mjEmWVBlxnce5Nk23uwm8cN5J/mNd2oDO3+10bKDmWM3dCRJIluZAAt+cONfZ6NeQzMHPYZt0GGihy61Ak9k44hEdksKd+OFgBDJeMH6vBeq63DtmoRuaKJLZs16mYiKAZLcmiliViT2rDWxchtYkkGZSirZ02pcOWBi5RYo3yBASmPg7C+HpIDvssKShTLn/JA5PbjQqFZF5fImE+tO6Lz6hor/uIklyyXcDqhcXSVrirhZkpujTWw6CHkrqLycVOL7dRKv1wqQyhpXkfeywqKfZcJf95PmpsLGozLaNTh+Lc7GiBc1An6QVJmN0QrbTkGu3DrXTkmEFVMpanx/XSF6mcyRc5A1QqdSsQByjMysZQqFKwQIT6ch+RRWG7Nbz8BLhTTKFVeRfRK/LzXhSatSLUKL5fbdDwq5SwcomD1OxI13cCfzKZR7zU7q2n4qhWjYwnSqvRogVAJdAddZE4sXSlzSoERllYJZVa6fN7E0Wiaiqp/MoQ9ofarEno0mVu+EtDmN2a0BkphA98isXKiw7xykzaFToYxKSpuG2SRzeIuJ6A2gO6BCFZUXU2v4rissnSdzygs16vnJmgrO7Tdm1kr4k0LFaiovptA4v9fEqm1QoX6AFEacJTCZ4cweE4tXSbhlKFxOo1B2Fc0bx3rHCcheSKNKGZVkIYaQPu93kfAvOAg8tkjORJdjIEU9Y4QqOHwWVj4WgdixSK9Er54WYq5KsQ9AmxV8Hri7mAPMFh3LrR0FvB6JgAayCWwWHY9Luu/cew2SZbDa9LgdcYzddpDweEC26FgVCY8bJJOO1QqSDrfLNsqw2OJ2APJ7jd4RhFh0XB6J2++2Nnbusdl1Am4JVQKrWY+1X5HA55Nid+O5LVZGD9CsECuaht0Br4Tv1g49VquOSTa+k/D6YvWZEJuOzyPhN2yW4nqQcdfHnWPIoM2mI6kSbn+ccDhC9Fhbb9drMukM76hRrYmNYoPcvLhL5vBRKZb3bR9kBYz6DT7+WzbH+mXT8bslAv+wyNCIh9UMmhoXP6M8w06DteGLZuyW5Ltbj9msYzF2ZbiH8X/9XL4AAAKySURBVO16DF5ul4Sqg/KAWPxTnE1mHeutnR5u+/1XVunTa3Tq4ifE/ngbPDxWIxcXCwJ3CASQjg+ALFMfyETSdaPP8D+OawvQ/fsg9TvGLSvAJiIC4od+PAX7komqb9vI38nLyGqJ954SGwrEU/sSxf4HAsYv4fNI56ZBpk8fUSQ9e9FjpkGGD/5DxeJUQUAQ+EcCOviMlK8JzGJRvWgogkACErDAzdVIrpOQtuMjiqTuh1MfoqdvAuYw7k+4JaBvompBIIgJiI3Egzh4wvTniIAFzn2ClKQWJCnziCJpXHZtHrjXo6ePFCnX56h5CFcEAUFAEEi8BEzgPYx0fhZkGg5ykscQSc0Fp7uip64N9ghjDmHi5So8FwQEAUFAEAhyAsZUcgnp7GhIUg1Cq/yjP/8+cef2pd6jcKYbesZIsOY23tonUq9B3kyE+YKAICAIJD4CcS+slc59ClIaSNf5fyJ4eJE0inFth0vj0JMWhORVQXIYLx4UYpn4WpnwWBAQBASBICJgzAK4taDXcwDp0hywhkOqViDfWmT9D978N5E0CvGdhivfgO8wuqMAhOQBc1owVok/1it4g4i3MFUQEAQEAUEgeAioztj30kk3NoDqgdA6kKzqQ9n/30XydrG+E3BzFbh3QeCi6E0+FG5xkiAgCAgCgsBTJ2BkPa1ZwVEaQgqAbGRBH+54dJF8uPLFWYKAICAICAKCQNASECIZtKEThgsCgoAgIAjENwEhkvFNWJQvCAgCgoAgELQEhEgGbeiE4YKAICAICALxTUCIZHwTFuULAoKAICAIBC0BIZJBGzphuCAgCAgCgkB8ExAiGd+ERfmCgCAgCAgCQUtAiGTQhk4YLggIAoKAIBDfBIRIxjdhUb4gIAgIAoJA0BIQIhm0oROGCwKCgCAgCMQ3gf8HMwweI6HCH0kAAAAASUVORK5CYII=">
          <a:extLst>
            <a:ext uri="{FF2B5EF4-FFF2-40B4-BE49-F238E27FC236}">
              <a16:creationId xmlns:a16="http://schemas.microsoft.com/office/drawing/2014/main" id="{00000000-0008-0000-1B00-000001800100}"/>
            </a:ext>
          </a:extLst>
        </xdr:cNvPr>
        <xdr:cNvSpPr>
          <a:spLocks noChangeAspect="1" noChangeArrowheads="1"/>
        </xdr:cNvSpPr>
      </xdr:nvSpPr>
      <xdr:spPr bwMode="auto">
        <a:xfrm>
          <a:off x="8001000" y="840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114300</xdr:colOff>
      <xdr:row>1</xdr:row>
      <xdr:rowOff>9524</xdr:rowOff>
    </xdr:from>
    <xdr:to>
      <xdr:col>3</xdr:col>
      <xdr:colOff>130175</xdr:colOff>
      <xdr:row>3</xdr:row>
      <xdr:rowOff>179183</xdr:rowOff>
    </xdr:to>
    <xdr:pic>
      <xdr:nvPicPr>
        <xdr:cNvPr id="3" name="Imagen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editAs="oneCell">
    <xdr:from>
      <xdr:col>1</xdr:col>
      <xdr:colOff>114300</xdr:colOff>
      <xdr:row>1</xdr:row>
      <xdr:rowOff>9524</xdr:rowOff>
    </xdr:from>
    <xdr:to>
      <xdr:col>6</xdr:col>
      <xdr:colOff>142875</xdr:colOff>
      <xdr:row>3</xdr:row>
      <xdr:rowOff>176462</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editAs="oneCell">
    <xdr:from>
      <xdr:col>8</xdr:col>
      <xdr:colOff>217714</xdr:colOff>
      <xdr:row>44</xdr:row>
      <xdr:rowOff>36286</xdr:rowOff>
    </xdr:from>
    <xdr:to>
      <xdr:col>20</xdr:col>
      <xdr:colOff>162326</xdr:colOff>
      <xdr:row>50</xdr:row>
      <xdr:rowOff>1079500</xdr:rowOff>
    </xdr:to>
    <xdr:pic>
      <xdr:nvPicPr>
        <xdr:cNvPr id="2" name="Imagen 1"/>
        <xdr:cNvPicPr>
          <a:picLocks noChangeAspect="1"/>
        </xdr:cNvPicPr>
      </xdr:nvPicPr>
      <xdr:blipFill>
        <a:blip xmlns:r="http://schemas.openxmlformats.org/officeDocument/2006/relationships" r:embed="rId2"/>
        <a:stretch>
          <a:fillRect/>
        </a:stretch>
      </xdr:blipFill>
      <xdr:spPr>
        <a:xfrm>
          <a:off x="2739571" y="12446000"/>
          <a:ext cx="4571041" cy="213178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101412</xdr:colOff>
      <xdr:row>3</xdr:row>
      <xdr:rowOff>183933</xdr:rowOff>
    </xdr:to>
    <xdr:pic>
      <xdr:nvPicPr>
        <xdr:cNvPr id="2" name="Imagen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8300" y="200024"/>
          <a:ext cx="968375" cy="928938"/>
        </a:xfrm>
        <a:prstGeom prst="rect">
          <a:avLst/>
        </a:prstGeom>
      </xdr:spPr>
    </xdr:pic>
    <xdr:clientData/>
  </xdr:twoCellAnchor>
  <xdr:twoCellAnchor>
    <xdr:from>
      <xdr:col>5</xdr:col>
      <xdr:colOff>104775</xdr:colOff>
      <xdr:row>44</xdr:row>
      <xdr:rowOff>30690</xdr:rowOff>
    </xdr:from>
    <xdr:to>
      <xdr:col>24</xdr:col>
      <xdr:colOff>190500</xdr:colOff>
      <xdr:row>52</xdr:row>
      <xdr:rowOff>221191</xdr:rowOff>
    </xdr:to>
    <xdr:graphicFrame macro="">
      <xdr:nvGraphicFramePr>
        <xdr:cNvPr id="3" name="Gráfico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137272</xdr:colOff>
      <xdr:row>3</xdr:row>
      <xdr:rowOff>176462</xdr:rowOff>
    </xdr:to>
    <xdr:pic>
      <xdr:nvPicPr>
        <xdr:cNvPr id="4" name="Imagen 3">
          <a:extLst>
            <a:ext uri="{FF2B5EF4-FFF2-40B4-BE49-F238E27FC236}">
              <a16:creationId xmlns:a16="http://schemas.microsoft.com/office/drawing/2014/main" id="{2B96A243-1B19-44D4-8D2F-B67F04248D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8300" y="200024"/>
          <a:ext cx="968375" cy="928938"/>
        </a:xfrm>
        <a:prstGeom prst="rect">
          <a:avLst/>
        </a:prstGeom>
      </xdr:spPr>
    </xdr:pic>
    <xdr:clientData/>
  </xdr:twoCellAnchor>
  <xdr:twoCellAnchor>
    <xdr:from>
      <xdr:col>5</xdr:col>
      <xdr:colOff>104775</xdr:colOff>
      <xdr:row>44</xdr:row>
      <xdr:rowOff>47626</xdr:rowOff>
    </xdr:from>
    <xdr:to>
      <xdr:col>24</xdr:col>
      <xdr:colOff>338667</xdr:colOff>
      <xdr:row>52</xdr:row>
      <xdr:rowOff>211667</xdr:rowOff>
    </xdr:to>
    <xdr:graphicFrame macro="">
      <xdr:nvGraphicFramePr>
        <xdr:cNvPr id="5" name="Gráfico 4">
          <a:extLst>
            <a:ext uri="{FF2B5EF4-FFF2-40B4-BE49-F238E27FC236}">
              <a16:creationId xmlns:a16="http://schemas.microsoft.com/office/drawing/2014/main" id="{E36FDF19-1969-443C-BF0C-BC789AAEB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241296</xdr:colOff>
      <xdr:row>1</xdr:row>
      <xdr:rowOff>27666</xdr:rowOff>
    </xdr:from>
    <xdr:to>
      <xdr:col>5</xdr:col>
      <xdr:colOff>179951</xdr:colOff>
      <xdr:row>1</xdr:row>
      <xdr:rowOff>559706</xdr:rowOff>
    </xdr:to>
    <xdr:pic>
      <xdr:nvPicPr>
        <xdr:cNvPr id="2" name="Imagen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2653" y="218166"/>
          <a:ext cx="556419" cy="534761"/>
        </a:xfrm>
        <a:prstGeom prst="rect">
          <a:avLst/>
        </a:prstGeom>
      </xdr:spPr>
    </xdr:pic>
    <xdr:clientData/>
  </xdr:twoCellAnchor>
  <xdr:twoCellAnchor>
    <xdr:from>
      <xdr:col>5</xdr:col>
      <xdr:colOff>81642</xdr:colOff>
      <xdr:row>46</xdr:row>
      <xdr:rowOff>28575</xdr:rowOff>
    </xdr:from>
    <xdr:to>
      <xdr:col>25</xdr:col>
      <xdr:colOff>228599</xdr:colOff>
      <xdr:row>54</xdr:row>
      <xdr:rowOff>72571</xdr:rowOff>
    </xdr:to>
    <xdr:graphicFrame macro="">
      <xdr:nvGraphicFramePr>
        <xdr:cNvPr id="3" name="Gráfico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4" name="Imagen 3">
          <a:extLst>
            <a:ext uri="{FF2B5EF4-FFF2-40B4-BE49-F238E27FC236}">
              <a16:creationId xmlns:a16="http://schemas.microsoft.com/office/drawing/2014/main" id="{2B96A243-1B19-44D4-8D2F-B67F04248D4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8300" y="200024"/>
          <a:ext cx="968375" cy="928938"/>
        </a:xfrm>
        <a:prstGeom prst="rect">
          <a:avLst/>
        </a:prstGeom>
      </xdr:spPr>
    </xdr:pic>
    <xdr:clientData/>
  </xdr:twoCellAnchor>
  <xdr:twoCellAnchor>
    <xdr:from>
      <xdr:col>4</xdr:col>
      <xdr:colOff>133351</xdr:colOff>
      <xdr:row>46</xdr:row>
      <xdr:rowOff>28575</xdr:rowOff>
    </xdr:from>
    <xdr:to>
      <xdr:col>25</xdr:col>
      <xdr:colOff>228600</xdr:colOff>
      <xdr:row>54</xdr:row>
      <xdr:rowOff>99060</xdr:rowOff>
    </xdr:to>
    <xdr:graphicFrame macro="">
      <xdr:nvGraphicFramePr>
        <xdr:cNvPr id="5" name="Gráfico 4">
          <a:extLst>
            <a:ext uri="{FF2B5EF4-FFF2-40B4-BE49-F238E27FC236}">
              <a16:creationId xmlns:a16="http://schemas.microsoft.com/office/drawing/2014/main" id="{E36FDF19-1969-443C-BF0C-BC789AAEB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9524</xdr:colOff>
      <xdr:row>1</xdr:row>
      <xdr:rowOff>9525</xdr:rowOff>
    </xdr:from>
    <xdr:to>
      <xdr:col>6</xdr:col>
      <xdr:colOff>241299</xdr:colOff>
      <xdr:row>4</xdr:row>
      <xdr:rowOff>0</xdr:rowOff>
    </xdr:to>
    <xdr:pic>
      <xdr:nvPicPr>
        <xdr:cNvPr id="2" name="Imagen 4">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4" y="200025"/>
          <a:ext cx="9937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84422</xdr:colOff>
      <xdr:row>48</xdr:row>
      <xdr:rowOff>6350</xdr:rowOff>
    </xdr:from>
    <xdr:to>
      <xdr:col>26</xdr:col>
      <xdr:colOff>93563</xdr:colOff>
      <xdr:row>59</xdr:row>
      <xdr:rowOff>63500</xdr:rowOff>
    </xdr:to>
    <xdr:pic>
      <xdr:nvPicPr>
        <xdr:cNvPr id="4" name="Imagen 3"/>
        <xdr:cNvPicPr>
          <a:picLocks noChangeAspect="1"/>
        </xdr:cNvPicPr>
      </xdr:nvPicPr>
      <xdr:blipFill>
        <a:blip xmlns:r="http://schemas.openxmlformats.org/officeDocument/2006/relationships" r:embed="rId2"/>
        <a:stretch>
          <a:fillRect/>
        </a:stretch>
      </xdr:blipFill>
      <xdr:spPr>
        <a:xfrm>
          <a:off x="922622" y="14947900"/>
          <a:ext cx="8537191" cy="2082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135031</xdr:colOff>
      <xdr:row>3</xdr:row>
      <xdr:rowOff>176462</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editAs="oneCell">
    <xdr:from>
      <xdr:col>1</xdr:col>
      <xdr:colOff>114300</xdr:colOff>
      <xdr:row>1</xdr:row>
      <xdr:rowOff>9524</xdr:rowOff>
    </xdr:from>
    <xdr:to>
      <xdr:col>6</xdr:col>
      <xdr:colOff>142875</xdr:colOff>
      <xdr:row>3</xdr:row>
      <xdr:rowOff>176462</xdr:rowOff>
    </xdr:to>
    <xdr:pic>
      <xdr:nvPicPr>
        <xdr:cNvPr id="4" name="Imagen 3">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editAs="oneCell">
    <xdr:from>
      <xdr:col>7</xdr:col>
      <xdr:colOff>480787</xdr:colOff>
      <xdr:row>54</xdr:row>
      <xdr:rowOff>9071</xdr:rowOff>
    </xdr:from>
    <xdr:to>
      <xdr:col>25</xdr:col>
      <xdr:colOff>81644</xdr:colOff>
      <xdr:row>59</xdr:row>
      <xdr:rowOff>1554268</xdr:rowOff>
    </xdr:to>
    <xdr:pic>
      <xdr:nvPicPr>
        <xdr:cNvPr id="2" name="Imagen 1"/>
        <xdr:cNvPicPr>
          <a:picLocks noChangeAspect="1"/>
        </xdr:cNvPicPr>
      </xdr:nvPicPr>
      <xdr:blipFill>
        <a:blip xmlns:r="http://schemas.openxmlformats.org/officeDocument/2006/relationships" r:embed="rId2"/>
        <a:stretch>
          <a:fillRect/>
        </a:stretch>
      </xdr:blipFill>
      <xdr:spPr>
        <a:xfrm>
          <a:off x="2004787" y="16827500"/>
          <a:ext cx="7093857" cy="235255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40218</xdr:colOff>
      <xdr:row>1</xdr:row>
      <xdr:rowOff>41275</xdr:rowOff>
    </xdr:from>
    <xdr:to>
      <xdr:col>3</xdr:col>
      <xdr:colOff>158750</xdr:colOff>
      <xdr:row>3</xdr:row>
      <xdr:rowOff>149938</xdr:rowOff>
    </xdr:to>
    <xdr:pic>
      <xdr:nvPicPr>
        <xdr:cNvPr id="2" name="Imagen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7418" y="231775"/>
          <a:ext cx="874182" cy="851613"/>
        </a:xfrm>
        <a:prstGeom prst="rect">
          <a:avLst/>
        </a:prstGeom>
      </xdr:spPr>
    </xdr:pic>
    <xdr:clientData/>
  </xdr:twoCellAnchor>
  <xdr:twoCellAnchor editAs="oneCell">
    <xdr:from>
      <xdr:col>2</xdr:col>
      <xdr:colOff>40218</xdr:colOff>
      <xdr:row>1</xdr:row>
      <xdr:rowOff>41275</xdr:rowOff>
    </xdr:from>
    <xdr:to>
      <xdr:col>3</xdr:col>
      <xdr:colOff>179918</xdr:colOff>
      <xdr:row>3</xdr:row>
      <xdr:rowOff>149938</xdr:rowOff>
    </xdr:to>
    <xdr:pic>
      <xdr:nvPicPr>
        <xdr:cNvPr id="4" name="Imagen 3">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7418" y="231775"/>
          <a:ext cx="889000" cy="851613"/>
        </a:xfrm>
        <a:prstGeom prst="rect">
          <a:avLst/>
        </a:prstGeom>
      </xdr:spPr>
    </xdr:pic>
    <xdr:clientData/>
  </xdr:twoCellAnchor>
  <xdr:twoCellAnchor editAs="oneCell">
    <xdr:from>
      <xdr:col>6</xdr:col>
      <xdr:colOff>1073150</xdr:colOff>
      <xdr:row>44</xdr:row>
      <xdr:rowOff>63501</xdr:rowOff>
    </xdr:from>
    <xdr:to>
      <xdr:col>13</xdr:col>
      <xdr:colOff>143682</xdr:colOff>
      <xdr:row>53</xdr:row>
      <xdr:rowOff>174222</xdr:rowOff>
    </xdr:to>
    <xdr:pic>
      <xdr:nvPicPr>
        <xdr:cNvPr id="6" name="Imagen 5"/>
        <xdr:cNvPicPr>
          <a:picLocks noChangeAspect="1"/>
        </xdr:cNvPicPr>
      </xdr:nvPicPr>
      <xdr:blipFill>
        <a:blip xmlns:r="http://schemas.openxmlformats.org/officeDocument/2006/relationships" r:embed="rId2"/>
        <a:stretch>
          <a:fillRect/>
        </a:stretch>
      </xdr:blipFill>
      <xdr:spPr>
        <a:xfrm>
          <a:off x="6534150" y="13658851"/>
          <a:ext cx="4080682" cy="176807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oneCellAnchor>
    <xdr:from>
      <xdr:col>1</xdr:col>
      <xdr:colOff>101600</xdr:colOff>
      <xdr:row>1</xdr:row>
      <xdr:rowOff>66674</xdr:rowOff>
    </xdr:from>
    <xdr:ext cx="1022350" cy="825501"/>
    <xdr:pic>
      <xdr:nvPicPr>
        <xdr:cNvPr id="2" name="Imagen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57174"/>
          <a:ext cx="1022350" cy="825501"/>
        </a:xfrm>
        <a:prstGeom prst="rect">
          <a:avLst/>
        </a:prstGeom>
      </xdr:spPr>
    </xdr:pic>
    <xdr:clientData/>
  </xdr:oneCellAnchor>
  <xdr:twoCellAnchor editAs="oneCell">
    <xdr:from>
      <xdr:col>8</xdr:col>
      <xdr:colOff>1206499</xdr:colOff>
      <xdr:row>43</xdr:row>
      <xdr:rowOff>127001</xdr:rowOff>
    </xdr:from>
    <xdr:to>
      <xdr:col>18</xdr:col>
      <xdr:colOff>118230</xdr:colOff>
      <xdr:row>52</xdr:row>
      <xdr:rowOff>149591</xdr:rowOff>
    </xdr:to>
    <xdr:pic>
      <xdr:nvPicPr>
        <xdr:cNvPr id="3" name="Imagen 2"/>
        <xdr:cNvPicPr>
          <a:picLocks noChangeAspect="1"/>
        </xdr:cNvPicPr>
      </xdr:nvPicPr>
      <xdr:blipFill>
        <a:blip xmlns:r="http://schemas.openxmlformats.org/officeDocument/2006/relationships" r:embed="rId2"/>
        <a:stretch>
          <a:fillRect/>
        </a:stretch>
      </xdr:blipFill>
      <xdr:spPr>
        <a:xfrm>
          <a:off x="4095749" y="12103101"/>
          <a:ext cx="3966331" cy="16799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114300</xdr:colOff>
      <xdr:row>1</xdr:row>
      <xdr:rowOff>9525</xdr:rowOff>
    </xdr:from>
    <xdr:to>
      <xdr:col>6</xdr:col>
      <xdr:colOff>158750</xdr:colOff>
      <xdr:row>3</xdr:row>
      <xdr:rowOff>85726</xdr:rowOff>
    </xdr:to>
    <xdr:pic>
      <xdr:nvPicPr>
        <xdr:cNvPr id="3" name="Imagen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 y="200025"/>
          <a:ext cx="984250" cy="844551"/>
        </a:xfrm>
        <a:prstGeom prst="rect">
          <a:avLst/>
        </a:prstGeom>
      </xdr:spPr>
    </xdr:pic>
    <xdr:clientData/>
  </xdr:twoCellAnchor>
  <xdr:twoCellAnchor editAs="oneCell">
    <xdr:from>
      <xdr:col>1</xdr:col>
      <xdr:colOff>114300</xdr:colOff>
      <xdr:row>1</xdr:row>
      <xdr:rowOff>9525</xdr:rowOff>
    </xdr:from>
    <xdr:to>
      <xdr:col>6</xdr:col>
      <xdr:colOff>114300</xdr:colOff>
      <xdr:row>3</xdr:row>
      <xdr:rowOff>85726</xdr:rowOff>
    </xdr:to>
    <xdr:pic>
      <xdr:nvPicPr>
        <xdr:cNvPr id="5" name="Imagen 4">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5"/>
          <a:ext cx="952500" cy="844551"/>
        </a:xfrm>
        <a:prstGeom prst="rect">
          <a:avLst/>
        </a:prstGeom>
      </xdr:spPr>
    </xdr:pic>
    <xdr:clientData/>
  </xdr:twoCellAnchor>
  <xdr:twoCellAnchor editAs="oneCell">
    <xdr:from>
      <xdr:col>8</xdr:col>
      <xdr:colOff>711199</xdr:colOff>
      <xdr:row>44</xdr:row>
      <xdr:rowOff>57150</xdr:rowOff>
    </xdr:from>
    <xdr:to>
      <xdr:col>17</xdr:col>
      <xdr:colOff>228600</xdr:colOff>
      <xdr:row>53</xdr:row>
      <xdr:rowOff>171451</xdr:rowOff>
    </xdr:to>
    <xdr:pic>
      <xdr:nvPicPr>
        <xdr:cNvPr id="2" name="Imagen 1"/>
        <xdr:cNvPicPr>
          <a:picLocks noChangeAspect="1"/>
        </xdr:cNvPicPr>
      </xdr:nvPicPr>
      <xdr:blipFill>
        <a:blip xmlns:r="http://schemas.openxmlformats.org/officeDocument/2006/relationships" r:embed="rId2"/>
        <a:stretch>
          <a:fillRect/>
        </a:stretch>
      </xdr:blipFill>
      <xdr:spPr>
        <a:xfrm>
          <a:off x="3809999" y="14351000"/>
          <a:ext cx="3543301" cy="177165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130175</xdr:colOff>
      <xdr:row>3</xdr:row>
      <xdr:rowOff>104774</xdr:rowOff>
    </xdr:to>
    <xdr:pic>
      <xdr:nvPicPr>
        <xdr:cNvPr id="2" name="Imagen 1">
          <a:extLst>
            <a:ext uri="{FF2B5EF4-FFF2-40B4-BE49-F238E27FC236}">
              <a16:creationId xmlns:a16="http://schemas.microsoft.com/office/drawing/2014/main" id="{3EDDFCA5-8273-469E-BE23-4536410F27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1044575" cy="857250"/>
        </a:xfrm>
        <a:prstGeom prst="rect">
          <a:avLst/>
        </a:prstGeom>
      </xdr:spPr>
    </xdr:pic>
    <xdr:clientData/>
  </xdr:twoCellAnchor>
  <xdr:twoCellAnchor editAs="oneCell">
    <xdr:from>
      <xdr:col>8</xdr:col>
      <xdr:colOff>1073149</xdr:colOff>
      <xdr:row>43</xdr:row>
      <xdr:rowOff>31989</xdr:rowOff>
    </xdr:from>
    <xdr:to>
      <xdr:col>17</xdr:col>
      <xdr:colOff>222250</xdr:colOff>
      <xdr:row>52</xdr:row>
      <xdr:rowOff>66495</xdr:rowOff>
    </xdr:to>
    <xdr:pic>
      <xdr:nvPicPr>
        <xdr:cNvPr id="4" name="Imagen 3"/>
        <xdr:cNvPicPr>
          <a:picLocks noChangeAspect="1"/>
        </xdr:cNvPicPr>
      </xdr:nvPicPr>
      <xdr:blipFill>
        <a:blip xmlns:r="http://schemas.openxmlformats.org/officeDocument/2006/relationships" r:embed="rId2"/>
        <a:stretch>
          <a:fillRect/>
        </a:stretch>
      </xdr:blipFill>
      <xdr:spPr>
        <a:xfrm>
          <a:off x="4457699" y="14662389"/>
          <a:ext cx="3321051" cy="169185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oneCellAnchor>
    <xdr:from>
      <xdr:col>1</xdr:col>
      <xdr:colOff>114300</xdr:colOff>
      <xdr:row>2</xdr:row>
      <xdr:rowOff>9524</xdr:rowOff>
    </xdr:from>
    <xdr:ext cx="1022350" cy="825501"/>
    <xdr:pic>
      <xdr:nvPicPr>
        <xdr:cNvPr id="2" name="Imagen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384174"/>
          <a:ext cx="1022350" cy="825501"/>
        </a:xfrm>
        <a:prstGeom prst="rect">
          <a:avLst/>
        </a:prstGeom>
      </xdr:spPr>
    </xdr:pic>
    <xdr:clientData/>
  </xdr:oneCellAnchor>
  <xdr:twoCellAnchor editAs="oneCell">
    <xdr:from>
      <xdr:col>8</xdr:col>
      <xdr:colOff>1079494</xdr:colOff>
      <xdr:row>42</xdr:row>
      <xdr:rowOff>145144</xdr:rowOff>
    </xdr:from>
    <xdr:to>
      <xdr:col>18</xdr:col>
      <xdr:colOff>380993</xdr:colOff>
      <xdr:row>51</xdr:row>
      <xdr:rowOff>105457</xdr:rowOff>
    </xdr:to>
    <xdr:pic>
      <xdr:nvPicPr>
        <xdr:cNvPr id="3" name="Imagen 2"/>
        <xdr:cNvPicPr>
          <a:picLocks noChangeAspect="1"/>
        </xdr:cNvPicPr>
      </xdr:nvPicPr>
      <xdr:blipFill>
        <a:blip xmlns:r="http://schemas.openxmlformats.org/officeDocument/2006/relationships" r:embed="rId2"/>
        <a:stretch>
          <a:fillRect/>
        </a:stretch>
      </xdr:blipFill>
      <xdr:spPr>
        <a:xfrm>
          <a:off x="3973280" y="12300858"/>
          <a:ext cx="4272642" cy="1602242"/>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114300</xdr:colOff>
      <xdr:row>1</xdr:row>
      <xdr:rowOff>9525</xdr:rowOff>
    </xdr:from>
    <xdr:to>
      <xdr:col>6</xdr:col>
      <xdr:colOff>279400</xdr:colOff>
      <xdr:row>3</xdr:row>
      <xdr:rowOff>85726</xdr:rowOff>
    </xdr:to>
    <xdr:pic>
      <xdr:nvPicPr>
        <xdr:cNvPr id="2" name="Imagen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8300" y="200025"/>
          <a:ext cx="1149350" cy="844551"/>
        </a:xfrm>
        <a:prstGeom prst="rect">
          <a:avLst/>
        </a:prstGeom>
      </xdr:spPr>
    </xdr:pic>
    <xdr:clientData/>
  </xdr:twoCellAnchor>
  <xdr:twoCellAnchor editAs="oneCell">
    <xdr:from>
      <xdr:col>1</xdr:col>
      <xdr:colOff>114300</xdr:colOff>
      <xdr:row>1</xdr:row>
      <xdr:rowOff>9525</xdr:rowOff>
    </xdr:from>
    <xdr:to>
      <xdr:col>6</xdr:col>
      <xdr:colOff>114300</xdr:colOff>
      <xdr:row>3</xdr:row>
      <xdr:rowOff>85726</xdr:rowOff>
    </xdr:to>
    <xdr:pic>
      <xdr:nvPicPr>
        <xdr:cNvPr id="4" name="Imagen 3">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5"/>
          <a:ext cx="952500" cy="844551"/>
        </a:xfrm>
        <a:prstGeom prst="rect">
          <a:avLst/>
        </a:prstGeom>
      </xdr:spPr>
    </xdr:pic>
    <xdr:clientData/>
  </xdr:twoCellAnchor>
  <xdr:twoCellAnchor editAs="oneCell">
    <xdr:from>
      <xdr:col>8</xdr:col>
      <xdr:colOff>1339850</xdr:colOff>
      <xdr:row>43</xdr:row>
      <xdr:rowOff>107950</xdr:rowOff>
    </xdr:from>
    <xdr:to>
      <xdr:col>19</xdr:col>
      <xdr:colOff>5476</xdr:colOff>
      <xdr:row>52</xdr:row>
      <xdr:rowOff>142347</xdr:rowOff>
    </xdr:to>
    <xdr:pic>
      <xdr:nvPicPr>
        <xdr:cNvPr id="6" name="Imagen 5"/>
        <xdr:cNvPicPr>
          <a:picLocks noChangeAspect="1"/>
        </xdr:cNvPicPr>
      </xdr:nvPicPr>
      <xdr:blipFill>
        <a:blip xmlns:r="http://schemas.openxmlformats.org/officeDocument/2006/relationships" r:embed="rId2"/>
        <a:stretch>
          <a:fillRect/>
        </a:stretch>
      </xdr:blipFill>
      <xdr:spPr>
        <a:xfrm>
          <a:off x="4438650" y="12947650"/>
          <a:ext cx="4075826" cy="169174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18143</xdr:colOff>
      <xdr:row>3</xdr:row>
      <xdr:rowOff>166121</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7371" y="200024"/>
          <a:ext cx="865415" cy="918597"/>
        </a:xfrm>
        <a:prstGeom prst="rect">
          <a:avLst/>
        </a:prstGeom>
      </xdr:spPr>
    </xdr:pic>
    <xdr:clientData/>
  </xdr:twoCellAnchor>
  <xdr:twoCellAnchor editAs="oneCell">
    <xdr:from>
      <xdr:col>6</xdr:col>
      <xdr:colOff>43255</xdr:colOff>
      <xdr:row>49</xdr:row>
      <xdr:rowOff>154215</xdr:rowOff>
    </xdr:from>
    <xdr:to>
      <xdr:col>23</xdr:col>
      <xdr:colOff>17388</xdr:colOff>
      <xdr:row>58</xdr:row>
      <xdr:rowOff>117928</xdr:rowOff>
    </xdr:to>
    <xdr:pic>
      <xdr:nvPicPr>
        <xdr:cNvPr id="4" name="Imagen 3"/>
        <xdr:cNvPicPr>
          <a:picLocks noChangeAspect="1"/>
        </xdr:cNvPicPr>
      </xdr:nvPicPr>
      <xdr:blipFill>
        <a:blip xmlns:r="http://schemas.openxmlformats.org/officeDocument/2006/relationships" r:embed="rId2"/>
        <a:stretch>
          <a:fillRect/>
        </a:stretch>
      </xdr:blipFill>
      <xdr:spPr>
        <a:xfrm>
          <a:off x="1267898" y="18015858"/>
          <a:ext cx="6795847" cy="175985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11</xdr:col>
      <xdr:colOff>361950</xdr:colOff>
      <xdr:row>43</xdr:row>
      <xdr:rowOff>12700</xdr:rowOff>
    </xdr:from>
    <xdr:to>
      <xdr:col>17</xdr:col>
      <xdr:colOff>465015</xdr:colOff>
      <xdr:row>49</xdr:row>
      <xdr:rowOff>163535</xdr:rowOff>
    </xdr:to>
    <xdr:pic>
      <xdr:nvPicPr>
        <xdr:cNvPr id="2" name="Imagen 1"/>
        <xdr:cNvPicPr>
          <a:picLocks noChangeAspect="1"/>
        </xdr:cNvPicPr>
      </xdr:nvPicPr>
      <xdr:blipFill>
        <a:blip xmlns:r="http://schemas.openxmlformats.org/officeDocument/2006/relationships" r:embed="rId1"/>
        <a:stretch>
          <a:fillRect/>
        </a:stretch>
      </xdr:blipFill>
      <xdr:spPr>
        <a:xfrm>
          <a:off x="8743950" y="10312400"/>
          <a:ext cx="4675065" cy="125573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7</xdr:col>
      <xdr:colOff>146050</xdr:colOff>
      <xdr:row>51</xdr:row>
      <xdr:rowOff>41436</xdr:rowOff>
    </xdr:from>
    <xdr:to>
      <xdr:col>16</xdr:col>
      <xdr:colOff>401467</xdr:colOff>
      <xdr:row>60</xdr:row>
      <xdr:rowOff>159104</xdr:rowOff>
    </xdr:to>
    <xdr:pic>
      <xdr:nvPicPr>
        <xdr:cNvPr id="2" name="Imagen 1"/>
        <xdr:cNvPicPr>
          <a:picLocks noChangeAspect="1"/>
        </xdr:cNvPicPr>
      </xdr:nvPicPr>
      <xdr:blipFill>
        <a:blip xmlns:r="http://schemas.openxmlformats.org/officeDocument/2006/relationships" r:embed="rId1"/>
        <a:stretch>
          <a:fillRect/>
        </a:stretch>
      </xdr:blipFill>
      <xdr:spPr>
        <a:xfrm>
          <a:off x="5480050" y="11553986"/>
          <a:ext cx="7113417" cy="177501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9</xdr:col>
      <xdr:colOff>400050</xdr:colOff>
      <xdr:row>51</xdr:row>
      <xdr:rowOff>45269</xdr:rowOff>
    </xdr:from>
    <xdr:to>
      <xdr:col>18</xdr:col>
      <xdr:colOff>553934</xdr:colOff>
      <xdr:row>60</xdr:row>
      <xdr:rowOff>184871</xdr:rowOff>
    </xdr:to>
    <xdr:pic>
      <xdr:nvPicPr>
        <xdr:cNvPr id="2" name="Imagen 1"/>
        <xdr:cNvPicPr>
          <a:picLocks noChangeAspect="1"/>
        </xdr:cNvPicPr>
      </xdr:nvPicPr>
      <xdr:blipFill>
        <a:blip xmlns:r="http://schemas.openxmlformats.org/officeDocument/2006/relationships" r:embed="rId1"/>
        <a:stretch>
          <a:fillRect/>
        </a:stretch>
      </xdr:blipFill>
      <xdr:spPr>
        <a:xfrm>
          <a:off x="7258050" y="10002069"/>
          <a:ext cx="7011884" cy="1796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519546</xdr:colOff>
      <xdr:row>47</xdr:row>
      <xdr:rowOff>-1</xdr:rowOff>
    </xdr:from>
    <xdr:to>
      <xdr:col>18</xdr:col>
      <xdr:colOff>404091</xdr:colOff>
      <xdr:row>61</xdr:row>
      <xdr:rowOff>49828</xdr:rowOff>
    </xdr:to>
    <xdr:pic>
      <xdr:nvPicPr>
        <xdr:cNvPr id="2" name="Imagen 1"/>
        <xdr:cNvPicPr>
          <a:picLocks noChangeAspect="1"/>
        </xdr:cNvPicPr>
      </xdr:nvPicPr>
      <xdr:blipFill>
        <a:blip xmlns:r="http://schemas.openxmlformats.org/officeDocument/2006/relationships" r:embed="rId1"/>
        <a:stretch>
          <a:fillRect/>
        </a:stretch>
      </xdr:blipFill>
      <xdr:spPr>
        <a:xfrm>
          <a:off x="8139546" y="11649363"/>
          <a:ext cx="5980545" cy="263601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9</xdr:col>
      <xdr:colOff>120650</xdr:colOff>
      <xdr:row>51</xdr:row>
      <xdr:rowOff>31869</xdr:rowOff>
    </xdr:from>
    <xdr:to>
      <xdr:col>18</xdr:col>
      <xdr:colOff>509486</xdr:colOff>
      <xdr:row>60</xdr:row>
      <xdr:rowOff>170023</xdr:rowOff>
    </xdr:to>
    <xdr:pic>
      <xdr:nvPicPr>
        <xdr:cNvPr id="2" name="Imagen 1"/>
        <xdr:cNvPicPr>
          <a:picLocks noChangeAspect="1"/>
        </xdr:cNvPicPr>
      </xdr:nvPicPr>
      <xdr:blipFill>
        <a:blip xmlns:r="http://schemas.openxmlformats.org/officeDocument/2006/relationships" r:embed="rId1"/>
        <a:stretch>
          <a:fillRect/>
        </a:stretch>
      </xdr:blipFill>
      <xdr:spPr>
        <a:xfrm>
          <a:off x="6978650" y="10833219"/>
          <a:ext cx="7246836" cy="179550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10</xdr:col>
      <xdr:colOff>330200</xdr:colOff>
      <xdr:row>64</xdr:row>
      <xdr:rowOff>63500</xdr:rowOff>
    </xdr:from>
    <xdr:to>
      <xdr:col>15</xdr:col>
      <xdr:colOff>664153</xdr:colOff>
      <xdr:row>73</xdr:row>
      <xdr:rowOff>120889</xdr:rowOff>
    </xdr:to>
    <xdr:pic>
      <xdr:nvPicPr>
        <xdr:cNvPr id="3" name="Imagen 2"/>
        <xdr:cNvPicPr>
          <a:picLocks noChangeAspect="1"/>
        </xdr:cNvPicPr>
      </xdr:nvPicPr>
      <xdr:blipFill>
        <a:blip xmlns:r="http://schemas.openxmlformats.org/officeDocument/2006/relationships" r:embed="rId1"/>
        <a:stretch>
          <a:fillRect/>
        </a:stretch>
      </xdr:blipFill>
      <xdr:spPr>
        <a:xfrm>
          <a:off x="7950200" y="13093700"/>
          <a:ext cx="4143953" cy="171473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130175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editAs="oneCell">
    <xdr:from>
      <xdr:col>8</xdr:col>
      <xdr:colOff>104588</xdr:colOff>
      <xdr:row>53</xdr:row>
      <xdr:rowOff>7471</xdr:rowOff>
    </xdr:from>
    <xdr:to>
      <xdr:col>19</xdr:col>
      <xdr:colOff>385400</xdr:colOff>
      <xdr:row>60</xdr:row>
      <xdr:rowOff>912282</xdr:rowOff>
    </xdr:to>
    <xdr:pic>
      <xdr:nvPicPr>
        <xdr:cNvPr id="4" name="Imagen 3"/>
        <xdr:cNvPicPr>
          <a:picLocks noChangeAspect="1"/>
        </xdr:cNvPicPr>
      </xdr:nvPicPr>
      <xdr:blipFill>
        <a:blip xmlns:r="http://schemas.openxmlformats.org/officeDocument/2006/relationships" r:embed="rId2"/>
        <a:stretch>
          <a:fillRect/>
        </a:stretch>
      </xdr:blipFill>
      <xdr:spPr>
        <a:xfrm>
          <a:off x="3227294" y="17854706"/>
          <a:ext cx="4763165" cy="221963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130175</xdr:colOff>
      <xdr:row>3</xdr:row>
      <xdr:rowOff>176462</xdr:rowOff>
    </xdr:to>
    <xdr:pic>
      <xdr:nvPicPr>
        <xdr:cNvPr id="2" name="Imagen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editAs="oneCell">
    <xdr:from>
      <xdr:col>1</xdr:col>
      <xdr:colOff>114300</xdr:colOff>
      <xdr:row>1</xdr:row>
      <xdr:rowOff>9524</xdr:rowOff>
    </xdr:from>
    <xdr:to>
      <xdr:col>6</xdr:col>
      <xdr:colOff>142875</xdr:colOff>
      <xdr:row>3</xdr:row>
      <xdr:rowOff>176462</xdr:rowOff>
    </xdr:to>
    <xdr:pic>
      <xdr:nvPicPr>
        <xdr:cNvPr id="4" name="Imagen 3">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editAs="oneCell">
    <xdr:from>
      <xdr:col>1</xdr:col>
      <xdr:colOff>114300</xdr:colOff>
      <xdr:row>1</xdr:row>
      <xdr:rowOff>9524</xdr:rowOff>
    </xdr:from>
    <xdr:to>
      <xdr:col>6</xdr:col>
      <xdr:colOff>142875</xdr:colOff>
      <xdr:row>3</xdr:row>
      <xdr:rowOff>176462</xdr:rowOff>
    </xdr:to>
    <xdr:pic>
      <xdr:nvPicPr>
        <xdr:cNvPr id="6" name="Imagen 5">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editAs="oneCell">
    <xdr:from>
      <xdr:col>7</xdr:col>
      <xdr:colOff>1281616</xdr:colOff>
      <xdr:row>62</xdr:row>
      <xdr:rowOff>177800</xdr:rowOff>
    </xdr:from>
    <xdr:to>
      <xdr:col>20</xdr:col>
      <xdr:colOff>26006</xdr:colOff>
      <xdr:row>68</xdr:row>
      <xdr:rowOff>127000</xdr:rowOff>
    </xdr:to>
    <xdr:pic>
      <xdr:nvPicPr>
        <xdr:cNvPr id="8" name="Imagen 7"/>
        <xdr:cNvPicPr>
          <a:picLocks noChangeAspect="1"/>
        </xdr:cNvPicPr>
      </xdr:nvPicPr>
      <xdr:blipFill>
        <a:blip xmlns:r="http://schemas.openxmlformats.org/officeDocument/2006/relationships" r:embed="rId2"/>
        <a:stretch>
          <a:fillRect/>
        </a:stretch>
      </xdr:blipFill>
      <xdr:spPr>
        <a:xfrm>
          <a:off x="2799266" y="17545050"/>
          <a:ext cx="4656240" cy="20320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oneCellAnchor>
    <xdr:from>
      <xdr:col>1</xdr:col>
      <xdr:colOff>114300</xdr:colOff>
      <xdr:row>1</xdr:row>
      <xdr:rowOff>9524</xdr:rowOff>
    </xdr:from>
    <xdr:ext cx="947945" cy="937221"/>
    <xdr:pic>
      <xdr:nvPicPr>
        <xdr:cNvPr id="2" name="Imagen 1">
          <a:extLst>
            <a:ext uri="{FF2B5EF4-FFF2-40B4-BE49-F238E27FC236}">
              <a16:creationId xmlns:a16="http://schemas.microsoft.com/office/drawing/2014/main" id="{1A9B1D66-AAD1-400F-BECE-783A478F23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47945" cy="937221"/>
        </a:xfrm>
        <a:prstGeom prst="rect">
          <a:avLst/>
        </a:prstGeom>
      </xdr:spPr>
    </xdr:pic>
    <xdr:clientData/>
  </xdr:oneCellAnchor>
  <xdr:twoCellAnchor editAs="oneCell">
    <xdr:from>
      <xdr:col>8</xdr:col>
      <xdr:colOff>209550</xdr:colOff>
      <xdr:row>64</xdr:row>
      <xdr:rowOff>12700</xdr:rowOff>
    </xdr:from>
    <xdr:to>
      <xdr:col>18</xdr:col>
      <xdr:colOff>50800</xdr:colOff>
      <xdr:row>73</xdr:row>
      <xdr:rowOff>132635</xdr:rowOff>
    </xdr:to>
    <xdr:pic>
      <xdr:nvPicPr>
        <xdr:cNvPr id="4" name="Imagen 3"/>
        <xdr:cNvPicPr>
          <a:picLocks noChangeAspect="1"/>
        </xdr:cNvPicPr>
      </xdr:nvPicPr>
      <xdr:blipFill>
        <a:blip xmlns:r="http://schemas.openxmlformats.org/officeDocument/2006/relationships" r:embed="rId2"/>
        <a:stretch>
          <a:fillRect/>
        </a:stretch>
      </xdr:blipFill>
      <xdr:spPr>
        <a:xfrm>
          <a:off x="3022600" y="16338550"/>
          <a:ext cx="3708400" cy="178998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130175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editAs="oneCell">
    <xdr:from>
      <xdr:col>8</xdr:col>
      <xdr:colOff>228600</xdr:colOff>
      <xdr:row>48</xdr:row>
      <xdr:rowOff>44450</xdr:rowOff>
    </xdr:from>
    <xdr:to>
      <xdr:col>19</xdr:col>
      <xdr:colOff>397472</xdr:colOff>
      <xdr:row>55</xdr:row>
      <xdr:rowOff>95505</xdr:rowOff>
    </xdr:to>
    <xdr:pic>
      <xdr:nvPicPr>
        <xdr:cNvPr id="4" name="Imagen 3"/>
        <xdr:cNvPicPr>
          <a:picLocks noChangeAspect="1"/>
        </xdr:cNvPicPr>
      </xdr:nvPicPr>
      <xdr:blipFill>
        <a:blip xmlns:r="http://schemas.openxmlformats.org/officeDocument/2006/relationships" r:embed="rId2"/>
        <a:stretch>
          <a:fillRect/>
        </a:stretch>
      </xdr:blipFill>
      <xdr:spPr>
        <a:xfrm>
          <a:off x="2743200" y="13785850"/>
          <a:ext cx="4277322" cy="182905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171450</xdr:colOff>
      <xdr:row>0</xdr:row>
      <xdr:rowOff>190499</xdr:rowOff>
    </xdr:from>
    <xdr:to>
      <xdr:col>6</xdr:col>
      <xdr:colOff>200025</xdr:colOff>
      <xdr:row>3</xdr:row>
      <xdr:rowOff>151062</xdr:rowOff>
    </xdr:to>
    <xdr:pic>
      <xdr:nvPicPr>
        <xdr:cNvPr id="9" name="Imagen 8">
          <a:extLst>
            <a:ext uri="{FF2B5EF4-FFF2-40B4-BE49-F238E27FC236}">
              <a16:creationId xmlns:a16="http://schemas.microsoft.com/office/drawing/2014/main" id="{00000000-0008-0000-30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1800" y="190499"/>
          <a:ext cx="987425" cy="919413"/>
        </a:xfrm>
        <a:prstGeom prst="rect">
          <a:avLst/>
        </a:prstGeom>
      </xdr:spPr>
    </xdr:pic>
    <xdr:clientData/>
  </xdr:twoCellAnchor>
  <xdr:twoCellAnchor editAs="oneCell">
    <xdr:from>
      <xdr:col>1</xdr:col>
      <xdr:colOff>171450</xdr:colOff>
      <xdr:row>0</xdr:row>
      <xdr:rowOff>190499</xdr:rowOff>
    </xdr:from>
    <xdr:to>
      <xdr:col>6</xdr:col>
      <xdr:colOff>200025</xdr:colOff>
      <xdr:row>3</xdr:row>
      <xdr:rowOff>157412</xdr:rowOff>
    </xdr:to>
    <xdr:pic>
      <xdr:nvPicPr>
        <xdr:cNvPr id="4" name="Imagen 3">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1800" y="190499"/>
          <a:ext cx="987425" cy="919413"/>
        </a:xfrm>
        <a:prstGeom prst="rect">
          <a:avLst/>
        </a:prstGeom>
      </xdr:spPr>
    </xdr:pic>
    <xdr:clientData/>
  </xdr:twoCellAnchor>
  <xdr:twoCellAnchor editAs="oneCell">
    <xdr:from>
      <xdr:col>1</xdr:col>
      <xdr:colOff>57150</xdr:colOff>
      <xdr:row>1</xdr:row>
      <xdr:rowOff>9524</xdr:rowOff>
    </xdr:from>
    <xdr:to>
      <xdr:col>6</xdr:col>
      <xdr:colOff>85725</xdr:colOff>
      <xdr:row>3</xdr:row>
      <xdr:rowOff>166937</xdr:rowOff>
    </xdr:to>
    <xdr:pic>
      <xdr:nvPicPr>
        <xdr:cNvPr id="6" name="Imagen 5">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00" y="200024"/>
          <a:ext cx="987425" cy="919413"/>
        </a:xfrm>
        <a:prstGeom prst="rect">
          <a:avLst/>
        </a:prstGeom>
      </xdr:spPr>
    </xdr:pic>
    <xdr:clientData/>
  </xdr:twoCellAnchor>
  <xdr:twoCellAnchor editAs="oneCell">
    <xdr:from>
      <xdr:col>2</xdr:col>
      <xdr:colOff>133351</xdr:colOff>
      <xdr:row>43</xdr:row>
      <xdr:rowOff>19050</xdr:rowOff>
    </xdr:from>
    <xdr:to>
      <xdr:col>26</xdr:col>
      <xdr:colOff>228146</xdr:colOff>
      <xdr:row>55</xdr:row>
      <xdr:rowOff>69850</xdr:rowOff>
    </xdr:to>
    <xdr:pic>
      <xdr:nvPicPr>
        <xdr:cNvPr id="2" name="Imagen 1"/>
        <xdr:cNvPicPr>
          <a:picLocks noChangeAspect="1"/>
        </xdr:cNvPicPr>
      </xdr:nvPicPr>
      <xdr:blipFill>
        <a:blip xmlns:r="http://schemas.openxmlformats.org/officeDocument/2006/relationships" r:embed="rId2"/>
        <a:stretch>
          <a:fillRect/>
        </a:stretch>
      </xdr:blipFill>
      <xdr:spPr>
        <a:xfrm>
          <a:off x="590551" y="12141200"/>
          <a:ext cx="9467395" cy="22606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117928</xdr:colOff>
      <xdr:row>3</xdr:row>
      <xdr:rowOff>175101</xdr:rowOff>
    </xdr:to>
    <xdr:pic>
      <xdr:nvPicPr>
        <xdr:cNvPr id="3" name="Imagen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0371" y="127453"/>
          <a:ext cx="1001486" cy="936648"/>
        </a:xfrm>
        <a:prstGeom prst="rect">
          <a:avLst/>
        </a:prstGeom>
      </xdr:spPr>
    </xdr:pic>
    <xdr:clientData/>
  </xdr:twoCellAnchor>
  <xdr:twoCellAnchor>
    <xdr:from>
      <xdr:col>3</xdr:col>
      <xdr:colOff>0</xdr:colOff>
      <xdr:row>43</xdr:row>
      <xdr:rowOff>154781</xdr:rowOff>
    </xdr:from>
    <xdr:to>
      <xdr:col>26</xdr:col>
      <xdr:colOff>250031</xdr:colOff>
      <xdr:row>43</xdr:row>
      <xdr:rowOff>1940718</xdr:rowOff>
    </xdr:to>
    <xdr:graphicFrame macro="">
      <xdr:nvGraphicFramePr>
        <xdr:cNvPr id="4" name="Gráfico 3">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44</xdr:row>
      <xdr:rowOff>154781</xdr:rowOff>
    </xdr:from>
    <xdr:to>
      <xdr:col>26</xdr:col>
      <xdr:colOff>250031</xdr:colOff>
      <xdr:row>44</xdr:row>
      <xdr:rowOff>1940718</xdr:rowOff>
    </xdr:to>
    <xdr:graphicFrame macro="">
      <xdr:nvGraphicFramePr>
        <xdr:cNvPr id="5" name="Gráfico 4">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118</xdr:row>
      <xdr:rowOff>294820</xdr:rowOff>
    </xdr:from>
    <xdr:to>
      <xdr:col>8</xdr:col>
      <xdr:colOff>1022350</xdr:colOff>
      <xdr:row>119</xdr:row>
      <xdr:rowOff>117926</xdr:rowOff>
    </xdr:to>
    <xdr:pic>
      <xdr:nvPicPr>
        <xdr:cNvPr id="2" name="Imagen 1">
          <a:extLst>
            <a:ext uri="{FF2B5EF4-FFF2-40B4-BE49-F238E27FC236}">
              <a16:creationId xmlns:a16="http://schemas.microsoft.com/office/drawing/2014/main" id="{00000000-0008-0000-3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67071" y="28398106"/>
          <a:ext cx="8515350" cy="20846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150586</xdr:colOff>
      <xdr:row>1</xdr:row>
      <xdr:rowOff>27667</xdr:rowOff>
    </xdr:from>
    <xdr:to>
      <xdr:col>6</xdr:col>
      <xdr:colOff>127000</xdr:colOff>
      <xdr:row>3</xdr:row>
      <xdr:rowOff>194605</xdr:rowOff>
    </xdr:to>
    <xdr:pic>
      <xdr:nvPicPr>
        <xdr:cNvPr id="5" name="Imagen 4">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6657" y="145596"/>
          <a:ext cx="974272" cy="938009"/>
        </a:xfrm>
        <a:prstGeom prst="rect">
          <a:avLst/>
        </a:prstGeom>
      </xdr:spPr>
    </xdr:pic>
    <xdr:clientData/>
  </xdr:twoCellAnchor>
  <xdr:twoCellAnchor>
    <xdr:from>
      <xdr:col>4</xdr:col>
      <xdr:colOff>6348</xdr:colOff>
      <xdr:row>42</xdr:row>
      <xdr:rowOff>2117</xdr:rowOff>
    </xdr:from>
    <xdr:to>
      <xdr:col>26</xdr:col>
      <xdr:colOff>933449</xdr:colOff>
      <xdr:row>42</xdr:row>
      <xdr:rowOff>2057136</xdr:rowOff>
    </xdr:to>
    <xdr:graphicFrame macro="">
      <xdr:nvGraphicFramePr>
        <xdr:cNvPr id="6" name="Gráfico 5">
          <a:extLst>
            <a:ext uri="{FF2B5EF4-FFF2-40B4-BE49-F238E27FC236}">
              <a16:creationId xmlns:a16="http://schemas.microsoft.com/office/drawing/2014/main" id="{00000000-0008-0000-3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114300</xdr:colOff>
      <xdr:row>1</xdr:row>
      <xdr:rowOff>9524</xdr:rowOff>
    </xdr:from>
    <xdr:to>
      <xdr:col>3</xdr:col>
      <xdr:colOff>123824</xdr:colOff>
      <xdr:row>3</xdr:row>
      <xdr:rowOff>176462</xdr:rowOff>
    </xdr:to>
    <xdr:pic>
      <xdr:nvPicPr>
        <xdr:cNvPr id="7" name="Imagen 6">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4000" y="123824"/>
          <a:ext cx="403224" cy="935288"/>
        </a:xfrm>
        <a:prstGeom prst="rect">
          <a:avLst/>
        </a:prstGeom>
      </xdr:spPr>
    </xdr:pic>
    <xdr:clientData/>
  </xdr:twoCellAnchor>
  <xdr:twoCellAnchor>
    <xdr:from>
      <xdr:col>4</xdr:col>
      <xdr:colOff>6348</xdr:colOff>
      <xdr:row>42</xdr:row>
      <xdr:rowOff>2117</xdr:rowOff>
    </xdr:from>
    <xdr:to>
      <xdr:col>26</xdr:col>
      <xdr:colOff>933449</xdr:colOff>
      <xdr:row>42</xdr:row>
      <xdr:rowOff>2057136</xdr:rowOff>
    </xdr:to>
    <xdr:graphicFrame macro="">
      <xdr:nvGraphicFramePr>
        <xdr:cNvPr id="8" name="Gráfico 7">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6348</xdr:colOff>
      <xdr:row>42</xdr:row>
      <xdr:rowOff>2117</xdr:rowOff>
    </xdr:from>
    <xdr:to>
      <xdr:col>26</xdr:col>
      <xdr:colOff>933449</xdr:colOff>
      <xdr:row>42</xdr:row>
      <xdr:rowOff>2057136</xdr:rowOff>
    </xdr:to>
    <xdr:graphicFrame macro="">
      <xdr:nvGraphicFramePr>
        <xdr:cNvPr id="9" name="Gráfico 8">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0.20433</cdr:x>
      <cdr:y>0.74508</cdr:y>
    </cdr:from>
    <cdr:to>
      <cdr:x>0.31192</cdr:x>
      <cdr:y>0.85644</cdr:y>
    </cdr:to>
    <cdr:sp macro="" textlink="">
      <cdr:nvSpPr>
        <cdr:cNvPr id="3" name="CuadroTexto 2">
          <a:extLst xmlns:a="http://schemas.openxmlformats.org/drawingml/2006/main">
            <a:ext uri="{FF2B5EF4-FFF2-40B4-BE49-F238E27FC236}">
              <a16:creationId xmlns:a16="http://schemas.microsoft.com/office/drawing/2014/main" id="{F11E6A00-E6B5-9D44-A0DB-C69885CC2BBC}"/>
            </a:ext>
          </a:extLst>
        </cdr:cNvPr>
        <cdr:cNvSpPr txBox="1"/>
      </cdr:nvSpPr>
      <cdr:spPr>
        <a:xfrm xmlns:a="http://schemas.openxmlformats.org/drawingml/2006/main">
          <a:off x="1736726" y="1531144"/>
          <a:ext cx="914400" cy="2288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O" sz="1100"/>
            <a:t>85%</a:t>
          </a:r>
        </a:p>
      </cdr:txBody>
    </cdr:sp>
  </cdr:relSizeAnchor>
  <cdr:relSizeAnchor xmlns:cdr="http://schemas.openxmlformats.org/drawingml/2006/chartDrawing">
    <cdr:from>
      <cdr:x>0.55578</cdr:x>
      <cdr:y>0.28943</cdr:y>
    </cdr:from>
    <cdr:to>
      <cdr:x>0.60858</cdr:x>
      <cdr:y>0.50264</cdr:y>
    </cdr:to>
    <cdr:sp macro="" textlink="">
      <cdr:nvSpPr>
        <cdr:cNvPr id="4" name="CuadroTexto 3"/>
        <cdr:cNvSpPr txBox="1"/>
      </cdr:nvSpPr>
      <cdr:spPr>
        <a:xfrm xmlns:a="http://schemas.openxmlformats.org/drawingml/2006/main">
          <a:off x="5346702" y="594783"/>
          <a:ext cx="508000" cy="4381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0.57096</cdr:x>
      <cdr:y>0.44393</cdr:y>
    </cdr:from>
    <cdr:to>
      <cdr:x>0.66601</cdr:x>
      <cdr:y>0.88889</cdr:y>
    </cdr:to>
    <cdr:sp macro="" textlink="">
      <cdr:nvSpPr>
        <cdr:cNvPr id="5" name="CuadroTexto 4"/>
        <cdr:cNvSpPr txBox="1"/>
      </cdr:nvSpPr>
      <cdr:spPr>
        <a:xfrm xmlns:a="http://schemas.openxmlformats.org/drawingml/2006/main">
          <a:off x="5492752" y="91228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900"/>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9</xdr:col>
      <xdr:colOff>464268</xdr:colOff>
      <xdr:row>43</xdr:row>
      <xdr:rowOff>139700</xdr:rowOff>
    </xdr:from>
    <xdr:to>
      <xdr:col>16</xdr:col>
      <xdr:colOff>242017</xdr:colOff>
      <xdr:row>55</xdr:row>
      <xdr:rowOff>158750</xdr:rowOff>
    </xdr:to>
    <xdr:pic>
      <xdr:nvPicPr>
        <xdr:cNvPr id="2" name="Imagen 1"/>
        <xdr:cNvPicPr>
          <a:picLocks noChangeAspect="1"/>
        </xdr:cNvPicPr>
      </xdr:nvPicPr>
      <xdr:blipFill>
        <a:blip xmlns:r="http://schemas.openxmlformats.org/officeDocument/2006/relationships" r:embed="rId1"/>
        <a:stretch>
          <a:fillRect/>
        </a:stretch>
      </xdr:blipFill>
      <xdr:spPr>
        <a:xfrm>
          <a:off x="7322268" y="10388600"/>
          <a:ext cx="5111749" cy="2228850"/>
        </a:xfrm>
        <a:prstGeom prst="rect">
          <a:avLst/>
        </a:prstGeom>
      </xdr:spPr>
    </xdr:pic>
    <xdr:clientData/>
  </xdr:twoCellAnchor>
</xdr:wsDr>
</file>

<file path=xl/drawings/drawing50.xml><?xml version="1.0" encoding="utf-8"?>
<c:userShapes xmlns:c="http://schemas.openxmlformats.org/drawingml/2006/chart">
  <cdr:relSizeAnchor xmlns:cdr="http://schemas.openxmlformats.org/drawingml/2006/chartDrawing">
    <cdr:from>
      <cdr:x>0.20433</cdr:x>
      <cdr:y>0.74508</cdr:y>
    </cdr:from>
    <cdr:to>
      <cdr:x>0.31192</cdr:x>
      <cdr:y>0.85644</cdr:y>
    </cdr:to>
    <cdr:sp macro="" textlink="">
      <cdr:nvSpPr>
        <cdr:cNvPr id="3" name="CuadroTexto 2">
          <a:extLst xmlns:a="http://schemas.openxmlformats.org/drawingml/2006/main">
            <a:ext uri="{FF2B5EF4-FFF2-40B4-BE49-F238E27FC236}">
              <a16:creationId xmlns:a16="http://schemas.microsoft.com/office/drawing/2014/main" id="{F11E6A00-E6B5-9D44-A0DB-C69885CC2BBC}"/>
            </a:ext>
          </a:extLst>
        </cdr:cNvPr>
        <cdr:cNvSpPr txBox="1"/>
      </cdr:nvSpPr>
      <cdr:spPr>
        <a:xfrm xmlns:a="http://schemas.openxmlformats.org/drawingml/2006/main">
          <a:off x="1736726" y="1531144"/>
          <a:ext cx="914400" cy="2288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O" sz="1100"/>
            <a:t>85%</a:t>
          </a:r>
        </a:p>
      </cdr:txBody>
    </cdr:sp>
  </cdr:relSizeAnchor>
  <cdr:relSizeAnchor xmlns:cdr="http://schemas.openxmlformats.org/drawingml/2006/chartDrawing">
    <cdr:from>
      <cdr:x>0.55578</cdr:x>
      <cdr:y>0.28943</cdr:y>
    </cdr:from>
    <cdr:to>
      <cdr:x>0.60858</cdr:x>
      <cdr:y>0.50264</cdr:y>
    </cdr:to>
    <cdr:sp macro="" textlink="">
      <cdr:nvSpPr>
        <cdr:cNvPr id="4" name="CuadroTexto 3"/>
        <cdr:cNvSpPr txBox="1"/>
      </cdr:nvSpPr>
      <cdr:spPr>
        <a:xfrm xmlns:a="http://schemas.openxmlformats.org/drawingml/2006/main">
          <a:off x="5346702" y="594783"/>
          <a:ext cx="508000" cy="4381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0.57096</cdr:x>
      <cdr:y>0.44393</cdr:y>
    </cdr:from>
    <cdr:to>
      <cdr:x>0.66601</cdr:x>
      <cdr:y>0.88889</cdr:y>
    </cdr:to>
    <cdr:sp macro="" textlink="">
      <cdr:nvSpPr>
        <cdr:cNvPr id="5" name="CuadroTexto 4"/>
        <cdr:cNvSpPr txBox="1"/>
      </cdr:nvSpPr>
      <cdr:spPr>
        <a:xfrm xmlns:a="http://schemas.openxmlformats.org/drawingml/2006/main">
          <a:off x="5492752" y="91228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900"/>
        </a:p>
      </cdr:txBody>
    </cdr:sp>
  </cdr:relSizeAnchor>
</c:userShapes>
</file>

<file path=xl/drawings/drawing51.xml><?xml version="1.0" encoding="utf-8"?>
<c:userShapes xmlns:c="http://schemas.openxmlformats.org/drawingml/2006/chart">
  <cdr:relSizeAnchor xmlns:cdr="http://schemas.openxmlformats.org/drawingml/2006/chartDrawing">
    <cdr:from>
      <cdr:x>0.55578</cdr:x>
      <cdr:y>0.28943</cdr:y>
    </cdr:from>
    <cdr:to>
      <cdr:x>0.60858</cdr:x>
      <cdr:y>0.50264</cdr:y>
    </cdr:to>
    <cdr:sp macro="" textlink="">
      <cdr:nvSpPr>
        <cdr:cNvPr id="4" name="CuadroTexto 3"/>
        <cdr:cNvSpPr txBox="1"/>
      </cdr:nvSpPr>
      <cdr:spPr>
        <a:xfrm xmlns:a="http://schemas.openxmlformats.org/drawingml/2006/main">
          <a:off x="5346702" y="594783"/>
          <a:ext cx="508000" cy="4381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0.57096</cdr:x>
      <cdr:y>0.44393</cdr:y>
    </cdr:from>
    <cdr:to>
      <cdr:x>0.66601</cdr:x>
      <cdr:y>0.88889</cdr:y>
    </cdr:to>
    <cdr:sp macro="" textlink="">
      <cdr:nvSpPr>
        <cdr:cNvPr id="5" name="CuadroTexto 4"/>
        <cdr:cNvSpPr txBox="1"/>
      </cdr:nvSpPr>
      <cdr:spPr>
        <a:xfrm xmlns:a="http://schemas.openxmlformats.org/drawingml/2006/main">
          <a:off x="5492752" y="91228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900"/>
        </a:p>
      </cdr:txBody>
    </cdr:sp>
  </cdr:relSizeAnchor>
</c:userShapes>
</file>

<file path=xl/drawings/drawing52.xml><?xml version="1.0" encoding="utf-8"?>
<xdr:wsDr xmlns:xdr="http://schemas.openxmlformats.org/drawingml/2006/spreadsheetDrawing" xmlns:a="http://schemas.openxmlformats.org/drawingml/2006/main">
  <xdr:twoCellAnchor editAs="oneCell">
    <xdr:from>
      <xdr:col>4</xdr:col>
      <xdr:colOff>0</xdr:colOff>
      <xdr:row>38</xdr:row>
      <xdr:rowOff>0</xdr:rowOff>
    </xdr:from>
    <xdr:to>
      <xdr:col>4</xdr:col>
      <xdr:colOff>9525</xdr:colOff>
      <xdr:row>38</xdr:row>
      <xdr:rowOff>9525</xdr:rowOff>
    </xdr:to>
    <xdr:pic>
      <xdr:nvPicPr>
        <xdr:cNvPr id="3" name="Imagen 2">
          <a:extLst>
            <a:ext uri="{FF2B5EF4-FFF2-40B4-BE49-F238E27FC236}">
              <a16:creationId xmlns:a16="http://schemas.microsoft.com/office/drawing/2014/main" id="{00000000-0008-0000-3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26850" y="14211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0</xdr:colOff>
      <xdr:row>43</xdr:row>
      <xdr:rowOff>0</xdr:rowOff>
    </xdr:from>
    <xdr:ext cx="9525" cy="9525"/>
    <xdr:pic>
      <xdr:nvPicPr>
        <xdr:cNvPr id="5" name="Imagen 4">
          <a:extLst>
            <a:ext uri="{FF2B5EF4-FFF2-40B4-BE49-F238E27FC236}">
              <a16:creationId xmlns:a16="http://schemas.microsoft.com/office/drawing/2014/main" id="{00000000-0008-0000-3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26850" y="3619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120650</xdr:colOff>
      <xdr:row>1</xdr:row>
      <xdr:rowOff>66674</xdr:rowOff>
    </xdr:from>
    <xdr:to>
      <xdr:col>7</xdr:col>
      <xdr:colOff>4234</xdr:colOff>
      <xdr:row>3</xdr:row>
      <xdr:rowOff>152400</xdr:rowOff>
    </xdr:to>
    <xdr:pic>
      <xdr:nvPicPr>
        <xdr:cNvPr id="13" name="Imagen 12">
          <a:extLst>
            <a:ext uri="{FF2B5EF4-FFF2-40B4-BE49-F238E27FC236}">
              <a16:creationId xmlns:a16="http://schemas.microsoft.com/office/drawing/2014/main" id="{00000000-0008-0000-33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9900" y="225424"/>
          <a:ext cx="855134" cy="854076"/>
        </a:xfrm>
        <a:prstGeom prst="rect">
          <a:avLst/>
        </a:prstGeom>
      </xdr:spPr>
    </xdr:pic>
    <xdr:clientData/>
  </xdr:twoCellAnchor>
  <xdr:twoCellAnchor editAs="oneCell">
    <xdr:from>
      <xdr:col>34</xdr:col>
      <xdr:colOff>0</xdr:colOff>
      <xdr:row>38</xdr:row>
      <xdr:rowOff>0</xdr:rowOff>
    </xdr:from>
    <xdr:to>
      <xdr:col>34</xdr:col>
      <xdr:colOff>9525</xdr:colOff>
      <xdr:row>38</xdr:row>
      <xdr:rowOff>9525</xdr:rowOff>
    </xdr:to>
    <xdr:pic>
      <xdr:nvPicPr>
        <xdr:cNvPr id="14" name="Imagen 13">
          <a:extLst>
            <a:ext uri="{FF2B5EF4-FFF2-40B4-BE49-F238E27FC236}">
              <a16:creationId xmlns:a16="http://schemas.microsoft.com/office/drawing/2014/main" id="{00000000-0008-0000-33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26850" y="1336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352425</xdr:colOff>
      <xdr:row>25</xdr:row>
      <xdr:rowOff>142875</xdr:rowOff>
    </xdr:from>
    <xdr:ext cx="5762625" cy="533400"/>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3300-00000F000000}"/>
                </a:ext>
                <a:ext uri="{147F2762-F138-4A5C-976F-8EAC2B608ADB}">
                  <a16:predDERef xmlns:a16="http://schemas.microsoft.com/office/drawing/2014/main" pred="{00000000-0008-0000-0100-000004000000}"/>
                </a:ext>
              </a:extLst>
            </xdr:cNvPr>
            <xdr:cNvSpPr txBox="1"/>
          </xdr:nvSpPr>
          <xdr:spPr>
            <a:xfrm>
              <a:off x="3609975" y="7642225"/>
              <a:ext cx="5762625"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b="0" i="1">
                              <a:latin typeface="Cambria Math" panose="02040503050406030204" pitchFamily="18" charset="0"/>
                            </a:rPr>
                            <m:t>𝑖𝑛𝑓𝑜𝑟𝑚𝑒𝑠</m:t>
                          </m:r>
                          <m:r>
                            <a:rPr lang="es-CO" sz="1800" i="1">
                              <a:latin typeface="Cambria Math" panose="02040503050406030204" pitchFamily="18" charset="0"/>
                            </a:rPr>
                            <m:t> </m:t>
                          </m:r>
                          <m:r>
                            <a:rPr lang="es-CO" sz="1800" b="0" i="1">
                              <a:latin typeface="Cambria Math" panose="02040503050406030204" pitchFamily="18" charset="0"/>
                            </a:rPr>
                            <m:t>𝑣𝑒𝑟𝑖𝑓𝑖𝑐𝑎𝑑𝑜𝑠</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b="0" i="1">
                              <a:latin typeface="Cambria Math" panose="02040503050406030204" pitchFamily="18" charset="0"/>
                            </a:rPr>
                            <m:t>𝑖𝑛𝑓𝑜𝑟𝑚𝑒𝑠</m:t>
                          </m:r>
                          <m:r>
                            <a:rPr lang="es-CO" sz="1800" b="0" i="1">
                              <a:latin typeface="Cambria Math" panose="02040503050406030204" pitchFamily="18" charset="0"/>
                            </a:rPr>
                            <m:t> </m:t>
                          </m:r>
                          <m:r>
                            <a:rPr lang="es-CO" sz="1800" b="0" i="1">
                              <a:latin typeface="Cambria Math" panose="02040503050406030204" pitchFamily="18" charset="0"/>
                            </a:rPr>
                            <m:t>𝑎</m:t>
                          </m:r>
                          <m:r>
                            <a:rPr lang="es-CO" sz="1800" b="0" i="1">
                              <a:latin typeface="Cambria Math" panose="02040503050406030204" pitchFamily="18" charset="0"/>
                            </a:rPr>
                            <m:t> </m:t>
                          </m:r>
                          <m:r>
                            <a:rPr lang="es-CO" sz="1800" b="0" i="1">
                              <a:latin typeface="Cambria Math" panose="02040503050406030204" pitchFamily="18" charset="0"/>
                            </a:rPr>
                            <m:t>𝑣𝑒𝑟𝑖𝑓𝑖𝑐𝑎𝑟</m:t>
                          </m:r>
                        </m:den>
                      </m:f>
                    </m:e>
                  </m:d>
                </m:oMath>
              </a14:m>
              <a:r>
                <a:rPr lang="es-CO" sz="1800">
                  <a:latin typeface="+mn-lt"/>
                </a:rPr>
                <a:t>*100%</a:t>
              </a:r>
            </a:p>
          </xdr:txBody>
        </xdr:sp>
      </mc:Choice>
      <mc:Fallback xmlns="">
        <xdr:sp macro="" textlink="">
          <xdr:nvSpPr>
            <xdr:cNvPr id="15" name="CuadroTexto 14">
              <a:extLst>
                <a:ext uri="{FF2B5EF4-FFF2-40B4-BE49-F238E27FC236}">
                  <a16:creationId xmlns:a16="http://schemas.microsoft.com/office/drawing/2014/main" id="{282E8498-E9CD-4C74-85EA-494C7BEFBE39}"/>
                </a:ext>
                <a:ext uri="{147F2762-F138-4A5C-976F-8EAC2B608ADB}">
                  <a16:predDERef xmlns:a16="http://schemas.microsoft.com/office/drawing/2014/main" pred="{00000000-0008-0000-0100-000004000000}"/>
                </a:ext>
              </a:extLst>
            </xdr:cNvPr>
            <xdr:cNvSpPr txBox="1"/>
          </xdr:nvSpPr>
          <xdr:spPr>
            <a:xfrm>
              <a:off x="3609975" y="7642225"/>
              <a:ext cx="5762625"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a:t>
              </a:r>
              <a:r>
                <a:rPr lang="es-CO" sz="1800" b="0" i="0">
                  <a:latin typeface="Cambria Math" panose="02040503050406030204" pitchFamily="18" charset="0"/>
                </a:rPr>
                <a:t>𝑖𝑛𝑓𝑜𝑟𝑚𝑒𝑠</a:t>
              </a:r>
              <a:r>
                <a:rPr lang="es-CO" sz="1800" i="0">
                  <a:latin typeface="Cambria Math" panose="02040503050406030204" pitchFamily="18" charset="0"/>
                </a:rPr>
                <a:t> </a:t>
              </a:r>
              <a:r>
                <a:rPr lang="es-CO" sz="1800" b="0" i="0">
                  <a:latin typeface="Cambria Math" panose="02040503050406030204" pitchFamily="18" charset="0"/>
                </a:rPr>
                <a:t>𝑣𝑒𝑟𝑖𝑓𝑖𝑐𝑎𝑑𝑜𝑠)/(</a:t>
              </a:r>
              <a:r>
                <a:rPr lang="es-CO" sz="1800" i="0">
                  <a:latin typeface="Cambria Math" panose="02040503050406030204" pitchFamily="18" charset="0"/>
                </a:rPr>
                <a:t>𝑁𝑢𝑚𝑒𝑟𝑜 𝑡𝑜𝑡𝑎𝑙 𝑑𝑒 </a:t>
              </a:r>
              <a:r>
                <a:rPr lang="es-CO" sz="1800" b="0" i="0">
                  <a:latin typeface="Cambria Math" panose="02040503050406030204" pitchFamily="18" charset="0"/>
                </a:rPr>
                <a:t>𝑖𝑛𝑓𝑜𝑟𝑚𝑒𝑠 𝑎 𝑣𝑒𝑟𝑖𝑓𝑖𝑐𝑎𝑟))</a:t>
              </a:r>
              <a:r>
                <a:rPr lang="es-CO" sz="1800">
                  <a:latin typeface="+mn-lt"/>
                </a:rPr>
                <a:t>*100%</a:t>
              </a:r>
            </a:p>
          </xdr:txBody>
        </xdr:sp>
      </mc:Fallback>
    </mc:AlternateContent>
    <xdr:clientData/>
  </xdr:oneCellAnchor>
  <xdr:oneCellAnchor>
    <xdr:from>
      <xdr:col>34</xdr:col>
      <xdr:colOff>0</xdr:colOff>
      <xdr:row>43</xdr:row>
      <xdr:rowOff>0</xdr:rowOff>
    </xdr:from>
    <xdr:ext cx="9525" cy="9525"/>
    <xdr:pic>
      <xdr:nvPicPr>
        <xdr:cNvPr id="16" name="Imagen 15">
          <a:extLst>
            <a:ext uri="{FF2B5EF4-FFF2-40B4-BE49-F238E27FC236}">
              <a16:creationId xmlns:a16="http://schemas.microsoft.com/office/drawing/2014/main" id="{00000000-0008-0000-33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26850" y="1654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66675</xdr:colOff>
      <xdr:row>48</xdr:row>
      <xdr:rowOff>47625</xdr:rowOff>
    </xdr:from>
    <xdr:to>
      <xdr:col>26</xdr:col>
      <xdr:colOff>276225</xdr:colOff>
      <xdr:row>60</xdr:row>
      <xdr:rowOff>114300</xdr:rowOff>
    </xdr:to>
    <xdr:graphicFrame macro="">
      <xdr:nvGraphicFramePr>
        <xdr:cNvPr id="17" name="Gráfico 16">
          <a:extLst>
            <a:ext uri="{FF2B5EF4-FFF2-40B4-BE49-F238E27FC236}">
              <a16:creationId xmlns:a16="http://schemas.microsoft.com/office/drawing/2014/main" id="{00000000-0008-0000-3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57150</xdr:colOff>
      <xdr:row>37</xdr:row>
      <xdr:rowOff>317499</xdr:rowOff>
    </xdr:from>
    <xdr:to>
      <xdr:col>26</xdr:col>
      <xdr:colOff>279400</xdr:colOff>
      <xdr:row>37</xdr:row>
      <xdr:rowOff>1966964</xdr:rowOff>
    </xdr:to>
    <xdr:pic>
      <xdr:nvPicPr>
        <xdr:cNvPr id="18" name="Imagen 17">
          <a:extLst>
            <a:ext uri="{FF2B5EF4-FFF2-40B4-BE49-F238E27FC236}">
              <a16:creationId xmlns:a16="http://schemas.microsoft.com/office/drawing/2014/main" id="{00000000-0008-0000-3300-000012000000}"/>
            </a:ext>
          </a:extLst>
        </xdr:cNvPr>
        <xdr:cNvPicPr>
          <a:picLocks noChangeAspect="1"/>
        </xdr:cNvPicPr>
      </xdr:nvPicPr>
      <xdr:blipFill>
        <a:blip xmlns:r="http://schemas.openxmlformats.org/officeDocument/2006/relationships" r:embed="rId4"/>
        <a:stretch>
          <a:fillRect/>
        </a:stretch>
      </xdr:blipFill>
      <xdr:spPr>
        <a:xfrm>
          <a:off x="4978400" y="11156949"/>
          <a:ext cx="4991100" cy="1649465"/>
        </a:xfrm>
        <a:prstGeom prst="rect">
          <a:avLst/>
        </a:prstGeom>
      </xdr:spPr>
    </xdr:pic>
    <xdr:clientData/>
  </xdr:twoCellAnchor>
  <xdr:twoCellAnchor editAs="oneCell">
    <xdr:from>
      <xdr:col>2</xdr:col>
      <xdr:colOff>120650</xdr:colOff>
      <xdr:row>1</xdr:row>
      <xdr:rowOff>66674</xdr:rowOff>
    </xdr:from>
    <xdr:to>
      <xdr:col>7</xdr:col>
      <xdr:colOff>4234</xdr:colOff>
      <xdr:row>3</xdr:row>
      <xdr:rowOff>152400</xdr:rowOff>
    </xdr:to>
    <xdr:pic>
      <xdr:nvPicPr>
        <xdr:cNvPr id="11" name="Imagen 10">
          <a:extLst>
            <a:ext uri="{FF2B5EF4-FFF2-40B4-BE49-F238E27FC236}">
              <a16:creationId xmlns:a16="http://schemas.microsoft.com/office/drawing/2014/main" id="{428EB463-B471-4FF9-803A-4E89B4A249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9900" y="225424"/>
          <a:ext cx="855134" cy="854076"/>
        </a:xfrm>
        <a:prstGeom prst="rect">
          <a:avLst/>
        </a:prstGeom>
      </xdr:spPr>
    </xdr:pic>
    <xdr:clientData/>
  </xdr:twoCellAnchor>
  <xdr:twoCellAnchor editAs="oneCell">
    <xdr:from>
      <xdr:col>34</xdr:col>
      <xdr:colOff>0</xdr:colOff>
      <xdr:row>38</xdr:row>
      <xdr:rowOff>0</xdr:rowOff>
    </xdr:from>
    <xdr:to>
      <xdr:col>34</xdr:col>
      <xdr:colOff>9525</xdr:colOff>
      <xdr:row>38</xdr:row>
      <xdr:rowOff>9525</xdr:rowOff>
    </xdr:to>
    <xdr:pic>
      <xdr:nvPicPr>
        <xdr:cNvPr id="12" name="Imagen 11">
          <a:extLst>
            <a:ext uri="{FF2B5EF4-FFF2-40B4-BE49-F238E27FC236}">
              <a16:creationId xmlns:a16="http://schemas.microsoft.com/office/drawing/2014/main" id="{24CAFE43-8E5E-48C5-95FE-943F061E72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26850" y="1344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352425</xdr:colOff>
      <xdr:row>25</xdr:row>
      <xdr:rowOff>142875</xdr:rowOff>
    </xdr:from>
    <xdr:ext cx="5762625" cy="533400"/>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282E8498-E9CD-4C74-85EA-494C7BEFBE39}"/>
                </a:ext>
                <a:ext uri="{147F2762-F138-4A5C-976F-8EAC2B608ADB}">
                  <a16:predDERef xmlns:a16="http://schemas.microsoft.com/office/drawing/2014/main" pred="{00000000-0008-0000-0100-000004000000}"/>
                </a:ext>
              </a:extLst>
            </xdr:cNvPr>
            <xdr:cNvSpPr txBox="1"/>
          </xdr:nvSpPr>
          <xdr:spPr>
            <a:xfrm>
              <a:off x="3609975" y="7642225"/>
              <a:ext cx="5762625"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b="0" i="1">
                              <a:latin typeface="Cambria Math" panose="02040503050406030204" pitchFamily="18" charset="0"/>
                            </a:rPr>
                            <m:t>𝑖𝑛𝑓𝑜𝑟𝑚𝑒𝑠</m:t>
                          </m:r>
                          <m:r>
                            <a:rPr lang="es-CO" sz="1800" i="1">
                              <a:latin typeface="Cambria Math" panose="02040503050406030204" pitchFamily="18" charset="0"/>
                            </a:rPr>
                            <m:t> </m:t>
                          </m:r>
                          <m:r>
                            <a:rPr lang="es-CO" sz="1800" b="0" i="1">
                              <a:latin typeface="Cambria Math" panose="02040503050406030204" pitchFamily="18" charset="0"/>
                            </a:rPr>
                            <m:t>𝑣𝑒𝑟𝑖𝑓𝑖𝑐𝑎𝑑𝑜𝑠</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b="0" i="1">
                              <a:latin typeface="Cambria Math" panose="02040503050406030204" pitchFamily="18" charset="0"/>
                            </a:rPr>
                            <m:t>𝑖𝑛𝑓𝑜𝑟𝑚𝑒𝑠</m:t>
                          </m:r>
                          <m:r>
                            <a:rPr lang="es-CO" sz="1800" b="0" i="1">
                              <a:latin typeface="Cambria Math" panose="02040503050406030204" pitchFamily="18" charset="0"/>
                            </a:rPr>
                            <m:t> </m:t>
                          </m:r>
                          <m:r>
                            <a:rPr lang="es-CO" sz="1800" b="0" i="1">
                              <a:latin typeface="Cambria Math" panose="02040503050406030204" pitchFamily="18" charset="0"/>
                            </a:rPr>
                            <m:t>𝑎</m:t>
                          </m:r>
                          <m:r>
                            <a:rPr lang="es-CO" sz="1800" b="0" i="1">
                              <a:latin typeface="Cambria Math" panose="02040503050406030204" pitchFamily="18" charset="0"/>
                            </a:rPr>
                            <m:t> </m:t>
                          </m:r>
                          <m:r>
                            <a:rPr lang="es-CO" sz="1800" b="0" i="1">
                              <a:latin typeface="Cambria Math" panose="02040503050406030204" pitchFamily="18" charset="0"/>
                            </a:rPr>
                            <m:t>𝑣𝑒𝑟𝑖𝑓𝑖𝑐𝑎𝑟</m:t>
                          </m:r>
                        </m:den>
                      </m:f>
                    </m:e>
                  </m:d>
                </m:oMath>
              </a14:m>
              <a:r>
                <a:rPr lang="es-CO" sz="1800">
                  <a:latin typeface="+mn-lt"/>
                </a:rPr>
                <a:t>*100%</a:t>
              </a:r>
            </a:p>
          </xdr:txBody>
        </xdr:sp>
      </mc:Choice>
      <mc:Fallback xmlns="">
        <xdr:sp macro="" textlink="">
          <xdr:nvSpPr>
            <xdr:cNvPr id="19" name="CuadroTexto 18">
              <a:extLst>
                <a:ext uri="{FF2B5EF4-FFF2-40B4-BE49-F238E27FC236}">
                  <a16:creationId xmlns:a16="http://schemas.microsoft.com/office/drawing/2014/main" id="{282E8498-E9CD-4C74-85EA-494C7BEFBE39}"/>
                </a:ext>
                <a:ext uri="{147F2762-F138-4A5C-976F-8EAC2B608ADB}">
                  <a16:predDERef xmlns:a16="http://schemas.microsoft.com/office/drawing/2014/main" pred="{00000000-0008-0000-0100-000004000000}"/>
                </a:ext>
              </a:extLst>
            </xdr:cNvPr>
            <xdr:cNvSpPr txBox="1"/>
          </xdr:nvSpPr>
          <xdr:spPr>
            <a:xfrm>
              <a:off x="3609975" y="7642225"/>
              <a:ext cx="5762625"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a:t>
              </a:r>
              <a:r>
                <a:rPr lang="es-CO" sz="1800" b="0" i="0">
                  <a:latin typeface="Cambria Math" panose="02040503050406030204" pitchFamily="18" charset="0"/>
                </a:rPr>
                <a:t>𝑖𝑛𝑓𝑜𝑟𝑚𝑒𝑠</a:t>
              </a:r>
              <a:r>
                <a:rPr lang="es-CO" sz="1800" i="0">
                  <a:latin typeface="Cambria Math" panose="02040503050406030204" pitchFamily="18" charset="0"/>
                </a:rPr>
                <a:t> </a:t>
              </a:r>
              <a:r>
                <a:rPr lang="es-CO" sz="1800" b="0" i="0">
                  <a:latin typeface="Cambria Math" panose="02040503050406030204" pitchFamily="18" charset="0"/>
                </a:rPr>
                <a:t>𝑣𝑒𝑟𝑖𝑓𝑖𝑐𝑎𝑑𝑜𝑠)/(</a:t>
              </a:r>
              <a:r>
                <a:rPr lang="es-CO" sz="1800" i="0">
                  <a:latin typeface="Cambria Math" panose="02040503050406030204" pitchFamily="18" charset="0"/>
                </a:rPr>
                <a:t>𝑁𝑢𝑚𝑒𝑟𝑜 𝑡𝑜𝑡𝑎𝑙 𝑑𝑒 </a:t>
              </a:r>
              <a:r>
                <a:rPr lang="es-CO" sz="1800" b="0" i="0">
                  <a:latin typeface="Cambria Math" panose="02040503050406030204" pitchFamily="18" charset="0"/>
                </a:rPr>
                <a:t>𝑖𝑛𝑓𝑜𝑟𝑚𝑒𝑠 𝑎 𝑣𝑒𝑟𝑖𝑓𝑖𝑐𝑎𝑟))</a:t>
              </a:r>
              <a:r>
                <a:rPr lang="es-CO" sz="1800">
                  <a:latin typeface="+mn-lt"/>
                </a:rPr>
                <a:t>*100%</a:t>
              </a:r>
            </a:p>
          </xdr:txBody>
        </xdr:sp>
      </mc:Fallback>
    </mc:AlternateContent>
    <xdr:clientData/>
  </xdr:oneCellAnchor>
  <xdr:oneCellAnchor>
    <xdr:from>
      <xdr:col>34</xdr:col>
      <xdr:colOff>0</xdr:colOff>
      <xdr:row>43</xdr:row>
      <xdr:rowOff>0</xdr:rowOff>
    </xdr:from>
    <xdr:ext cx="9525" cy="9525"/>
    <xdr:pic>
      <xdr:nvPicPr>
        <xdr:cNvPr id="20" name="Imagen 19">
          <a:extLst>
            <a:ext uri="{FF2B5EF4-FFF2-40B4-BE49-F238E27FC236}">
              <a16:creationId xmlns:a16="http://schemas.microsoft.com/office/drawing/2014/main" id="{021D2BA4-1B11-43DB-855B-5BC28D769F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26850" y="20688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66675</xdr:colOff>
      <xdr:row>48</xdr:row>
      <xdr:rowOff>47625</xdr:rowOff>
    </xdr:from>
    <xdr:to>
      <xdr:col>26</xdr:col>
      <xdr:colOff>276225</xdr:colOff>
      <xdr:row>60</xdr:row>
      <xdr:rowOff>114300</xdr:rowOff>
    </xdr:to>
    <xdr:graphicFrame macro="">
      <xdr:nvGraphicFramePr>
        <xdr:cNvPr id="21" name="Gráfico 20">
          <a:extLst>
            <a:ext uri="{FF2B5EF4-FFF2-40B4-BE49-F238E27FC236}">
              <a16:creationId xmlns:a16="http://schemas.microsoft.com/office/drawing/2014/main" id="{E14C5FC1-ACAC-40B0-80D5-85F6E5F311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12</xdr:col>
      <xdr:colOff>152400</xdr:colOff>
      <xdr:row>38</xdr:row>
      <xdr:rowOff>314326</xdr:rowOff>
    </xdr:from>
    <xdr:to>
      <xdr:col>23</xdr:col>
      <xdr:colOff>314325</xdr:colOff>
      <xdr:row>38</xdr:row>
      <xdr:rowOff>2096576</xdr:rowOff>
    </xdr:to>
    <xdr:pic>
      <xdr:nvPicPr>
        <xdr:cNvPr id="23" name="Imagen 22">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6"/>
        <a:stretch>
          <a:fillRect/>
        </a:stretch>
      </xdr:blipFill>
      <xdr:spPr>
        <a:xfrm>
          <a:off x="5556250" y="13763626"/>
          <a:ext cx="3400425" cy="1782250"/>
        </a:xfrm>
        <a:prstGeom prst="rect">
          <a:avLst/>
        </a:prstGeom>
      </xdr:spPr>
    </xdr:pic>
    <xdr:clientData/>
  </xdr:twoCellAnchor>
  <xdr:twoCellAnchor editAs="oneCell">
    <xdr:from>
      <xdr:col>12</xdr:col>
      <xdr:colOff>171450</xdr:colOff>
      <xdr:row>39</xdr:row>
      <xdr:rowOff>314325</xdr:rowOff>
    </xdr:from>
    <xdr:to>
      <xdr:col>24</xdr:col>
      <xdr:colOff>123825</xdr:colOff>
      <xdr:row>39</xdr:row>
      <xdr:rowOff>2083300</xdr:rowOff>
    </xdr:to>
    <xdr:pic>
      <xdr:nvPicPr>
        <xdr:cNvPr id="24" name="Imagen 23">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5575300" y="16494125"/>
          <a:ext cx="3540125" cy="176897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oneCellAnchor>
    <xdr:from>
      <xdr:col>2</xdr:col>
      <xdr:colOff>120650</xdr:colOff>
      <xdr:row>1</xdr:row>
      <xdr:rowOff>66674</xdr:rowOff>
    </xdr:from>
    <xdr:ext cx="864745" cy="858023"/>
    <xdr:pic>
      <xdr:nvPicPr>
        <xdr:cNvPr id="2" name="Imagen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9900" y="225424"/>
          <a:ext cx="864745" cy="858023"/>
        </a:xfrm>
        <a:prstGeom prst="rect">
          <a:avLst/>
        </a:prstGeom>
      </xdr:spPr>
    </xdr:pic>
    <xdr:clientData/>
  </xdr:oneCellAnchor>
  <xdr:oneCellAnchor>
    <xdr:from>
      <xdr:col>34</xdr:col>
      <xdr:colOff>0</xdr:colOff>
      <xdr:row>44</xdr:row>
      <xdr:rowOff>0</xdr:rowOff>
    </xdr:from>
    <xdr:ext cx="9525" cy="9525"/>
    <xdr:pic>
      <xdr:nvPicPr>
        <xdr:cNvPr id="3" name="Imagen 2">
          <a:extLst>
            <a:ext uri="{FF2B5EF4-FFF2-40B4-BE49-F238E27FC236}">
              <a16:creationId xmlns:a16="http://schemas.microsoft.com/office/drawing/2014/main" id="{00000000-0008-0000-3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55400" y="2085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730251</xdr:colOff>
      <xdr:row>25</xdr:row>
      <xdr:rowOff>99483</xdr:rowOff>
    </xdr:from>
    <xdr:ext cx="7532686" cy="860954"/>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3400-000004000000}"/>
                </a:ext>
              </a:extLst>
            </xdr:cNvPr>
            <xdr:cNvSpPr txBox="1"/>
          </xdr:nvSpPr>
          <xdr:spPr>
            <a:xfrm>
              <a:off x="3308351" y="7738533"/>
              <a:ext cx="7532686" cy="8609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b="0" i="1">
                              <a:latin typeface="Cambria Math" panose="02040503050406030204" pitchFamily="18" charset="0"/>
                            </a:rPr>
                            <m:t>𝑣𝑖𝑠𝑖𝑡𝑎𝑠</m:t>
                          </m:r>
                          <m:r>
                            <a:rPr lang="es-CO" sz="1800" i="1">
                              <a:latin typeface="Cambria Math" panose="02040503050406030204" pitchFamily="18" charset="0"/>
                            </a:rPr>
                            <m:t> </m:t>
                          </m:r>
                          <m:r>
                            <a:rPr lang="es-CO" sz="1800" b="0" i="1">
                              <a:latin typeface="Cambria Math" panose="02040503050406030204" pitchFamily="18" charset="0"/>
                            </a:rPr>
                            <m:t>𝑟𝑒𝑎𝑙𝑖𝑧𝑎𝑑𝑎𝑠</m:t>
                          </m:r>
                        </m:num>
                        <m:den>
                          <m:eqArr>
                            <m:eqArrPr>
                              <m:ctrlPr>
                                <a:rPr lang="es-CO" sz="1800" i="1">
                                  <a:latin typeface="Cambria Math" panose="02040503050406030204" pitchFamily="18" charset="0"/>
                                </a:rPr>
                              </m:ctrlPr>
                            </m:eqArrPr>
                            <m:e>
                              <m:r>
                                <a:rPr lang="es-CO" sz="1800" i="1">
                                  <a:latin typeface="Cambria Math" panose="02040503050406030204" pitchFamily="18" charset="0"/>
                                </a:rPr>
                                <m:t>𝑁𝑢𝑚𝑒𝑟𝑜</m:t>
                              </m:r>
                              <m:r>
                                <a:rPr lang="es-CO" sz="1800" b="0" i="1">
                                  <a:latin typeface="Cambria Math" panose="02040503050406030204" pitchFamily="18" charset="0"/>
                                </a:rPr>
                                <m:t> </m:t>
                              </m:r>
                              <m:r>
                                <a:rPr lang="es-CO" sz="1800" b="0" i="1">
                                  <a:latin typeface="Cambria Math" panose="02040503050406030204" pitchFamily="18" charset="0"/>
                                </a:rPr>
                                <m:t>𝑡𝑜𝑡𝑎𝑙</m:t>
                              </m:r>
                              <m:r>
                                <a:rPr lang="es-CO" sz="1800" i="1">
                                  <a:latin typeface="Cambria Math" panose="02040503050406030204" pitchFamily="18" charset="0"/>
                                </a:rPr>
                                <m:t> </m:t>
                              </m:r>
                              <m:r>
                                <a:rPr lang="es-CO" sz="1800" b="0" i="1">
                                  <a:latin typeface="Cambria Math" panose="02040503050406030204" pitchFamily="18" charset="0"/>
                                </a:rPr>
                                <m:t>𝑑𝑒</m:t>
                              </m:r>
                              <m:r>
                                <a:rPr lang="es-CO" sz="1800" b="0" i="1">
                                  <a:latin typeface="Cambria Math" panose="02040503050406030204" pitchFamily="18" charset="0"/>
                                </a:rPr>
                                <m:t> </m:t>
                              </m:r>
                              <m:r>
                                <a:rPr lang="es-CO" sz="1800" b="0" i="1">
                                  <a:latin typeface="Cambria Math" panose="02040503050406030204" pitchFamily="18" charset="0"/>
                                </a:rPr>
                                <m:t>𝑣𝑖𝑠𝑖𝑡𝑎𝑠</m:t>
                              </m:r>
                              <m:r>
                                <a:rPr lang="es-CO" sz="1800" b="0" i="1">
                                  <a:latin typeface="Cambria Math" panose="02040503050406030204" pitchFamily="18" charset="0"/>
                                </a:rPr>
                                <m:t> </m:t>
                              </m:r>
                              <m:r>
                                <a:rPr lang="es-CO" sz="1800" b="0" i="1">
                                  <a:latin typeface="Cambria Math" panose="02040503050406030204" pitchFamily="18" charset="0"/>
                                </a:rPr>
                                <m:t>𝑝𝑟𝑜𝑔𝑟𝑎𝑚𝑎𝑑𝑎𝑠</m:t>
                              </m:r>
                              <m:r>
                                <a:rPr lang="es-CO" sz="1800" b="0" i="1">
                                  <a:latin typeface="Cambria Math" panose="02040503050406030204" pitchFamily="18" charset="0"/>
                                </a:rPr>
                                <m:t> </m:t>
                              </m:r>
                              <m:r>
                                <a:rPr lang="es-CO" sz="1800" b="0" i="1">
                                  <a:latin typeface="Cambria Math" panose="02040503050406030204" pitchFamily="18" charset="0"/>
                                </a:rPr>
                                <m:t>𝑑𝑒</m:t>
                              </m:r>
                              <m:r>
                                <a:rPr lang="es-CO" sz="1800" b="0" i="1">
                                  <a:latin typeface="Cambria Math" panose="02040503050406030204" pitchFamily="18" charset="0"/>
                                </a:rPr>
                                <m:t> </m:t>
                              </m:r>
                              <m:r>
                                <a:rPr lang="es-CO" sz="1800" b="0" i="1">
                                  <a:latin typeface="Cambria Math" panose="02040503050406030204" pitchFamily="18" charset="0"/>
                                </a:rPr>
                                <m:t>𝑎𝑐𝑢𝑒𝑟𝑑𝑜</m:t>
                              </m:r>
                              <m:r>
                                <a:rPr lang="es-CO" sz="1800" b="0" i="1">
                                  <a:latin typeface="Cambria Math" panose="02040503050406030204" pitchFamily="18" charset="0"/>
                                </a:rPr>
                                <m:t> </m:t>
                              </m:r>
                              <m:r>
                                <a:rPr lang="es-CO" sz="1800" b="0" i="1">
                                  <a:latin typeface="Cambria Math" panose="02040503050406030204" pitchFamily="18" charset="0"/>
                                </a:rPr>
                                <m:t>𝑎𝑙</m:t>
                              </m:r>
                              <m:r>
                                <a:rPr lang="es-CO" sz="1800" b="0" i="1">
                                  <a:latin typeface="Cambria Math" panose="02040503050406030204" pitchFamily="18" charset="0"/>
                                </a:rPr>
                                <m:t> </m:t>
                              </m:r>
                              <m:r>
                                <a:rPr lang="es-CO" sz="1800" b="0" i="1">
                                  <a:latin typeface="Cambria Math" panose="02040503050406030204" pitchFamily="18" charset="0"/>
                                </a:rPr>
                                <m:t>𝑡𝑖𝑝𝑜</m:t>
                              </m:r>
                              <m:r>
                                <a:rPr lang="es-CO" sz="1800" b="0" i="1">
                                  <a:latin typeface="Cambria Math" panose="02040503050406030204" pitchFamily="18" charset="0"/>
                                </a:rPr>
                                <m:t> </m:t>
                              </m:r>
                              <m:r>
                                <a:rPr lang="es-CO" sz="1800" b="0" i="1">
                                  <a:latin typeface="Cambria Math" panose="02040503050406030204" pitchFamily="18" charset="0"/>
                                </a:rPr>
                                <m:t>𝑑𝑒</m:t>
                              </m:r>
                            </m:e>
                            <m:e>
                              <m:r>
                                <a:rPr lang="es-CO" sz="1800" b="0" i="1">
                                  <a:latin typeface="Cambria Math" panose="02040503050406030204" pitchFamily="18" charset="0"/>
                                </a:rPr>
                                <m:t> </m:t>
                              </m:r>
                              <m:r>
                                <a:rPr lang="es-CO" sz="1800" b="0" i="1">
                                  <a:latin typeface="Cambria Math" panose="02040503050406030204" pitchFamily="18" charset="0"/>
                                </a:rPr>
                                <m:t>𝑖𝑛𝑡𝑒𝑟𝑣𝑒𝑛𝑠𝑖𝑜𝑛𝑒𝑠</m:t>
                              </m:r>
                              <m:r>
                                <a:rPr lang="es-CO" sz="1800" b="0" i="1">
                                  <a:latin typeface="Cambria Math" panose="02040503050406030204" pitchFamily="18" charset="0"/>
                                </a:rPr>
                                <m:t> </m:t>
                              </m:r>
                              <m:r>
                                <a:rPr lang="es-CO" sz="1800" b="0" i="1">
                                  <a:latin typeface="Cambria Math" panose="02040503050406030204" pitchFamily="18" charset="0"/>
                                </a:rPr>
                                <m:t>𝑒𝑗𝑒𝑐𝑢𝑡𝑎𝑑𝑎𝑠</m:t>
                              </m:r>
                            </m:e>
                          </m:eqArr>
                        </m:den>
                      </m:f>
                    </m:e>
                  </m:d>
                </m:oMath>
              </a14:m>
              <a:r>
                <a:rPr lang="es-CO" sz="1800">
                  <a:latin typeface="+mn-lt"/>
                </a:rPr>
                <a:t>*100%</a:t>
              </a:r>
            </a:p>
          </xdr:txBody>
        </xdr:sp>
      </mc:Choice>
      <mc:Fallback xmlns="">
        <xdr:sp macro="" textlink="">
          <xdr:nvSpPr>
            <xdr:cNvPr id="4" name="CuadroTexto 3">
              <a:extLst>
                <a:ext uri="{FF2B5EF4-FFF2-40B4-BE49-F238E27FC236}">
                  <a16:creationId xmlns:a16="http://schemas.microsoft.com/office/drawing/2014/main" id="{00000000-0008-0000-0000-000005000000}"/>
                </a:ext>
              </a:extLst>
            </xdr:cNvPr>
            <xdr:cNvSpPr txBox="1"/>
          </xdr:nvSpPr>
          <xdr:spPr>
            <a:xfrm>
              <a:off x="3308351" y="7738533"/>
              <a:ext cx="7532686" cy="8609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a:t>
              </a:r>
              <a:r>
                <a:rPr lang="es-CO" sz="1800" b="0" i="0">
                  <a:latin typeface="Cambria Math" panose="02040503050406030204" pitchFamily="18" charset="0"/>
                </a:rPr>
                <a:t>𝑣𝑖𝑠𝑖𝑡𝑎𝑠</a:t>
              </a:r>
              <a:r>
                <a:rPr lang="es-CO" sz="1800" i="0">
                  <a:latin typeface="Cambria Math" panose="02040503050406030204" pitchFamily="18" charset="0"/>
                </a:rPr>
                <a:t> </a:t>
              </a:r>
              <a:r>
                <a:rPr lang="es-CO" sz="1800" b="0" i="0">
                  <a:latin typeface="Cambria Math" panose="02040503050406030204" pitchFamily="18" charset="0"/>
                </a:rPr>
                <a:t>𝑟𝑒𝑎𝑙𝑖𝑧𝑎𝑑𝑎𝑠)/█(</a:t>
              </a:r>
              <a:r>
                <a:rPr lang="es-CO" sz="1800" i="0">
                  <a:latin typeface="Cambria Math" panose="02040503050406030204" pitchFamily="18" charset="0"/>
                </a:rPr>
                <a:t>𝑁𝑢𝑚𝑒𝑟𝑜</a:t>
              </a:r>
              <a:r>
                <a:rPr lang="es-CO" sz="1800" b="0" i="0">
                  <a:latin typeface="Cambria Math" panose="02040503050406030204" pitchFamily="18" charset="0"/>
                </a:rPr>
                <a:t> 𝑡𝑜𝑡𝑎𝑙</a:t>
              </a:r>
              <a:r>
                <a:rPr lang="es-CO" sz="1800" i="0">
                  <a:latin typeface="Cambria Math" panose="02040503050406030204" pitchFamily="18" charset="0"/>
                </a:rPr>
                <a:t> </a:t>
              </a:r>
              <a:r>
                <a:rPr lang="es-CO" sz="1800" b="0" i="0">
                  <a:latin typeface="Cambria Math" panose="02040503050406030204" pitchFamily="18" charset="0"/>
                </a:rPr>
                <a:t>𝑑𝑒 𝑣𝑖𝑠𝑖𝑡𝑎𝑠 𝑝𝑟𝑜𝑔𝑟𝑎𝑚𝑎𝑑𝑎𝑠 𝑑𝑒 𝑎𝑐𝑢𝑒𝑟𝑑𝑜 𝑎𝑙 𝑡𝑖𝑝𝑜 𝑑𝑒@ 𝑖𝑛𝑡𝑒𝑟𝑣𝑒𝑛𝑠𝑖𝑜𝑛𝑒𝑠 𝑒𝑗𝑒𝑐𝑢𝑡𝑎𝑑𝑎𝑠))</a:t>
              </a:r>
              <a:r>
                <a:rPr lang="es-CO" sz="1800">
                  <a:latin typeface="+mn-lt"/>
                </a:rPr>
                <a:t>*100%</a:t>
              </a:r>
            </a:p>
          </xdr:txBody>
        </xdr:sp>
      </mc:Fallback>
    </mc:AlternateContent>
    <xdr:clientData/>
  </xdr:oneCellAnchor>
  <xdr:oneCellAnchor>
    <xdr:from>
      <xdr:col>34</xdr:col>
      <xdr:colOff>0</xdr:colOff>
      <xdr:row>49</xdr:row>
      <xdr:rowOff>0</xdr:rowOff>
    </xdr:from>
    <xdr:ext cx="9525" cy="9525"/>
    <xdr:pic>
      <xdr:nvPicPr>
        <xdr:cNvPr id="5" name="Imagen 4">
          <a:extLst>
            <a:ext uri="{FF2B5EF4-FFF2-40B4-BE49-F238E27FC236}">
              <a16:creationId xmlns:a16="http://schemas.microsoft.com/office/drawing/2014/main" id="{00000000-0008-0000-3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55400" y="2402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0</xdr:colOff>
      <xdr:row>38</xdr:row>
      <xdr:rowOff>0</xdr:rowOff>
    </xdr:from>
    <xdr:ext cx="9525" cy="9525"/>
    <xdr:pic>
      <xdr:nvPicPr>
        <xdr:cNvPr id="6" name="Imagen 5">
          <a:extLst>
            <a:ext uri="{FF2B5EF4-FFF2-40B4-BE49-F238E27FC236}">
              <a16:creationId xmlns:a16="http://schemas.microsoft.com/office/drawing/2014/main" id="{00000000-0008-0000-34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55400" y="1323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57150</xdr:colOff>
      <xdr:row>54</xdr:row>
      <xdr:rowOff>38100</xdr:rowOff>
    </xdr:from>
    <xdr:to>
      <xdr:col>26</xdr:col>
      <xdr:colOff>266700</xdr:colOff>
      <xdr:row>66</xdr:row>
      <xdr:rowOff>104775</xdr:rowOff>
    </xdr:to>
    <xdr:graphicFrame macro="">
      <xdr:nvGraphicFramePr>
        <xdr:cNvPr id="7" name="Gráfico 6">
          <a:extLst>
            <a:ext uri="{FF2B5EF4-FFF2-40B4-BE49-F238E27FC236}">
              <a16:creationId xmlns:a16="http://schemas.microsoft.com/office/drawing/2014/main" id="{00000000-0008-0000-3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14</xdr:col>
      <xdr:colOff>76200</xdr:colOff>
      <xdr:row>38</xdr:row>
      <xdr:rowOff>450850</xdr:rowOff>
    </xdr:from>
    <xdr:to>
      <xdr:col>18</xdr:col>
      <xdr:colOff>25400</xdr:colOff>
      <xdr:row>38</xdr:row>
      <xdr:rowOff>2506632</xdr:rowOff>
    </xdr:to>
    <xdr:pic>
      <xdr:nvPicPr>
        <xdr:cNvPr id="8" name="Imagen 7">
          <a:extLst>
            <a:ext uri="{FF2B5EF4-FFF2-40B4-BE49-F238E27FC236}">
              <a16:creationId xmlns:a16="http://schemas.microsoft.com/office/drawing/2014/main" id="{00000000-0008-0000-3400-000008000000}"/>
            </a:ext>
          </a:extLst>
        </xdr:cNvPr>
        <xdr:cNvPicPr>
          <a:picLocks noChangeAspect="1"/>
        </xdr:cNvPicPr>
      </xdr:nvPicPr>
      <xdr:blipFill>
        <a:blip xmlns:r="http://schemas.openxmlformats.org/officeDocument/2006/relationships" r:embed="rId4"/>
        <a:stretch>
          <a:fillRect/>
        </a:stretch>
      </xdr:blipFill>
      <xdr:spPr>
        <a:xfrm>
          <a:off x="5791200" y="13684250"/>
          <a:ext cx="2654300" cy="2055782"/>
        </a:xfrm>
        <a:prstGeom prst="rect">
          <a:avLst/>
        </a:prstGeom>
      </xdr:spPr>
    </xdr:pic>
    <xdr:clientData/>
  </xdr:twoCellAnchor>
  <xdr:twoCellAnchor editAs="oneCell">
    <xdr:from>
      <xdr:col>13</xdr:col>
      <xdr:colOff>209550</xdr:colOff>
      <xdr:row>37</xdr:row>
      <xdr:rowOff>438150</xdr:rowOff>
    </xdr:from>
    <xdr:to>
      <xdr:col>24</xdr:col>
      <xdr:colOff>25400</xdr:colOff>
      <xdr:row>37</xdr:row>
      <xdr:rowOff>2501899</xdr:rowOff>
    </xdr:to>
    <xdr:pic>
      <xdr:nvPicPr>
        <xdr:cNvPr id="9" name="Imagen 8">
          <a:extLst>
            <a:ext uri="{FF2B5EF4-FFF2-40B4-BE49-F238E27FC236}">
              <a16:creationId xmlns:a16="http://schemas.microsoft.com/office/drawing/2014/main" id="{00000000-0008-0000-3400-000009000000}"/>
            </a:ext>
          </a:extLst>
        </xdr:cNvPr>
        <xdr:cNvPicPr>
          <a:picLocks noChangeAspect="1"/>
        </xdr:cNvPicPr>
      </xdr:nvPicPr>
      <xdr:blipFill>
        <a:blip xmlns:r="http://schemas.openxmlformats.org/officeDocument/2006/relationships" r:embed="rId5"/>
        <a:stretch>
          <a:fillRect/>
        </a:stretch>
      </xdr:blipFill>
      <xdr:spPr>
        <a:xfrm>
          <a:off x="5683250" y="11131550"/>
          <a:ext cx="3162300" cy="2063749"/>
        </a:xfrm>
        <a:prstGeom prst="rect">
          <a:avLst/>
        </a:prstGeom>
      </xdr:spPr>
    </xdr:pic>
    <xdr:clientData/>
  </xdr:twoCellAnchor>
  <xdr:twoCellAnchor editAs="oneCell">
    <xdr:from>
      <xdr:col>14</xdr:col>
      <xdr:colOff>158750</xdr:colOff>
      <xdr:row>39</xdr:row>
      <xdr:rowOff>452372</xdr:rowOff>
    </xdr:from>
    <xdr:to>
      <xdr:col>23</xdr:col>
      <xdr:colOff>158749</xdr:colOff>
      <xdr:row>39</xdr:row>
      <xdr:rowOff>2495549</xdr:rowOff>
    </xdr:to>
    <xdr:pic>
      <xdr:nvPicPr>
        <xdr:cNvPr id="10" name="Imagen 9">
          <a:extLst>
            <a:ext uri="{FF2B5EF4-FFF2-40B4-BE49-F238E27FC236}">
              <a16:creationId xmlns:a16="http://schemas.microsoft.com/office/drawing/2014/main" id="{00000000-0008-0000-3400-00000A000000}"/>
            </a:ext>
          </a:extLst>
        </xdr:cNvPr>
        <xdr:cNvPicPr>
          <a:picLocks noChangeAspect="1"/>
        </xdr:cNvPicPr>
      </xdr:nvPicPr>
      <xdr:blipFill>
        <a:blip xmlns:r="http://schemas.openxmlformats.org/officeDocument/2006/relationships" r:embed="rId6"/>
        <a:stretch>
          <a:fillRect/>
        </a:stretch>
      </xdr:blipFill>
      <xdr:spPr>
        <a:xfrm>
          <a:off x="5873750" y="16225772"/>
          <a:ext cx="2755899" cy="2043177"/>
        </a:xfrm>
        <a:prstGeom prst="rect">
          <a:avLst/>
        </a:prstGeom>
      </xdr:spPr>
    </xdr:pic>
    <xdr:clientData/>
  </xdr:twoCellAnchor>
  <xdr:oneCellAnchor>
    <xdr:from>
      <xdr:col>2</xdr:col>
      <xdr:colOff>120650</xdr:colOff>
      <xdr:row>1</xdr:row>
      <xdr:rowOff>66674</xdr:rowOff>
    </xdr:from>
    <xdr:ext cx="864745" cy="858023"/>
    <xdr:pic>
      <xdr:nvPicPr>
        <xdr:cNvPr id="11" name="Imagen 10">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9900" y="225424"/>
          <a:ext cx="864745" cy="858023"/>
        </a:xfrm>
        <a:prstGeom prst="rect">
          <a:avLst/>
        </a:prstGeom>
      </xdr:spPr>
    </xdr:pic>
    <xdr:clientData/>
  </xdr:oneCellAnchor>
  <xdr:oneCellAnchor>
    <xdr:from>
      <xdr:col>34</xdr:col>
      <xdr:colOff>0</xdr:colOff>
      <xdr:row>44</xdr:row>
      <xdr:rowOff>0</xdr:rowOff>
    </xdr:from>
    <xdr:ext cx="9525" cy="9525"/>
    <xdr:pic>
      <xdr:nvPicPr>
        <xdr:cNvPr id="12" name="Imagen 1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55400" y="2656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730251</xdr:colOff>
      <xdr:row>25</xdr:row>
      <xdr:rowOff>99483</xdr:rowOff>
    </xdr:from>
    <xdr:ext cx="7532686" cy="860954"/>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000-000005000000}"/>
                </a:ext>
              </a:extLst>
            </xdr:cNvPr>
            <xdr:cNvSpPr txBox="1"/>
          </xdr:nvSpPr>
          <xdr:spPr>
            <a:xfrm>
              <a:off x="3308351" y="7738533"/>
              <a:ext cx="7532686" cy="8609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b="0" i="1">
                              <a:latin typeface="Cambria Math" panose="02040503050406030204" pitchFamily="18" charset="0"/>
                            </a:rPr>
                            <m:t>𝑣𝑖𝑠𝑖𝑡𝑎𝑠</m:t>
                          </m:r>
                          <m:r>
                            <a:rPr lang="es-CO" sz="1800" i="1">
                              <a:latin typeface="Cambria Math" panose="02040503050406030204" pitchFamily="18" charset="0"/>
                            </a:rPr>
                            <m:t> </m:t>
                          </m:r>
                          <m:r>
                            <a:rPr lang="es-CO" sz="1800" b="0" i="1">
                              <a:latin typeface="Cambria Math" panose="02040503050406030204" pitchFamily="18" charset="0"/>
                            </a:rPr>
                            <m:t>𝑟𝑒𝑎𝑙𝑖𝑧𝑎𝑑𝑎𝑠</m:t>
                          </m:r>
                        </m:num>
                        <m:den>
                          <m:eqArr>
                            <m:eqArrPr>
                              <m:ctrlPr>
                                <a:rPr lang="es-CO" sz="1800" i="1">
                                  <a:latin typeface="Cambria Math" panose="02040503050406030204" pitchFamily="18" charset="0"/>
                                </a:rPr>
                              </m:ctrlPr>
                            </m:eqArrPr>
                            <m:e>
                              <m:r>
                                <a:rPr lang="es-CO" sz="1800" i="1">
                                  <a:latin typeface="Cambria Math" panose="02040503050406030204" pitchFamily="18" charset="0"/>
                                </a:rPr>
                                <m:t>𝑁𝑢𝑚𝑒𝑟𝑜</m:t>
                              </m:r>
                              <m:r>
                                <a:rPr lang="es-CO" sz="1800" b="0" i="1">
                                  <a:latin typeface="Cambria Math" panose="02040503050406030204" pitchFamily="18" charset="0"/>
                                </a:rPr>
                                <m:t> </m:t>
                              </m:r>
                              <m:r>
                                <a:rPr lang="es-CO" sz="1800" b="0" i="1">
                                  <a:latin typeface="Cambria Math" panose="02040503050406030204" pitchFamily="18" charset="0"/>
                                </a:rPr>
                                <m:t>𝑡𝑜𝑡𝑎𝑙</m:t>
                              </m:r>
                              <m:r>
                                <a:rPr lang="es-CO" sz="1800" i="1">
                                  <a:latin typeface="Cambria Math" panose="02040503050406030204" pitchFamily="18" charset="0"/>
                                </a:rPr>
                                <m:t> </m:t>
                              </m:r>
                              <m:r>
                                <a:rPr lang="es-CO" sz="1800" b="0" i="1">
                                  <a:latin typeface="Cambria Math" panose="02040503050406030204" pitchFamily="18" charset="0"/>
                                </a:rPr>
                                <m:t>𝑑𝑒</m:t>
                              </m:r>
                              <m:r>
                                <a:rPr lang="es-CO" sz="1800" b="0" i="1">
                                  <a:latin typeface="Cambria Math" panose="02040503050406030204" pitchFamily="18" charset="0"/>
                                </a:rPr>
                                <m:t> </m:t>
                              </m:r>
                              <m:r>
                                <a:rPr lang="es-CO" sz="1800" b="0" i="1">
                                  <a:latin typeface="Cambria Math" panose="02040503050406030204" pitchFamily="18" charset="0"/>
                                </a:rPr>
                                <m:t>𝑣𝑖𝑠𝑖𝑡𝑎𝑠</m:t>
                              </m:r>
                              <m:r>
                                <a:rPr lang="es-CO" sz="1800" b="0" i="1">
                                  <a:latin typeface="Cambria Math" panose="02040503050406030204" pitchFamily="18" charset="0"/>
                                </a:rPr>
                                <m:t> </m:t>
                              </m:r>
                              <m:r>
                                <a:rPr lang="es-CO" sz="1800" b="0" i="1">
                                  <a:latin typeface="Cambria Math" panose="02040503050406030204" pitchFamily="18" charset="0"/>
                                </a:rPr>
                                <m:t>𝑝𝑟𝑜𝑔𝑟𝑎𝑚𝑎𝑑𝑎𝑠</m:t>
                              </m:r>
                              <m:r>
                                <a:rPr lang="es-CO" sz="1800" b="0" i="1">
                                  <a:latin typeface="Cambria Math" panose="02040503050406030204" pitchFamily="18" charset="0"/>
                                </a:rPr>
                                <m:t> </m:t>
                              </m:r>
                              <m:r>
                                <a:rPr lang="es-CO" sz="1800" b="0" i="1">
                                  <a:latin typeface="Cambria Math" panose="02040503050406030204" pitchFamily="18" charset="0"/>
                                </a:rPr>
                                <m:t>𝑑𝑒</m:t>
                              </m:r>
                              <m:r>
                                <a:rPr lang="es-CO" sz="1800" b="0" i="1">
                                  <a:latin typeface="Cambria Math" panose="02040503050406030204" pitchFamily="18" charset="0"/>
                                </a:rPr>
                                <m:t> </m:t>
                              </m:r>
                              <m:r>
                                <a:rPr lang="es-CO" sz="1800" b="0" i="1">
                                  <a:latin typeface="Cambria Math" panose="02040503050406030204" pitchFamily="18" charset="0"/>
                                </a:rPr>
                                <m:t>𝑎𝑐𝑢𝑒𝑟𝑑𝑜</m:t>
                              </m:r>
                              <m:r>
                                <a:rPr lang="es-CO" sz="1800" b="0" i="1">
                                  <a:latin typeface="Cambria Math" panose="02040503050406030204" pitchFamily="18" charset="0"/>
                                </a:rPr>
                                <m:t> </m:t>
                              </m:r>
                              <m:r>
                                <a:rPr lang="es-CO" sz="1800" b="0" i="1">
                                  <a:latin typeface="Cambria Math" panose="02040503050406030204" pitchFamily="18" charset="0"/>
                                </a:rPr>
                                <m:t>𝑎𝑙</m:t>
                              </m:r>
                              <m:r>
                                <a:rPr lang="es-CO" sz="1800" b="0" i="1">
                                  <a:latin typeface="Cambria Math" panose="02040503050406030204" pitchFamily="18" charset="0"/>
                                </a:rPr>
                                <m:t> </m:t>
                              </m:r>
                              <m:r>
                                <a:rPr lang="es-CO" sz="1800" b="0" i="1">
                                  <a:latin typeface="Cambria Math" panose="02040503050406030204" pitchFamily="18" charset="0"/>
                                </a:rPr>
                                <m:t>𝑡𝑖𝑝𝑜</m:t>
                              </m:r>
                              <m:r>
                                <a:rPr lang="es-CO" sz="1800" b="0" i="1">
                                  <a:latin typeface="Cambria Math" panose="02040503050406030204" pitchFamily="18" charset="0"/>
                                </a:rPr>
                                <m:t> </m:t>
                              </m:r>
                              <m:r>
                                <a:rPr lang="es-CO" sz="1800" b="0" i="1">
                                  <a:latin typeface="Cambria Math" panose="02040503050406030204" pitchFamily="18" charset="0"/>
                                </a:rPr>
                                <m:t>𝑑𝑒</m:t>
                              </m:r>
                            </m:e>
                            <m:e>
                              <m:r>
                                <a:rPr lang="es-CO" sz="1800" b="0" i="1">
                                  <a:latin typeface="Cambria Math" panose="02040503050406030204" pitchFamily="18" charset="0"/>
                                </a:rPr>
                                <m:t> </m:t>
                              </m:r>
                              <m:r>
                                <a:rPr lang="es-CO" sz="1800" b="0" i="1">
                                  <a:latin typeface="Cambria Math" panose="02040503050406030204" pitchFamily="18" charset="0"/>
                                </a:rPr>
                                <m:t>𝑖𝑛𝑡𝑒𝑟𝑣𝑒𝑛𝑠𝑖𝑜𝑛𝑒𝑠</m:t>
                              </m:r>
                              <m:r>
                                <a:rPr lang="es-CO" sz="1800" b="0" i="1">
                                  <a:latin typeface="Cambria Math" panose="02040503050406030204" pitchFamily="18" charset="0"/>
                                </a:rPr>
                                <m:t> </m:t>
                              </m:r>
                              <m:r>
                                <a:rPr lang="es-CO" sz="1800" b="0" i="1">
                                  <a:latin typeface="Cambria Math" panose="02040503050406030204" pitchFamily="18" charset="0"/>
                                </a:rPr>
                                <m:t>𝑒𝑗𝑒𝑐𝑢𝑡𝑎𝑑𝑎𝑠</m:t>
                              </m:r>
                            </m:e>
                          </m:eqArr>
                        </m:den>
                      </m:f>
                    </m:e>
                  </m:d>
                </m:oMath>
              </a14:m>
              <a:r>
                <a:rPr lang="es-CO" sz="1800">
                  <a:latin typeface="+mn-lt"/>
                </a:rPr>
                <a:t>*100%</a:t>
              </a:r>
            </a:p>
          </xdr:txBody>
        </xdr:sp>
      </mc:Choice>
      <mc:Fallback xmlns="">
        <xdr:sp macro="" textlink="">
          <xdr:nvSpPr>
            <xdr:cNvPr id="13" name="CuadroTexto 12">
              <a:extLst>
                <a:ext uri="{FF2B5EF4-FFF2-40B4-BE49-F238E27FC236}">
                  <a16:creationId xmlns:a16="http://schemas.microsoft.com/office/drawing/2014/main" id="{00000000-0008-0000-0000-000005000000}"/>
                </a:ext>
              </a:extLst>
            </xdr:cNvPr>
            <xdr:cNvSpPr txBox="1"/>
          </xdr:nvSpPr>
          <xdr:spPr>
            <a:xfrm>
              <a:off x="3308351" y="7738533"/>
              <a:ext cx="7532686" cy="8609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a:t>
              </a:r>
              <a:r>
                <a:rPr lang="es-CO" sz="1800" b="0" i="0">
                  <a:latin typeface="Cambria Math" panose="02040503050406030204" pitchFamily="18" charset="0"/>
                </a:rPr>
                <a:t>𝑣𝑖𝑠𝑖𝑡𝑎𝑠</a:t>
              </a:r>
              <a:r>
                <a:rPr lang="es-CO" sz="1800" i="0">
                  <a:latin typeface="Cambria Math" panose="02040503050406030204" pitchFamily="18" charset="0"/>
                </a:rPr>
                <a:t> </a:t>
              </a:r>
              <a:r>
                <a:rPr lang="es-CO" sz="1800" b="0" i="0">
                  <a:latin typeface="Cambria Math" panose="02040503050406030204" pitchFamily="18" charset="0"/>
                </a:rPr>
                <a:t>𝑟𝑒𝑎𝑙𝑖𝑧𝑎𝑑𝑎𝑠)/█(</a:t>
              </a:r>
              <a:r>
                <a:rPr lang="es-CO" sz="1800" i="0">
                  <a:latin typeface="Cambria Math" panose="02040503050406030204" pitchFamily="18" charset="0"/>
                </a:rPr>
                <a:t>𝑁𝑢𝑚𝑒𝑟𝑜</a:t>
              </a:r>
              <a:r>
                <a:rPr lang="es-CO" sz="1800" b="0" i="0">
                  <a:latin typeface="Cambria Math" panose="02040503050406030204" pitchFamily="18" charset="0"/>
                </a:rPr>
                <a:t> 𝑡𝑜𝑡𝑎𝑙</a:t>
              </a:r>
              <a:r>
                <a:rPr lang="es-CO" sz="1800" i="0">
                  <a:latin typeface="Cambria Math" panose="02040503050406030204" pitchFamily="18" charset="0"/>
                </a:rPr>
                <a:t> </a:t>
              </a:r>
              <a:r>
                <a:rPr lang="es-CO" sz="1800" b="0" i="0">
                  <a:latin typeface="Cambria Math" panose="02040503050406030204" pitchFamily="18" charset="0"/>
                </a:rPr>
                <a:t>𝑑𝑒 𝑣𝑖𝑠𝑖𝑡𝑎𝑠 𝑝𝑟𝑜𝑔𝑟𝑎𝑚𝑎𝑑𝑎𝑠 𝑑𝑒 𝑎𝑐𝑢𝑒𝑟𝑑𝑜 𝑎𝑙 𝑡𝑖𝑝𝑜 𝑑𝑒@ 𝑖𝑛𝑡𝑒𝑟𝑣𝑒𝑛𝑠𝑖𝑜𝑛𝑒𝑠 𝑒𝑗𝑒𝑐𝑢𝑡𝑎𝑑𝑎𝑠))</a:t>
              </a:r>
              <a:r>
                <a:rPr lang="es-CO" sz="1800">
                  <a:latin typeface="+mn-lt"/>
                </a:rPr>
                <a:t>*100%</a:t>
              </a:r>
            </a:p>
          </xdr:txBody>
        </xdr:sp>
      </mc:Fallback>
    </mc:AlternateContent>
    <xdr:clientData/>
  </xdr:oneCellAnchor>
  <xdr:oneCellAnchor>
    <xdr:from>
      <xdr:col>34</xdr:col>
      <xdr:colOff>0</xdr:colOff>
      <xdr:row>49</xdr:row>
      <xdr:rowOff>0</xdr:rowOff>
    </xdr:from>
    <xdr:ext cx="9525" cy="9525"/>
    <xdr:pic>
      <xdr:nvPicPr>
        <xdr:cNvPr id="14" name="Imagen 13">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55400" y="2974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0</xdr:colOff>
      <xdr:row>38</xdr:row>
      <xdr:rowOff>0</xdr:rowOff>
    </xdr:from>
    <xdr:ext cx="9525" cy="9525"/>
    <xdr:pic>
      <xdr:nvPicPr>
        <xdr:cNvPr id="15" name="Imagen 14">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55400" y="1323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57150</xdr:colOff>
      <xdr:row>54</xdr:row>
      <xdr:rowOff>38100</xdr:rowOff>
    </xdr:from>
    <xdr:to>
      <xdr:col>26</xdr:col>
      <xdr:colOff>266700</xdr:colOff>
      <xdr:row>66</xdr:row>
      <xdr:rowOff>104775</xdr:rowOff>
    </xdr:to>
    <xdr:graphicFrame macro="">
      <xdr:nvGraphicFramePr>
        <xdr:cNvPr id="16" name="Gráfico 15">
          <a:extLst>
            <a:ext uri="{FF2B5EF4-FFF2-40B4-BE49-F238E27FC236}">
              <a16:creationId xmlns:a16="http://schemas.microsoft.com/office/drawing/2014/main" id="{556D8318-9310-4882-903B-63E70F6B2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14</xdr:col>
      <xdr:colOff>76200</xdr:colOff>
      <xdr:row>38</xdr:row>
      <xdr:rowOff>656428</xdr:rowOff>
    </xdr:from>
    <xdr:to>
      <xdr:col>22</xdr:col>
      <xdr:colOff>38100</xdr:colOff>
      <xdr:row>38</xdr:row>
      <xdr:rowOff>2506632</xdr:rowOff>
    </xdr:to>
    <xdr:pic>
      <xdr:nvPicPr>
        <xdr:cNvPr id="17" name="Imagen 16">
          <a:extLst>
            <a:ext uri="{FF2B5EF4-FFF2-40B4-BE49-F238E27FC236}">
              <a16:creationId xmlns:a16="http://schemas.microsoft.com/office/drawing/2014/main" id="{6D3FCB53-553C-9C7B-9CEC-DB26D4278CEC}"/>
            </a:ext>
          </a:extLst>
        </xdr:cNvPr>
        <xdr:cNvPicPr>
          <a:picLocks noChangeAspect="1"/>
        </xdr:cNvPicPr>
      </xdr:nvPicPr>
      <xdr:blipFill>
        <a:blip xmlns:r="http://schemas.openxmlformats.org/officeDocument/2006/relationships" r:embed="rId4"/>
        <a:stretch>
          <a:fillRect/>
        </a:stretch>
      </xdr:blipFill>
      <xdr:spPr>
        <a:xfrm>
          <a:off x="5791200" y="13889828"/>
          <a:ext cx="2400300" cy="1850204"/>
        </a:xfrm>
        <a:prstGeom prst="rect">
          <a:avLst/>
        </a:prstGeom>
      </xdr:spPr>
    </xdr:pic>
    <xdr:clientData/>
  </xdr:twoCellAnchor>
  <xdr:twoCellAnchor editAs="oneCell">
    <xdr:from>
      <xdr:col>15</xdr:col>
      <xdr:colOff>28575</xdr:colOff>
      <xdr:row>40</xdr:row>
      <xdr:rowOff>609601</xdr:rowOff>
    </xdr:from>
    <xdr:to>
      <xdr:col>21</xdr:col>
      <xdr:colOff>314325</xdr:colOff>
      <xdr:row>40</xdr:row>
      <xdr:rowOff>2476799</xdr:rowOff>
    </xdr:to>
    <xdr:pic>
      <xdr:nvPicPr>
        <xdr:cNvPr id="20" name="Imagen 19">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8"/>
        <a:stretch>
          <a:fillRect/>
        </a:stretch>
      </xdr:blipFill>
      <xdr:spPr>
        <a:xfrm>
          <a:off x="5984875" y="18923001"/>
          <a:ext cx="2025650" cy="1867198"/>
        </a:xfrm>
        <a:prstGeom prst="rect">
          <a:avLst/>
        </a:prstGeom>
      </xdr:spPr>
    </xdr:pic>
    <xdr:clientData/>
  </xdr:twoCellAnchor>
  <xdr:twoCellAnchor editAs="oneCell">
    <xdr:from>
      <xdr:col>16</xdr:col>
      <xdr:colOff>76201</xdr:colOff>
      <xdr:row>41</xdr:row>
      <xdr:rowOff>628650</xdr:rowOff>
    </xdr:from>
    <xdr:to>
      <xdr:col>22</xdr:col>
      <xdr:colOff>211977</xdr:colOff>
      <xdr:row>42</xdr:row>
      <xdr:rowOff>0</xdr:rowOff>
    </xdr:to>
    <xdr:pic>
      <xdr:nvPicPr>
        <xdr:cNvPr id="21" name="Imagen 20">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9"/>
        <a:srcRect t="1439"/>
        <a:stretch/>
      </xdr:blipFill>
      <xdr:spPr>
        <a:xfrm>
          <a:off x="6273801" y="21482050"/>
          <a:ext cx="2091576" cy="1911350"/>
        </a:xfrm>
        <a:prstGeom prst="rect">
          <a:avLst/>
        </a:prstGeom>
      </xdr:spPr>
    </xdr:pic>
    <xdr:clientData/>
  </xdr:twoCellAnchor>
  <xdr:twoCellAnchor editAs="oneCell">
    <xdr:from>
      <xdr:col>16</xdr:col>
      <xdr:colOff>47625</xdr:colOff>
      <xdr:row>42</xdr:row>
      <xdr:rowOff>600075</xdr:rowOff>
    </xdr:from>
    <xdr:to>
      <xdr:col>22</xdr:col>
      <xdr:colOff>181242</xdr:colOff>
      <xdr:row>42</xdr:row>
      <xdr:rowOff>2486025</xdr:rowOff>
    </xdr:to>
    <xdr:pic>
      <xdr:nvPicPr>
        <xdr:cNvPr id="22" name="Imagen 21">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10"/>
        <a:srcRect l="1" r="452"/>
        <a:stretch/>
      </xdr:blipFill>
      <xdr:spPr>
        <a:xfrm>
          <a:off x="6245225" y="23993475"/>
          <a:ext cx="2089417" cy="188595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135031</xdr:colOff>
      <xdr:row>3</xdr:row>
      <xdr:rowOff>176462</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2</xdr:col>
      <xdr:colOff>136070</xdr:colOff>
      <xdr:row>44</xdr:row>
      <xdr:rowOff>163286</xdr:rowOff>
    </xdr:from>
    <xdr:to>
      <xdr:col>26</xdr:col>
      <xdr:colOff>95249</xdr:colOff>
      <xdr:row>56</xdr:row>
      <xdr:rowOff>1415143</xdr:rowOff>
    </xdr:to>
    <xdr:graphicFrame macro="">
      <xdr:nvGraphicFramePr>
        <xdr:cNvPr id="5" name="Gráfico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135255</xdr:colOff>
      <xdr:row>3</xdr:row>
      <xdr:rowOff>172652</xdr:rowOff>
    </xdr:to>
    <xdr:pic>
      <xdr:nvPicPr>
        <xdr:cNvPr id="6" name="Imagen 5">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79805" cy="925128"/>
        </a:xfrm>
        <a:prstGeom prst="rect">
          <a:avLst/>
        </a:prstGeom>
      </xdr:spPr>
    </xdr:pic>
    <xdr:clientData/>
  </xdr:twoCellAnchor>
  <xdr:twoCellAnchor>
    <xdr:from>
      <xdr:col>2</xdr:col>
      <xdr:colOff>136070</xdr:colOff>
      <xdr:row>44</xdr:row>
      <xdr:rowOff>163286</xdr:rowOff>
    </xdr:from>
    <xdr:to>
      <xdr:col>26</xdr:col>
      <xdr:colOff>95249</xdr:colOff>
      <xdr:row>56</xdr:row>
      <xdr:rowOff>1415143</xdr:rowOff>
    </xdr:to>
    <xdr:graphicFrame macro="">
      <xdr:nvGraphicFramePr>
        <xdr:cNvPr id="7" name="Gráfico 6">
          <a:extLst>
            <a:ext uri="{FF2B5EF4-FFF2-40B4-BE49-F238E27FC236}">
              <a16:creationId xmlns:a16="http://schemas.microsoft.com/office/drawing/2014/main" id="{557E1662-A618-4CF2-9130-D96752EFA4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editAs="oneCell">
    <xdr:from>
      <xdr:col>17</xdr:col>
      <xdr:colOff>11545</xdr:colOff>
      <xdr:row>45</xdr:row>
      <xdr:rowOff>46182</xdr:rowOff>
    </xdr:from>
    <xdr:to>
      <xdr:col>21</xdr:col>
      <xdr:colOff>707498</xdr:colOff>
      <xdr:row>54</xdr:row>
      <xdr:rowOff>142144</xdr:rowOff>
    </xdr:to>
    <xdr:pic>
      <xdr:nvPicPr>
        <xdr:cNvPr id="4" name="Imagen 3" descr="990 Indicadores De Gestion Stock Photos, High-Res Pictures, and Images -  Getty Images | Resultados, Indicadores financieros, Finanzas">
          <a:extLst>
            <a:ext uri="{FF2B5EF4-FFF2-40B4-BE49-F238E27FC236}">
              <a16:creationId xmlns:a16="http://schemas.microsoft.com/office/drawing/2014/main" id="{00000000-0008-0000-35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892" t="13512" r="11605" b="44501"/>
        <a:stretch/>
      </xdr:blipFill>
      <xdr:spPr bwMode="auto">
        <a:xfrm>
          <a:off x="7700818" y="11938000"/>
          <a:ext cx="3856182" cy="2182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11545</xdr:colOff>
      <xdr:row>57</xdr:row>
      <xdr:rowOff>46182</xdr:rowOff>
    </xdr:from>
    <xdr:to>
      <xdr:col>24</xdr:col>
      <xdr:colOff>96033</xdr:colOff>
      <xdr:row>69</xdr:row>
      <xdr:rowOff>5432</xdr:rowOff>
    </xdr:to>
    <xdr:pic>
      <xdr:nvPicPr>
        <xdr:cNvPr id="3" name="Imagen 2" descr="990 Indicadores De Gestion Stock Photos, High-Res Pictures, and Images -  Getty Images | Resultados, Indicadores financieros, Finanzas">
          <a:extLst>
            <a:ext uri="{FF2B5EF4-FFF2-40B4-BE49-F238E27FC236}">
              <a16:creationId xmlns:a16="http://schemas.microsoft.com/office/drawing/2014/main" id="{00000000-0008-0000-35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892" t="13512" r="11605" b="44501"/>
        <a:stretch/>
      </xdr:blipFill>
      <xdr:spPr bwMode="auto">
        <a:xfrm>
          <a:off x="15791295" y="17064182"/>
          <a:ext cx="4085360" cy="2176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149225</xdr:colOff>
      <xdr:row>62</xdr:row>
      <xdr:rowOff>182929</xdr:rowOff>
    </xdr:from>
    <xdr:to>
      <xdr:col>9</xdr:col>
      <xdr:colOff>384175</xdr:colOff>
      <xdr:row>77</xdr:row>
      <xdr:rowOff>157528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1993900</xdr:colOff>
      <xdr:row>81</xdr:row>
      <xdr:rowOff>152400</xdr:rowOff>
    </xdr:from>
    <xdr:to>
      <xdr:col>7</xdr:col>
      <xdr:colOff>74706</xdr:colOff>
      <xdr:row>88</xdr:row>
      <xdr:rowOff>19049</xdr:rowOff>
    </xdr:to>
    <xdr:pic>
      <xdr:nvPicPr>
        <xdr:cNvPr id="5" name="Imagen 4"/>
        <xdr:cNvPicPr/>
      </xdr:nvPicPr>
      <xdr:blipFill rotWithShape="1">
        <a:blip xmlns:r="http://schemas.openxmlformats.org/officeDocument/2006/relationships" r:embed="rId3"/>
        <a:srcRect r="34475"/>
        <a:stretch/>
      </xdr:blipFill>
      <xdr:spPr>
        <a:xfrm>
          <a:off x="3054350" y="22269450"/>
          <a:ext cx="2235200" cy="1422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590550</xdr:colOff>
      <xdr:row>53</xdr:row>
      <xdr:rowOff>76201</xdr:rowOff>
    </xdr:from>
    <xdr:to>
      <xdr:col>18</xdr:col>
      <xdr:colOff>4511</xdr:colOff>
      <xdr:row>63</xdr:row>
      <xdr:rowOff>76837</xdr:rowOff>
    </xdr:to>
    <xdr:pic>
      <xdr:nvPicPr>
        <xdr:cNvPr id="2" name="Imagen 1"/>
        <xdr:cNvPicPr>
          <a:picLocks noChangeAspect="1"/>
        </xdr:cNvPicPr>
      </xdr:nvPicPr>
      <xdr:blipFill>
        <a:blip xmlns:r="http://schemas.openxmlformats.org/officeDocument/2006/relationships" r:embed="rId1"/>
        <a:stretch>
          <a:fillRect/>
        </a:stretch>
      </xdr:blipFill>
      <xdr:spPr>
        <a:xfrm>
          <a:off x="8210550" y="14293851"/>
          <a:ext cx="5509961" cy="18421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114300</xdr:colOff>
      <xdr:row>1</xdr:row>
      <xdr:rowOff>9524</xdr:rowOff>
    </xdr:from>
    <xdr:ext cx="933450" cy="940844"/>
    <xdr:pic>
      <xdr:nvPicPr>
        <xdr:cNvPr id="2" name="Imagen 1">
          <a:extLst>
            <a:ext uri="{FF2B5EF4-FFF2-40B4-BE49-F238E27FC236}">
              <a16:creationId xmlns:a16="http://schemas.microsoft.com/office/drawing/2014/main" id="{59CDC619-AA53-4F90-871B-E76915A6F2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 y="200024"/>
          <a:ext cx="933450" cy="940844"/>
        </a:xfrm>
        <a:prstGeom prst="rect">
          <a:avLst/>
        </a:prstGeom>
      </xdr:spPr>
    </xdr:pic>
    <xdr:clientData/>
  </xdr:oneCellAnchor>
  <xdr:twoCellAnchor editAs="oneCell">
    <xdr:from>
      <xdr:col>1</xdr:col>
      <xdr:colOff>101600</xdr:colOff>
      <xdr:row>1</xdr:row>
      <xdr:rowOff>12700</xdr:rowOff>
    </xdr:from>
    <xdr:to>
      <xdr:col>6</xdr:col>
      <xdr:colOff>112487</xdr:colOff>
      <xdr:row>3</xdr:row>
      <xdr:rowOff>177800</xdr:rowOff>
    </xdr:to>
    <xdr:pic>
      <xdr:nvPicPr>
        <xdr:cNvPr id="4" name="Imagen 4">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250" y="203200"/>
          <a:ext cx="9334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95252</xdr:colOff>
      <xdr:row>45</xdr:row>
      <xdr:rowOff>152400</xdr:rowOff>
    </xdr:from>
    <xdr:to>
      <xdr:col>21</xdr:col>
      <xdr:colOff>113394</xdr:colOff>
      <xdr:row>55</xdr:row>
      <xdr:rowOff>199570</xdr:rowOff>
    </xdr:to>
    <xdr:graphicFrame macro="">
      <xdr:nvGraphicFramePr>
        <xdr:cNvPr id="5" name="Gráfico 4">
          <a:extLst>
            <a:ext uri="{FF2B5EF4-FFF2-40B4-BE49-F238E27FC236}">
              <a16:creationId xmlns:a16="http://schemas.microsoft.com/office/drawing/2014/main" id="{904CB229-B7FF-A66D-3F08-527DFE6277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107950</xdr:colOff>
      <xdr:row>1</xdr:row>
      <xdr:rowOff>6350</xdr:rowOff>
    </xdr:from>
    <xdr:to>
      <xdr:col>3</xdr:col>
      <xdr:colOff>12700</xdr:colOff>
      <xdr:row>6</xdr:row>
      <xdr:rowOff>133350</xdr:rowOff>
    </xdr:to>
    <xdr:pic>
      <xdr:nvPicPr>
        <xdr:cNvPr id="2" name="Imagen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8300" y="196850"/>
          <a:ext cx="977900" cy="93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101600</xdr:colOff>
      <xdr:row>1</xdr:row>
      <xdr:rowOff>12700</xdr:rowOff>
    </xdr:from>
    <xdr:to>
      <xdr:col>6</xdr:col>
      <xdr:colOff>127000</xdr:colOff>
      <xdr:row>3</xdr:row>
      <xdr:rowOff>177800</xdr:rowOff>
    </xdr:to>
    <xdr:pic>
      <xdr:nvPicPr>
        <xdr:cNvPr id="4" name="Imagen 4">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250" y="203200"/>
          <a:ext cx="9334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268941</xdr:colOff>
      <xdr:row>51</xdr:row>
      <xdr:rowOff>179294</xdr:rowOff>
    </xdr:from>
    <xdr:to>
      <xdr:col>21</xdr:col>
      <xdr:colOff>22412</xdr:colOff>
      <xdr:row>60</xdr:row>
      <xdr:rowOff>112059</xdr:rowOff>
    </xdr:to>
    <xdr:graphicFrame macro="">
      <xdr:nvGraphicFramePr>
        <xdr:cNvPr id="5" name="Gráfico 4">
          <a:extLst>
            <a:ext uri="{FF2B5EF4-FFF2-40B4-BE49-F238E27FC236}">
              <a16:creationId xmlns:a16="http://schemas.microsoft.com/office/drawing/2014/main" id="{A13F5C54-8549-8282-6FD8-5B005BCFA4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712118</xdr:colOff>
      <xdr:row>58</xdr:row>
      <xdr:rowOff>50801</xdr:rowOff>
    </xdr:from>
    <xdr:to>
      <xdr:col>18</xdr:col>
      <xdr:colOff>118463</xdr:colOff>
      <xdr:row>67</xdr:row>
      <xdr:rowOff>152401</xdr:rowOff>
    </xdr:to>
    <xdr:pic>
      <xdr:nvPicPr>
        <xdr:cNvPr id="2" name="Imagen 1"/>
        <xdr:cNvPicPr>
          <a:picLocks noChangeAspect="1"/>
        </xdr:cNvPicPr>
      </xdr:nvPicPr>
      <xdr:blipFill>
        <a:blip xmlns:r="http://schemas.openxmlformats.org/officeDocument/2006/relationships" r:embed="rId1"/>
        <a:stretch>
          <a:fillRect/>
        </a:stretch>
      </xdr:blipFill>
      <xdr:spPr>
        <a:xfrm>
          <a:off x="6808118" y="14630401"/>
          <a:ext cx="7026345" cy="1758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rika.munoz\Downloads\SRPI-IND-005-V1_Satisfaccion_actividades_de_responsabilidad_social%20NF%20-%20copi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erika.munoz\Downloads\20251100114283_0000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erika.munoz\Downloads\GEFI-IND-007_V2_Ejecucion_del_programa_anual_mensualizado_de_caja_-_PAC_reserv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ALEXPEREA\Downloads\CEM-IND-001-V11%20Cumplimiento%20PAA%20Trim4-2022%20(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ALEXPEREA\Downloads\2022-12-31%20CEM-IND-002%20V5%20CUMPLIMIENTO%20ACCIONES%20CORRECTIVA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erika.munoz\Downloads\SMCT-IND-001%20Indicador%20de%20monitoreo.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erika.munoz\Downloads\SMCT-IND-001%20Indicador%20de%20monitoreo%20(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erika.munoz\Downloads\SMCT-IND-002%20Indicador%20de%20seguimiento%20(visita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erika.munoz\Downloads\SMCT-IND-002%20Indicador%20de%20seguimiento%20(visitas)%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OneDrive%20-%20uaermv/Escritorio/Indicadores%20de%20Gesti&#243;n%20Proceso%20PCI%201er%20Trim%20%202025/2.%20Seguimiento%20a%20Intervenciones%20Ejecutadas%201er%20Trim%202025.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OneDrive%20-%20uaermv/Escritorio/2.%20PCI-IND-002-V1%20Seguimiento%20a%20Intervenciones%20Ejecutadas%202do%20Trim%2020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rika.munoz\Downloads\SRPI-IND-006_V1%20Satisfacci&#243;n%20de%20espacios%20de%20participaci&#243;n%20ciudadana%20N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erika.munoz\Downloads\20251210189943_00002%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rika.munoz\Downloads\20251210189943_00003%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erika.munoz\Downloads\Reporte%20Indicadores%20de%20gesti&#243;n%20LMME-IND-001%20LMME%20IV%20trimestre%20202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32B33859\LMME-IND-001-V1_Disponibilidad_Vehiculo%20trim%20I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erika.munoz\Downloads\DMIC-IND-001-V2_Seguimiento_a_los_proyectos_de_innovacion.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erika.munoz\Downloads\20251100114283_0000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erika.munoz\Downloads\GEFI-IND-003_V10_Ejecucion_Programa_Anual_Mensualizado_de_Caja_PAC_vigencia%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FM-007"/>
      <sheetName val="Instrucciones"/>
      <sheetName val="Control de cambios"/>
      <sheetName val="Listas"/>
    </sheetNames>
    <sheetDataSet>
      <sheetData sheetId="0">
        <row r="36">
          <cell r="C36"/>
          <cell r="D36"/>
          <cell r="E36"/>
          <cell r="F36"/>
          <cell r="G36"/>
          <cell r="J36" t="str">
            <v>RESULTADO</v>
          </cell>
        </row>
        <row r="37">
          <cell r="B37" t="str">
            <v>Semestre 1</v>
          </cell>
          <cell r="C37"/>
          <cell r="D37"/>
          <cell r="E37"/>
          <cell r="F37"/>
          <cell r="G37"/>
          <cell r="J37">
            <v>4.6500000000000004</v>
          </cell>
        </row>
        <row r="38">
          <cell r="B38" t="str">
            <v>Semestre 2</v>
          </cell>
          <cell r="C38"/>
          <cell r="D38"/>
          <cell r="E38"/>
          <cell r="F38"/>
          <cell r="G38"/>
          <cell r="J38">
            <v>4.8</v>
          </cell>
        </row>
        <row r="39">
          <cell r="B39"/>
          <cell r="C39"/>
          <cell r="D39"/>
          <cell r="E39"/>
          <cell r="F39"/>
          <cell r="G39"/>
          <cell r="J39" t="e">
            <v>#DIV/0!</v>
          </cell>
        </row>
        <row r="40">
          <cell r="B40"/>
          <cell r="C40"/>
          <cell r="D40"/>
          <cell r="E40"/>
          <cell r="F40"/>
          <cell r="G40"/>
          <cell r="J40" t="e">
            <v>#DIV/0!</v>
          </cell>
        </row>
        <row r="41">
          <cell r="B41"/>
          <cell r="C41"/>
          <cell r="D41"/>
          <cell r="E41"/>
          <cell r="F41"/>
          <cell r="G41"/>
          <cell r="J41" t="e">
            <v>#DIV/0!</v>
          </cell>
        </row>
        <row r="42">
          <cell r="B42"/>
          <cell r="C42"/>
          <cell r="D42"/>
          <cell r="E42"/>
          <cell r="F42"/>
          <cell r="G42"/>
          <cell r="J42" t="e">
            <v>#DIV/0!</v>
          </cell>
        </row>
        <row r="43">
          <cell r="B43"/>
          <cell r="C43"/>
          <cell r="D43"/>
          <cell r="E43"/>
          <cell r="F43"/>
          <cell r="G43"/>
          <cell r="J43" t="e">
            <v>#DIV/0!</v>
          </cell>
        </row>
        <row r="44">
          <cell r="B44" t="str">
            <v>TOTAL</v>
          </cell>
          <cell r="C44"/>
          <cell r="D44"/>
          <cell r="E44"/>
          <cell r="F44"/>
          <cell r="G44"/>
          <cell r="J44">
            <v>4.7249999999999996</v>
          </cell>
        </row>
      </sheetData>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FI-IND-007 -V2 RESERVA"/>
    </sheetNames>
    <sheetDataSet>
      <sheetData sheetId="0">
        <row r="35">
          <cell r="H35" t="str">
            <v>PAC EJECUTADO</v>
          </cell>
          <cell r="I35" t="str">
            <v>PAC PROGRAMADO</v>
          </cell>
        </row>
        <row r="36">
          <cell r="C36" t="str">
            <v>1er trimestre</v>
          </cell>
          <cell r="H36">
            <v>36514319801</v>
          </cell>
          <cell r="I36">
            <v>44520234891</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FI-IND-007 -V2 RESERVA"/>
      <sheetName val="Hoja1"/>
      <sheetName val="DES-FM-007"/>
      <sheetName val="Instrucciones"/>
      <sheetName val="Control de cambios"/>
      <sheetName val="Listas"/>
    </sheetNames>
    <sheetDataSet>
      <sheetData sheetId="0">
        <row r="35">
          <cell r="D35">
            <v>0</v>
          </cell>
          <cell r="E35">
            <v>0</v>
          </cell>
          <cell r="F35">
            <v>0</v>
          </cell>
          <cell r="G35">
            <v>0</v>
          </cell>
          <cell r="H35" t="str">
            <v>PAC EJECUTADO</v>
          </cell>
          <cell r="I35" t="str">
            <v>PAC PROGRAMADO</v>
          </cell>
        </row>
        <row r="36">
          <cell r="C36" t="str">
            <v>PRIMER TRIMESTRE</v>
          </cell>
          <cell r="D36">
            <v>0</v>
          </cell>
          <cell r="E36">
            <v>0</v>
          </cell>
          <cell r="F36">
            <v>0</v>
          </cell>
          <cell r="G36">
            <v>0</v>
          </cell>
          <cell r="H36">
            <v>36514319801</v>
          </cell>
          <cell r="I36">
            <v>44520234891</v>
          </cell>
        </row>
        <row r="37">
          <cell r="C37" t="str">
            <v>SEGUNDO TRIMESTRE</v>
          </cell>
          <cell r="D37">
            <v>0</v>
          </cell>
          <cell r="E37">
            <v>0</v>
          </cell>
          <cell r="F37">
            <v>0</v>
          </cell>
          <cell r="G37">
            <v>0</v>
          </cell>
          <cell r="H37">
            <v>15291864349</v>
          </cell>
          <cell r="I37">
            <v>20276160025</v>
          </cell>
        </row>
        <row r="38">
          <cell r="C38">
            <v>0</v>
          </cell>
          <cell r="D38">
            <v>0</v>
          </cell>
          <cell r="E38">
            <v>0</v>
          </cell>
          <cell r="F38">
            <v>0</v>
          </cell>
          <cell r="G38">
            <v>0</v>
          </cell>
          <cell r="H38">
            <v>0</v>
          </cell>
          <cell r="I38">
            <v>0</v>
          </cell>
        </row>
        <row r="39">
          <cell r="C39">
            <v>0</v>
          </cell>
          <cell r="D39">
            <v>0</v>
          </cell>
          <cell r="E39">
            <v>0</v>
          </cell>
          <cell r="F39">
            <v>0</v>
          </cell>
          <cell r="G39">
            <v>0</v>
          </cell>
          <cell r="H39">
            <v>0</v>
          </cell>
          <cell r="I39">
            <v>0</v>
          </cell>
        </row>
        <row r="40">
          <cell r="C40">
            <v>0</v>
          </cell>
          <cell r="D40">
            <v>0</v>
          </cell>
          <cell r="E40">
            <v>0</v>
          </cell>
          <cell r="F40">
            <v>0</v>
          </cell>
          <cell r="G40">
            <v>0</v>
          </cell>
          <cell r="H40">
            <v>0</v>
          </cell>
          <cell r="I40">
            <v>0</v>
          </cell>
        </row>
        <row r="41">
          <cell r="H41">
            <v>0</v>
          </cell>
          <cell r="I41">
            <v>0</v>
          </cell>
        </row>
      </sheetData>
      <sheetData sheetId="1" refreshError="1"/>
      <sheetData sheetId="2">
        <row r="49">
          <cell r="H49">
            <v>63648930537</v>
          </cell>
        </row>
      </sheetData>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M-IND-001-V11"/>
      <sheetName val="TRIM1"/>
      <sheetName val="TRIM2"/>
      <sheetName val="TRIM3"/>
      <sheetName val="TRIM4"/>
    </sheetNames>
    <sheetDataSet>
      <sheetData sheetId="0">
        <row r="35">
          <cell r="D35">
            <v>0</v>
          </cell>
          <cell r="E35">
            <v>0</v>
          </cell>
          <cell r="F35">
            <v>0</v>
          </cell>
          <cell r="G35">
            <v>0</v>
          </cell>
          <cell r="H35" t="str">
            <v>Sumatoria de actividades del PAA ejecutadas</v>
          </cell>
          <cell r="I35" t="str">
            <v>Sumatoria de actividades del PAA programadas</v>
          </cell>
          <cell r="J35" t="str">
            <v>% cumplimiento</v>
          </cell>
        </row>
        <row r="36">
          <cell r="C36" t="str">
            <v>Trimestre 1</v>
          </cell>
          <cell r="D36">
            <v>0</v>
          </cell>
          <cell r="E36">
            <v>0</v>
          </cell>
          <cell r="F36">
            <v>0</v>
          </cell>
          <cell r="G36">
            <v>0</v>
          </cell>
          <cell r="H36">
            <v>36</v>
          </cell>
          <cell r="I36">
            <v>37</v>
          </cell>
          <cell r="J36">
            <v>0.97297297297297303</v>
          </cell>
        </row>
        <row r="37">
          <cell r="C37" t="str">
            <v>Trimestre 2</v>
          </cell>
          <cell r="D37">
            <v>0</v>
          </cell>
          <cell r="E37">
            <v>0</v>
          </cell>
          <cell r="F37">
            <v>0</v>
          </cell>
          <cell r="G37">
            <v>0</v>
          </cell>
          <cell r="H37">
            <v>23</v>
          </cell>
          <cell r="I37">
            <v>23</v>
          </cell>
          <cell r="J37">
            <v>1</v>
          </cell>
        </row>
        <row r="38">
          <cell r="C38" t="str">
            <v>Trimestre 3</v>
          </cell>
          <cell r="D38">
            <v>0</v>
          </cell>
          <cell r="E38">
            <v>0</v>
          </cell>
          <cell r="F38">
            <v>0</v>
          </cell>
          <cell r="G38">
            <v>0</v>
          </cell>
          <cell r="H38">
            <v>31</v>
          </cell>
          <cell r="I38">
            <v>32</v>
          </cell>
          <cell r="J38">
            <v>0.96875</v>
          </cell>
        </row>
        <row r="39">
          <cell r="C39" t="str">
            <v>Trimestre 4</v>
          </cell>
          <cell r="D39">
            <v>0</v>
          </cell>
          <cell r="E39">
            <v>0</v>
          </cell>
          <cell r="F39">
            <v>0</v>
          </cell>
          <cell r="G39">
            <v>0</v>
          </cell>
          <cell r="H39">
            <v>28</v>
          </cell>
          <cell r="I39">
            <v>29</v>
          </cell>
          <cell r="J39">
            <v>0.96551724137931039</v>
          </cell>
        </row>
        <row r="40">
          <cell r="C40" t="str">
            <v>SUMATORIA</v>
          </cell>
          <cell r="D40">
            <v>0</v>
          </cell>
          <cell r="E40">
            <v>0</v>
          </cell>
          <cell r="F40">
            <v>0</v>
          </cell>
          <cell r="G40">
            <v>0</v>
          </cell>
          <cell r="H40">
            <v>118</v>
          </cell>
          <cell r="I40">
            <v>121</v>
          </cell>
          <cell r="J40">
            <v>0.97520661157024791</v>
          </cell>
        </row>
      </sheetData>
      <sheetData sheetId="1">
        <row r="55">
          <cell r="L55">
            <v>37</v>
          </cell>
        </row>
      </sheetData>
      <sheetData sheetId="2"/>
      <sheetData sheetId="3"/>
      <sheetData sheetId="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M-IND-002-V5"/>
      <sheetName val="Consolidado"/>
      <sheetName val="Reporte Aplicativo"/>
      <sheetName val="Cto Sindical"/>
      <sheetName val="DESI"/>
      <sheetName val="APIC"/>
      <sheetName val="PIV"/>
      <sheetName val="EGTI"/>
      <sheetName val="PPMQ"/>
      <sheetName val="GSIT"/>
      <sheetName val="GEFI"/>
      <sheetName val="ABI-GREF"/>
      <sheetName val="GCON"/>
      <sheetName val="GTHU"/>
      <sheetName val="GAM"/>
      <sheetName val="GDO-GDOC"/>
      <sheetName val="GJUR"/>
      <sheetName val="CODI"/>
      <sheetName val="GLAB"/>
      <sheetName val="IMVI"/>
    </sheetNames>
    <sheetDataSet>
      <sheetData sheetId="0">
        <row r="36">
          <cell r="H36">
            <v>24</v>
          </cell>
          <cell r="I36">
            <v>37</v>
          </cell>
          <cell r="J36">
            <v>0.64864864864864868</v>
          </cell>
        </row>
        <row r="37">
          <cell r="H37">
            <v>64</v>
          </cell>
          <cell r="I37">
            <v>84</v>
          </cell>
          <cell r="J37">
            <v>0.76190476190476186</v>
          </cell>
        </row>
        <row r="38">
          <cell r="H38">
            <v>74</v>
          </cell>
          <cell r="I38">
            <v>80</v>
          </cell>
          <cell r="J38">
            <v>0.92500000000000004</v>
          </cell>
        </row>
        <row r="39">
          <cell r="H39">
            <v>112</v>
          </cell>
          <cell r="I39">
            <v>130</v>
          </cell>
          <cell r="J39">
            <v>0.86153846153846159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1.  (2)"/>
      <sheetName val="01. "/>
      <sheetName val="01 (2)"/>
      <sheetName val="02"/>
      <sheetName val="03"/>
      <sheetName val="04"/>
      <sheetName val="2025"/>
      <sheetName val="Hoja1"/>
    </sheetNames>
    <sheetDataSet>
      <sheetData sheetId="0"/>
      <sheetData sheetId="1">
        <row r="36">
          <cell r="H36" t="str">
            <v>N° TOTAL DE INFORMES VERIFICADOS</v>
          </cell>
          <cell r="I36" t="str">
            <v>N° TOTAL DE INFORMES A VERIFICAR</v>
          </cell>
          <cell r="J36" t="str">
            <v>% DE INFORMES VERIFICADOS  DE ACUERDO A LOS REQUERIMIENTOS EN LAS ESPECIFICACIONES TECNICAS</v>
          </cell>
        </row>
        <row r="37">
          <cell r="H37"/>
          <cell r="I37"/>
          <cell r="J37"/>
        </row>
        <row r="38">
          <cell r="C38" t="str">
            <v>BIMESTRE 1</v>
          </cell>
          <cell r="D38"/>
          <cell r="E38"/>
          <cell r="F38"/>
          <cell r="G38"/>
          <cell r="H38">
            <v>245</v>
          </cell>
          <cell r="I38">
            <v>245</v>
          </cell>
          <cell r="J38">
            <v>1</v>
          </cell>
        </row>
        <row r="39">
          <cell r="C39" t="str">
            <v>BIMESTRE 2</v>
          </cell>
          <cell r="D39"/>
          <cell r="E39"/>
          <cell r="F39"/>
          <cell r="G39"/>
          <cell r="H39"/>
          <cell r="I39"/>
          <cell r="J39" t="str">
            <v/>
          </cell>
        </row>
        <row r="40">
          <cell r="C40" t="str">
            <v>BIMESTRE 3</v>
          </cell>
          <cell r="D40"/>
          <cell r="E40"/>
          <cell r="F40"/>
          <cell r="G40"/>
          <cell r="H40"/>
          <cell r="I40"/>
          <cell r="J40" t="str">
            <v/>
          </cell>
        </row>
        <row r="41">
          <cell r="C41" t="str">
            <v>BIMESTRE 4</v>
          </cell>
          <cell r="D41"/>
          <cell r="E41"/>
          <cell r="F41"/>
          <cell r="G41"/>
          <cell r="H41"/>
          <cell r="I41"/>
          <cell r="J41" t="str">
            <v/>
          </cell>
        </row>
        <row r="42">
          <cell r="C42" t="str">
            <v>BIMESTRE 5</v>
          </cell>
          <cell r="D42"/>
          <cell r="E42"/>
          <cell r="F42"/>
          <cell r="G42"/>
          <cell r="H42"/>
          <cell r="I42"/>
          <cell r="J42" t="str">
            <v/>
          </cell>
        </row>
        <row r="43">
          <cell r="C43" t="str">
            <v>BIMESTRE 6</v>
          </cell>
          <cell r="D43"/>
          <cell r="E43"/>
          <cell r="F43"/>
          <cell r="G43"/>
          <cell r="H43"/>
          <cell r="I43"/>
          <cell r="J43" t="str">
            <v/>
          </cell>
        </row>
      </sheetData>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1.  (2)"/>
      <sheetName val="01. "/>
      <sheetName val="01 (2)"/>
      <sheetName val="02"/>
      <sheetName val="03"/>
      <sheetName val="04"/>
      <sheetName val="2025"/>
      <sheetName val="Hoja1"/>
    </sheetNames>
    <sheetDataSet>
      <sheetData sheetId="0" refreshError="1"/>
      <sheetData sheetId="1">
        <row r="36">
          <cell r="H36" t="str">
            <v>N° TOTAL DE INFORMES VERIFICADOS</v>
          </cell>
          <cell r="I36" t="str">
            <v>N° TOTAL DE INFORMES A VERIFICAR</v>
          </cell>
          <cell r="J36" t="str">
            <v>% DE INFORMES VERIFICADOS  DE ACUERDO A LOS REQUERIMIENTOS EN LAS ESPECIFICACIONES TECNICAS</v>
          </cell>
        </row>
        <row r="38">
          <cell r="C38" t="str">
            <v>BIMESTRE 1</v>
          </cell>
          <cell r="H38">
            <v>261</v>
          </cell>
          <cell r="I38">
            <v>261</v>
          </cell>
          <cell r="J38">
            <v>1</v>
          </cell>
        </row>
        <row r="39">
          <cell r="C39" t="str">
            <v>BIMESTRE 2</v>
          </cell>
          <cell r="H39">
            <v>176</v>
          </cell>
          <cell r="I39">
            <v>176</v>
          </cell>
          <cell r="J39">
            <v>1</v>
          </cell>
        </row>
        <row r="40">
          <cell r="C40" t="str">
            <v>BIMESTRE 3</v>
          </cell>
          <cell r="H40">
            <v>220</v>
          </cell>
          <cell r="I40">
            <v>220</v>
          </cell>
          <cell r="J40">
            <v>1</v>
          </cell>
        </row>
        <row r="41">
          <cell r="C41" t="str">
            <v>BIMESTRE 4</v>
          </cell>
          <cell r="J41" t="str">
            <v/>
          </cell>
        </row>
        <row r="42">
          <cell r="C42" t="str">
            <v>BIMESTRE 5</v>
          </cell>
          <cell r="J42" t="str">
            <v/>
          </cell>
        </row>
        <row r="43">
          <cell r="C43" t="str">
            <v>BIMESTRE 6</v>
          </cell>
          <cell r="J43" t="str">
            <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sheetName val="Hoja1"/>
      <sheetName val="Hoja2"/>
    </sheetNames>
    <sheetDataSet>
      <sheetData sheetId="0">
        <row r="36">
          <cell r="H36" t="str">
            <v>N° TOTAL DE VISITAS REALIZADAS</v>
          </cell>
          <cell r="I36" t="str">
            <v>N° TOTAL DE VISITAS PROGRAMADAS</v>
          </cell>
          <cell r="J36" t="str">
            <v>% DE VISITAS EJECUTADAS</v>
          </cell>
        </row>
        <row r="37">
          <cell r="H37"/>
          <cell r="I37"/>
          <cell r="J37"/>
        </row>
        <row r="38">
          <cell r="C38" t="str">
            <v>MES 1</v>
          </cell>
          <cell r="D38"/>
          <cell r="E38"/>
          <cell r="F38"/>
          <cell r="G38"/>
          <cell r="H38">
            <v>97</v>
          </cell>
          <cell r="I38">
            <v>99</v>
          </cell>
          <cell r="J38">
            <v>0.97979797979797978</v>
          </cell>
        </row>
        <row r="39">
          <cell r="C39" t="str">
            <v>MES 2</v>
          </cell>
          <cell r="D39"/>
          <cell r="E39"/>
          <cell r="F39"/>
          <cell r="G39"/>
          <cell r="H39">
            <v>84</v>
          </cell>
          <cell r="I39">
            <v>84</v>
          </cell>
          <cell r="J39">
            <v>1</v>
          </cell>
        </row>
        <row r="40">
          <cell r="C40" t="str">
            <v>MES 3</v>
          </cell>
          <cell r="D40"/>
          <cell r="E40"/>
          <cell r="F40"/>
          <cell r="G40"/>
          <cell r="H40">
            <v>14</v>
          </cell>
          <cell r="I40">
            <v>14</v>
          </cell>
          <cell r="J40">
            <v>1</v>
          </cell>
        </row>
        <row r="41">
          <cell r="C41" t="str">
            <v>MES 4</v>
          </cell>
          <cell r="D41"/>
          <cell r="E41"/>
          <cell r="F41"/>
          <cell r="G41"/>
          <cell r="H41"/>
          <cell r="I41"/>
          <cell r="J41" t="str">
            <v/>
          </cell>
        </row>
        <row r="42">
          <cell r="C42" t="str">
            <v>MES 5</v>
          </cell>
          <cell r="D42"/>
          <cell r="E42"/>
          <cell r="F42"/>
          <cell r="G42"/>
          <cell r="H42"/>
          <cell r="I42"/>
          <cell r="J42" t="str">
            <v/>
          </cell>
        </row>
        <row r="43">
          <cell r="C43" t="str">
            <v>MES 6</v>
          </cell>
          <cell r="D43"/>
          <cell r="E43"/>
          <cell r="F43"/>
          <cell r="G43"/>
          <cell r="H43"/>
          <cell r="I43"/>
          <cell r="J43" t="str">
            <v/>
          </cell>
        </row>
        <row r="44">
          <cell r="C44" t="str">
            <v>MES 7</v>
          </cell>
          <cell r="D44"/>
          <cell r="E44"/>
          <cell r="F44"/>
          <cell r="G44"/>
          <cell r="H44"/>
          <cell r="I44"/>
          <cell r="J44" t="str">
            <v/>
          </cell>
        </row>
        <row r="45">
          <cell r="C45" t="str">
            <v>MES 8</v>
          </cell>
          <cell r="D45"/>
          <cell r="E45"/>
          <cell r="F45"/>
          <cell r="G45"/>
          <cell r="H45"/>
          <cell r="I45"/>
          <cell r="J45" t="str">
            <v/>
          </cell>
        </row>
        <row r="46">
          <cell r="C46" t="str">
            <v>MES 9</v>
          </cell>
          <cell r="D46"/>
          <cell r="E46"/>
          <cell r="F46"/>
          <cell r="G46"/>
          <cell r="H46"/>
          <cell r="I46"/>
          <cell r="J46" t="str">
            <v/>
          </cell>
        </row>
        <row r="47">
          <cell r="C47" t="str">
            <v>MES 10</v>
          </cell>
          <cell r="D47"/>
          <cell r="E47"/>
          <cell r="F47"/>
          <cell r="G47"/>
          <cell r="H47"/>
          <cell r="I47"/>
          <cell r="J47" t="str">
            <v/>
          </cell>
        </row>
        <row r="48">
          <cell r="C48" t="str">
            <v>MES 11</v>
          </cell>
          <cell r="D48"/>
          <cell r="E48"/>
          <cell r="F48"/>
          <cell r="G48"/>
          <cell r="H48"/>
          <cell r="I48"/>
          <cell r="J48" t="str">
            <v/>
          </cell>
        </row>
        <row r="49">
          <cell r="C49" t="str">
            <v>MES 12</v>
          </cell>
          <cell r="D49"/>
          <cell r="E49"/>
          <cell r="F49"/>
          <cell r="G49"/>
          <cell r="H49"/>
          <cell r="I49"/>
          <cell r="J49" t="str">
            <v/>
          </cell>
        </row>
      </sheetData>
      <sheetData sheetId="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sheetName val="Hoja1"/>
    </sheetNames>
    <sheetDataSet>
      <sheetData sheetId="0">
        <row r="36">
          <cell r="H36" t="str">
            <v>N° TOTAL DE VISITAS REALIZADAS</v>
          </cell>
          <cell r="I36" t="str">
            <v>N° TOTAL DE VISITAS PROGRAMADAS</v>
          </cell>
          <cell r="J36" t="str">
            <v>% DE VISITAS EJECUTADAS</v>
          </cell>
        </row>
        <row r="38">
          <cell r="C38" t="str">
            <v>MES 1</v>
          </cell>
          <cell r="H38">
            <v>97</v>
          </cell>
          <cell r="I38">
            <v>99</v>
          </cell>
          <cell r="J38">
            <v>0.97979797979797978</v>
          </cell>
        </row>
        <row r="39">
          <cell r="C39" t="str">
            <v>MES 2</v>
          </cell>
          <cell r="H39">
            <v>84</v>
          </cell>
          <cell r="I39">
            <v>84</v>
          </cell>
          <cell r="J39">
            <v>1</v>
          </cell>
        </row>
        <row r="40">
          <cell r="C40" t="str">
            <v>MES 3</v>
          </cell>
          <cell r="H40">
            <v>14</v>
          </cell>
          <cell r="I40">
            <v>14</v>
          </cell>
          <cell r="J40">
            <v>1</v>
          </cell>
        </row>
        <row r="41">
          <cell r="C41" t="str">
            <v>MES 4</v>
          </cell>
          <cell r="H41">
            <v>30</v>
          </cell>
          <cell r="I41">
            <v>30</v>
          </cell>
          <cell r="J41">
            <v>1</v>
          </cell>
        </row>
        <row r="42">
          <cell r="C42" t="str">
            <v>MES 5</v>
          </cell>
          <cell r="H42">
            <v>75</v>
          </cell>
          <cell r="I42">
            <v>75</v>
          </cell>
          <cell r="J42">
            <v>1</v>
          </cell>
        </row>
        <row r="43">
          <cell r="C43" t="str">
            <v>MES 6</v>
          </cell>
          <cell r="H43">
            <v>91</v>
          </cell>
          <cell r="I43">
            <v>91</v>
          </cell>
          <cell r="J43">
            <v>1</v>
          </cell>
        </row>
        <row r="44">
          <cell r="C44" t="str">
            <v>MES 7</v>
          </cell>
          <cell r="J44" t="str">
            <v/>
          </cell>
        </row>
        <row r="45">
          <cell r="C45" t="str">
            <v>MES 8</v>
          </cell>
          <cell r="J45" t="str">
            <v/>
          </cell>
        </row>
        <row r="46">
          <cell r="C46" t="str">
            <v>MES 9</v>
          </cell>
          <cell r="J46" t="str">
            <v/>
          </cell>
        </row>
        <row r="47">
          <cell r="C47" t="str">
            <v>MES 10</v>
          </cell>
          <cell r="J47" t="str">
            <v/>
          </cell>
        </row>
        <row r="48">
          <cell r="C48" t="str">
            <v>MES 11</v>
          </cell>
          <cell r="J48" t="str">
            <v/>
          </cell>
        </row>
        <row r="49">
          <cell r="C49" t="str">
            <v>MES 12</v>
          </cell>
          <cell r="J49" t="str">
            <v/>
          </cell>
        </row>
      </sheetData>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45">
          <cell r="AS45" t="str">
            <v xml:space="preserve">AVANCE DEL TRIM </v>
          </cell>
          <cell r="AT45" t="str">
            <v>ACUMULADO</v>
          </cell>
          <cell r="AU45" t="str">
            <v>META</v>
          </cell>
        </row>
        <row r="46">
          <cell r="AR46" t="str">
            <v>TRIM1</v>
          </cell>
          <cell r="AS46">
            <v>803</v>
          </cell>
          <cell r="AT46">
            <v>803</v>
          </cell>
          <cell r="AU46">
            <v>800</v>
          </cell>
        </row>
        <row r="47">
          <cell r="AR47" t="str">
            <v>TRIM2</v>
          </cell>
          <cell r="AT47">
            <v>803</v>
          </cell>
          <cell r="AU47">
            <v>450</v>
          </cell>
        </row>
        <row r="48">
          <cell r="AR48" t="str">
            <v>TRIM3</v>
          </cell>
          <cell r="AT48">
            <v>803</v>
          </cell>
          <cell r="AU48">
            <v>460</v>
          </cell>
        </row>
        <row r="49">
          <cell r="AR49" t="str">
            <v>TRIM4</v>
          </cell>
          <cell r="AT49">
            <v>803</v>
          </cell>
          <cell r="AU49">
            <v>450</v>
          </cell>
        </row>
        <row r="50">
          <cell r="AR50" t="str">
            <v>TOTAL</v>
          </cell>
          <cell r="AS50">
            <v>803</v>
          </cell>
          <cell r="AT50">
            <v>803</v>
          </cell>
          <cell r="AU50">
            <v>2160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45">
          <cell r="AS45" t="str">
            <v xml:space="preserve">AVANCE DEL TRIM </v>
          </cell>
          <cell r="AT45" t="str">
            <v>ACUMULADO</v>
          </cell>
          <cell r="AU45" t="str">
            <v>META</v>
          </cell>
        </row>
        <row r="46">
          <cell r="AR46" t="str">
            <v>TRIM1</v>
          </cell>
          <cell r="AS46">
            <v>803</v>
          </cell>
          <cell r="AT46">
            <v>803</v>
          </cell>
          <cell r="AU46">
            <v>800</v>
          </cell>
        </row>
        <row r="47">
          <cell r="AR47" t="str">
            <v>TRIM2</v>
          </cell>
          <cell r="AS47">
            <v>459</v>
          </cell>
          <cell r="AT47">
            <v>1262</v>
          </cell>
          <cell r="AU47">
            <v>450</v>
          </cell>
        </row>
        <row r="48">
          <cell r="AR48" t="str">
            <v>TRIM3</v>
          </cell>
          <cell r="AT48">
            <v>1262</v>
          </cell>
          <cell r="AU48">
            <v>460</v>
          </cell>
        </row>
        <row r="49">
          <cell r="AR49" t="str">
            <v>TRIM4</v>
          </cell>
          <cell r="AT49">
            <v>1262</v>
          </cell>
          <cell r="AU49">
            <v>450</v>
          </cell>
        </row>
        <row r="50">
          <cell r="AR50" t="str">
            <v>TOTAL</v>
          </cell>
          <cell r="AS50">
            <v>1262</v>
          </cell>
          <cell r="AT50">
            <v>1262</v>
          </cell>
          <cell r="AU50">
            <v>2160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FM-007"/>
      <sheetName val="Instrucciones"/>
      <sheetName val="Control de cambios"/>
      <sheetName val="Listas"/>
    </sheetNames>
    <sheetDataSet>
      <sheetData sheetId="0">
        <row r="36">
          <cell r="C36"/>
          <cell r="D36"/>
          <cell r="E36"/>
          <cell r="F36"/>
          <cell r="G36"/>
          <cell r="J36" t="str">
            <v>RESULTADO</v>
          </cell>
        </row>
        <row r="37">
          <cell r="B37" t="str">
            <v>Semestre 1</v>
          </cell>
          <cell r="C37"/>
          <cell r="D37"/>
          <cell r="E37"/>
          <cell r="F37"/>
          <cell r="G37"/>
          <cell r="J37">
            <v>0.90109890109890112</v>
          </cell>
        </row>
        <row r="38">
          <cell r="B38" t="str">
            <v>Semestre 2</v>
          </cell>
          <cell r="C38"/>
          <cell r="D38"/>
          <cell r="E38"/>
          <cell r="F38"/>
          <cell r="G38"/>
          <cell r="J38">
            <v>0.92993630573248409</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02 ok"/>
    </sheetNames>
    <sheetDataSet>
      <sheetData sheetId="0" refreshError="1"/>
      <sheetData sheetId="1" refreshError="1"/>
      <sheetData sheetId="2" refreshError="1"/>
      <sheetData sheetId="3">
        <row r="36">
          <cell r="H36" t="str">
            <v>NÚMERO TOTAL DE INFORMES EMITIDOS CON CORRECCIONES</v>
          </cell>
          <cell r="I36" t="str">
            <v>NÚMERO TOTAL DE INFORMES EMITIDOS</v>
          </cell>
          <cell r="J36" t="str">
            <v xml:space="preserve">% DE INFORMES DE ENSAYOS EMITIDOS SIN CORRECIONES </v>
          </cell>
        </row>
        <row r="38">
          <cell r="C38" t="str">
            <v>TRIMESTRE 1</v>
          </cell>
          <cell r="H38">
            <v>33</v>
          </cell>
          <cell r="I38">
            <v>1387</v>
          </cell>
          <cell r="J38">
            <v>0.97620764239365543</v>
          </cell>
        </row>
        <row r="39">
          <cell r="C39" t="str">
            <v>TRIMESTRE 2</v>
          </cell>
          <cell r="H39">
            <v>5</v>
          </cell>
          <cell r="I39">
            <v>1327</v>
          </cell>
          <cell r="J39">
            <v>0.99623210248681238</v>
          </cell>
        </row>
        <row r="40">
          <cell r="C40" t="str">
            <v>TRIMESTRE 3</v>
          </cell>
          <cell r="J40" t="str">
            <v/>
          </cell>
        </row>
        <row r="41">
          <cell r="C41" t="str">
            <v>TRIMESTRE 4</v>
          </cell>
          <cell r="J41"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5"/>
      <sheetName val="04"/>
    </sheetNames>
    <sheetDataSet>
      <sheetData sheetId="0" refreshError="1"/>
      <sheetData sheetId="1" refreshError="1"/>
      <sheetData sheetId="2">
        <row r="37">
          <cell r="H37" t="str">
            <v xml:space="preserve">N° TOTAL DE  INFORMES  ENTREGADOS OPORTUNAMENTE </v>
          </cell>
          <cell r="I37" t="str">
            <v>N° TOTAL  DE INFORMES ENTREGADOS</v>
          </cell>
          <cell r="J37" t="str">
            <v>% DE CUMPLIMIENTO DE LA ENTREGA OPORTUNA DE LOS INFORMES DE ENSAYO</v>
          </cell>
        </row>
        <row r="39">
          <cell r="C39" t="str">
            <v>TRIMESTRE 1</v>
          </cell>
          <cell r="H39">
            <v>1327</v>
          </cell>
          <cell r="I39">
            <v>1327</v>
          </cell>
          <cell r="J39">
            <v>1</v>
          </cell>
        </row>
        <row r="40">
          <cell r="C40" t="str">
            <v>TRIMESTRE 2</v>
          </cell>
          <cell r="H40">
            <v>1535</v>
          </cell>
          <cell r="I40">
            <v>1535</v>
          </cell>
          <cell r="J40">
            <v>1</v>
          </cell>
        </row>
        <row r="41">
          <cell r="C41" t="str">
            <v>TRIMESTRE 3</v>
          </cell>
          <cell r="J41" t="str">
            <v/>
          </cell>
        </row>
        <row r="42">
          <cell r="C42" t="str">
            <v>TRIMESTRE 4</v>
          </cell>
          <cell r="J42" t="str">
            <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MME-IND-001"/>
      <sheetName val="td"/>
    </sheetNames>
    <sheetDataSet>
      <sheetData sheetId="0">
        <row r="2">
          <cell r="G2">
            <v>0.578125</v>
          </cell>
          <cell r="I2">
            <v>0.63855421686746983</v>
          </cell>
          <cell r="K2">
            <v>0.77966101694915257</v>
          </cell>
          <cell r="M2">
            <v>0.72222222222222221</v>
          </cell>
          <cell r="O2">
            <v>1</v>
          </cell>
        </row>
        <row r="3">
          <cell r="G3">
            <v>0.5625</v>
          </cell>
          <cell r="I3">
            <v>0.6506024096385542</v>
          </cell>
          <cell r="K3">
            <v>0.76271186440677963</v>
          </cell>
          <cell r="M3">
            <v>0.72222222222222221</v>
          </cell>
          <cell r="O3">
            <v>1</v>
          </cell>
        </row>
        <row r="4">
          <cell r="G4">
            <v>0.546875</v>
          </cell>
          <cell r="I4">
            <v>0.67469879518072284</v>
          </cell>
          <cell r="K4">
            <v>0.76271186440677963</v>
          </cell>
          <cell r="M4">
            <v>0.75</v>
          </cell>
          <cell r="O4">
            <v>1</v>
          </cell>
        </row>
        <row r="5">
          <cell r="G5">
            <v>0.546875</v>
          </cell>
          <cell r="I5">
            <v>0.67469879518072284</v>
          </cell>
          <cell r="K5">
            <v>0.76271186440677963</v>
          </cell>
          <cell r="M5">
            <v>0.75</v>
          </cell>
          <cell r="O5">
            <v>1</v>
          </cell>
        </row>
        <row r="6">
          <cell r="G6">
            <v>0.546875</v>
          </cell>
          <cell r="I6">
            <v>0.67469879518072284</v>
          </cell>
          <cell r="K6">
            <v>0.76271186440677963</v>
          </cell>
          <cell r="M6">
            <v>0.75</v>
          </cell>
          <cell r="O6">
            <v>1</v>
          </cell>
        </row>
        <row r="7">
          <cell r="G7">
            <v>0.546875</v>
          </cell>
          <cell r="I7">
            <v>0.67469879518072284</v>
          </cell>
          <cell r="K7">
            <v>0.76271186440677963</v>
          </cell>
          <cell r="M7">
            <v>0.75</v>
          </cell>
          <cell r="O7">
            <v>1</v>
          </cell>
        </row>
        <row r="8">
          <cell r="G8">
            <v>0.53125</v>
          </cell>
          <cell r="I8">
            <v>0.64634146341463417</v>
          </cell>
          <cell r="K8">
            <v>0.76271186440677963</v>
          </cell>
          <cell r="M8">
            <v>0.75</v>
          </cell>
          <cell r="O8">
            <v>1</v>
          </cell>
        </row>
        <row r="9">
          <cell r="G9">
            <v>0.53125</v>
          </cell>
          <cell r="I9">
            <v>0.62195121951219512</v>
          </cell>
          <cell r="K9">
            <v>0.76271186440677963</v>
          </cell>
          <cell r="M9">
            <v>0.69444444444444442</v>
          </cell>
          <cell r="O9">
            <v>1</v>
          </cell>
        </row>
        <row r="10">
          <cell r="G10">
            <v>0.5625</v>
          </cell>
          <cell r="I10">
            <v>0.57831325301204817</v>
          </cell>
          <cell r="K10">
            <v>0.76271186440677963</v>
          </cell>
          <cell r="M10">
            <v>0.69444444444444442</v>
          </cell>
          <cell r="O10">
            <v>1</v>
          </cell>
        </row>
        <row r="11">
          <cell r="G11">
            <v>0.546875</v>
          </cell>
          <cell r="I11">
            <v>0.62650602409638556</v>
          </cell>
          <cell r="K11">
            <v>0.76271186440677963</v>
          </cell>
          <cell r="M11">
            <v>0.69444444444444442</v>
          </cell>
          <cell r="O11">
            <v>0.8571428571428571</v>
          </cell>
        </row>
        <row r="12">
          <cell r="G12">
            <v>0.546875</v>
          </cell>
          <cell r="I12">
            <v>0.62650602409638556</v>
          </cell>
          <cell r="K12">
            <v>0.76271186440677963</v>
          </cell>
          <cell r="M12">
            <v>0.69444444444444442</v>
          </cell>
          <cell r="O12">
            <v>0.8571428571428571</v>
          </cell>
        </row>
        <row r="13">
          <cell r="G13">
            <v>0.546875</v>
          </cell>
          <cell r="I13">
            <v>0.62650602409638556</v>
          </cell>
          <cell r="K13">
            <v>0.76271186440677963</v>
          </cell>
          <cell r="M13">
            <v>0.69444444444444442</v>
          </cell>
          <cell r="O13">
            <v>0.8571428571428571</v>
          </cell>
        </row>
        <row r="14">
          <cell r="G14">
            <v>0.5625</v>
          </cell>
          <cell r="I14">
            <v>0.63855421686746983</v>
          </cell>
          <cell r="K14">
            <v>0.76271186440677963</v>
          </cell>
          <cell r="M14">
            <v>0.69444444444444442</v>
          </cell>
          <cell r="O14">
            <v>0.8571428571428571</v>
          </cell>
        </row>
        <row r="15">
          <cell r="G15">
            <v>0.546875</v>
          </cell>
          <cell r="I15">
            <v>0.59036144578313254</v>
          </cell>
          <cell r="K15">
            <v>0.76271186440677963</v>
          </cell>
          <cell r="M15">
            <v>0.69444444444444442</v>
          </cell>
          <cell r="O15">
            <v>1</v>
          </cell>
        </row>
        <row r="16">
          <cell r="G16">
            <v>0.546875</v>
          </cell>
          <cell r="I16">
            <v>0.61445783132530118</v>
          </cell>
          <cell r="K16">
            <v>0.72881355932203384</v>
          </cell>
          <cell r="M16">
            <v>0.75</v>
          </cell>
          <cell r="O16">
            <v>1</v>
          </cell>
        </row>
        <row r="17">
          <cell r="G17">
            <v>0.546875</v>
          </cell>
          <cell r="I17">
            <v>0.61445783132530118</v>
          </cell>
          <cell r="K17">
            <v>0.72881355932203384</v>
          </cell>
          <cell r="M17">
            <v>0.83333333333333337</v>
          </cell>
          <cell r="O17">
            <v>0.8571428571428571</v>
          </cell>
        </row>
        <row r="18">
          <cell r="G18">
            <v>0.546875</v>
          </cell>
          <cell r="I18">
            <v>0.59756097560975607</v>
          </cell>
          <cell r="K18">
            <v>0.72881355932203384</v>
          </cell>
          <cell r="M18">
            <v>0.83333333333333337</v>
          </cell>
          <cell r="O18">
            <v>0.8571428571428571</v>
          </cell>
        </row>
        <row r="19">
          <cell r="G19">
            <v>0.546875</v>
          </cell>
          <cell r="I19">
            <v>0.59756097560975607</v>
          </cell>
          <cell r="K19">
            <v>0.72881355932203384</v>
          </cell>
          <cell r="M19">
            <v>0.83333333333333337</v>
          </cell>
          <cell r="O19">
            <v>0.8571428571428571</v>
          </cell>
        </row>
        <row r="20">
          <cell r="G20">
            <v>0.546875</v>
          </cell>
          <cell r="I20">
            <v>0.59756097560975607</v>
          </cell>
          <cell r="K20">
            <v>0.72881355932203384</v>
          </cell>
          <cell r="M20">
            <v>0.83333333333333337</v>
          </cell>
          <cell r="O20">
            <v>0.8571428571428571</v>
          </cell>
        </row>
        <row r="21">
          <cell r="G21">
            <v>0.53125</v>
          </cell>
          <cell r="I21">
            <v>0.58750000000000002</v>
          </cell>
          <cell r="K21">
            <v>0.72881355932203384</v>
          </cell>
          <cell r="M21">
            <v>0.72222222222222221</v>
          </cell>
          <cell r="O21">
            <v>0.8571428571428571</v>
          </cell>
        </row>
        <row r="22">
          <cell r="G22">
            <v>0.53125</v>
          </cell>
          <cell r="I22">
            <v>0.5625</v>
          </cell>
          <cell r="K22">
            <v>0.72881355932203384</v>
          </cell>
          <cell r="M22">
            <v>0.66666666666666663</v>
          </cell>
          <cell r="O22">
            <v>0.8571428571428571</v>
          </cell>
        </row>
        <row r="23">
          <cell r="G23">
            <v>0.53125</v>
          </cell>
          <cell r="I23">
            <v>0.53749999999999998</v>
          </cell>
          <cell r="K23">
            <v>0.72881355932203384</v>
          </cell>
          <cell r="M23">
            <v>0.69444444444444442</v>
          </cell>
          <cell r="O23">
            <v>0.8571428571428571</v>
          </cell>
        </row>
        <row r="24">
          <cell r="G24">
            <v>0.53125</v>
          </cell>
          <cell r="I24">
            <v>0.5625</v>
          </cell>
          <cell r="K24">
            <v>0.71186440677966101</v>
          </cell>
          <cell r="M24">
            <v>0.72222222222222221</v>
          </cell>
          <cell r="O24">
            <v>1</v>
          </cell>
        </row>
        <row r="25">
          <cell r="G25">
            <v>0.53125</v>
          </cell>
          <cell r="I25">
            <v>0.58750000000000002</v>
          </cell>
          <cell r="K25">
            <v>0.71186440677966101</v>
          </cell>
          <cell r="M25">
            <v>0.75</v>
          </cell>
          <cell r="O25">
            <v>1</v>
          </cell>
        </row>
        <row r="26">
          <cell r="G26">
            <v>0.53125</v>
          </cell>
          <cell r="I26">
            <v>0.58750000000000002</v>
          </cell>
          <cell r="K26">
            <v>0.71186440677966101</v>
          </cell>
          <cell r="M26">
            <v>0.75</v>
          </cell>
          <cell r="O26">
            <v>1</v>
          </cell>
        </row>
        <row r="27">
          <cell r="G27">
            <v>0.53125</v>
          </cell>
          <cell r="I27">
            <v>0.58750000000000002</v>
          </cell>
          <cell r="K27">
            <v>0.71186440677966101</v>
          </cell>
          <cell r="M27">
            <v>0.75</v>
          </cell>
          <cell r="O27">
            <v>1</v>
          </cell>
        </row>
        <row r="28">
          <cell r="G28">
            <v>0.515625</v>
          </cell>
          <cell r="I28">
            <v>0.625</v>
          </cell>
          <cell r="K28">
            <v>0.71186440677966101</v>
          </cell>
          <cell r="M28">
            <v>0.72222222222222221</v>
          </cell>
          <cell r="O28">
            <v>1</v>
          </cell>
        </row>
        <row r="29">
          <cell r="G29">
            <v>0.515625</v>
          </cell>
          <cell r="I29">
            <v>0.58750000000000002</v>
          </cell>
          <cell r="K29">
            <v>0.71186440677966101</v>
          </cell>
          <cell r="M29">
            <v>0.80555555555555558</v>
          </cell>
          <cell r="O29">
            <v>1</v>
          </cell>
        </row>
        <row r="30">
          <cell r="G30">
            <v>0.578125</v>
          </cell>
          <cell r="I30">
            <v>0.57499999999999996</v>
          </cell>
          <cell r="K30">
            <v>0.71186440677966101</v>
          </cell>
          <cell r="M30">
            <v>0.80555555555555558</v>
          </cell>
          <cell r="O30">
            <v>1</v>
          </cell>
        </row>
        <row r="31">
          <cell r="G31">
            <v>0.5625</v>
          </cell>
          <cell r="I31">
            <v>0.58750000000000002</v>
          </cell>
          <cell r="K31">
            <v>0.71186440677966101</v>
          </cell>
          <cell r="M31">
            <v>0.80555555555555558</v>
          </cell>
          <cell r="O31">
            <v>1</v>
          </cell>
        </row>
        <row r="32">
          <cell r="G32">
            <v>0.546875</v>
          </cell>
          <cell r="I32">
            <v>0.57499999999999996</v>
          </cell>
          <cell r="K32">
            <v>0.71186440677966101</v>
          </cell>
          <cell r="M32">
            <v>0.72222222222222221</v>
          </cell>
          <cell r="O32">
            <v>1</v>
          </cell>
        </row>
        <row r="33">
          <cell r="G33">
            <v>0.546875</v>
          </cell>
          <cell r="I33">
            <v>0.57499999999999996</v>
          </cell>
          <cell r="K33">
            <v>0.71186440677966101</v>
          </cell>
          <cell r="M33">
            <v>0.72222222222222221</v>
          </cell>
          <cell r="O33">
            <v>1</v>
          </cell>
        </row>
        <row r="34">
          <cell r="G34">
            <v>0.546875</v>
          </cell>
          <cell r="I34">
            <v>0.57499999999999996</v>
          </cell>
          <cell r="K34">
            <v>0.71186440677966101</v>
          </cell>
          <cell r="M34">
            <v>0.72222222222222221</v>
          </cell>
          <cell r="O34">
            <v>1</v>
          </cell>
        </row>
        <row r="35">
          <cell r="G35">
            <v>0.625</v>
          </cell>
          <cell r="I35">
            <v>0.57499999999999996</v>
          </cell>
          <cell r="K35">
            <v>0.71186440677966101</v>
          </cell>
          <cell r="M35">
            <v>0.72222222222222221</v>
          </cell>
          <cell r="O35">
            <v>1</v>
          </cell>
        </row>
        <row r="36">
          <cell r="G36">
            <v>0.625</v>
          </cell>
          <cell r="I36">
            <v>0.55555555555555558</v>
          </cell>
          <cell r="K36">
            <v>0.71186440677966101</v>
          </cell>
          <cell r="M36">
            <v>0.72222222222222221</v>
          </cell>
          <cell r="O36">
            <v>1</v>
          </cell>
        </row>
        <row r="37">
          <cell r="G37">
            <v>0.625</v>
          </cell>
          <cell r="I37">
            <v>0.58024691358024694</v>
          </cell>
          <cell r="K37">
            <v>0.71186440677966101</v>
          </cell>
          <cell r="M37">
            <v>0.66666666666666663</v>
          </cell>
          <cell r="O37">
            <v>1</v>
          </cell>
        </row>
        <row r="38">
          <cell r="G38">
            <v>0.625</v>
          </cell>
          <cell r="I38">
            <v>0.61728395061728392</v>
          </cell>
          <cell r="K38">
            <v>0.71186440677966101</v>
          </cell>
          <cell r="M38">
            <v>0.66666666666666663</v>
          </cell>
          <cell r="O38">
            <v>1</v>
          </cell>
        </row>
        <row r="39">
          <cell r="G39">
            <v>0.625</v>
          </cell>
          <cell r="I39">
            <v>0.61728395061728392</v>
          </cell>
          <cell r="K39">
            <v>0.72881355932203384</v>
          </cell>
          <cell r="M39">
            <v>0.69444444444444442</v>
          </cell>
          <cell r="O39">
            <v>1</v>
          </cell>
        </row>
        <row r="40">
          <cell r="G40">
            <v>0.625</v>
          </cell>
          <cell r="I40">
            <v>0.61728395061728392</v>
          </cell>
          <cell r="K40">
            <v>0.72881355932203384</v>
          </cell>
          <cell r="M40">
            <v>0.69444444444444442</v>
          </cell>
          <cell r="O40">
            <v>1</v>
          </cell>
        </row>
        <row r="41">
          <cell r="G41">
            <v>0.625</v>
          </cell>
          <cell r="I41">
            <v>0.61728395061728392</v>
          </cell>
          <cell r="K41">
            <v>0.72881355932203384</v>
          </cell>
          <cell r="M41">
            <v>0.69444444444444442</v>
          </cell>
          <cell r="O41">
            <v>1</v>
          </cell>
        </row>
        <row r="42">
          <cell r="G42">
            <v>0.578125</v>
          </cell>
          <cell r="I42">
            <v>0.58024691358024694</v>
          </cell>
          <cell r="K42">
            <v>0.72881355932203384</v>
          </cell>
          <cell r="M42">
            <v>0.69444444444444442</v>
          </cell>
          <cell r="O42">
            <v>1</v>
          </cell>
        </row>
        <row r="43">
          <cell r="G43">
            <v>0.578125</v>
          </cell>
          <cell r="I43">
            <v>0.58024691358024694</v>
          </cell>
          <cell r="K43">
            <v>0.72881355932203384</v>
          </cell>
          <cell r="M43">
            <v>0.69444444444444442</v>
          </cell>
          <cell r="O43">
            <v>1</v>
          </cell>
        </row>
        <row r="44">
          <cell r="G44">
            <v>0.59375</v>
          </cell>
          <cell r="I44">
            <v>0.5679012345679012</v>
          </cell>
          <cell r="K44">
            <v>0.72881355932203384</v>
          </cell>
          <cell r="M44">
            <v>0.80555555555555558</v>
          </cell>
          <cell r="O44">
            <v>1</v>
          </cell>
        </row>
        <row r="45">
          <cell r="G45">
            <v>0.59375</v>
          </cell>
          <cell r="I45">
            <v>0.58024691358024694</v>
          </cell>
          <cell r="K45">
            <v>0.72881355932203384</v>
          </cell>
          <cell r="M45">
            <v>0.80555555555555558</v>
          </cell>
          <cell r="O45">
            <v>1</v>
          </cell>
        </row>
        <row r="46">
          <cell r="G46">
            <v>0.59375</v>
          </cell>
          <cell r="I46">
            <v>0.58024691358024694</v>
          </cell>
          <cell r="K46">
            <v>0.72881355932203384</v>
          </cell>
          <cell r="M46">
            <v>0.77777777777777779</v>
          </cell>
          <cell r="O46">
            <v>1</v>
          </cell>
        </row>
        <row r="47">
          <cell r="G47">
            <v>0.59375</v>
          </cell>
          <cell r="I47">
            <v>0.58024691358024694</v>
          </cell>
          <cell r="K47">
            <v>0.72881355932203384</v>
          </cell>
          <cell r="M47">
            <v>0.77777777777777779</v>
          </cell>
          <cell r="O47">
            <v>1</v>
          </cell>
        </row>
        <row r="48">
          <cell r="G48">
            <v>0.59375</v>
          </cell>
          <cell r="I48">
            <v>0.58024691358024694</v>
          </cell>
          <cell r="K48">
            <v>0.72881355932203384</v>
          </cell>
          <cell r="M48">
            <v>0.77777777777777779</v>
          </cell>
          <cell r="O48">
            <v>1</v>
          </cell>
        </row>
        <row r="49">
          <cell r="G49">
            <v>0.59375</v>
          </cell>
          <cell r="I49">
            <v>0.59259259259259256</v>
          </cell>
          <cell r="K49">
            <v>0.72881355932203384</v>
          </cell>
          <cell r="M49">
            <v>0.72222222222222221</v>
          </cell>
          <cell r="O49">
            <v>1</v>
          </cell>
        </row>
        <row r="50">
          <cell r="G50">
            <v>0.59375</v>
          </cell>
          <cell r="I50">
            <v>0.58024691358024694</v>
          </cell>
          <cell r="K50">
            <v>0.72881355932203384</v>
          </cell>
          <cell r="M50">
            <v>0.66666666666666663</v>
          </cell>
          <cell r="O50">
            <v>1</v>
          </cell>
        </row>
        <row r="51">
          <cell r="G51">
            <v>0.578125</v>
          </cell>
          <cell r="I51">
            <v>0.59259259259259256</v>
          </cell>
          <cell r="K51">
            <v>0.72881355932203384</v>
          </cell>
          <cell r="M51">
            <v>0.72222222222222221</v>
          </cell>
          <cell r="O51">
            <v>1</v>
          </cell>
        </row>
        <row r="52">
          <cell r="G52">
            <v>0.578125</v>
          </cell>
          <cell r="I52">
            <v>0.5679012345679012</v>
          </cell>
          <cell r="K52">
            <v>0.72881355932203384</v>
          </cell>
          <cell r="M52">
            <v>0.72222222222222221</v>
          </cell>
          <cell r="O52">
            <v>1</v>
          </cell>
        </row>
        <row r="53">
          <cell r="G53">
            <v>0.546875</v>
          </cell>
          <cell r="I53">
            <v>0.55555555555555558</v>
          </cell>
          <cell r="K53">
            <v>0.72881355932203384</v>
          </cell>
          <cell r="M53">
            <v>0.63888888888888884</v>
          </cell>
          <cell r="O53">
            <v>1</v>
          </cell>
        </row>
        <row r="54">
          <cell r="G54">
            <v>0.546875</v>
          </cell>
          <cell r="I54">
            <v>0.55555555555555558</v>
          </cell>
          <cell r="K54">
            <v>0.72881355932203384</v>
          </cell>
          <cell r="M54">
            <v>0.63888888888888884</v>
          </cell>
          <cell r="O54">
            <v>1</v>
          </cell>
        </row>
        <row r="55">
          <cell r="G55">
            <v>0.546875</v>
          </cell>
          <cell r="I55">
            <v>0.51851851851851849</v>
          </cell>
          <cell r="K55">
            <v>0.72881355932203384</v>
          </cell>
          <cell r="M55">
            <v>0.75</v>
          </cell>
          <cell r="O55">
            <v>1</v>
          </cell>
        </row>
        <row r="56">
          <cell r="G56">
            <v>0.546875</v>
          </cell>
          <cell r="I56">
            <v>0.60493827160493829</v>
          </cell>
          <cell r="K56">
            <v>0.72881355932203384</v>
          </cell>
          <cell r="M56">
            <v>0.75</v>
          </cell>
          <cell r="O56">
            <v>1</v>
          </cell>
        </row>
        <row r="57">
          <cell r="G57">
            <v>0.546875</v>
          </cell>
          <cell r="I57">
            <v>0.60493827160493829</v>
          </cell>
          <cell r="K57">
            <v>0.72881355932203384</v>
          </cell>
          <cell r="M57">
            <v>0.75</v>
          </cell>
          <cell r="O57">
            <v>1</v>
          </cell>
        </row>
        <row r="58">
          <cell r="G58">
            <v>0.546875</v>
          </cell>
          <cell r="I58">
            <v>0.60493827160493829</v>
          </cell>
          <cell r="K58">
            <v>0.72881355932203384</v>
          </cell>
          <cell r="M58">
            <v>0.75</v>
          </cell>
          <cell r="O58">
            <v>1</v>
          </cell>
        </row>
        <row r="59">
          <cell r="G59">
            <v>0.546875</v>
          </cell>
          <cell r="I59">
            <v>0.60493827160493829</v>
          </cell>
          <cell r="K59">
            <v>0.72881355932203384</v>
          </cell>
          <cell r="M59">
            <v>0.75</v>
          </cell>
          <cell r="O59">
            <v>1</v>
          </cell>
        </row>
        <row r="60">
          <cell r="G60">
            <v>0.53125</v>
          </cell>
          <cell r="I60">
            <v>0.59259259259259256</v>
          </cell>
          <cell r="K60">
            <v>0.74576271186440679</v>
          </cell>
          <cell r="M60">
            <v>0.69444444444444442</v>
          </cell>
          <cell r="O60">
            <v>1</v>
          </cell>
        </row>
        <row r="61">
          <cell r="G61">
            <v>0.53125</v>
          </cell>
          <cell r="I61">
            <v>0.59259259259259256</v>
          </cell>
          <cell r="K61">
            <v>0.74576271186440679</v>
          </cell>
          <cell r="M61">
            <v>0.69444444444444442</v>
          </cell>
          <cell r="O61">
            <v>1</v>
          </cell>
        </row>
        <row r="62">
          <cell r="G62">
            <v>0.53125</v>
          </cell>
          <cell r="I62">
            <v>0.59259259259259256</v>
          </cell>
          <cell r="K62">
            <v>0.74576271186440679</v>
          </cell>
          <cell r="M62">
            <v>0.69444444444444442</v>
          </cell>
          <cell r="O62">
            <v>1</v>
          </cell>
        </row>
        <row r="63">
          <cell r="G63">
            <v>0.53125</v>
          </cell>
          <cell r="I63">
            <v>0.59259259259259256</v>
          </cell>
          <cell r="K63">
            <v>0.74576271186440679</v>
          </cell>
          <cell r="M63">
            <v>0.69444444444444442</v>
          </cell>
          <cell r="O63">
            <v>1</v>
          </cell>
        </row>
        <row r="64">
          <cell r="G64">
            <v>0.53125</v>
          </cell>
          <cell r="I64">
            <v>0.59259259259259256</v>
          </cell>
          <cell r="K64">
            <v>0.74576271186440679</v>
          </cell>
          <cell r="M64">
            <v>0.69444444444444442</v>
          </cell>
          <cell r="O64">
            <v>1</v>
          </cell>
        </row>
        <row r="65">
          <cell r="G65">
            <v>0.53125</v>
          </cell>
          <cell r="I65">
            <v>0.59259259259259256</v>
          </cell>
          <cell r="K65">
            <v>0.74576271186440679</v>
          </cell>
          <cell r="M65">
            <v>0.69444444444444442</v>
          </cell>
          <cell r="O65">
            <v>1</v>
          </cell>
        </row>
        <row r="66">
          <cell r="G66">
            <v>0.53125</v>
          </cell>
          <cell r="I66">
            <v>0.59259259259259256</v>
          </cell>
          <cell r="K66">
            <v>0.74576271186440679</v>
          </cell>
          <cell r="M66">
            <v>0.69444444444444442</v>
          </cell>
          <cell r="O66">
            <v>1</v>
          </cell>
        </row>
        <row r="67">
          <cell r="G67">
            <v>0.53125</v>
          </cell>
          <cell r="I67">
            <v>0.59259259259259256</v>
          </cell>
          <cell r="K67">
            <v>0.74576271186440679</v>
          </cell>
          <cell r="M67">
            <v>0.69444444444444442</v>
          </cell>
          <cell r="O67">
            <v>1</v>
          </cell>
        </row>
        <row r="68">
          <cell r="G68">
            <v>0.53125</v>
          </cell>
          <cell r="I68">
            <v>0.59259259259259256</v>
          </cell>
          <cell r="K68">
            <v>0.74576271186440679</v>
          </cell>
          <cell r="M68">
            <v>0.69444444444444442</v>
          </cell>
          <cell r="O68">
            <v>1</v>
          </cell>
        </row>
        <row r="69">
          <cell r="G69">
            <v>0.53125</v>
          </cell>
          <cell r="I69">
            <v>0.59259259259259256</v>
          </cell>
          <cell r="K69">
            <v>0.74576271186440679</v>
          </cell>
          <cell r="M69">
            <v>0.69444444444444442</v>
          </cell>
          <cell r="O69">
            <v>1</v>
          </cell>
        </row>
        <row r="70">
          <cell r="G70">
            <v>0.53125</v>
          </cell>
          <cell r="I70">
            <v>0.59259259259259256</v>
          </cell>
          <cell r="K70">
            <v>0.74576271186440679</v>
          </cell>
          <cell r="M70">
            <v>0.69444444444444442</v>
          </cell>
          <cell r="O70">
            <v>1</v>
          </cell>
        </row>
        <row r="71">
          <cell r="G71">
            <v>0.53125</v>
          </cell>
          <cell r="I71">
            <v>0.59259259259259256</v>
          </cell>
          <cell r="K71">
            <v>0.74576271186440679</v>
          </cell>
          <cell r="M71">
            <v>0.69444444444444442</v>
          </cell>
          <cell r="O71">
            <v>1</v>
          </cell>
        </row>
        <row r="72">
          <cell r="G72">
            <v>0.53125</v>
          </cell>
          <cell r="I72">
            <v>0.59259259259259256</v>
          </cell>
          <cell r="K72">
            <v>0.74576271186440679</v>
          </cell>
          <cell r="M72">
            <v>0.69444444444444442</v>
          </cell>
          <cell r="O72">
            <v>1</v>
          </cell>
        </row>
        <row r="73">
          <cell r="G73">
            <v>0.53125</v>
          </cell>
          <cell r="I73">
            <v>0.59259259259259256</v>
          </cell>
          <cell r="K73">
            <v>0.74576271186440679</v>
          </cell>
          <cell r="M73">
            <v>0.69444444444444442</v>
          </cell>
          <cell r="O73">
            <v>1</v>
          </cell>
        </row>
        <row r="74">
          <cell r="G74">
            <v>0.53125</v>
          </cell>
          <cell r="I74">
            <v>0.59259259259259256</v>
          </cell>
          <cell r="K74">
            <v>0.74576271186440679</v>
          </cell>
          <cell r="M74">
            <v>0.69444444444444442</v>
          </cell>
          <cell r="O74">
            <v>1</v>
          </cell>
        </row>
        <row r="75">
          <cell r="G75">
            <v>0.53125</v>
          </cell>
          <cell r="I75">
            <v>0.59259259259259256</v>
          </cell>
          <cell r="K75">
            <v>0.74576271186440679</v>
          </cell>
          <cell r="M75">
            <v>0.69444444444444442</v>
          </cell>
          <cell r="O75">
            <v>1</v>
          </cell>
        </row>
        <row r="76">
          <cell r="G76">
            <v>0.53125</v>
          </cell>
          <cell r="I76">
            <v>0.59259259259259256</v>
          </cell>
          <cell r="K76">
            <v>0.74576271186440679</v>
          </cell>
          <cell r="M76">
            <v>0.69444444444444442</v>
          </cell>
          <cell r="O76">
            <v>1</v>
          </cell>
        </row>
        <row r="77">
          <cell r="G77">
            <v>0.53125</v>
          </cell>
          <cell r="I77">
            <v>0.59259259259259256</v>
          </cell>
          <cell r="K77">
            <v>0.74576271186440679</v>
          </cell>
          <cell r="M77">
            <v>0.69444444444444442</v>
          </cell>
          <cell r="O77">
            <v>1</v>
          </cell>
        </row>
        <row r="78">
          <cell r="G78">
            <v>0.53125</v>
          </cell>
          <cell r="I78">
            <v>0.59259259259259256</v>
          </cell>
          <cell r="K78">
            <v>0.74576271186440679</v>
          </cell>
          <cell r="M78">
            <v>0.69444444444444442</v>
          </cell>
          <cell r="O78">
            <v>1</v>
          </cell>
        </row>
        <row r="79">
          <cell r="G79">
            <v>0.53125</v>
          </cell>
          <cell r="I79">
            <v>0.59259259259259256</v>
          </cell>
          <cell r="K79">
            <v>0.74576271186440679</v>
          </cell>
          <cell r="M79">
            <v>0.69444444444444442</v>
          </cell>
          <cell r="O79">
            <v>1</v>
          </cell>
        </row>
        <row r="80">
          <cell r="G80">
            <v>0.53125</v>
          </cell>
          <cell r="I80">
            <v>0.59259259259259256</v>
          </cell>
          <cell r="K80">
            <v>0.74576271186440679</v>
          </cell>
          <cell r="M80">
            <v>0.69444444444444442</v>
          </cell>
          <cell r="O80">
            <v>1</v>
          </cell>
        </row>
        <row r="81">
          <cell r="G81">
            <v>0.53125</v>
          </cell>
          <cell r="I81">
            <v>0.59259259259259256</v>
          </cell>
          <cell r="K81">
            <v>0.74576271186440679</v>
          </cell>
          <cell r="M81">
            <v>0.69444444444444442</v>
          </cell>
          <cell r="O81">
            <v>1</v>
          </cell>
        </row>
        <row r="82">
          <cell r="G82">
            <v>0.53125</v>
          </cell>
          <cell r="I82">
            <v>0.59259259259259256</v>
          </cell>
          <cell r="K82">
            <v>0.74576271186440679</v>
          </cell>
          <cell r="M82">
            <v>0.69444444444444442</v>
          </cell>
          <cell r="O82">
            <v>1</v>
          </cell>
        </row>
        <row r="83">
          <cell r="G83">
            <v>0.53125</v>
          </cell>
          <cell r="I83">
            <v>0.59259259259259256</v>
          </cell>
          <cell r="K83">
            <v>0.74576271186440679</v>
          </cell>
          <cell r="M83">
            <v>0.69444444444444442</v>
          </cell>
          <cell r="O83">
            <v>1</v>
          </cell>
        </row>
        <row r="84">
          <cell r="G84">
            <v>0.53125</v>
          </cell>
          <cell r="I84">
            <v>0.59259259259259256</v>
          </cell>
          <cell r="K84">
            <v>0.74576271186440679</v>
          </cell>
          <cell r="M84">
            <v>0.69444444444444442</v>
          </cell>
          <cell r="O84">
            <v>1</v>
          </cell>
        </row>
        <row r="85">
          <cell r="G85">
            <v>0.53125</v>
          </cell>
          <cell r="I85">
            <v>0.59259259259259256</v>
          </cell>
          <cell r="K85">
            <v>0.74576271186440679</v>
          </cell>
          <cell r="M85">
            <v>0.69444444444444442</v>
          </cell>
          <cell r="O85">
            <v>1</v>
          </cell>
        </row>
        <row r="86">
          <cell r="G86">
            <v>0.53125</v>
          </cell>
          <cell r="I86">
            <v>0.59259259259259256</v>
          </cell>
          <cell r="K86">
            <v>0.74576271186440679</v>
          </cell>
          <cell r="M86">
            <v>0.69444444444444442</v>
          </cell>
          <cell r="O86">
            <v>1</v>
          </cell>
        </row>
        <row r="87">
          <cell r="G87">
            <v>0.53125</v>
          </cell>
          <cell r="I87">
            <v>0.59259259259259256</v>
          </cell>
          <cell r="K87">
            <v>0.74576271186440679</v>
          </cell>
          <cell r="M87">
            <v>0.69444444444444442</v>
          </cell>
          <cell r="O87">
            <v>1</v>
          </cell>
        </row>
        <row r="88">
          <cell r="G88">
            <v>0.53125</v>
          </cell>
          <cell r="I88">
            <v>0.59259259259259256</v>
          </cell>
          <cell r="K88">
            <v>0.74576271186440679</v>
          </cell>
          <cell r="M88">
            <v>0.69444444444444442</v>
          </cell>
          <cell r="O88">
            <v>1</v>
          </cell>
        </row>
        <row r="89">
          <cell r="G89">
            <v>0.53125</v>
          </cell>
          <cell r="I89">
            <v>0.59259259259259256</v>
          </cell>
          <cell r="K89">
            <v>0.74576271186440679</v>
          </cell>
          <cell r="M89">
            <v>0.69444444444444442</v>
          </cell>
          <cell r="O89">
            <v>1</v>
          </cell>
        </row>
        <row r="90">
          <cell r="G90">
            <v>0.53125</v>
          </cell>
          <cell r="I90">
            <v>0.59259259259259256</v>
          </cell>
          <cell r="K90">
            <v>0.74576271186440679</v>
          </cell>
          <cell r="M90">
            <v>0.69444444444444442</v>
          </cell>
          <cell r="O90">
            <v>1</v>
          </cell>
        </row>
        <row r="91">
          <cell r="G91">
            <v>0.53125</v>
          </cell>
          <cell r="I91">
            <v>0.59259259259259256</v>
          </cell>
          <cell r="K91">
            <v>0.74576271186440679</v>
          </cell>
          <cell r="M91">
            <v>0.69444444444444442</v>
          </cell>
          <cell r="O91">
            <v>1</v>
          </cell>
        </row>
        <row r="92">
          <cell r="G92">
            <v>0.53125</v>
          </cell>
          <cell r="I92">
            <v>0.59259259259259256</v>
          </cell>
          <cell r="K92">
            <v>0.74576271186440679</v>
          </cell>
          <cell r="M92">
            <v>0.69444444444444442</v>
          </cell>
          <cell r="O92">
            <v>1</v>
          </cell>
        </row>
        <row r="93">
          <cell r="G93">
            <v>0.53125</v>
          </cell>
          <cell r="I93">
            <v>0.59259259259259256</v>
          </cell>
          <cell r="K93">
            <v>0.74576271186440679</v>
          </cell>
          <cell r="M93">
            <v>0.69444444444444442</v>
          </cell>
          <cell r="O93">
            <v>1</v>
          </cell>
        </row>
        <row r="94">
          <cell r="G94">
            <v>0.53125</v>
          </cell>
          <cell r="I94">
            <v>0.59259259259259256</v>
          </cell>
          <cell r="K94">
            <v>0.74576271186440679</v>
          </cell>
          <cell r="M94">
            <v>0.69444444444444442</v>
          </cell>
          <cell r="O94">
            <v>1</v>
          </cell>
        </row>
        <row r="95">
          <cell r="G95">
            <v>0.53125</v>
          </cell>
          <cell r="I95">
            <v>0.59259259259259256</v>
          </cell>
          <cell r="K95">
            <v>0.74576271186440679</v>
          </cell>
          <cell r="M95">
            <v>0.69444444444444442</v>
          </cell>
          <cell r="O95">
            <v>1</v>
          </cell>
        </row>
        <row r="96">
          <cell r="G96">
            <v>0.53125</v>
          </cell>
          <cell r="I96">
            <v>0.59259259259259256</v>
          </cell>
          <cell r="K96">
            <v>0.74576271186440679</v>
          </cell>
          <cell r="M96">
            <v>0.69444444444444442</v>
          </cell>
          <cell r="O96">
            <v>1</v>
          </cell>
        </row>
        <row r="97">
          <cell r="G97">
            <v>0.53125</v>
          </cell>
          <cell r="I97">
            <v>0.65979381443298968</v>
          </cell>
          <cell r="K97">
            <v>0.74576271186440679</v>
          </cell>
          <cell r="M97">
            <v>0.77777777777777779</v>
          </cell>
          <cell r="O97">
            <v>1</v>
          </cell>
        </row>
        <row r="98">
          <cell r="G98">
            <v>0.59375</v>
          </cell>
          <cell r="I98">
            <v>0.63917525773195871</v>
          </cell>
          <cell r="K98">
            <v>0.76271186440677963</v>
          </cell>
          <cell r="M98">
            <v>0.77777777777777779</v>
          </cell>
          <cell r="O98">
            <v>1</v>
          </cell>
        </row>
        <row r="99">
          <cell r="G99">
            <v>0.609375</v>
          </cell>
          <cell r="I99">
            <v>0.63917525773195871</v>
          </cell>
          <cell r="K99">
            <v>0.83050847457627119</v>
          </cell>
          <cell r="M99">
            <v>0.77777777777777779</v>
          </cell>
          <cell r="O99">
            <v>1</v>
          </cell>
        </row>
        <row r="100">
          <cell r="G100">
            <v>0.578125</v>
          </cell>
          <cell r="I100">
            <v>0.61855670103092786</v>
          </cell>
          <cell r="K100">
            <v>0.83050847457627119</v>
          </cell>
          <cell r="M100">
            <v>0.77777777777777779</v>
          </cell>
          <cell r="O100">
            <v>1</v>
          </cell>
        </row>
        <row r="101">
          <cell r="G101">
            <v>0.5625</v>
          </cell>
          <cell r="I101">
            <v>0.64948453608247425</v>
          </cell>
          <cell r="K101">
            <v>0.84745762711864403</v>
          </cell>
          <cell r="M101">
            <v>0.80555555555555558</v>
          </cell>
          <cell r="O101">
            <v>1</v>
          </cell>
        </row>
        <row r="102">
          <cell r="G102">
            <v>0.5625</v>
          </cell>
          <cell r="I102">
            <v>0.64948453608247425</v>
          </cell>
          <cell r="K102">
            <v>0.84745762711864403</v>
          </cell>
          <cell r="M102">
            <v>0.80555555555555558</v>
          </cell>
          <cell r="O102">
            <v>1</v>
          </cell>
        </row>
        <row r="103">
          <cell r="G103">
            <v>0.5625</v>
          </cell>
          <cell r="I103">
            <v>0.64948453608247425</v>
          </cell>
          <cell r="K103">
            <v>0.84745762711864403</v>
          </cell>
          <cell r="M103">
            <v>0.80555555555555558</v>
          </cell>
          <cell r="O103">
            <v>1</v>
          </cell>
        </row>
        <row r="104">
          <cell r="G104">
            <v>0.5625</v>
          </cell>
          <cell r="I104">
            <v>0.69072164948453607</v>
          </cell>
          <cell r="K104">
            <v>0.84745762711864403</v>
          </cell>
          <cell r="M104">
            <v>0.77777777777777779</v>
          </cell>
          <cell r="O104">
            <v>1</v>
          </cell>
        </row>
        <row r="105">
          <cell r="G105">
            <v>0.546875</v>
          </cell>
          <cell r="I105">
            <v>0.7010309278350515</v>
          </cell>
          <cell r="K105">
            <v>0.84745762711864403</v>
          </cell>
          <cell r="M105">
            <v>0.77777777777777779</v>
          </cell>
          <cell r="O105">
            <v>1</v>
          </cell>
        </row>
        <row r="106">
          <cell r="G106">
            <v>0.546875</v>
          </cell>
          <cell r="I106">
            <v>0.7010309278350515</v>
          </cell>
          <cell r="K106">
            <v>0.84745762711864403</v>
          </cell>
          <cell r="M106">
            <v>0.77777777777777779</v>
          </cell>
          <cell r="O106">
            <v>1</v>
          </cell>
        </row>
        <row r="107">
          <cell r="G107">
            <v>0.546875</v>
          </cell>
          <cell r="I107">
            <v>0.7010309278350515</v>
          </cell>
          <cell r="K107">
            <v>0.84745762711864403</v>
          </cell>
          <cell r="M107">
            <v>0.77777777777777779</v>
          </cell>
          <cell r="O107">
            <v>1</v>
          </cell>
        </row>
        <row r="108">
          <cell r="G108">
            <v>0.546875</v>
          </cell>
          <cell r="I108">
            <v>0.7010309278350515</v>
          </cell>
          <cell r="K108">
            <v>0.84745762711864403</v>
          </cell>
          <cell r="M108">
            <v>0.77777777777777779</v>
          </cell>
          <cell r="O108">
            <v>1</v>
          </cell>
        </row>
        <row r="109">
          <cell r="G109">
            <v>0.546875</v>
          </cell>
          <cell r="I109">
            <v>0.7010309278350515</v>
          </cell>
          <cell r="K109">
            <v>0.84745762711864403</v>
          </cell>
          <cell r="M109">
            <v>0.77777777777777779</v>
          </cell>
          <cell r="O109">
            <v>1</v>
          </cell>
        </row>
        <row r="110">
          <cell r="G110">
            <v>0.546875</v>
          </cell>
          <cell r="I110">
            <v>0.7010309278350515</v>
          </cell>
          <cell r="K110">
            <v>0.84745762711864403</v>
          </cell>
          <cell r="M110">
            <v>0.77777777777777779</v>
          </cell>
          <cell r="O110">
            <v>1</v>
          </cell>
        </row>
        <row r="111">
          <cell r="G111">
            <v>0.546875</v>
          </cell>
          <cell r="I111">
            <v>0.69072164948453607</v>
          </cell>
          <cell r="K111">
            <v>0.84745762711864403</v>
          </cell>
          <cell r="M111">
            <v>0.75</v>
          </cell>
          <cell r="O111">
            <v>1</v>
          </cell>
        </row>
        <row r="112">
          <cell r="G112">
            <v>0.59375</v>
          </cell>
          <cell r="I112">
            <v>0.69072164948453607</v>
          </cell>
          <cell r="K112">
            <v>0.84745762711864403</v>
          </cell>
          <cell r="M112">
            <v>0.75</v>
          </cell>
          <cell r="O112">
            <v>1</v>
          </cell>
        </row>
        <row r="113">
          <cell r="G113">
            <v>0.65625</v>
          </cell>
          <cell r="I113">
            <v>0.67010309278350511</v>
          </cell>
          <cell r="K113">
            <v>0.84745762711864403</v>
          </cell>
          <cell r="M113">
            <v>0.72222222222222221</v>
          </cell>
          <cell r="O113">
            <v>1</v>
          </cell>
        </row>
        <row r="114">
          <cell r="G114">
            <v>0.65625</v>
          </cell>
          <cell r="I114">
            <v>0.65979381443298968</v>
          </cell>
          <cell r="K114">
            <v>0.84745762711864403</v>
          </cell>
          <cell r="M114">
            <v>0.75</v>
          </cell>
          <cell r="O114">
            <v>1</v>
          </cell>
        </row>
        <row r="115">
          <cell r="G115">
            <v>0.625</v>
          </cell>
          <cell r="I115">
            <v>0.64948453608247425</v>
          </cell>
          <cell r="K115">
            <v>0.84745762711864403</v>
          </cell>
          <cell r="M115">
            <v>0.77777777777777779</v>
          </cell>
          <cell r="O115">
            <v>1</v>
          </cell>
        </row>
        <row r="116">
          <cell r="G116">
            <v>0.625</v>
          </cell>
          <cell r="I116">
            <v>0.64948453608247425</v>
          </cell>
          <cell r="K116">
            <v>0.84745762711864403</v>
          </cell>
          <cell r="M116">
            <v>0.77777777777777779</v>
          </cell>
          <cell r="O116">
            <v>1</v>
          </cell>
        </row>
        <row r="117">
          <cell r="G117">
            <v>0.640625</v>
          </cell>
          <cell r="I117">
            <v>0.62886597938144329</v>
          </cell>
          <cell r="K117">
            <v>0.84745762711864403</v>
          </cell>
          <cell r="M117">
            <v>0.77777777777777779</v>
          </cell>
          <cell r="O117">
            <v>1</v>
          </cell>
        </row>
        <row r="118">
          <cell r="G118">
            <v>0.640625</v>
          </cell>
          <cell r="I118">
            <v>0.62886597938144329</v>
          </cell>
          <cell r="K118">
            <v>0.84745762711864403</v>
          </cell>
          <cell r="M118">
            <v>0.77777777777777779</v>
          </cell>
          <cell r="O118">
            <v>1</v>
          </cell>
        </row>
        <row r="119">
          <cell r="G119">
            <v>0.640625</v>
          </cell>
          <cell r="I119">
            <v>0.62886597938144329</v>
          </cell>
          <cell r="K119">
            <v>0.84745762711864403</v>
          </cell>
          <cell r="M119">
            <v>0.77777777777777779</v>
          </cell>
          <cell r="O119">
            <v>1</v>
          </cell>
        </row>
        <row r="120">
          <cell r="G120">
            <v>0.640625</v>
          </cell>
          <cell r="I120">
            <v>0.62886597938144329</v>
          </cell>
          <cell r="K120">
            <v>0.84745762711864403</v>
          </cell>
          <cell r="M120">
            <v>0.77777777777777779</v>
          </cell>
          <cell r="O120">
            <v>1</v>
          </cell>
        </row>
        <row r="121">
          <cell r="G121">
            <v>0.625</v>
          </cell>
          <cell r="I121">
            <v>0.64948453608247425</v>
          </cell>
          <cell r="K121">
            <v>0.84745762711864403</v>
          </cell>
          <cell r="M121">
            <v>0.80555555555555558</v>
          </cell>
          <cell r="O121">
            <v>1</v>
          </cell>
        </row>
        <row r="122">
          <cell r="G122">
            <v>0.625</v>
          </cell>
          <cell r="I122">
            <v>0.64948453608247425</v>
          </cell>
          <cell r="K122">
            <v>0.84745762711864403</v>
          </cell>
          <cell r="M122">
            <v>0.80555555555555558</v>
          </cell>
          <cell r="O122">
            <v>1</v>
          </cell>
        </row>
        <row r="123">
          <cell r="G123">
            <v>0.625</v>
          </cell>
          <cell r="I123">
            <v>0.64948453608247425</v>
          </cell>
          <cell r="K123">
            <v>0.84745762711864403</v>
          </cell>
          <cell r="M123">
            <v>0.80555555555555558</v>
          </cell>
          <cell r="O123">
            <v>1</v>
          </cell>
        </row>
        <row r="124">
          <cell r="G124">
            <v>0.625</v>
          </cell>
          <cell r="I124">
            <v>0.63917525773195871</v>
          </cell>
          <cell r="K124">
            <v>0.84745762711864403</v>
          </cell>
          <cell r="M124">
            <v>0.80555555555555558</v>
          </cell>
          <cell r="O124">
            <v>1</v>
          </cell>
        </row>
        <row r="125">
          <cell r="G125">
            <v>0.63492063492063489</v>
          </cell>
          <cell r="I125">
            <v>0.64948453608247425</v>
          </cell>
          <cell r="K125">
            <v>0.86440677966101698</v>
          </cell>
          <cell r="M125">
            <v>0.80555555555555558</v>
          </cell>
          <cell r="O125">
            <v>1</v>
          </cell>
        </row>
        <row r="126">
          <cell r="G126">
            <v>0.61904761904761907</v>
          </cell>
          <cell r="I126">
            <v>0.62886597938144329</v>
          </cell>
          <cell r="K126">
            <v>0.86440677966101698</v>
          </cell>
          <cell r="M126">
            <v>0.83333333333333337</v>
          </cell>
          <cell r="O126">
            <v>1</v>
          </cell>
        </row>
        <row r="127">
          <cell r="G127">
            <v>0.61904761904761907</v>
          </cell>
          <cell r="I127">
            <v>0.62886597938144329</v>
          </cell>
          <cell r="K127">
            <v>0.86440677966101698</v>
          </cell>
          <cell r="M127">
            <v>0.86111111111111116</v>
          </cell>
          <cell r="O127">
            <v>1</v>
          </cell>
        </row>
        <row r="128">
          <cell r="G128">
            <v>0.61904761904761907</v>
          </cell>
          <cell r="I128">
            <v>0.59793814432989689</v>
          </cell>
          <cell r="K128">
            <v>0.86440677966101698</v>
          </cell>
          <cell r="M128">
            <v>0.83333333333333337</v>
          </cell>
          <cell r="O128">
            <v>1</v>
          </cell>
        </row>
        <row r="129">
          <cell r="G129">
            <v>0.61904761904761907</v>
          </cell>
          <cell r="I129">
            <v>0.59793814432989689</v>
          </cell>
          <cell r="K129">
            <v>0.86440677966101698</v>
          </cell>
          <cell r="M129">
            <v>0.83333333333333337</v>
          </cell>
          <cell r="O129">
            <v>1</v>
          </cell>
        </row>
        <row r="130">
          <cell r="G130">
            <v>0.61904761904761907</v>
          </cell>
          <cell r="I130">
            <v>0.59793814432989689</v>
          </cell>
          <cell r="K130">
            <v>0.86440677966101698</v>
          </cell>
          <cell r="M130">
            <v>0.83333333333333337</v>
          </cell>
          <cell r="O130">
            <v>1</v>
          </cell>
        </row>
        <row r="131">
          <cell r="G131">
            <v>0.61904761904761907</v>
          </cell>
          <cell r="I131">
            <v>0.58762886597938147</v>
          </cell>
          <cell r="K131">
            <v>0.86440677966101698</v>
          </cell>
          <cell r="M131">
            <v>0.83333333333333337</v>
          </cell>
          <cell r="O131">
            <v>1</v>
          </cell>
        </row>
        <row r="132">
          <cell r="G132">
            <v>0.62903225806451613</v>
          </cell>
          <cell r="I132">
            <v>0.60824742268041232</v>
          </cell>
          <cell r="K132">
            <v>0.86440677966101698</v>
          </cell>
          <cell r="M132">
            <v>0.83333333333333337</v>
          </cell>
          <cell r="O132">
            <v>1</v>
          </cell>
        </row>
        <row r="133">
          <cell r="G133">
            <v>0.64516129032258063</v>
          </cell>
          <cell r="I133">
            <v>0.61855670103092786</v>
          </cell>
          <cell r="K133">
            <v>0.86440677966101698</v>
          </cell>
          <cell r="M133">
            <v>0.83333333333333337</v>
          </cell>
          <cell r="O133">
            <v>1</v>
          </cell>
        </row>
        <row r="134">
          <cell r="G134">
            <v>0.61904761904761907</v>
          </cell>
          <cell r="I134">
            <v>0.62886597938144329</v>
          </cell>
          <cell r="K134">
            <v>0.86440677966101698</v>
          </cell>
          <cell r="M134">
            <v>0.80555555555555558</v>
          </cell>
          <cell r="O134">
            <v>1</v>
          </cell>
        </row>
        <row r="135">
          <cell r="G135">
            <v>0.61904761904761907</v>
          </cell>
          <cell r="I135">
            <v>0.61855670103092786</v>
          </cell>
          <cell r="K135">
            <v>0.77966101694915257</v>
          </cell>
          <cell r="M135">
            <v>0.80555555555555558</v>
          </cell>
          <cell r="O135">
            <v>1</v>
          </cell>
        </row>
        <row r="136">
          <cell r="G136">
            <v>0.61904761904761907</v>
          </cell>
          <cell r="I136">
            <v>0.61855670103092786</v>
          </cell>
          <cell r="K136">
            <v>0.77966101694915257</v>
          </cell>
          <cell r="M136">
            <v>0.80555555555555558</v>
          </cell>
          <cell r="O136">
            <v>1</v>
          </cell>
        </row>
        <row r="137">
          <cell r="G137">
            <v>0.61904761904761907</v>
          </cell>
          <cell r="I137">
            <v>0.61855670103092786</v>
          </cell>
          <cell r="K137">
            <v>0.77966101694915257</v>
          </cell>
          <cell r="M137">
            <v>0.80555555555555558</v>
          </cell>
          <cell r="O137">
            <v>1</v>
          </cell>
        </row>
        <row r="138">
          <cell r="G138">
            <v>0.59375</v>
          </cell>
          <cell r="I138">
            <v>0.61855670103092786</v>
          </cell>
          <cell r="K138">
            <v>0.72881355932203384</v>
          </cell>
          <cell r="M138">
            <v>0.77777777777777779</v>
          </cell>
          <cell r="O138">
            <v>1</v>
          </cell>
        </row>
        <row r="139">
          <cell r="G139">
            <v>0.578125</v>
          </cell>
          <cell r="I139">
            <v>0.61855670103092786</v>
          </cell>
          <cell r="K139">
            <v>0.72881355932203384</v>
          </cell>
          <cell r="M139">
            <v>0.75</v>
          </cell>
          <cell r="O139">
            <v>1</v>
          </cell>
        </row>
        <row r="140">
          <cell r="G140">
            <v>0.640625</v>
          </cell>
          <cell r="I140">
            <v>0.58762886597938147</v>
          </cell>
          <cell r="K140">
            <v>0.72881355932203384</v>
          </cell>
          <cell r="M140">
            <v>0.72222222222222221</v>
          </cell>
          <cell r="O140">
            <v>1</v>
          </cell>
        </row>
        <row r="141">
          <cell r="G141">
            <v>0.671875</v>
          </cell>
          <cell r="I141">
            <v>0.57731958762886593</v>
          </cell>
          <cell r="K141">
            <v>0.72881355932203384</v>
          </cell>
          <cell r="M141">
            <v>0.72222222222222221</v>
          </cell>
          <cell r="O141">
            <v>1</v>
          </cell>
        </row>
        <row r="142">
          <cell r="G142">
            <v>0.65625</v>
          </cell>
          <cell r="I142">
            <v>0.58762886597938147</v>
          </cell>
          <cell r="K142">
            <v>0.76271186440677963</v>
          </cell>
          <cell r="M142">
            <v>0.75</v>
          </cell>
          <cell r="O142">
            <v>1</v>
          </cell>
        </row>
        <row r="143">
          <cell r="G143">
            <v>0.65625</v>
          </cell>
          <cell r="I143">
            <v>0.58762886597938147</v>
          </cell>
          <cell r="K143">
            <v>0.76271186440677963</v>
          </cell>
          <cell r="M143">
            <v>0.75</v>
          </cell>
          <cell r="O143">
            <v>1</v>
          </cell>
        </row>
        <row r="144">
          <cell r="G144">
            <v>0.65625</v>
          </cell>
          <cell r="I144">
            <v>0.58762886597938147</v>
          </cell>
          <cell r="K144">
            <v>0.76271186440677963</v>
          </cell>
          <cell r="M144">
            <v>0.75</v>
          </cell>
          <cell r="O144">
            <v>1</v>
          </cell>
        </row>
        <row r="145">
          <cell r="G145">
            <v>0.72307692307692306</v>
          </cell>
          <cell r="I145">
            <v>0.58333333333333337</v>
          </cell>
          <cell r="K145">
            <v>0.76271186440677963</v>
          </cell>
          <cell r="M145">
            <v>0.69444444444444442</v>
          </cell>
          <cell r="O145">
            <v>1</v>
          </cell>
        </row>
        <row r="146">
          <cell r="G146">
            <v>0.75384615384615383</v>
          </cell>
          <cell r="I146">
            <v>0.61855670103092786</v>
          </cell>
          <cell r="K146">
            <v>0.75438596491228072</v>
          </cell>
          <cell r="M146">
            <v>0.63888888888888884</v>
          </cell>
          <cell r="O146">
            <v>1</v>
          </cell>
        </row>
        <row r="147">
          <cell r="G147">
            <v>0.75384615384615383</v>
          </cell>
          <cell r="I147">
            <v>0.62886597938144329</v>
          </cell>
          <cell r="K147">
            <v>0.80701754385964908</v>
          </cell>
          <cell r="M147">
            <v>0.69444444444444442</v>
          </cell>
          <cell r="O147">
            <v>1</v>
          </cell>
        </row>
        <row r="148">
          <cell r="G148">
            <v>0.75384615384615383</v>
          </cell>
          <cell r="I148">
            <v>0.62886597938144329</v>
          </cell>
          <cell r="K148">
            <v>0.80701754385964908</v>
          </cell>
          <cell r="M148">
            <v>0.69444444444444442</v>
          </cell>
          <cell r="O148">
            <v>1</v>
          </cell>
        </row>
        <row r="149">
          <cell r="G149">
            <v>0.75384615384615383</v>
          </cell>
          <cell r="I149">
            <v>0.63917525773195871</v>
          </cell>
          <cell r="K149">
            <v>0.82456140350877194</v>
          </cell>
          <cell r="M149">
            <v>0.69444444444444442</v>
          </cell>
          <cell r="O149">
            <v>1</v>
          </cell>
        </row>
        <row r="150">
          <cell r="G150">
            <v>0.75384615384615383</v>
          </cell>
          <cell r="I150">
            <v>0.63917525773195871</v>
          </cell>
          <cell r="K150">
            <v>0.82456140350877194</v>
          </cell>
          <cell r="M150">
            <v>0.69444444444444442</v>
          </cell>
          <cell r="O150">
            <v>1</v>
          </cell>
        </row>
        <row r="151">
          <cell r="G151">
            <v>0.75384615384615383</v>
          </cell>
          <cell r="I151">
            <v>0.63917525773195871</v>
          </cell>
          <cell r="K151">
            <v>0.82456140350877194</v>
          </cell>
          <cell r="M151">
            <v>0.69444444444444442</v>
          </cell>
          <cell r="O151">
            <v>1</v>
          </cell>
        </row>
        <row r="152">
          <cell r="G152">
            <v>0.75384615384615383</v>
          </cell>
          <cell r="I152">
            <v>0.63917525773195871</v>
          </cell>
          <cell r="K152">
            <v>0.82456140350877194</v>
          </cell>
          <cell r="M152">
            <v>0.69444444444444442</v>
          </cell>
          <cell r="O152">
            <v>1</v>
          </cell>
        </row>
        <row r="153">
          <cell r="G153">
            <v>0.75384615384615383</v>
          </cell>
          <cell r="I153">
            <v>0.63917525773195871</v>
          </cell>
          <cell r="K153">
            <v>0.82456140350877194</v>
          </cell>
          <cell r="M153">
            <v>0.69444444444444442</v>
          </cell>
          <cell r="O153">
            <v>1</v>
          </cell>
        </row>
        <row r="154">
          <cell r="G154">
            <v>0.7846153846153846</v>
          </cell>
          <cell r="I154">
            <v>0.63917525773195871</v>
          </cell>
          <cell r="K154">
            <v>0.82456140350877194</v>
          </cell>
          <cell r="M154">
            <v>0.69444444444444442</v>
          </cell>
          <cell r="O154">
            <v>1</v>
          </cell>
        </row>
        <row r="155">
          <cell r="G155">
            <v>0.72307692307692306</v>
          </cell>
          <cell r="I155">
            <v>0.64948453608247425</v>
          </cell>
          <cell r="K155">
            <v>0.82456140350877194</v>
          </cell>
          <cell r="M155">
            <v>0.72222222222222221</v>
          </cell>
          <cell r="O155">
            <v>1</v>
          </cell>
        </row>
        <row r="156">
          <cell r="G156">
            <v>0.70769230769230773</v>
          </cell>
          <cell r="I156">
            <v>0.64948453608247425</v>
          </cell>
          <cell r="K156">
            <v>0.82456140350877194</v>
          </cell>
          <cell r="M156">
            <v>0.75</v>
          </cell>
          <cell r="O156">
            <v>1</v>
          </cell>
        </row>
        <row r="157">
          <cell r="G157">
            <v>0.72307692307692306</v>
          </cell>
          <cell r="I157">
            <v>0.63917525773195871</v>
          </cell>
          <cell r="K157">
            <v>0.84210526315789469</v>
          </cell>
          <cell r="M157">
            <v>0.69444444444444442</v>
          </cell>
          <cell r="O157">
            <v>1</v>
          </cell>
        </row>
        <row r="158">
          <cell r="G158">
            <v>0.72307692307692306</v>
          </cell>
          <cell r="I158">
            <v>0.63917525773195871</v>
          </cell>
          <cell r="K158">
            <v>0.84210526315789469</v>
          </cell>
          <cell r="M158">
            <v>0.69444444444444442</v>
          </cell>
          <cell r="O158">
            <v>1</v>
          </cell>
        </row>
        <row r="159">
          <cell r="G159">
            <v>0.72307692307692306</v>
          </cell>
          <cell r="I159">
            <v>0.63917525773195871</v>
          </cell>
          <cell r="K159">
            <v>0.84210526315789469</v>
          </cell>
          <cell r="M159">
            <v>0.69444444444444442</v>
          </cell>
          <cell r="O159">
            <v>1</v>
          </cell>
        </row>
        <row r="160">
          <cell r="G160">
            <v>0.734375</v>
          </cell>
          <cell r="I160">
            <v>0.62886597938144329</v>
          </cell>
          <cell r="K160">
            <v>0.80701754385964908</v>
          </cell>
          <cell r="M160">
            <v>0.69444444444444442</v>
          </cell>
          <cell r="O160">
            <v>1</v>
          </cell>
        </row>
        <row r="161">
          <cell r="G161">
            <v>0.734375</v>
          </cell>
          <cell r="I161">
            <v>0.62886597938144329</v>
          </cell>
          <cell r="K161">
            <v>0.80701754385964908</v>
          </cell>
          <cell r="M161">
            <v>0.69444444444444442</v>
          </cell>
          <cell r="O161">
            <v>1</v>
          </cell>
        </row>
        <row r="162">
          <cell r="G162">
            <v>0.765625</v>
          </cell>
          <cell r="I162">
            <v>0.60824742268041232</v>
          </cell>
          <cell r="K162">
            <v>0.80701754385964908</v>
          </cell>
          <cell r="M162">
            <v>0.55555555555555558</v>
          </cell>
          <cell r="O162">
            <v>1</v>
          </cell>
        </row>
        <row r="163">
          <cell r="G163">
            <v>0.78125</v>
          </cell>
          <cell r="I163">
            <v>0.61855670103092786</v>
          </cell>
          <cell r="K163">
            <v>0.78947368421052633</v>
          </cell>
          <cell r="M163">
            <v>0.52777777777777779</v>
          </cell>
          <cell r="O163">
            <v>1</v>
          </cell>
        </row>
        <row r="164">
          <cell r="G164">
            <v>0.78125</v>
          </cell>
          <cell r="I164">
            <v>0.61855670103092786</v>
          </cell>
          <cell r="K164">
            <v>0.78947368421052633</v>
          </cell>
          <cell r="M164">
            <v>0.52777777777777779</v>
          </cell>
          <cell r="O164">
            <v>1</v>
          </cell>
        </row>
        <row r="165">
          <cell r="G165">
            <v>0.78125</v>
          </cell>
          <cell r="I165">
            <v>0.61855670103092786</v>
          </cell>
          <cell r="K165">
            <v>0.78947368421052633</v>
          </cell>
          <cell r="M165">
            <v>0.52777777777777779</v>
          </cell>
          <cell r="O165">
            <v>1</v>
          </cell>
        </row>
        <row r="166">
          <cell r="G166">
            <v>0.75</v>
          </cell>
          <cell r="I166">
            <v>0.62886597938144329</v>
          </cell>
          <cell r="K166">
            <v>0.78947368421052633</v>
          </cell>
          <cell r="M166">
            <v>0.58333333333333337</v>
          </cell>
          <cell r="O166">
            <v>1</v>
          </cell>
        </row>
        <row r="167">
          <cell r="G167">
            <v>0.71875</v>
          </cell>
          <cell r="I167">
            <v>0.60824742268041232</v>
          </cell>
          <cell r="K167">
            <v>0.8771929824561403</v>
          </cell>
          <cell r="M167">
            <v>0.58333333333333337</v>
          </cell>
          <cell r="O167">
            <v>1</v>
          </cell>
        </row>
        <row r="168">
          <cell r="G168">
            <v>0.6875</v>
          </cell>
          <cell r="I168">
            <v>0.61855670103092786</v>
          </cell>
          <cell r="K168">
            <v>0.8771929824561403</v>
          </cell>
          <cell r="M168">
            <v>0.55555555555555558</v>
          </cell>
          <cell r="O168">
            <v>1</v>
          </cell>
        </row>
        <row r="169">
          <cell r="G169">
            <v>0.6875</v>
          </cell>
          <cell r="I169">
            <v>0.61855670103092786</v>
          </cell>
          <cell r="K169">
            <v>0.8771929824561403</v>
          </cell>
          <cell r="M169">
            <v>0.55555555555555558</v>
          </cell>
          <cell r="O169">
            <v>1</v>
          </cell>
        </row>
        <row r="170">
          <cell r="G170">
            <v>0.625</v>
          </cell>
          <cell r="I170">
            <v>0.62886597938144329</v>
          </cell>
          <cell r="K170">
            <v>0.8771929824561403</v>
          </cell>
          <cell r="M170">
            <v>0.58333333333333337</v>
          </cell>
          <cell r="O170">
            <v>1</v>
          </cell>
        </row>
        <row r="171">
          <cell r="G171">
            <v>0.625</v>
          </cell>
          <cell r="I171">
            <v>0.63917525773195871</v>
          </cell>
          <cell r="K171">
            <v>0.85964912280701755</v>
          </cell>
          <cell r="M171">
            <v>0.61111111111111116</v>
          </cell>
          <cell r="O171">
            <v>1</v>
          </cell>
        </row>
        <row r="172">
          <cell r="G172">
            <v>0.625</v>
          </cell>
          <cell r="I172">
            <v>0.63917525773195871</v>
          </cell>
          <cell r="K172">
            <v>0.85964912280701755</v>
          </cell>
          <cell r="M172">
            <v>0.61111111111111116</v>
          </cell>
          <cell r="O172">
            <v>1</v>
          </cell>
        </row>
        <row r="173">
          <cell r="G173">
            <v>0.625</v>
          </cell>
          <cell r="I173">
            <v>0.63917525773195871</v>
          </cell>
          <cell r="K173">
            <v>0.85964912280701755</v>
          </cell>
          <cell r="M173">
            <v>0.61111111111111116</v>
          </cell>
          <cell r="O173">
            <v>1</v>
          </cell>
        </row>
        <row r="174">
          <cell r="G174">
            <v>0.625</v>
          </cell>
          <cell r="I174">
            <v>0.63917525773195871</v>
          </cell>
          <cell r="K174">
            <v>0.85964912280701755</v>
          </cell>
          <cell r="M174">
            <v>0.61111111111111116</v>
          </cell>
          <cell r="O174">
            <v>1</v>
          </cell>
        </row>
        <row r="175">
          <cell r="G175">
            <v>0.625</v>
          </cell>
          <cell r="I175">
            <v>0.63917525773195871</v>
          </cell>
          <cell r="K175">
            <v>0.85964912280701755</v>
          </cell>
          <cell r="M175">
            <v>0.66666666666666663</v>
          </cell>
          <cell r="O175">
            <v>1</v>
          </cell>
        </row>
        <row r="176">
          <cell r="G176">
            <v>0.640625</v>
          </cell>
          <cell r="I176">
            <v>0.63917525773195871</v>
          </cell>
          <cell r="K176">
            <v>0.85964912280701755</v>
          </cell>
          <cell r="M176">
            <v>0.66666666666666663</v>
          </cell>
          <cell r="O176">
            <v>1</v>
          </cell>
        </row>
        <row r="177">
          <cell r="G177">
            <v>0.625</v>
          </cell>
          <cell r="I177">
            <v>0.65979381443298968</v>
          </cell>
          <cell r="K177">
            <v>0.85964912280701755</v>
          </cell>
          <cell r="M177">
            <v>0.63888888888888884</v>
          </cell>
          <cell r="O177">
            <v>1</v>
          </cell>
        </row>
        <row r="178">
          <cell r="G178">
            <v>0.65625</v>
          </cell>
          <cell r="I178">
            <v>0.65979381443298968</v>
          </cell>
          <cell r="K178">
            <v>0.85964912280701755</v>
          </cell>
          <cell r="M178">
            <v>0.63888888888888884</v>
          </cell>
          <cell r="O178">
            <v>1</v>
          </cell>
        </row>
        <row r="179">
          <cell r="G179">
            <v>0.65625</v>
          </cell>
          <cell r="I179">
            <v>0.65979381443298968</v>
          </cell>
          <cell r="K179">
            <v>0.85964912280701755</v>
          </cell>
          <cell r="M179">
            <v>0.63888888888888884</v>
          </cell>
          <cell r="O179">
            <v>1</v>
          </cell>
        </row>
        <row r="180">
          <cell r="G180">
            <v>0.65625</v>
          </cell>
          <cell r="I180">
            <v>0.65979381443298968</v>
          </cell>
          <cell r="K180">
            <v>0.85964912280701755</v>
          </cell>
          <cell r="M180">
            <v>0.63888888888888884</v>
          </cell>
          <cell r="O180">
            <v>1</v>
          </cell>
        </row>
        <row r="181">
          <cell r="G181">
            <v>0.65625</v>
          </cell>
          <cell r="I181">
            <v>0.65979381443298968</v>
          </cell>
          <cell r="K181">
            <v>0.85964912280701755</v>
          </cell>
          <cell r="M181">
            <v>0.63888888888888884</v>
          </cell>
          <cell r="O181">
            <v>1</v>
          </cell>
        </row>
        <row r="182">
          <cell r="G182">
            <v>0.65625</v>
          </cell>
          <cell r="I182">
            <v>0.71875</v>
          </cell>
          <cell r="K182">
            <v>0.82456140350877194</v>
          </cell>
          <cell r="M182">
            <v>0.61111111111111116</v>
          </cell>
          <cell r="O182">
            <v>1</v>
          </cell>
        </row>
        <row r="183">
          <cell r="G183">
            <v>0.65625</v>
          </cell>
          <cell r="I183">
            <v>0.75</v>
          </cell>
          <cell r="K183">
            <v>0.82456140350877194</v>
          </cell>
          <cell r="M183">
            <v>0.61111111111111116</v>
          </cell>
          <cell r="O183">
            <v>1</v>
          </cell>
        </row>
        <row r="184">
          <cell r="G184">
            <v>0.75</v>
          </cell>
          <cell r="I184">
            <v>0.73958333333333337</v>
          </cell>
          <cell r="K184">
            <v>0.84210526315789469</v>
          </cell>
          <cell r="M184">
            <v>0.66666666666666663</v>
          </cell>
          <cell r="O184">
            <v>1</v>
          </cell>
        </row>
        <row r="185">
          <cell r="G185">
            <v>0.765625</v>
          </cell>
          <cell r="I185">
            <v>0.76041666666666663</v>
          </cell>
          <cell r="K185">
            <v>0.85964912280701755</v>
          </cell>
          <cell r="M185">
            <v>0.58333333333333337</v>
          </cell>
          <cell r="O185">
            <v>1</v>
          </cell>
        </row>
        <row r="186">
          <cell r="G186">
            <v>0.765625</v>
          </cell>
          <cell r="I186">
            <v>0.76041666666666663</v>
          </cell>
          <cell r="K186">
            <v>0.85964912280701755</v>
          </cell>
          <cell r="M186">
            <v>0.58333333333333337</v>
          </cell>
          <cell r="O186">
            <v>1</v>
          </cell>
        </row>
        <row r="187">
          <cell r="G187">
            <v>0.765625</v>
          </cell>
          <cell r="I187">
            <v>0.76041666666666663</v>
          </cell>
          <cell r="K187">
            <v>0.85964912280701755</v>
          </cell>
          <cell r="M187">
            <v>0.58333333333333337</v>
          </cell>
          <cell r="O187">
            <v>1</v>
          </cell>
        </row>
        <row r="188">
          <cell r="G188">
            <v>0.765625</v>
          </cell>
          <cell r="I188">
            <v>0.73958333333333337</v>
          </cell>
          <cell r="K188">
            <v>0.85964912280701755</v>
          </cell>
          <cell r="M188">
            <v>0.52777777777777779</v>
          </cell>
          <cell r="O188">
            <v>1</v>
          </cell>
        </row>
        <row r="189">
          <cell r="G189">
            <v>0.76923076923076927</v>
          </cell>
          <cell r="I189">
            <v>0.75</v>
          </cell>
          <cell r="K189">
            <v>0.85964912280701755</v>
          </cell>
          <cell r="M189">
            <v>0.58333333333333337</v>
          </cell>
          <cell r="O189">
            <v>1</v>
          </cell>
        </row>
        <row r="190">
          <cell r="G190">
            <v>0.76923076923076927</v>
          </cell>
          <cell r="I190">
            <v>0.75</v>
          </cell>
          <cell r="K190">
            <v>0.85964912280701755</v>
          </cell>
          <cell r="M190">
            <v>0.58333333333333337</v>
          </cell>
          <cell r="O190">
            <v>1</v>
          </cell>
        </row>
        <row r="191">
          <cell r="G191">
            <v>0.7384615384615385</v>
          </cell>
          <cell r="I191">
            <v>0.76041666666666663</v>
          </cell>
          <cell r="K191">
            <v>0.82456140350877194</v>
          </cell>
          <cell r="M191">
            <v>0.63888888888888884</v>
          </cell>
          <cell r="O191">
            <v>1</v>
          </cell>
        </row>
        <row r="192">
          <cell r="G192">
            <v>0.7384615384615385</v>
          </cell>
          <cell r="I192">
            <v>0.76041666666666663</v>
          </cell>
          <cell r="K192">
            <v>0.82456140350877194</v>
          </cell>
          <cell r="M192">
            <v>0.63888888888888884</v>
          </cell>
          <cell r="O192">
            <v>1</v>
          </cell>
        </row>
        <row r="193">
          <cell r="G193">
            <v>0.7384615384615385</v>
          </cell>
          <cell r="I193">
            <v>0.76041666666666663</v>
          </cell>
          <cell r="K193">
            <v>0.82456140350877194</v>
          </cell>
          <cell r="M193">
            <v>0.63888888888888884</v>
          </cell>
          <cell r="O193">
            <v>1</v>
          </cell>
        </row>
        <row r="194">
          <cell r="G194">
            <v>0.76923076923076927</v>
          </cell>
          <cell r="I194">
            <v>0.75</v>
          </cell>
          <cell r="K194">
            <v>0.80701754385964908</v>
          </cell>
          <cell r="M194">
            <v>0.61111111111111116</v>
          </cell>
          <cell r="O194">
            <v>1</v>
          </cell>
        </row>
        <row r="195">
          <cell r="G195">
            <v>0.76923076923076927</v>
          </cell>
          <cell r="I195">
            <v>0.75</v>
          </cell>
          <cell r="K195">
            <v>0.80701754385964908</v>
          </cell>
          <cell r="M195">
            <v>0.61111111111111116</v>
          </cell>
          <cell r="O195">
            <v>1</v>
          </cell>
        </row>
        <row r="196">
          <cell r="G196">
            <v>0.7384615384615385</v>
          </cell>
          <cell r="I196">
            <v>0.71875</v>
          </cell>
          <cell r="K196">
            <v>0.80701754385964908</v>
          </cell>
          <cell r="M196">
            <v>0.52777777777777779</v>
          </cell>
          <cell r="O196">
            <v>1</v>
          </cell>
        </row>
        <row r="197">
          <cell r="G197">
            <v>0.72307692307692306</v>
          </cell>
          <cell r="I197">
            <v>0.71875</v>
          </cell>
          <cell r="K197">
            <v>0.80701754385964908</v>
          </cell>
          <cell r="M197">
            <v>0.52777777777777779</v>
          </cell>
          <cell r="O197">
            <v>1</v>
          </cell>
        </row>
        <row r="198">
          <cell r="G198">
            <v>0.72307692307692306</v>
          </cell>
          <cell r="I198">
            <v>0.66666666666666663</v>
          </cell>
          <cell r="K198">
            <v>0.78947368421052633</v>
          </cell>
          <cell r="M198">
            <v>0.6</v>
          </cell>
          <cell r="O198">
            <v>1</v>
          </cell>
        </row>
        <row r="199">
          <cell r="G199">
            <v>0.72307692307692306</v>
          </cell>
          <cell r="I199">
            <v>0.66666666666666663</v>
          </cell>
          <cell r="K199">
            <v>0.78947368421052633</v>
          </cell>
          <cell r="M199">
            <v>0.6</v>
          </cell>
          <cell r="O199">
            <v>1</v>
          </cell>
        </row>
        <row r="200">
          <cell r="G200">
            <v>0.72307692307692306</v>
          </cell>
          <cell r="I200">
            <v>0.66666666666666663</v>
          </cell>
          <cell r="K200">
            <v>0.78947368421052633</v>
          </cell>
          <cell r="M200">
            <v>0.6</v>
          </cell>
          <cell r="O200">
            <v>1</v>
          </cell>
        </row>
        <row r="201">
          <cell r="G201">
            <v>0.72307692307692306</v>
          </cell>
          <cell r="I201">
            <v>0.66666666666666663</v>
          </cell>
          <cell r="K201">
            <v>0.78947368421052633</v>
          </cell>
          <cell r="M201">
            <v>0.6</v>
          </cell>
          <cell r="O201">
            <v>1</v>
          </cell>
        </row>
        <row r="202">
          <cell r="G202">
            <v>0.72307692307692306</v>
          </cell>
          <cell r="I202">
            <v>0.67708333333333337</v>
          </cell>
          <cell r="K202">
            <v>0.82456140350877194</v>
          </cell>
          <cell r="M202">
            <v>0.65714285714285714</v>
          </cell>
          <cell r="O202">
            <v>1</v>
          </cell>
        </row>
        <row r="203">
          <cell r="G203">
            <v>0.72307692307692306</v>
          </cell>
          <cell r="I203">
            <v>0.69791666666666663</v>
          </cell>
          <cell r="K203">
            <v>0.80701754385964908</v>
          </cell>
          <cell r="M203">
            <v>0.65714285714285714</v>
          </cell>
          <cell r="O203">
            <v>1</v>
          </cell>
        </row>
        <row r="204">
          <cell r="G204">
            <v>0.70769230769230773</v>
          </cell>
          <cell r="I204">
            <v>0.71875</v>
          </cell>
          <cell r="K204">
            <v>0.78947368421052633</v>
          </cell>
          <cell r="M204">
            <v>0.65714285714285714</v>
          </cell>
          <cell r="O204">
            <v>1</v>
          </cell>
        </row>
        <row r="205">
          <cell r="G205">
            <v>0.69230769230769229</v>
          </cell>
          <cell r="I205">
            <v>0.70833333333333337</v>
          </cell>
          <cell r="K205">
            <v>0.78947368421052633</v>
          </cell>
          <cell r="M205">
            <v>0.62857142857142856</v>
          </cell>
          <cell r="O205">
            <v>1</v>
          </cell>
        </row>
        <row r="206">
          <cell r="G206">
            <v>0.67692307692307696</v>
          </cell>
          <cell r="I206">
            <v>0.6875</v>
          </cell>
          <cell r="K206">
            <v>0.78947368421052633</v>
          </cell>
          <cell r="M206">
            <v>0.62857142857142856</v>
          </cell>
          <cell r="O206">
            <v>1</v>
          </cell>
        </row>
        <row r="207">
          <cell r="G207">
            <v>0.67692307692307696</v>
          </cell>
          <cell r="I207">
            <v>0.6875</v>
          </cell>
          <cell r="K207">
            <v>0.78947368421052633</v>
          </cell>
          <cell r="M207">
            <v>0.62857142857142856</v>
          </cell>
          <cell r="O207">
            <v>1</v>
          </cell>
        </row>
        <row r="208">
          <cell r="G208">
            <v>0.67692307692307696</v>
          </cell>
          <cell r="I208">
            <v>0.6875</v>
          </cell>
          <cell r="K208">
            <v>0.78947368421052633</v>
          </cell>
          <cell r="M208">
            <v>0.62857142857142856</v>
          </cell>
          <cell r="O208">
            <v>1</v>
          </cell>
        </row>
        <row r="209">
          <cell r="G209">
            <v>0.64615384615384619</v>
          </cell>
          <cell r="I209">
            <v>0.6875</v>
          </cell>
          <cell r="K209">
            <v>0.78947368421052633</v>
          </cell>
          <cell r="M209">
            <v>0.62857142857142856</v>
          </cell>
          <cell r="O209">
            <v>1</v>
          </cell>
        </row>
        <row r="210">
          <cell r="G210">
            <v>0.64615384615384619</v>
          </cell>
          <cell r="I210">
            <v>0.6875</v>
          </cell>
          <cell r="K210">
            <v>0.77192982456140347</v>
          </cell>
          <cell r="M210">
            <v>0.62857142857142856</v>
          </cell>
          <cell r="O210">
            <v>1</v>
          </cell>
        </row>
        <row r="211">
          <cell r="G211">
            <v>0.61538461538461542</v>
          </cell>
          <cell r="I211">
            <v>0.67708333333333337</v>
          </cell>
          <cell r="K211">
            <v>0.77192982456140347</v>
          </cell>
          <cell r="M211">
            <v>0.62857142857142856</v>
          </cell>
          <cell r="O211">
            <v>1</v>
          </cell>
        </row>
        <row r="212">
          <cell r="G212">
            <v>0.63076923076923075</v>
          </cell>
          <cell r="I212">
            <v>0.66666666666666663</v>
          </cell>
          <cell r="K212">
            <v>0.78947368421052633</v>
          </cell>
          <cell r="M212">
            <v>0.52777777777777779</v>
          </cell>
          <cell r="O212">
            <v>1</v>
          </cell>
        </row>
        <row r="213">
          <cell r="G213">
            <v>0.63076923076923075</v>
          </cell>
          <cell r="I213">
            <v>0.66666666666666663</v>
          </cell>
          <cell r="K213">
            <v>0.78947368421052633</v>
          </cell>
          <cell r="M213">
            <v>0.52777777777777779</v>
          </cell>
          <cell r="O213">
            <v>1</v>
          </cell>
        </row>
        <row r="214">
          <cell r="G214">
            <v>0.63076923076923075</v>
          </cell>
          <cell r="I214">
            <v>0.66666666666666663</v>
          </cell>
          <cell r="K214">
            <v>0.78947368421052633</v>
          </cell>
          <cell r="M214">
            <v>0.52777777777777779</v>
          </cell>
          <cell r="O214">
            <v>1</v>
          </cell>
        </row>
        <row r="215">
          <cell r="G215">
            <v>0.61538461538461542</v>
          </cell>
          <cell r="I215">
            <v>0.65625</v>
          </cell>
          <cell r="K215">
            <v>0.78947368421052633</v>
          </cell>
          <cell r="M215">
            <v>0.52777777777777779</v>
          </cell>
          <cell r="O215">
            <v>1</v>
          </cell>
        </row>
        <row r="216">
          <cell r="G216">
            <v>0.58461538461538465</v>
          </cell>
          <cell r="I216">
            <v>0.6875</v>
          </cell>
          <cell r="K216">
            <v>0.78947368421052633</v>
          </cell>
          <cell r="M216">
            <v>0.58333333333333337</v>
          </cell>
          <cell r="O216">
            <v>1</v>
          </cell>
        </row>
        <row r="217">
          <cell r="G217">
            <v>0.58461538461538465</v>
          </cell>
          <cell r="I217">
            <v>0.6875</v>
          </cell>
          <cell r="K217">
            <v>0.78947368421052633</v>
          </cell>
          <cell r="M217">
            <v>0.58333333333333337</v>
          </cell>
          <cell r="O217">
            <v>1</v>
          </cell>
        </row>
        <row r="218">
          <cell r="G218">
            <v>0.58461538461538465</v>
          </cell>
          <cell r="I218">
            <v>0.6875</v>
          </cell>
          <cell r="K218">
            <v>0.78947368421052633</v>
          </cell>
          <cell r="M218">
            <v>0.58333333333333337</v>
          </cell>
          <cell r="O218">
            <v>1</v>
          </cell>
        </row>
        <row r="219">
          <cell r="G219">
            <v>0.58461538461538465</v>
          </cell>
          <cell r="I219">
            <v>0.6875</v>
          </cell>
          <cell r="K219">
            <v>0.78947368421052633</v>
          </cell>
          <cell r="M219">
            <v>0.58333333333333337</v>
          </cell>
          <cell r="O219">
            <v>1</v>
          </cell>
        </row>
        <row r="220">
          <cell r="G220">
            <v>0.58461538461538465</v>
          </cell>
          <cell r="I220">
            <v>0.6875</v>
          </cell>
          <cell r="K220">
            <v>0.78947368421052633</v>
          </cell>
          <cell r="M220">
            <v>0.58333333333333337</v>
          </cell>
          <cell r="O220">
            <v>1</v>
          </cell>
        </row>
        <row r="221">
          <cell r="G221">
            <v>0.58461538461538465</v>
          </cell>
          <cell r="I221">
            <v>0.6875</v>
          </cell>
          <cell r="K221">
            <v>0.78947368421052633</v>
          </cell>
          <cell r="M221">
            <v>0.58333333333333337</v>
          </cell>
          <cell r="O221">
            <v>1</v>
          </cell>
        </row>
        <row r="222">
          <cell r="G222">
            <v>0.55384615384615388</v>
          </cell>
          <cell r="I222">
            <v>0.69791666666666663</v>
          </cell>
          <cell r="K222">
            <v>0.78947368421052633</v>
          </cell>
          <cell r="M222">
            <v>0.58333333333333337</v>
          </cell>
          <cell r="O222">
            <v>1</v>
          </cell>
        </row>
        <row r="223">
          <cell r="G223">
            <v>0.61538461538461542</v>
          </cell>
          <cell r="I223">
            <v>0.66666666666666663</v>
          </cell>
          <cell r="K223">
            <v>0.77192982456140347</v>
          </cell>
          <cell r="M223">
            <v>0.58333333333333337</v>
          </cell>
          <cell r="O223">
            <v>1</v>
          </cell>
        </row>
        <row r="224">
          <cell r="G224">
            <v>0.61538461538461542</v>
          </cell>
          <cell r="I224">
            <v>0.66666666666666663</v>
          </cell>
          <cell r="K224">
            <v>0.77192982456140347</v>
          </cell>
          <cell r="M224">
            <v>0.58333333333333337</v>
          </cell>
          <cell r="O224">
            <v>1</v>
          </cell>
        </row>
        <row r="225">
          <cell r="G225">
            <v>0.63076923076923075</v>
          </cell>
          <cell r="I225">
            <v>0.67708333333333337</v>
          </cell>
          <cell r="K225">
            <v>0.77192982456140347</v>
          </cell>
          <cell r="M225">
            <v>0.61111111111111116</v>
          </cell>
          <cell r="O225">
            <v>1</v>
          </cell>
        </row>
        <row r="226">
          <cell r="G226">
            <v>0.63076923076923075</v>
          </cell>
          <cell r="I226">
            <v>0.60416666666666663</v>
          </cell>
          <cell r="K226">
            <v>0.77192982456140347</v>
          </cell>
          <cell r="M226">
            <v>0.58333333333333337</v>
          </cell>
          <cell r="O226">
            <v>1</v>
          </cell>
        </row>
        <row r="227">
          <cell r="G227">
            <v>0.63076923076923075</v>
          </cell>
          <cell r="I227">
            <v>0.60416666666666663</v>
          </cell>
          <cell r="K227">
            <v>0.77192982456140347</v>
          </cell>
          <cell r="M227">
            <v>0.58333333333333337</v>
          </cell>
          <cell r="O227">
            <v>1</v>
          </cell>
        </row>
        <row r="228">
          <cell r="G228">
            <v>0.63076923076923075</v>
          </cell>
          <cell r="I228">
            <v>0.60416666666666663</v>
          </cell>
          <cell r="K228">
            <v>0.77192982456140347</v>
          </cell>
          <cell r="M228">
            <v>0.58333333333333337</v>
          </cell>
          <cell r="O228">
            <v>1</v>
          </cell>
        </row>
        <row r="229">
          <cell r="G229">
            <v>0.63076923076923075</v>
          </cell>
          <cell r="I229">
            <v>0.60416666666666663</v>
          </cell>
          <cell r="K229">
            <v>0.77192982456140347</v>
          </cell>
          <cell r="M229">
            <v>0.58333333333333337</v>
          </cell>
          <cell r="O229">
            <v>1</v>
          </cell>
        </row>
        <row r="230">
          <cell r="G230">
            <v>0.63076923076923075</v>
          </cell>
          <cell r="I230">
            <v>0.60416666666666663</v>
          </cell>
          <cell r="K230">
            <v>0.77192982456140347</v>
          </cell>
          <cell r="M230">
            <v>0.58333333333333337</v>
          </cell>
          <cell r="O230">
            <v>1</v>
          </cell>
        </row>
        <row r="231">
          <cell r="G231">
            <v>0.63076923076923075</v>
          </cell>
          <cell r="I231">
            <v>0.55208333333333337</v>
          </cell>
          <cell r="K231">
            <v>0.77192982456140347</v>
          </cell>
          <cell r="M231">
            <v>0.55555555555555558</v>
          </cell>
          <cell r="O231">
            <v>1</v>
          </cell>
        </row>
        <row r="232">
          <cell r="G232">
            <v>0.66153846153846152</v>
          </cell>
          <cell r="I232">
            <v>0.57291666666666663</v>
          </cell>
          <cell r="K232">
            <v>0.77192982456140347</v>
          </cell>
          <cell r="M232">
            <v>0.52777777777777779</v>
          </cell>
          <cell r="O232">
            <v>1</v>
          </cell>
        </row>
        <row r="233">
          <cell r="G233">
            <v>0.61538461538461542</v>
          </cell>
          <cell r="I233">
            <v>0.5625</v>
          </cell>
          <cell r="K233">
            <v>0.75438596491228072</v>
          </cell>
          <cell r="M233">
            <v>0.52777777777777779</v>
          </cell>
          <cell r="O233">
            <v>1</v>
          </cell>
        </row>
        <row r="234">
          <cell r="G234">
            <v>0.61538461538461542</v>
          </cell>
          <cell r="I234">
            <v>0.55208333333333337</v>
          </cell>
          <cell r="K234">
            <v>0.75438596491228072</v>
          </cell>
          <cell r="M234">
            <v>0.52777777777777779</v>
          </cell>
          <cell r="O234">
            <v>1</v>
          </cell>
        </row>
        <row r="235">
          <cell r="G235">
            <v>0.61538461538461542</v>
          </cell>
          <cell r="I235">
            <v>0.55208333333333337</v>
          </cell>
          <cell r="K235">
            <v>0.75438596491228072</v>
          </cell>
          <cell r="M235">
            <v>0.52777777777777779</v>
          </cell>
          <cell r="O235">
            <v>1</v>
          </cell>
        </row>
        <row r="236">
          <cell r="G236">
            <v>0.6</v>
          </cell>
          <cell r="I236">
            <v>0.59375</v>
          </cell>
          <cell r="K236">
            <v>0.77192982456140347</v>
          </cell>
          <cell r="M236">
            <v>0.55555555555555558</v>
          </cell>
          <cell r="O236">
            <v>1</v>
          </cell>
        </row>
        <row r="237">
          <cell r="G237">
            <v>0.6</v>
          </cell>
          <cell r="I237">
            <v>0.59375</v>
          </cell>
          <cell r="K237">
            <v>0.77192982456140347</v>
          </cell>
          <cell r="M237">
            <v>0.55555555555555558</v>
          </cell>
          <cell r="O237">
            <v>1</v>
          </cell>
        </row>
        <row r="238">
          <cell r="G238">
            <v>0.58461538461538465</v>
          </cell>
          <cell r="I238">
            <v>0.61458333333333337</v>
          </cell>
          <cell r="K238">
            <v>0.77192982456140347</v>
          </cell>
          <cell r="M238">
            <v>0.55555555555555558</v>
          </cell>
          <cell r="O238">
            <v>1</v>
          </cell>
        </row>
        <row r="239">
          <cell r="G239">
            <v>0.6</v>
          </cell>
          <cell r="I239">
            <v>0.62105263157894741</v>
          </cell>
          <cell r="K239">
            <v>0.77192982456140347</v>
          </cell>
          <cell r="M239">
            <v>0.55555555555555558</v>
          </cell>
          <cell r="O239">
            <v>1</v>
          </cell>
        </row>
        <row r="240">
          <cell r="G240">
            <v>0.61538461538461542</v>
          </cell>
          <cell r="I240">
            <v>0.61052631578947369</v>
          </cell>
          <cell r="K240">
            <v>0.77192982456140347</v>
          </cell>
          <cell r="M240">
            <v>0.58333333333333337</v>
          </cell>
          <cell r="O240">
            <v>1</v>
          </cell>
        </row>
        <row r="241">
          <cell r="G241">
            <v>0.61538461538461542</v>
          </cell>
          <cell r="I241">
            <v>0.61052631578947369</v>
          </cell>
          <cell r="K241">
            <v>0.77192982456140347</v>
          </cell>
          <cell r="M241">
            <v>0.58333333333333337</v>
          </cell>
          <cell r="O241">
            <v>1</v>
          </cell>
        </row>
        <row r="242">
          <cell r="G242">
            <v>0.61538461538461542</v>
          </cell>
          <cell r="I242">
            <v>0.61052631578947369</v>
          </cell>
          <cell r="K242">
            <v>0.77192982456140347</v>
          </cell>
          <cell r="M242">
            <v>0.58333333333333337</v>
          </cell>
          <cell r="O242">
            <v>1</v>
          </cell>
        </row>
        <row r="243">
          <cell r="G243">
            <v>0.63076923076923075</v>
          </cell>
          <cell r="I243">
            <v>0.6</v>
          </cell>
          <cell r="K243">
            <v>0.77192982456140347</v>
          </cell>
          <cell r="M243">
            <v>0.58333333333333337</v>
          </cell>
          <cell r="O243">
            <v>1</v>
          </cell>
        </row>
        <row r="244">
          <cell r="G244">
            <v>0.63076923076923075</v>
          </cell>
          <cell r="I244">
            <v>0.6</v>
          </cell>
          <cell r="K244">
            <v>0.77192982456140347</v>
          </cell>
          <cell r="M244">
            <v>0.58333333333333337</v>
          </cell>
          <cell r="O244">
            <v>1</v>
          </cell>
        </row>
        <row r="245">
          <cell r="G245">
            <v>0.6</v>
          </cell>
          <cell r="I245">
            <v>0.63157894736842102</v>
          </cell>
          <cell r="K245">
            <v>0.82456140350877194</v>
          </cell>
          <cell r="M245">
            <v>0.58333333333333337</v>
          </cell>
          <cell r="O245">
            <v>1</v>
          </cell>
        </row>
        <row r="246">
          <cell r="G246">
            <v>0.6</v>
          </cell>
          <cell r="I246">
            <v>0.63157894736842102</v>
          </cell>
          <cell r="K246">
            <v>0.82456140350877194</v>
          </cell>
          <cell r="M246">
            <v>0.58333333333333337</v>
          </cell>
          <cell r="O246">
            <v>1</v>
          </cell>
        </row>
        <row r="247">
          <cell r="G247">
            <v>0.6</v>
          </cell>
          <cell r="I247">
            <v>0.63157894736842102</v>
          </cell>
          <cell r="K247">
            <v>0.82456140350877194</v>
          </cell>
          <cell r="M247">
            <v>0.58333333333333337</v>
          </cell>
          <cell r="O247">
            <v>1</v>
          </cell>
        </row>
        <row r="248">
          <cell r="G248">
            <v>0.6</v>
          </cell>
          <cell r="I248">
            <v>0.63157894736842102</v>
          </cell>
          <cell r="K248">
            <v>0.82456140350877194</v>
          </cell>
          <cell r="M248">
            <v>0.58333333333333337</v>
          </cell>
          <cell r="O248">
            <v>1</v>
          </cell>
        </row>
        <row r="249">
          <cell r="G249">
            <v>0.6</v>
          </cell>
          <cell r="I249">
            <v>0.63157894736842102</v>
          </cell>
          <cell r="K249">
            <v>0.82456140350877194</v>
          </cell>
          <cell r="M249">
            <v>0.58333333333333337</v>
          </cell>
          <cell r="O249">
            <v>1</v>
          </cell>
        </row>
        <row r="250">
          <cell r="G250">
            <v>0.55384615384615388</v>
          </cell>
          <cell r="I250">
            <v>0.70526315789473681</v>
          </cell>
          <cell r="K250">
            <v>0.82456140350877194</v>
          </cell>
          <cell r="M250">
            <v>0.58333333333333337</v>
          </cell>
          <cell r="O250">
            <v>1</v>
          </cell>
        </row>
        <row r="251">
          <cell r="G251">
            <v>0.56923076923076921</v>
          </cell>
          <cell r="I251">
            <v>0.71578947368421053</v>
          </cell>
          <cell r="K251">
            <v>0.8571428571428571</v>
          </cell>
          <cell r="M251">
            <v>0.52777777777777779</v>
          </cell>
          <cell r="O251">
            <v>1</v>
          </cell>
        </row>
        <row r="252">
          <cell r="G252">
            <v>0.55384615384615388</v>
          </cell>
          <cell r="I252">
            <v>0.71578947368421053</v>
          </cell>
          <cell r="K252">
            <v>0.8571428571428571</v>
          </cell>
          <cell r="M252">
            <v>0.52777777777777779</v>
          </cell>
          <cell r="O252">
            <v>1</v>
          </cell>
        </row>
        <row r="253">
          <cell r="G253">
            <v>0.52307692307692311</v>
          </cell>
          <cell r="I253">
            <v>0.66315789473684206</v>
          </cell>
          <cell r="K253">
            <v>0.8928571428571429</v>
          </cell>
          <cell r="M253">
            <v>0.66666666666666663</v>
          </cell>
          <cell r="O253">
            <v>1</v>
          </cell>
        </row>
        <row r="254">
          <cell r="G254">
            <v>0.53846153846153844</v>
          </cell>
          <cell r="I254">
            <v>0.66315789473684206</v>
          </cell>
          <cell r="K254">
            <v>0.9107142857142857</v>
          </cell>
          <cell r="M254">
            <v>0.66666666666666663</v>
          </cell>
          <cell r="O254">
            <v>1</v>
          </cell>
        </row>
        <row r="255">
          <cell r="G255">
            <v>0.53846153846153844</v>
          </cell>
          <cell r="I255">
            <v>0.66315789473684206</v>
          </cell>
          <cell r="K255">
            <v>0.9107142857142857</v>
          </cell>
          <cell r="M255">
            <v>0.66666666666666663</v>
          </cell>
          <cell r="O255">
            <v>1</v>
          </cell>
        </row>
        <row r="256">
          <cell r="G256">
            <v>0.53846153846153844</v>
          </cell>
          <cell r="I256">
            <v>0.66315789473684206</v>
          </cell>
          <cell r="K256">
            <v>0.9107142857142857</v>
          </cell>
          <cell r="M256">
            <v>0.66666666666666663</v>
          </cell>
          <cell r="O256">
            <v>1</v>
          </cell>
        </row>
        <row r="257">
          <cell r="G257">
            <v>0.56923076923076921</v>
          </cell>
          <cell r="I257">
            <v>0.65263157894736845</v>
          </cell>
          <cell r="K257">
            <v>0.9107142857142857</v>
          </cell>
          <cell r="M257">
            <v>0.61111111111111116</v>
          </cell>
          <cell r="O257">
            <v>1</v>
          </cell>
        </row>
        <row r="258">
          <cell r="G258">
            <v>0.6</v>
          </cell>
          <cell r="I258">
            <v>0.64210526315789473</v>
          </cell>
          <cell r="K258">
            <v>0.9107142857142857</v>
          </cell>
          <cell r="M258">
            <v>0.58333333333333337</v>
          </cell>
          <cell r="O258">
            <v>1</v>
          </cell>
        </row>
        <row r="259">
          <cell r="G259">
            <v>0.61538461538461542</v>
          </cell>
          <cell r="I259">
            <v>0.64210526315789473</v>
          </cell>
          <cell r="K259">
            <v>0.8928571428571429</v>
          </cell>
          <cell r="M259">
            <v>0.58333333333333337</v>
          </cell>
          <cell r="O259">
            <v>1</v>
          </cell>
        </row>
        <row r="260">
          <cell r="G260">
            <v>0.63076923076923075</v>
          </cell>
          <cell r="I260">
            <v>0.65263157894736845</v>
          </cell>
          <cell r="K260">
            <v>0.875</v>
          </cell>
          <cell r="M260">
            <v>0.63888888888888884</v>
          </cell>
          <cell r="O260">
            <v>1</v>
          </cell>
        </row>
        <row r="261">
          <cell r="G261">
            <v>0.63076923076923075</v>
          </cell>
          <cell r="I261">
            <v>0.65263157894736845</v>
          </cell>
          <cell r="K261">
            <v>0.875</v>
          </cell>
          <cell r="M261">
            <v>0.63888888888888884</v>
          </cell>
          <cell r="O261">
            <v>1</v>
          </cell>
        </row>
      </sheetData>
      <sheetData sheetId="1">
        <row r="35">
          <cell r="H35" t="str">
            <v>Sumatoria de disponibilidades</v>
          </cell>
          <cell r="I35" t="str">
            <v>porcentaje disponibilidad esperada</v>
          </cell>
        </row>
        <row r="36">
          <cell r="C36"/>
          <cell r="H36"/>
          <cell r="I36"/>
        </row>
        <row r="37">
          <cell r="C37" t="str">
            <v>Trimestre 1</v>
          </cell>
          <cell r="H37">
            <v>0.78239337506825812</v>
          </cell>
          <cell r="I37">
            <v>0.5</v>
          </cell>
        </row>
        <row r="38">
          <cell r="C38" t="str">
            <v>Trimestre 2</v>
          </cell>
          <cell r="H38">
            <v>0.82906789365775524</v>
          </cell>
          <cell r="I38">
            <v>0.5</v>
          </cell>
        </row>
        <row r="39">
          <cell r="C39" t="str">
            <v>Trimestre 3</v>
          </cell>
          <cell r="H39">
            <v>0.81718132247335595</v>
          </cell>
          <cell r="I39">
            <v>0.5</v>
          </cell>
        </row>
        <row r="40">
          <cell r="C40" t="str">
            <v>Trimestre 4</v>
          </cell>
          <cell r="H40">
            <v>0.82367352537032346</v>
          </cell>
          <cell r="I40">
            <v>0.5</v>
          </cell>
        </row>
      </sheetData>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MME-IND-001"/>
      <sheetName val="td"/>
    </sheetNames>
    <sheetDataSet>
      <sheetData sheetId="0" refreshError="1">
        <row r="27">
          <cell r="M27">
            <v>0.75</v>
          </cell>
        </row>
        <row r="28">
          <cell r="M28">
            <v>0.72222222222222199</v>
          </cell>
        </row>
        <row r="29">
          <cell r="M29">
            <v>0.80555555555555602</v>
          </cell>
        </row>
        <row r="30">
          <cell r="M30">
            <v>0.80555555555555602</v>
          </cell>
        </row>
        <row r="31">
          <cell r="M31">
            <v>0.80555555555555602</v>
          </cell>
        </row>
        <row r="32">
          <cell r="M32">
            <v>0.72222222222222199</v>
          </cell>
        </row>
        <row r="33">
          <cell r="M33">
            <v>0.72222222222222199</v>
          </cell>
        </row>
        <row r="34">
          <cell r="M34">
            <v>0.72222222222222199</v>
          </cell>
        </row>
        <row r="35">
          <cell r="M35">
            <v>0.72222222222222199</v>
          </cell>
        </row>
        <row r="36">
          <cell r="M36">
            <v>0.72222222222222199</v>
          </cell>
        </row>
        <row r="37">
          <cell r="M37">
            <v>0.66666666666666696</v>
          </cell>
        </row>
        <row r="38">
          <cell r="M38">
            <v>0.66666666666666696</v>
          </cell>
        </row>
        <row r="39">
          <cell r="M39">
            <v>0.69444444444444398</v>
          </cell>
        </row>
        <row r="40">
          <cell r="M40">
            <v>0.69444444444444398</v>
          </cell>
        </row>
        <row r="41">
          <cell r="M41">
            <v>0.69444444444444398</v>
          </cell>
        </row>
        <row r="42">
          <cell r="M42">
            <v>0.69444444444444398</v>
          </cell>
        </row>
        <row r="43">
          <cell r="M43">
            <v>0.69444444444444398</v>
          </cell>
        </row>
        <row r="44">
          <cell r="M44">
            <v>0.80555555555555602</v>
          </cell>
        </row>
        <row r="45">
          <cell r="M45">
            <v>0.80555555555555602</v>
          </cell>
        </row>
        <row r="46">
          <cell r="M46">
            <v>0.77777777777777801</v>
          </cell>
        </row>
        <row r="47">
          <cell r="M47">
            <v>0.77777777777777801</v>
          </cell>
        </row>
        <row r="48">
          <cell r="M48">
            <v>0.77777777777777801</v>
          </cell>
        </row>
        <row r="49">
          <cell r="M49">
            <v>0.72222222222222199</v>
          </cell>
        </row>
        <row r="50">
          <cell r="M50">
            <v>0.66666666666666696</v>
          </cell>
        </row>
        <row r="51">
          <cell r="M51">
            <v>0.72222222222222199</v>
          </cell>
        </row>
        <row r="52">
          <cell r="M52">
            <v>0.72222222222222199</v>
          </cell>
        </row>
        <row r="53">
          <cell r="M53">
            <v>0.63888888888888895</v>
          </cell>
        </row>
        <row r="54">
          <cell r="M54">
            <v>0.63888888888888895</v>
          </cell>
        </row>
        <row r="55">
          <cell r="M55">
            <v>0.75</v>
          </cell>
        </row>
        <row r="56">
          <cell r="M56">
            <v>0.75</v>
          </cell>
        </row>
        <row r="57">
          <cell r="M57">
            <v>0.75</v>
          </cell>
        </row>
        <row r="58">
          <cell r="M58">
            <v>0.75</v>
          </cell>
        </row>
        <row r="59">
          <cell r="M59">
            <v>0.75</v>
          </cell>
        </row>
        <row r="60">
          <cell r="M60">
            <v>0.69444444444444398</v>
          </cell>
        </row>
        <row r="61">
          <cell r="M61">
            <v>0.69444444444444398</v>
          </cell>
        </row>
        <row r="62">
          <cell r="M62">
            <v>0.69444444444444398</v>
          </cell>
        </row>
        <row r="63">
          <cell r="M63">
            <v>0.69444444444444398</v>
          </cell>
        </row>
        <row r="64">
          <cell r="M64">
            <v>0.69444444444444398</v>
          </cell>
        </row>
        <row r="65">
          <cell r="M65">
            <v>0.69444444444444398</v>
          </cell>
        </row>
        <row r="66">
          <cell r="M66">
            <v>0.69444444444444398</v>
          </cell>
        </row>
        <row r="67">
          <cell r="M67">
            <v>0.69444444444444398</v>
          </cell>
        </row>
        <row r="68">
          <cell r="M68">
            <v>0.69444444444444398</v>
          </cell>
        </row>
        <row r="69">
          <cell r="M69">
            <v>0.69444444444444398</v>
          </cell>
        </row>
        <row r="70">
          <cell r="M70">
            <v>0.69444444444444398</v>
          </cell>
        </row>
        <row r="71">
          <cell r="M71">
            <v>0.69444444444444398</v>
          </cell>
        </row>
        <row r="72">
          <cell r="M72">
            <v>0.69444444444444398</v>
          </cell>
        </row>
        <row r="73">
          <cell r="M73">
            <v>0.69444444444444398</v>
          </cell>
        </row>
        <row r="74">
          <cell r="M74">
            <v>0.69444444444444398</v>
          </cell>
        </row>
        <row r="75">
          <cell r="M75">
            <v>0.69444444444444398</v>
          </cell>
        </row>
        <row r="76">
          <cell r="M76">
            <v>0.69444444444444398</v>
          </cell>
        </row>
        <row r="77">
          <cell r="M77">
            <v>0.69444444444444398</v>
          </cell>
        </row>
        <row r="78">
          <cell r="M78">
            <v>0.69444444444444398</v>
          </cell>
        </row>
        <row r="79">
          <cell r="M79">
            <v>0.69444444444444398</v>
          </cell>
        </row>
        <row r="80">
          <cell r="M80">
            <v>0.69444444444444398</v>
          </cell>
        </row>
        <row r="81">
          <cell r="M81">
            <v>0.69444444444444398</v>
          </cell>
        </row>
        <row r="82">
          <cell r="M82">
            <v>0.69444444444444398</v>
          </cell>
        </row>
        <row r="83">
          <cell r="M83">
            <v>0.69444444444444398</v>
          </cell>
        </row>
        <row r="84">
          <cell r="M84">
            <v>0.69444444444444398</v>
          </cell>
        </row>
        <row r="85">
          <cell r="M85">
            <v>0.69444444444444398</v>
          </cell>
        </row>
        <row r="86">
          <cell r="M86">
            <v>0.69444444444444398</v>
          </cell>
        </row>
        <row r="87">
          <cell r="M87">
            <v>0.69444444444444398</v>
          </cell>
        </row>
        <row r="88">
          <cell r="M88">
            <v>0.69444444444444398</v>
          </cell>
        </row>
        <row r="89">
          <cell r="M89">
            <v>0.69444444444444398</v>
          </cell>
        </row>
        <row r="90">
          <cell r="M90">
            <v>0.69444444444444398</v>
          </cell>
        </row>
        <row r="91">
          <cell r="M91">
            <v>0.69444444444444398</v>
          </cell>
        </row>
        <row r="92">
          <cell r="M92">
            <v>0.69444444444444398</v>
          </cell>
        </row>
        <row r="93">
          <cell r="M93">
            <v>0.69444444444444398</v>
          </cell>
        </row>
        <row r="94">
          <cell r="M94">
            <v>0.69444444444444398</v>
          </cell>
        </row>
        <row r="95">
          <cell r="M95">
            <v>0.69444444444444398</v>
          </cell>
        </row>
        <row r="96">
          <cell r="M96">
            <v>0.69444444444444398</v>
          </cell>
        </row>
        <row r="97">
          <cell r="M97">
            <v>0.77777777777777801</v>
          </cell>
        </row>
        <row r="98">
          <cell r="M98">
            <v>0.77777777777777801</v>
          </cell>
        </row>
        <row r="99">
          <cell r="M99">
            <v>0.77777777777777801</v>
          </cell>
        </row>
        <row r="100">
          <cell r="M100">
            <v>0.77777777777777801</v>
          </cell>
        </row>
        <row r="101">
          <cell r="M101">
            <v>0.80555555555555602</v>
          </cell>
        </row>
        <row r="102">
          <cell r="M102">
            <v>0.80555555555555602</v>
          </cell>
        </row>
        <row r="103">
          <cell r="M103">
            <v>0.80555555555555602</v>
          </cell>
        </row>
        <row r="104">
          <cell r="M104">
            <v>0.77777777777777801</v>
          </cell>
        </row>
        <row r="105">
          <cell r="M105">
            <v>0.77777777777777801</v>
          </cell>
        </row>
        <row r="106">
          <cell r="M106">
            <v>0.77777777777777801</v>
          </cell>
        </row>
        <row r="107">
          <cell r="M107">
            <v>0.77777777777777801</v>
          </cell>
        </row>
        <row r="108">
          <cell r="M108">
            <v>0.77777777777777801</v>
          </cell>
        </row>
        <row r="109">
          <cell r="M109">
            <v>0.77777777777777801</v>
          </cell>
        </row>
        <row r="110">
          <cell r="M110">
            <v>0.77777777777777801</v>
          </cell>
        </row>
        <row r="111">
          <cell r="M111">
            <v>0.75</v>
          </cell>
        </row>
        <row r="112">
          <cell r="M112">
            <v>0.75</v>
          </cell>
        </row>
        <row r="113">
          <cell r="M113">
            <v>0.72222222222222199</v>
          </cell>
        </row>
        <row r="114">
          <cell r="M114">
            <v>0.75</v>
          </cell>
        </row>
        <row r="115">
          <cell r="M115">
            <v>0.77777777777777801</v>
          </cell>
        </row>
        <row r="116">
          <cell r="M116">
            <v>0.77777777777777801</v>
          </cell>
        </row>
        <row r="117">
          <cell r="M117">
            <v>0.77777777777777801</v>
          </cell>
        </row>
        <row r="118">
          <cell r="M118">
            <v>0.77777777777777801</v>
          </cell>
        </row>
        <row r="119">
          <cell r="M119">
            <v>0.77777777777777801</v>
          </cell>
        </row>
        <row r="120">
          <cell r="M120">
            <v>0.77777777777777801</v>
          </cell>
        </row>
        <row r="121">
          <cell r="M121">
            <v>0.80555555555555602</v>
          </cell>
        </row>
        <row r="122">
          <cell r="M122">
            <v>0.80555555555555602</v>
          </cell>
        </row>
        <row r="123">
          <cell r="M123">
            <v>0.80555555555555602</v>
          </cell>
        </row>
        <row r="124">
          <cell r="M124">
            <v>0.80555555555555602</v>
          </cell>
        </row>
        <row r="125">
          <cell r="M125">
            <v>0.80555555555555602</v>
          </cell>
        </row>
        <row r="126">
          <cell r="M126">
            <v>0.83333333333333304</v>
          </cell>
        </row>
        <row r="127">
          <cell r="M127">
            <v>0.86111111111111105</v>
          </cell>
        </row>
        <row r="128">
          <cell r="M128">
            <v>0.83333333333333304</v>
          </cell>
        </row>
        <row r="129">
          <cell r="M129">
            <v>0.83333333333333304</v>
          </cell>
        </row>
        <row r="130">
          <cell r="M130">
            <v>0.83333333333333304</v>
          </cell>
        </row>
        <row r="131">
          <cell r="M131">
            <v>0.83333333333333304</v>
          </cell>
        </row>
        <row r="132">
          <cell r="M132">
            <v>0.83333333333333304</v>
          </cell>
        </row>
        <row r="133">
          <cell r="M133">
            <v>0.83333333333333304</v>
          </cell>
        </row>
        <row r="134">
          <cell r="M134">
            <v>0.80555555555555602</v>
          </cell>
        </row>
        <row r="135">
          <cell r="M135">
            <v>0.80555555555555602</v>
          </cell>
        </row>
        <row r="136">
          <cell r="M136">
            <v>0.80555555555555602</v>
          </cell>
        </row>
        <row r="137">
          <cell r="M137">
            <v>0.80555555555555602</v>
          </cell>
        </row>
        <row r="138">
          <cell r="M138">
            <v>0.77777777777777801</v>
          </cell>
        </row>
        <row r="139">
          <cell r="M139">
            <v>0.75</v>
          </cell>
        </row>
        <row r="140">
          <cell r="M140">
            <v>0.72222222222222199</v>
          </cell>
        </row>
        <row r="141">
          <cell r="M141">
            <v>0.72222222222222199</v>
          </cell>
        </row>
        <row r="142">
          <cell r="M142">
            <v>0.75</v>
          </cell>
        </row>
        <row r="143">
          <cell r="M143">
            <v>0.75</v>
          </cell>
        </row>
        <row r="144">
          <cell r="M144">
            <v>0.75</v>
          </cell>
        </row>
        <row r="145">
          <cell r="M145">
            <v>0.69444444444444398</v>
          </cell>
        </row>
        <row r="146">
          <cell r="M146">
            <v>0.63888888888888895</v>
          </cell>
        </row>
        <row r="147">
          <cell r="M147">
            <v>0.69444444444444398</v>
          </cell>
        </row>
        <row r="148">
          <cell r="M148">
            <v>0.69444444444444398</v>
          </cell>
        </row>
        <row r="149">
          <cell r="M149">
            <v>0.69444444444444398</v>
          </cell>
        </row>
        <row r="150">
          <cell r="M150">
            <v>0.69444444444444398</v>
          </cell>
        </row>
        <row r="151">
          <cell r="M151">
            <v>0.69444444444444398</v>
          </cell>
        </row>
        <row r="152">
          <cell r="M152">
            <v>0.69444444444444398</v>
          </cell>
        </row>
        <row r="153">
          <cell r="M153">
            <v>0.69444444444444398</v>
          </cell>
        </row>
        <row r="154">
          <cell r="M154">
            <v>0.69444444444444398</v>
          </cell>
        </row>
        <row r="155">
          <cell r="M155">
            <v>0.72222222222222199</v>
          </cell>
        </row>
        <row r="156">
          <cell r="M156">
            <v>0.75</v>
          </cell>
        </row>
        <row r="157">
          <cell r="M157">
            <v>0.69444444444444398</v>
          </cell>
        </row>
        <row r="158">
          <cell r="M158">
            <v>0.69444444444444398</v>
          </cell>
        </row>
        <row r="159">
          <cell r="M159">
            <v>0.69444444444444398</v>
          </cell>
        </row>
        <row r="160">
          <cell r="M160">
            <v>0.69444444444444398</v>
          </cell>
        </row>
        <row r="161">
          <cell r="M161">
            <v>0.69444444444444398</v>
          </cell>
        </row>
        <row r="162">
          <cell r="M162">
            <v>0.55555555555555602</v>
          </cell>
        </row>
        <row r="163">
          <cell r="M163">
            <v>0.52777777777777801</v>
          </cell>
        </row>
        <row r="164">
          <cell r="M164">
            <v>0.52777777777777801</v>
          </cell>
        </row>
        <row r="165">
          <cell r="M165">
            <v>0.52777777777777801</v>
          </cell>
        </row>
        <row r="166">
          <cell r="M166">
            <v>0.58333333333333304</v>
          </cell>
        </row>
        <row r="167">
          <cell r="M167">
            <v>0.58333333333333304</v>
          </cell>
        </row>
        <row r="168">
          <cell r="M168">
            <v>0.55555555555555602</v>
          </cell>
        </row>
        <row r="169">
          <cell r="M169">
            <v>0.55555555555555602</v>
          </cell>
        </row>
        <row r="170">
          <cell r="M170">
            <v>0.58333333333333304</v>
          </cell>
        </row>
        <row r="171">
          <cell r="M171">
            <v>0.61111111111111105</v>
          </cell>
        </row>
        <row r="172">
          <cell r="M172">
            <v>0.61111111111111105</v>
          </cell>
        </row>
        <row r="173">
          <cell r="M173">
            <v>0.61111111111111105</v>
          </cell>
        </row>
        <row r="174">
          <cell r="M174">
            <v>0.61111111111111105</v>
          </cell>
        </row>
        <row r="175">
          <cell r="M175">
            <v>0.66666666666666696</v>
          </cell>
        </row>
        <row r="176">
          <cell r="M176">
            <v>0.66666666666666696</v>
          </cell>
        </row>
        <row r="177">
          <cell r="M177">
            <v>0.63888888888888895</v>
          </cell>
        </row>
        <row r="178">
          <cell r="M178">
            <v>0.63888888888888895</v>
          </cell>
        </row>
        <row r="179">
          <cell r="M179">
            <v>0.63888888888888895</v>
          </cell>
        </row>
        <row r="180">
          <cell r="M180">
            <v>0.63888888888888895</v>
          </cell>
        </row>
        <row r="181">
          <cell r="M181">
            <v>0.63888888888888895</v>
          </cell>
        </row>
        <row r="182">
          <cell r="M182">
            <v>0.61111111111111105</v>
          </cell>
        </row>
        <row r="183">
          <cell r="M183">
            <v>0.61111111111111105</v>
          </cell>
        </row>
        <row r="184">
          <cell r="M184">
            <v>0.66666666666666696</v>
          </cell>
        </row>
        <row r="185">
          <cell r="M185">
            <v>0.58333333333333304</v>
          </cell>
        </row>
        <row r="186">
          <cell r="M186">
            <v>0.58333333333333304</v>
          </cell>
        </row>
        <row r="187">
          <cell r="M187">
            <v>0.58333333333333304</v>
          </cell>
        </row>
        <row r="188">
          <cell r="M188">
            <v>0.52777777777777801</v>
          </cell>
        </row>
        <row r="189">
          <cell r="M189">
            <v>0.58333333333333304</v>
          </cell>
        </row>
        <row r="190">
          <cell r="M190">
            <v>0.58333333333333304</v>
          </cell>
        </row>
        <row r="191">
          <cell r="M191">
            <v>0.63888888888888895</v>
          </cell>
        </row>
        <row r="192">
          <cell r="M192">
            <v>0.63888888888888895</v>
          </cell>
        </row>
        <row r="193">
          <cell r="M193">
            <v>0.63888888888888895</v>
          </cell>
        </row>
        <row r="194">
          <cell r="M194">
            <v>0.61111111111111105</v>
          </cell>
        </row>
        <row r="195">
          <cell r="M195">
            <v>0.61111111111111105</v>
          </cell>
        </row>
        <row r="196">
          <cell r="M196">
            <v>0.52777777777777801</v>
          </cell>
        </row>
        <row r="197">
          <cell r="M197">
            <v>0.52777777777777801</v>
          </cell>
        </row>
        <row r="198">
          <cell r="M198">
            <v>0.6</v>
          </cell>
        </row>
        <row r="199">
          <cell r="M199">
            <v>0.6</v>
          </cell>
        </row>
        <row r="200">
          <cell r="M200">
            <v>0.6</v>
          </cell>
        </row>
        <row r="201">
          <cell r="M201">
            <v>0.6</v>
          </cell>
        </row>
        <row r="202">
          <cell r="M202">
            <v>0.65714285714285703</v>
          </cell>
        </row>
        <row r="203">
          <cell r="M203">
            <v>0.65714285714285703</v>
          </cell>
        </row>
        <row r="204">
          <cell r="M204">
            <v>0.65714285714285703</v>
          </cell>
        </row>
        <row r="205">
          <cell r="M205">
            <v>0.628571428571428</v>
          </cell>
        </row>
        <row r="206">
          <cell r="M206">
            <v>0.628571428571428</v>
          </cell>
        </row>
        <row r="207">
          <cell r="M207">
            <v>0.628571428571428</v>
          </cell>
        </row>
        <row r="208">
          <cell r="M208">
            <v>0.628571428571428</v>
          </cell>
        </row>
        <row r="209">
          <cell r="M209">
            <v>0.628571428571428</v>
          </cell>
        </row>
        <row r="210">
          <cell r="M210">
            <v>0.628571428571428</v>
          </cell>
        </row>
        <row r="211">
          <cell r="M211">
            <v>0.628571428571428</v>
          </cell>
        </row>
        <row r="212">
          <cell r="M212">
            <v>0.52777777777777801</v>
          </cell>
        </row>
        <row r="213">
          <cell r="M213">
            <v>0.52777777777777801</v>
          </cell>
        </row>
        <row r="214">
          <cell r="M214">
            <v>0.52777777777777801</v>
          </cell>
        </row>
        <row r="215">
          <cell r="M215">
            <v>0.52777777777777801</v>
          </cell>
        </row>
        <row r="216">
          <cell r="M216">
            <v>0.58333333333333304</v>
          </cell>
        </row>
        <row r="217">
          <cell r="M217">
            <v>0.58333333333333304</v>
          </cell>
        </row>
        <row r="218">
          <cell r="M218">
            <v>0.58333333333333304</v>
          </cell>
        </row>
        <row r="219">
          <cell r="M219">
            <v>0.58333333333333304</v>
          </cell>
        </row>
        <row r="220">
          <cell r="M220">
            <v>0.58333333333333304</v>
          </cell>
        </row>
        <row r="221">
          <cell r="M221">
            <v>0.58333333333333304</v>
          </cell>
        </row>
        <row r="222">
          <cell r="M222">
            <v>0.58333333333333304</v>
          </cell>
        </row>
        <row r="223">
          <cell r="M223">
            <v>0.58333333333333304</v>
          </cell>
        </row>
        <row r="224">
          <cell r="M224">
            <v>0.58333333333333304</v>
          </cell>
        </row>
        <row r="225">
          <cell r="M225">
            <v>0.61111111111111105</v>
          </cell>
        </row>
        <row r="226">
          <cell r="M226">
            <v>0.58333333333333304</v>
          </cell>
        </row>
        <row r="227">
          <cell r="M227">
            <v>0.58333333333333304</v>
          </cell>
        </row>
        <row r="228">
          <cell r="M228">
            <v>0.58333333333333304</v>
          </cell>
        </row>
        <row r="229">
          <cell r="M229">
            <v>0.58333333333333304</v>
          </cell>
        </row>
        <row r="230">
          <cell r="M230">
            <v>0.58333333333333304</v>
          </cell>
        </row>
        <row r="231">
          <cell r="M231">
            <v>0.55555555555555602</v>
          </cell>
        </row>
        <row r="232">
          <cell r="M232">
            <v>0.52777777777777801</v>
          </cell>
        </row>
        <row r="233">
          <cell r="M233">
            <v>0.52777777777777801</v>
          </cell>
        </row>
        <row r="234">
          <cell r="M234">
            <v>0.52777777777777801</v>
          </cell>
        </row>
        <row r="235">
          <cell r="M235">
            <v>0.52777777777777801</v>
          </cell>
        </row>
        <row r="236">
          <cell r="M236">
            <v>0.55555555555555602</v>
          </cell>
        </row>
        <row r="237">
          <cell r="M237">
            <v>0.55555555555555602</v>
          </cell>
        </row>
        <row r="238">
          <cell r="M238">
            <v>0.55555555555555602</v>
          </cell>
        </row>
        <row r="239">
          <cell r="M239">
            <v>0.55555555555555602</v>
          </cell>
        </row>
        <row r="240">
          <cell r="M240">
            <v>0.58333333333333304</v>
          </cell>
        </row>
        <row r="241">
          <cell r="M241">
            <v>0.58333333333333304</v>
          </cell>
        </row>
        <row r="242">
          <cell r="M242">
            <v>0.58333333333333304</v>
          </cell>
        </row>
        <row r="243">
          <cell r="M243">
            <v>0.58333333333333304</v>
          </cell>
        </row>
        <row r="244">
          <cell r="M244">
            <v>0.58333333333333304</v>
          </cell>
        </row>
        <row r="245">
          <cell r="M245">
            <v>0.58333333333333304</v>
          </cell>
        </row>
        <row r="246">
          <cell r="M246">
            <v>0.58333333333333304</v>
          </cell>
        </row>
        <row r="247">
          <cell r="M247">
            <v>0.58333333333333304</v>
          </cell>
        </row>
        <row r="248">
          <cell r="M248">
            <v>0.58333333333333304</v>
          </cell>
        </row>
        <row r="249">
          <cell r="M249">
            <v>0.58333333333333304</v>
          </cell>
        </row>
        <row r="250">
          <cell r="M250">
            <v>0.58333333333333304</v>
          </cell>
        </row>
        <row r="251">
          <cell r="M251">
            <v>0.52777777777777801</v>
          </cell>
        </row>
        <row r="252">
          <cell r="M252">
            <v>0.52777777777777801</v>
          </cell>
        </row>
        <row r="253">
          <cell r="M253">
            <v>0.66666666666666696</v>
          </cell>
        </row>
        <row r="254">
          <cell r="M254">
            <v>0.66666666666666696</v>
          </cell>
        </row>
        <row r="255">
          <cell r="M255">
            <v>0.66666666666666696</v>
          </cell>
        </row>
        <row r="256">
          <cell r="M256">
            <v>0.66666666666666696</v>
          </cell>
        </row>
        <row r="257">
          <cell r="M257">
            <v>0.61111111111111105</v>
          </cell>
        </row>
        <row r="258">
          <cell r="M258">
            <v>0.58333333333333304</v>
          </cell>
        </row>
        <row r="259">
          <cell r="M259">
            <v>0.58333333333333304</v>
          </cell>
        </row>
        <row r="260">
          <cell r="M260">
            <v>0.63888888888888895</v>
          </cell>
        </row>
        <row r="261">
          <cell r="M261">
            <v>0.63888888888888895</v>
          </cell>
        </row>
        <row r="262">
          <cell r="M262">
            <v>0.63888888888888895</v>
          </cell>
        </row>
        <row r="263">
          <cell r="M263">
            <v>0.63888888888888895</v>
          </cell>
        </row>
        <row r="264">
          <cell r="M264">
            <v>0.66666666666666696</v>
          </cell>
        </row>
        <row r="265">
          <cell r="M265">
            <v>0.66666666666666696</v>
          </cell>
        </row>
        <row r="266">
          <cell r="M266">
            <v>0.66666666666666696</v>
          </cell>
        </row>
        <row r="267">
          <cell r="M267">
            <v>0.66666666666666696</v>
          </cell>
        </row>
        <row r="268">
          <cell r="M268">
            <v>0.66666666666666696</v>
          </cell>
        </row>
        <row r="269">
          <cell r="M269">
            <v>0.66666666666666696</v>
          </cell>
        </row>
        <row r="270">
          <cell r="M270">
            <v>0.66666666666666696</v>
          </cell>
        </row>
        <row r="271">
          <cell r="M271">
            <v>0.66666666666666696</v>
          </cell>
        </row>
        <row r="272">
          <cell r="M272">
            <v>0.66666666666666696</v>
          </cell>
        </row>
        <row r="273">
          <cell r="G273">
            <v>0.6</v>
          </cell>
          <cell r="I273">
            <v>0.66666666666666696</v>
          </cell>
          <cell r="K273">
            <v>0.85714285714285698</v>
          </cell>
          <cell r="M273">
            <v>0.66666666666666696</v>
          </cell>
          <cell r="O273">
            <v>1</v>
          </cell>
        </row>
        <row r="274">
          <cell r="G274">
            <v>0.6</v>
          </cell>
          <cell r="I274">
            <v>0.66666666666666696</v>
          </cell>
          <cell r="K274">
            <v>0.85714285714285698</v>
          </cell>
          <cell r="M274">
            <v>0.66666666666666696</v>
          </cell>
          <cell r="O274">
            <v>1</v>
          </cell>
        </row>
        <row r="275">
          <cell r="G275">
            <v>0.6</v>
          </cell>
          <cell r="I275">
            <v>0.66666666666666696</v>
          </cell>
          <cell r="K275">
            <v>0.85714285714285698</v>
          </cell>
          <cell r="M275">
            <v>0.66666666666666696</v>
          </cell>
          <cell r="O275">
            <v>1</v>
          </cell>
        </row>
        <row r="276">
          <cell r="G276">
            <v>0.6</v>
          </cell>
          <cell r="I276">
            <v>0.66666666666666696</v>
          </cell>
          <cell r="K276">
            <v>0.85714285714285698</v>
          </cell>
          <cell r="M276">
            <v>0.66666666666666696</v>
          </cell>
          <cell r="O276">
            <v>1</v>
          </cell>
        </row>
        <row r="277">
          <cell r="G277">
            <v>0.6</v>
          </cell>
          <cell r="I277">
            <v>0.66666666666666696</v>
          </cell>
          <cell r="K277">
            <v>0.85714285714285698</v>
          </cell>
          <cell r="M277">
            <v>0.66666666666666696</v>
          </cell>
          <cell r="O277">
            <v>1</v>
          </cell>
        </row>
        <row r="278">
          <cell r="G278">
            <v>0.6</v>
          </cell>
          <cell r="I278">
            <v>0.66666666666666696</v>
          </cell>
          <cell r="K278">
            <v>0.85714285714285698</v>
          </cell>
          <cell r="M278">
            <v>0.66666666666666696</v>
          </cell>
          <cell r="O278">
            <v>1</v>
          </cell>
        </row>
        <row r="279">
          <cell r="G279">
            <v>0.6</v>
          </cell>
          <cell r="I279">
            <v>0.66666666666666696</v>
          </cell>
          <cell r="K279">
            <v>0.85714285714285698</v>
          </cell>
          <cell r="M279">
            <v>0.66666666666666696</v>
          </cell>
          <cell r="O279">
            <v>1</v>
          </cell>
        </row>
        <row r="280">
          <cell r="G280">
            <v>0.6</v>
          </cell>
          <cell r="I280">
            <v>0.66666666666666696</v>
          </cell>
          <cell r="K280">
            <v>0.85714285714285698</v>
          </cell>
          <cell r="M280">
            <v>0.66666666666666696</v>
          </cell>
          <cell r="O280">
            <v>1</v>
          </cell>
        </row>
        <row r="281">
          <cell r="G281">
            <v>0.6</v>
          </cell>
          <cell r="I281">
            <v>0.66666666666666696</v>
          </cell>
          <cell r="K281">
            <v>0.85714285714285698</v>
          </cell>
          <cell r="M281">
            <v>0.66666666666666696</v>
          </cell>
          <cell r="O281">
            <v>1</v>
          </cell>
        </row>
        <row r="282">
          <cell r="G282">
            <v>0.6</v>
          </cell>
          <cell r="I282">
            <v>0.66666666666666696</v>
          </cell>
          <cell r="K282">
            <v>0.85714285714285698</v>
          </cell>
          <cell r="M282">
            <v>0.66666666666666696</v>
          </cell>
          <cell r="O282">
            <v>1</v>
          </cell>
        </row>
        <row r="283">
          <cell r="G283">
            <v>0.6</v>
          </cell>
          <cell r="I283">
            <v>0.66666666666666696</v>
          </cell>
          <cell r="K283">
            <v>0.85714285714285698</v>
          </cell>
          <cell r="M283">
            <v>0.66666666666666696</v>
          </cell>
          <cell r="O283">
            <v>1</v>
          </cell>
        </row>
        <row r="284">
          <cell r="G284">
            <v>0.6</v>
          </cell>
          <cell r="I284">
            <v>0.66666666666666696</v>
          </cell>
          <cell r="K284">
            <v>0.85714285714285698</v>
          </cell>
          <cell r="M284">
            <v>0.66666666666666696</v>
          </cell>
          <cell r="O284">
            <v>1</v>
          </cell>
        </row>
        <row r="285">
          <cell r="G285">
            <v>0.6</v>
          </cell>
          <cell r="I285">
            <v>0.66666666666666696</v>
          </cell>
          <cell r="K285">
            <v>0.85714285714285698</v>
          </cell>
          <cell r="M285">
            <v>0.66666666666666696</v>
          </cell>
          <cell r="O285">
            <v>1</v>
          </cell>
        </row>
        <row r="286">
          <cell r="G286">
            <v>0.6</v>
          </cell>
          <cell r="I286">
            <v>0.66666666666666696</v>
          </cell>
          <cell r="K286">
            <v>0.85714285714285698</v>
          </cell>
          <cell r="M286">
            <v>0.66666666666666696</v>
          </cell>
          <cell r="O286">
            <v>1</v>
          </cell>
        </row>
        <row r="287">
          <cell r="G287">
            <v>0.6</v>
          </cell>
          <cell r="I287">
            <v>0.66666666666666696</v>
          </cell>
          <cell r="K287">
            <v>0.85714285714285698</v>
          </cell>
          <cell r="M287">
            <v>0.66666666666666696</v>
          </cell>
          <cell r="O287">
            <v>1</v>
          </cell>
        </row>
        <row r="288">
          <cell r="G288">
            <v>0.6</v>
          </cell>
          <cell r="I288">
            <v>0.66666666666666696</v>
          </cell>
          <cell r="K288">
            <v>0.85714285714285698</v>
          </cell>
          <cell r="M288">
            <v>0.66666666666666696</v>
          </cell>
          <cell r="O288">
            <v>1</v>
          </cell>
        </row>
        <row r="289">
          <cell r="G289">
            <v>0.6</v>
          </cell>
          <cell r="I289">
            <v>0.66666666666666696</v>
          </cell>
          <cell r="K289">
            <v>0.85714285714285698</v>
          </cell>
          <cell r="M289">
            <v>0.66666666666666696</v>
          </cell>
          <cell r="O289">
            <v>1</v>
          </cell>
        </row>
        <row r="290">
          <cell r="G290">
            <v>0.6</v>
          </cell>
          <cell r="I290">
            <v>0.66666666666666696</v>
          </cell>
          <cell r="K290">
            <v>0.85714285714285698</v>
          </cell>
          <cell r="M290">
            <v>0.66666666666666696</v>
          </cell>
          <cell r="O290">
            <v>1</v>
          </cell>
        </row>
        <row r="291">
          <cell r="G291">
            <v>0.6</v>
          </cell>
          <cell r="I291">
            <v>0.66666666666666696</v>
          </cell>
          <cell r="K291">
            <v>0.85714285714285698</v>
          </cell>
          <cell r="M291">
            <v>0.66666666666666696</v>
          </cell>
          <cell r="O291">
            <v>1</v>
          </cell>
        </row>
        <row r="292">
          <cell r="G292">
            <v>0.6</v>
          </cell>
          <cell r="I292">
            <v>0.66666666666666696</v>
          </cell>
          <cell r="K292">
            <v>0.85714285714285698</v>
          </cell>
          <cell r="M292">
            <v>0.66666666666666696</v>
          </cell>
          <cell r="O292">
            <v>1</v>
          </cell>
        </row>
        <row r="293">
          <cell r="G293">
            <v>0.6</v>
          </cell>
          <cell r="I293">
            <v>0.66666666666666696</v>
          </cell>
          <cell r="K293">
            <v>0.85714285714285698</v>
          </cell>
          <cell r="M293">
            <v>0.66666666666666696</v>
          </cell>
          <cell r="O293">
            <v>1</v>
          </cell>
        </row>
        <row r="294">
          <cell r="G294">
            <v>0.6</v>
          </cell>
          <cell r="I294">
            <v>0.66666666666666696</v>
          </cell>
          <cell r="K294">
            <v>0.85714285714285698</v>
          </cell>
          <cell r="M294">
            <v>0.66666666666666696</v>
          </cell>
          <cell r="O294">
            <v>1</v>
          </cell>
        </row>
        <row r="295">
          <cell r="G295">
            <v>0.6</v>
          </cell>
          <cell r="I295">
            <v>0.66666666666666696</v>
          </cell>
          <cell r="K295">
            <v>0.85714285714285698</v>
          </cell>
          <cell r="M295">
            <v>0.66666666666666696</v>
          </cell>
          <cell r="O295">
            <v>1</v>
          </cell>
        </row>
        <row r="296">
          <cell r="G296">
            <v>0.61538461538461497</v>
          </cell>
          <cell r="I296">
            <v>0.66666666666666696</v>
          </cell>
          <cell r="K296">
            <v>0.85714285714285698</v>
          </cell>
          <cell r="M296">
            <v>0.63888888888888895</v>
          </cell>
          <cell r="O296">
            <v>1</v>
          </cell>
        </row>
        <row r="297">
          <cell r="G297">
            <v>0.61538461538461497</v>
          </cell>
          <cell r="I297">
            <v>0.66666666666666696</v>
          </cell>
          <cell r="K297">
            <v>0.85714285714285698</v>
          </cell>
          <cell r="M297">
            <v>0.63888888888888895</v>
          </cell>
          <cell r="O297">
            <v>1</v>
          </cell>
        </row>
        <row r="298">
          <cell r="G298">
            <v>0.61538461538461497</v>
          </cell>
          <cell r="I298">
            <v>0.66666666666666696</v>
          </cell>
          <cell r="K298">
            <v>0.85714285714285698</v>
          </cell>
          <cell r="M298">
            <v>0.63888888888888895</v>
          </cell>
          <cell r="O298">
            <v>1</v>
          </cell>
        </row>
        <row r="299">
          <cell r="G299">
            <v>0.58461538461538498</v>
          </cell>
          <cell r="I299">
            <v>0.75</v>
          </cell>
          <cell r="K299">
            <v>0.875</v>
          </cell>
          <cell r="M299">
            <v>0.55555555555555602</v>
          </cell>
          <cell r="O299">
            <v>1</v>
          </cell>
        </row>
        <row r="300">
          <cell r="G300">
            <v>0.58461538461538498</v>
          </cell>
          <cell r="I300">
            <v>0.71875</v>
          </cell>
          <cell r="K300">
            <v>0.89285714285714302</v>
          </cell>
          <cell r="M300">
            <v>0.55555555555555602</v>
          </cell>
          <cell r="O300">
            <v>1</v>
          </cell>
        </row>
        <row r="301">
          <cell r="G301">
            <v>0.58461538461538498</v>
          </cell>
          <cell r="I301">
            <v>0.71875</v>
          </cell>
          <cell r="K301">
            <v>0.89285714285714302</v>
          </cell>
          <cell r="M301">
            <v>0.55555555555555602</v>
          </cell>
          <cell r="O301">
            <v>1</v>
          </cell>
        </row>
        <row r="302">
          <cell r="G302">
            <v>0.55384615384615399</v>
          </cell>
          <cell r="I302">
            <v>0.70833333333333304</v>
          </cell>
          <cell r="K302">
            <v>0.89285714285714302</v>
          </cell>
          <cell r="M302">
            <v>0.55555555555555602</v>
          </cell>
          <cell r="O302">
            <v>1</v>
          </cell>
        </row>
        <row r="303">
          <cell r="G303">
            <v>0.53846153846153799</v>
          </cell>
          <cell r="I303">
            <v>0.69791666666666696</v>
          </cell>
          <cell r="K303">
            <v>0.89285714285714302</v>
          </cell>
          <cell r="M303">
            <v>0.55555555555555602</v>
          </cell>
          <cell r="O303">
            <v>1</v>
          </cell>
        </row>
        <row r="304">
          <cell r="G304">
            <v>0.53846153846153799</v>
          </cell>
          <cell r="I304">
            <v>0.69791666666666696</v>
          </cell>
          <cell r="K304">
            <v>0.89285714285714302</v>
          </cell>
          <cell r="M304">
            <v>0.55555555555555602</v>
          </cell>
          <cell r="O304">
            <v>1</v>
          </cell>
        </row>
        <row r="305">
          <cell r="G305">
            <v>0.53846153846153799</v>
          </cell>
          <cell r="I305">
            <v>0.69791666666666696</v>
          </cell>
          <cell r="K305">
            <v>0.89285714285714302</v>
          </cell>
          <cell r="M305">
            <v>0.55555555555555602</v>
          </cell>
          <cell r="O305">
            <v>1</v>
          </cell>
        </row>
        <row r="306">
          <cell r="G306">
            <v>0.53846153846153799</v>
          </cell>
          <cell r="I306">
            <v>0.69791666666666696</v>
          </cell>
          <cell r="K306">
            <v>0.89285714285714302</v>
          </cell>
          <cell r="M306">
            <v>0.55555555555555602</v>
          </cell>
          <cell r="O306">
            <v>1</v>
          </cell>
        </row>
        <row r="307">
          <cell r="G307">
            <v>0.53846153846153799</v>
          </cell>
          <cell r="I307">
            <v>0.6875</v>
          </cell>
          <cell r="K307">
            <v>0.89285714285714302</v>
          </cell>
          <cell r="M307">
            <v>0.52777777777777801</v>
          </cell>
          <cell r="O307">
            <v>1</v>
          </cell>
        </row>
        <row r="308">
          <cell r="G308">
            <v>0.53846153846153799</v>
          </cell>
          <cell r="I308">
            <v>0.6875</v>
          </cell>
          <cell r="K308">
            <v>0.89285714285714302</v>
          </cell>
          <cell r="M308">
            <v>0.52777777777777801</v>
          </cell>
          <cell r="O308">
            <v>1</v>
          </cell>
        </row>
        <row r="309">
          <cell r="G309">
            <v>0.53846153846153799</v>
          </cell>
          <cell r="I309">
            <v>0.67708333333333304</v>
          </cell>
          <cell r="K309">
            <v>0.89285714285714302</v>
          </cell>
          <cell r="M309">
            <v>0.52777777777777801</v>
          </cell>
          <cell r="O309">
            <v>1</v>
          </cell>
        </row>
        <row r="310">
          <cell r="G310">
            <v>0.58461538461538498</v>
          </cell>
          <cell r="I310">
            <v>0.69791666666666696</v>
          </cell>
          <cell r="K310">
            <v>0.92857142857142905</v>
          </cell>
          <cell r="M310">
            <v>0.52777777777777801</v>
          </cell>
          <cell r="O310">
            <v>1</v>
          </cell>
        </row>
        <row r="311">
          <cell r="G311">
            <v>0.58461538461538498</v>
          </cell>
          <cell r="I311">
            <v>0.69791666666666696</v>
          </cell>
          <cell r="K311">
            <v>0.92857142857142905</v>
          </cell>
          <cell r="M311">
            <v>0.52777777777777801</v>
          </cell>
          <cell r="O311">
            <v>1</v>
          </cell>
        </row>
        <row r="312">
          <cell r="G312">
            <v>0.58461538461538498</v>
          </cell>
          <cell r="I312">
            <v>0.69791666666666696</v>
          </cell>
          <cell r="K312">
            <v>0.92857142857142905</v>
          </cell>
          <cell r="M312">
            <v>0.52777777777777801</v>
          </cell>
          <cell r="O312">
            <v>1</v>
          </cell>
        </row>
        <row r="313">
          <cell r="G313">
            <v>0.6</v>
          </cell>
          <cell r="I313">
            <v>0.67708333333333304</v>
          </cell>
          <cell r="K313">
            <v>0.92857142857142905</v>
          </cell>
          <cell r="M313">
            <v>0.5</v>
          </cell>
          <cell r="O313">
            <v>1</v>
          </cell>
        </row>
        <row r="314">
          <cell r="G314">
            <v>0.6</v>
          </cell>
          <cell r="I314">
            <v>0.67708333333333304</v>
          </cell>
          <cell r="K314">
            <v>0.92857142857142905</v>
          </cell>
          <cell r="M314">
            <v>0.5</v>
          </cell>
          <cell r="O314">
            <v>1</v>
          </cell>
        </row>
        <row r="315">
          <cell r="G315">
            <v>0.6</v>
          </cell>
          <cell r="I315">
            <v>0.70833333333333304</v>
          </cell>
          <cell r="K315">
            <v>0.89285714285714302</v>
          </cell>
          <cell r="M315">
            <v>0.58333333333333304</v>
          </cell>
          <cell r="O315">
            <v>1</v>
          </cell>
        </row>
        <row r="316">
          <cell r="G316">
            <v>0.58461538461538498</v>
          </cell>
          <cell r="I316">
            <v>0.71875</v>
          </cell>
          <cell r="K316">
            <v>0.85714285714285698</v>
          </cell>
          <cell r="M316">
            <v>0.58333333333333304</v>
          </cell>
          <cell r="O316">
            <v>1</v>
          </cell>
        </row>
        <row r="317">
          <cell r="G317">
            <v>0.58461538461538498</v>
          </cell>
          <cell r="I317">
            <v>0.73958333333333304</v>
          </cell>
          <cell r="K317">
            <v>0.85714285714285698</v>
          </cell>
          <cell r="M317">
            <v>0.58333333333333304</v>
          </cell>
          <cell r="O317">
            <v>1</v>
          </cell>
        </row>
        <row r="318">
          <cell r="G318">
            <v>0.58461538461538498</v>
          </cell>
          <cell r="I318">
            <v>0.73958333333333304</v>
          </cell>
          <cell r="K318">
            <v>0.85714285714285698</v>
          </cell>
          <cell r="M318">
            <v>0.58333333333333304</v>
          </cell>
          <cell r="O318">
            <v>1</v>
          </cell>
        </row>
        <row r="319">
          <cell r="G319">
            <v>0.58461538461538498</v>
          </cell>
          <cell r="I319">
            <v>0.73958333333333304</v>
          </cell>
          <cell r="K319">
            <v>0.85714285714285698</v>
          </cell>
          <cell r="M319">
            <v>0.58333333333333304</v>
          </cell>
          <cell r="O319">
            <v>1</v>
          </cell>
        </row>
        <row r="320">
          <cell r="G320">
            <v>0.58461538461538498</v>
          </cell>
          <cell r="I320">
            <v>0.73958333333333304</v>
          </cell>
          <cell r="K320">
            <v>0.85714285714285698</v>
          </cell>
          <cell r="M320">
            <v>0.58333333333333304</v>
          </cell>
          <cell r="O320">
            <v>1</v>
          </cell>
        </row>
        <row r="321">
          <cell r="G321">
            <v>0.58461538461538498</v>
          </cell>
          <cell r="I321">
            <v>0.73958333333333304</v>
          </cell>
          <cell r="K321">
            <v>0.85714285714285698</v>
          </cell>
          <cell r="M321">
            <v>0.58333333333333304</v>
          </cell>
          <cell r="O321">
            <v>1</v>
          </cell>
        </row>
        <row r="322">
          <cell r="G322">
            <v>0.63076923076923097</v>
          </cell>
          <cell r="I322">
            <v>0.72916666666666696</v>
          </cell>
          <cell r="K322">
            <v>0.83928571428571397</v>
          </cell>
          <cell r="M322">
            <v>0.61111111111111105</v>
          </cell>
          <cell r="O322">
            <v>1</v>
          </cell>
        </row>
        <row r="323">
          <cell r="G323">
            <v>0.63076923076923097</v>
          </cell>
          <cell r="I323">
            <v>0.70833333333333304</v>
          </cell>
          <cell r="K323">
            <v>0.83928571428571397</v>
          </cell>
          <cell r="M323">
            <v>0.61111111111111105</v>
          </cell>
          <cell r="O323">
            <v>1</v>
          </cell>
        </row>
        <row r="324">
          <cell r="G324">
            <v>0.63076923076923097</v>
          </cell>
          <cell r="I324">
            <v>0.70833333333333304</v>
          </cell>
          <cell r="K324">
            <v>0.83928571428571397</v>
          </cell>
          <cell r="M324">
            <v>0.61111111111111105</v>
          </cell>
          <cell r="O324">
            <v>1</v>
          </cell>
        </row>
        <row r="325">
          <cell r="G325">
            <v>0.63076923076923097</v>
          </cell>
          <cell r="I325">
            <v>0.70833333333333304</v>
          </cell>
          <cell r="K325">
            <v>0.83928571428571397</v>
          </cell>
          <cell r="M325">
            <v>0.61111111111111105</v>
          </cell>
          <cell r="O325">
            <v>1</v>
          </cell>
        </row>
        <row r="326">
          <cell r="G326">
            <v>0.63076923076923097</v>
          </cell>
          <cell r="I326">
            <v>0.70833333333333304</v>
          </cell>
          <cell r="K326">
            <v>0.83928571428571397</v>
          </cell>
          <cell r="M326">
            <v>0.61111111111111105</v>
          </cell>
          <cell r="O326">
            <v>1</v>
          </cell>
        </row>
        <row r="327">
          <cell r="G327">
            <v>0.63076923076923097</v>
          </cell>
          <cell r="I327">
            <v>0.70833333333333304</v>
          </cell>
          <cell r="K327">
            <v>0.83928571428571397</v>
          </cell>
          <cell r="M327">
            <v>0.61111111111111105</v>
          </cell>
          <cell r="O327">
            <v>1</v>
          </cell>
        </row>
        <row r="328">
          <cell r="G328">
            <v>0.63076923076923097</v>
          </cell>
          <cell r="I328">
            <v>0.69791666666666696</v>
          </cell>
          <cell r="K328">
            <v>0.83928571428571397</v>
          </cell>
          <cell r="M328">
            <v>0.63888888888888895</v>
          </cell>
          <cell r="O328">
            <v>1</v>
          </cell>
        </row>
        <row r="329">
          <cell r="G329">
            <v>0.61538461538461497</v>
          </cell>
          <cell r="I329">
            <v>0.69791666666666696</v>
          </cell>
          <cell r="K329">
            <v>0.82142857142857095</v>
          </cell>
          <cell r="M329">
            <v>0.63888888888888895</v>
          </cell>
          <cell r="O329">
            <v>1</v>
          </cell>
        </row>
        <row r="330">
          <cell r="G330">
            <v>0.61538461538461497</v>
          </cell>
          <cell r="I330">
            <v>0.69791666666666696</v>
          </cell>
          <cell r="K330">
            <v>0.82142857142857095</v>
          </cell>
          <cell r="M330">
            <v>0.66666666666666696</v>
          </cell>
          <cell r="O330">
            <v>1</v>
          </cell>
        </row>
        <row r="331">
          <cell r="G331">
            <v>0.6</v>
          </cell>
          <cell r="I331">
            <v>0.69791666666666696</v>
          </cell>
          <cell r="K331">
            <v>0.82142857142857095</v>
          </cell>
          <cell r="M331">
            <v>0.63888888888888895</v>
          </cell>
          <cell r="O331">
            <v>1</v>
          </cell>
        </row>
        <row r="332">
          <cell r="G332">
            <v>0.6</v>
          </cell>
          <cell r="I332">
            <v>0.69791666666666696</v>
          </cell>
          <cell r="K332">
            <v>0.82142857142857095</v>
          </cell>
          <cell r="M332">
            <v>0.63888888888888895</v>
          </cell>
          <cell r="O332">
            <v>1</v>
          </cell>
        </row>
        <row r="333">
          <cell r="G333">
            <v>0.6</v>
          </cell>
          <cell r="I333">
            <v>0.69791666666666696</v>
          </cell>
          <cell r="K333">
            <v>0.82142857142857095</v>
          </cell>
          <cell r="M333">
            <v>0.63888888888888895</v>
          </cell>
          <cell r="O333">
            <v>1</v>
          </cell>
        </row>
        <row r="334">
          <cell r="G334">
            <v>0.61538461538461497</v>
          </cell>
          <cell r="I334">
            <v>0.69791666666666696</v>
          </cell>
          <cell r="K334">
            <v>0.82142857142857095</v>
          </cell>
          <cell r="M334">
            <v>0.63888888888888895</v>
          </cell>
          <cell r="O334">
            <v>1</v>
          </cell>
        </row>
        <row r="335">
          <cell r="G335">
            <v>0.61538461538461497</v>
          </cell>
          <cell r="I335">
            <v>0.66666666666666696</v>
          </cell>
          <cell r="K335">
            <v>0.83928571428571397</v>
          </cell>
          <cell r="M335">
            <v>0.63888888888888895</v>
          </cell>
          <cell r="O335">
            <v>1</v>
          </cell>
        </row>
        <row r="336">
          <cell r="G336">
            <v>0.63076923076923097</v>
          </cell>
          <cell r="I336">
            <v>0.66666666666666696</v>
          </cell>
          <cell r="K336">
            <v>0.83928571428571397</v>
          </cell>
          <cell r="M336">
            <v>0.63888888888888895</v>
          </cell>
          <cell r="O336">
            <v>1</v>
          </cell>
        </row>
        <row r="337">
          <cell r="G337">
            <v>0.61538461538461497</v>
          </cell>
          <cell r="I337">
            <v>0.63541666666666696</v>
          </cell>
          <cell r="K337">
            <v>0.83928571428571397</v>
          </cell>
          <cell r="M337">
            <v>0.63888888888888895</v>
          </cell>
          <cell r="O337">
            <v>1</v>
          </cell>
        </row>
        <row r="338">
          <cell r="G338">
            <v>0.64383561643835596</v>
          </cell>
          <cell r="I338">
            <v>0.54166666666666696</v>
          </cell>
          <cell r="K338">
            <v>0.88</v>
          </cell>
          <cell r="M338">
            <v>0.61111111111111105</v>
          </cell>
          <cell r="O338">
            <v>1</v>
          </cell>
        </row>
        <row r="339">
          <cell r="G339">
            <v>0.64383561643835596</v>
          </cell>
          <cell r="I339">
            <v>0.54166666666666696</v>
          </cell>
          <cell r="K339">
            <v>0.88</v>
          </cell>
          <cell r="M339">
            <v>0.61111111111111105</v>
          </cell>
          <cell r="O339">
            <v>1</v>
          </cell>
        </row>
        <row r="340">
          <cell r="G340">
            <v>0.64383561643835596</v>
          </cell>
          <cell r="I340">
            <v>0.54166666666666696</v>
          </cell>
          <cell r="K340">
            <v>0.88</v>
          </cell>
          <cell r="M340">
            <v>0.61111111111111105</v>
          </cell>
          <cell r="O340">
            <v>1</v>
          </cell>
        </row>
        <row r="341">
          <cell r="G341">
            <v>0.64383561643835596</v>
          </cell>
          <cell r="I341">
            <v>0.54166666666666696</v>
          </cell>
          <cell r="K341">
            <v>0.88</v>
          </cell>
          <cell r="M341">
            <v>0.61111111111111105</v>
          </cell>
          <cell r="O341">
            <v>1</v>
          </cell>
        </row>
        <row r="342">
          <cell r="G342">
            <v>0.63013698630137005</v>
          </cell>
          <cell r="I342">
            <v>0.53125</v>
          </cell>
          <cell r="K342">
            <v>0.88</v>
          </cell>
          <cell r="M342">
            <v>0.61111111111111105</v>
          </cell>
          <cell r="O342">
            <v>1</v>
          </cell>
        </row>
        <row r="343">
          <cell r="G343">
            <v>0.63013698630137005</v>
          </cell>
          <cell r="I343">
            <v>0.53125</v>
          </cell>
          <cell r="K343">
            <v>0.88</v>
          </cell>
          <cell r="M343">
            <v>0.61111111111111105</v>
          </cell>
          <cell r="O343">
            <v>1</v>
          </cell>
        </row>
        <row r="344">
          <cell r="G344">
            <v>0.602739726027397</v>
          </cell>
          <cell r="I344">
            <v>0.55208333333333304</v>
          </cell>
          <cell r="K344">
            <v>0.86666666666666703</v>
          </cell>
          <cell r="M344">
            <v>0.61111111111111105</v>
          </cell>
          <cell r="O344">
            <v>1</v>
          </cell>
        </row>
        <row r="345">
          <cell r="G345">
            <v>0.602739726027397</v>
          </cell>
          <cell r="I345">
            <v>0.55208333333333304</v>
          </cell>
          <cell r="K345">
            <v>0.86666666666666703</v>
          </cell>
          <cell r="M345">
            <v>0.61111111111111105</v>
          </cell>
          <cell r="O345">
            <v>1</v>
          </cell>
        </row>
        <row r="346">
          <cell r="G346">
            <v>0.602739726027397</v>
          </cell>
          <cell r="I346">
            <v>0.55208333333333304</v>
          </cell>
          <cell r="K346">
            <v>0.86666666666666703</v>
          </cell>
          <cell r="M346">
            <v>0.61111111111111105</v>
          </cell>
          <cell r="O346">
            <v>1</v>
          </cell>
        </row>
        <row r="347">
          <cell r="G347">
            <v>0.602739726027397</v>
          </cell>
          <cell r="I347">
            <v>0.55208333333333304</v>
          </cell>
          <cell r="K347">
            <v>0.86666666666666703</v>
          </cell>
          <cell r="M347">
            <v>0.61111111111111105</v>
          </cell>
          <cell r="O347">
            <v>1</v>
          </cell>
        </row>
        <row r="348">
          <cell r="G348">
            <v>0.53125</v>
          </cell>
          <cell r="I348">
            <v>0.53125</v>
          </cell>
          <cell r="K348">
            <v>0.85333333333333306</v>
          </cell>
          <cell r="M348">
            <v>0.61111111111111105</v>
          </cell>
          <cell r="O348">
            <v>1</v>
          </cell>
        </row>
        <row r="349">
          <cell r="G349">
            <v>0.57534246575342496</v>
          </cell>
          <cell r="I349">
            <v>0.51041666666666696</v>
          </cell>
          <cell r="K349">
            <v>0.85333333333333306</v>
          </cell>
          <cell r="M349">
            <v>0.47222222222222199</v>
          </cell>
          <cell r="O349">
            <v>1</v>
          </cell>
        </row>
        <row r="350">
          <cell r="G350">
            <v>0.58904109589041098</v>
          </cell>
          <cell r="I350">
            <v>0.51041666666666696</v>
          </cell>
          <cell r="K350">
            <v>0.85333333333333306</v>
          </cell>
          <cell r="M350">
            <v>0.47222222222222199</v>
          </cell>
          <cell r="O350">
            <v>1</v>
          </cell>
        </row>
        <row r="351">
          <cell r="G351">
            <v>0.602739726027397</v>
          </cell>
          <cell r="I351">
            <v>0.52083333333333304</v>
          </cell>
          <cell r="K351">
            <v>0.85333333333333306</v>
          </cell>
          <cell r="M351">
            <v>0.47222222222222199</v>
          </cell>
          <cell r="O351">
            <v>1</v>
          </cell>
        </row>
        <row r="352">
          <cell r="G352">
            <v>0.602739726027397</v>
          </cell>
          <cell r="I352">
            <v>0.56179775280898903</v>
          </cell>
          <cell r="K352">
            <v>0.87671232876712302</v>
          </cell>
          <cell r="M352">
            <v>0.47222222222222199</v>
          </cell>
          <cell r="O352">
            <v>1</v>
          </cell>
        </row>
        <row r="353">
          <cell r="G353">
            <v>0.602739726027397</v>
          </cell>
          <cell r="I353">
            <v>0.56179775280898903</v>
          </cell>
          <cell r="K353">
            <v>0.87671232876712302</v>
          </cell>
          <cell r="M353">
            <v>0.47222222222222199</v>
          </cell>
          <cell r="O353">
            <v>1</v>
          </cell>
        </row>
        <row r="354">
          <cell r="G354">
            <v>0.602739726027397</v>
          </cell>
          <cell r="I354">
            <v>0.56179775280898903</v>
          </cell>
          <cell r="K354">
            <v>0.87671232876712302</v>
          </cell>
          <cell r="M354">
            <v>0.47222222222222199</v>
          </cell>
          <cell r="O354">
            <v>1</v>
          </cell>
        </row>
        <row r="355">
          <cell r="G355">
            <v>0.602739726027397</v>
          </cell>
          <cell r="I355">
            <v>0.550561797752809</v>
          </cell>
          <cell r="K355">
            <v>0.86301369863013699</v>
          </cell>
          <cell r="M355">
            <v>0.44444444444444398</v>
          </cell>
          <cell r="O355">
            <v>1</v>
          </cell>
        </row>
        <row r="356">
          <cell r="G356">
            <v>0.58904109589041098</v>
          </cell>
          <cell r="I356">
            <v>0.56179775280898903</v>
          </cell>
          <cell r="K356">
            <v>0.86301369863013699</v>
          </cell>
          <cell r="M356">
            <v>0.44444444444444398</v>
          </cell>
          <cell r="O356">
            <v>1</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FM-007"/>
      <sheetName val="Instrucciones"/>
      <sheetName val="Control de cambios"/>
      <sheetName val="Listas"/>
      <sheetName val="Hoja1"/>
    </sheetNames>
    <sheetDataSet>
      <sheetData sheetId="0">
        <row r="37">
          <cell r="B37" t="str">
            <v>TRIMESTRE 1</v>
          </cell>
          <cell r="C37"/>
          <cell r="D37"/>
          <cell r="E37"/>
          <cell r="F37"/>
          <cell r="G37"/>
          <cell r="J37">
            <v>1</v>
          </cell>
        </row>
        <row r="38">
          <cell r="B38" t="str">
            <v>TRIMESTRE 2</v>
          </cell>
          <cell r="C38"/>
          <cell r="D38"/>
          <cell r="E38"/>
          <cell r="F38"/>
          <cell r="G38"/>
          <cell r="J38">
            <v>1.2222222222222223</v>
          </cell>
        </row>
        <row r="39">
          <cell r="B39" t="str">
            <v>TRIMESTRE 3</v>
          </cell>
          <cell r="C39"/>
          <cell r="D39"/>
          <cell r="E39"/>
          <cell r="F39"/>
          <cell r="G39"/>
          <cell r="J39">
            <v>1.0833333333333333</v>
          </cell>
        </row>
        <row r="40">
          <cell r="B40" t="str">
            <v>TRIMESTRE 4</v>
          </cell>
          <cell r="C40"/>
          <cell r="D40"/>
          <cell r="E40"/>
          <cell r="F40"/>
          <cell r="G40"/>
          <cell r="J40">
            <v>1.125</v>
          </cell>
        </row>
      </sheetData>
      <sheetData sheetId="1"/>
      <sheetData sheetId="2"/>
      <sheetData sheetId="3"/>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FI-IND-003-V10 VIGENCIA"/>
    </sheetNames>
    <sheetDataSet>
      <sheetData sheetId="0">
        <row r="35">
          <cell r="H35" t="str">
            <v>PAC EJECUTADO</v>
          </cell>
          <cell r="I35" t="str">
            <v>PAC PROGRAMADO</v>
          </cell>
        </row>
        <row r="36">
          <cell r="C36" t="str">
            <v>1er trimestre</v>
          </cell>
          <cell r="H36">
            <v>12547524742</v>
          </cell>
          <cell r="I36">
            <v>18541042268</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FI-IND-003-V10 VIGENCIA"/>
    </sheetNames>
    <sheetDataSet>
      <sheetData sheetId="0">
        <row r="35">
          <cell r="D35">
            <v>0</v>
          </cell>
          <cell r="E35">
            <v>0</v>
          </cell>
          <cell r="F35">
            <v>0</v>
          </cell>
          <cell r="G35">
            <v>0</v>
          </cell>
          <cell r="H35" t="str">
            <v>PAC EJECUTADO</v>
          </cell>
          <cell r="I35" t="str">
            <v>PAC PROGRAMADO</v>
          </cell>
        </row>
        <row r="36">
          <cell r="C36" t="str">
            <v>1er trimestre</v>
          </cell>
          <cell r="D36">
            <v>0</v>
          </cell>
          <cell r="E36">
            <v>0</v>
          </cell>
          <cell r="F36">
            <v>0</v>
          </cell>
          <cell r="G36">
            <v>0</v>
          </cell>
          <cell r="H36">
            <v>12547524742</v>
          </cell>
          <cell r="I36">
            <v>18540694268</v>
          </cell>
        </row>
        <row r="37">
          <cell r="C37" t="str">
            <v>2do trimestre</v>
          </cell>
          <cell r="D37">
            <v>0</v>
          </cell>
          <cell r="E37">
            <v>0</v>
          </cell>
          <cell r="F37">
            <v>0</v>
          </cell>
          <cell r="G37">
            <v>0</v>
          </cell>
          <cell r="H37">
            <v>27343422051</v>
          </cell>
          <cell r="I37">
            <v>28936401523</v>
          </cell>
        </row>
        <row r="38">
          <cell r="C38">
            <v>0</v>
          </cell>
          <cell r="D38">
            <v>0</v>
          </cell>
          <cell r="E38">
            <v>0</v>
          </cell>
          <cell r="F38">
            <v>0</v>
          </cell>
          <cell r="G38">
            <v>0</v>
          </cell>
          <cell r="H38">
            <v>0</v>
          </cell>
          <cell r="I38">
            <v>0</v>
          </cell>
        </row>
        <row r="39">
          <cell r="C39">
            <v>0</v>
          </cell>
          <cell r="H39">
            <v>0</v>
          </cell>
          <cell r="I39">
            <v>0</v>
          </cell>
        </row>
      </sheetData>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9</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8.xml"/><Relationship Id="rId1" Type="http://schemas.openxmlformats.org/officeDocument/2006/relationships/printerSettings" Target="../printerSettings/printerSettings1.bin"/><Relationship Id="rId4"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42.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43.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4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46.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48.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drawing" Target="../drawings/drawing52.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drawing" Target="../drawings/drawing53.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drawing" Target="../drawings/drawing54.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55.xml"/><Relationship Id="rId1" Type="http://schemas.openxmlformats.org/officeDocument/2006/relationships/printerSettings" Target="../printerSettings/printerSettings2.bin"/><Relationship Id="rId4" Type="http://schemas.openxmlformats.org/officeDocument/2006/relationships/comments" Target="../comments2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F249"/>
  <sheetViews>
    <sheetView topLeftCell="E186" zoomScale="55" zoomScaleNormal="55" workbookViewId="0">
      <selection activeCell="J65" sqref="J65:M69"/>
    </sheetView>
  </sheetViews>
  <sheetFormatPr baseColWidth="10" defaultRowHeight="14.5" x14ac:dyDescent="0.35"/>
  <cols>
    <col min="1" max="2" width="2.453125" customWidth="1"/>
    <col min="3" max="7" width="4.7265625" customWidth="1"/>
    <col min="8" max="8" width="15.54296875" customWidth="1"/>
    <col min="26" max="26" width="3.26953125" customWidth="1"/>
  </cols>
  <sheetData>
    <row r="1" spans="1:28" ht="15" thickBot="1" x14ac:dyDescent="0.4">
      <c r="A1" s="234"/>
      <c r="B1" s="518"/>
      <c r="C1" s="518"/>
      <c r="D1" s="518"/>
      <c r="E1" s="518"/>
      <c r="F1" s="518"/>
      <c r="G1" s="518"/>
      <c r="H1" s="234"/>
      <c r="I1" s="234"/>
      <c r="J1" s="234"/>
      <c r="K1" s="234"/>
      <c r="L1" s="234"/>
      <c r="M1" s="234"/>
      <c r="N1" s="234"/>
      <c r="O1" s="234"/>
      <c r="P1" s="234"/>
      <c r="Q1" s="234"/>
      <c r="R1" s="234"/>
      <c r="S1" s="234"/>
      <c r="T1" s="234"/>
      <c r="U1" s="234"/>
      <c r="V1" s="234"/>
      <c r="W1" s="234"/>
      <c r="X1" s="234"/>
      <c r="Y1" s="234"/>
      <c r="Z1" s="234"/>
      <c r="AA1" s="234"/>
      <c r="AB1" s="234"/>
    </row>
    <row r="2" spans="1:28" ht="15.5" customHeight="1" x14ac:dyDescent="0.35">
      <c r="A2" s="234"/>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row>
    <row r="3" spans="1:28" ht="14.5" customHeight="1" x14ac:dyDescent="0.35">
      <c r="A3" s="234"/>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row>
    <row r="4" spans="1:28" ht="15" customHeight="1" thickBot="1" x14ac:dyDescent="0.4">
      <c r="A4" s="234"/>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row>
    <row r="5" spans="1:28" ht="15" thickBot="1" x14ac:dyDescent="0.4">
      <c r="A5" s="234"/>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row>
    <row r="6" spans="1:28" x14ac:dyDescent="0.35">
      <c r="A6" s="234"/>
      <c r="B6" s="488" t="s">
        <v>820</v>
      </c>
      <c r="C6" s="489"/>
      <c r="D6" s="489"/>
      <c r="E6" s="489"/>
      <c r="F6" s="489"/>
      <c r="G6" s="489"/>
      <c r="H6" s="490"/>
      <c r="I6" s="542">
        <v>45383</v>
      </c>
      <c r="J6" s="488" t="s">
        <v>4</v>
      </c>
      <c r="K6" s="490"/>
      <c r="L6" s="544" t="s">
        <v>972</v>
      </c>
      <c r="M6" s="545"/>
      <c r="N6" s="545"/>
      <c r="O6" s="545"/>
      <c r="P6" s="545"/>
      <c r="Q6" s="545"/>
      <c r="R6" s="545"/>
      <c r="S6" s="545"/>
      <c r="T6" s="545"/>
      <c r="U6" s="545"/>
      <c r="V6" s="545"/>
      <c r="W6" s="545"/>
      <c r="X6" s="545"/>
      <c r="Y6" s="545"/>
      <c r="Z6" s="545"/>
      <c r="AA6" s="545"/>
      <c r="AB6" s="545"/>
    </row>
    <row r="7" spans="1:28" ht="14.5" customHeight="1" thickBot="1" x14ac:dyDescent="0.4">
      <c r="A7" s="234"/>
      <c r="B7" s="491"/>
      <c r="C7" s="492"/>
      <c r="D7" s="492"/>
      <c r="E7" s="492"/>
      <c r="F7" s="492"/>
      <c r="G7" s="492"/>
      <c r="H7" s="493"/>
      <c r="I7" s="543"/>
      <c r="J7" s="491"/>
      <c r="K7" s="493"/>
      <c r="L7" s="546"/>
      <c r="M7" s="547"/>
      <c r="N7" s="547"/>
      <c r="O7" s="547"/>
      <c r="P7" s="547"/>
      <c r="Q7" s="547"/>
      <c r="R7" s="547"/>
      <c r="S7" s="547"/>
      <c r="T7" s="547"/>
      <c r="U7" s="547"/>
      <c r="V7" s="547"/>
      <c r="W7" s="547"/>
      <c r="X7" s="547"/>
      <c r="Y7" s="547"/>
      <c r="Z7" s="547"/>
      <c r="AA7" s="547"/>
      <c r="AB7" s="547"/>
    </row>
    <row r="8" spans="1:28" ht="15" thickBot="1" x14ac:dyDescent="0.4">
      <c r="A8" s="234"/>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row>
    <row r="9" spans="1:28" ht="28" customHeight="1" thickBot="1" x14ac:dyDescent="0.4">
      <c r="A9" s="234"/>
      <c r="B9" s="500" t="s">
        <v>822</v>
      </c>
      <c r="C9" s="501"/>
      <c r="D9" s="501"/>
      <c r="E9" s="501"/>
      <c r="F9" s="501"/>
      <c r="G9" s="501"/>
      <c r="H9" s="502"/>
      <c r="I9" s="539" t="s">
        <v>948</v>
      </c>
      <c r="J9" s="540"/>
      <c r="K9" s="540"/>
      <c r="L9" s="540"/>
      <c r="M9" s="540"/>
      <c r="N9" s="540"/>
      <c r="O9" s="540"/>
      <c r="P9" s="540"/>
      <c r="Q9" s="540"/>
      <c r="R9" s="540"/>
      <c r="S9" s="540"/>
      <c r="T9" s="540"/>
      <c r="U9" s="540"/>
      <c r="V9" s="540"/>
      <c r="W9" s="540"/>
      <c r="X9" s="540"/>
      <c r="Y9" s="540"/>
      <c r="Z9" s="540"/>
      <c r="AA9" s="540"/>
      <c r="AB9" s="540"/>
    </row>
    <row r="10" spans="1:28" ht="15" customHeight="1" thickBot="1" x14ac:dyDescent="0.4">
      <c r="A10" s="234"/>
      <c r="B10" s="537"/>
      <c r="C10" s="538"/>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538"/>
    </row>
    <row r="11" spans="1:28" ht="15" customHeight="1" thickBot="1" x14ac:dyDescent="0.4">
      <c r="A11" s="234"/>
      <c r="B11" s="488" t="s">
        <v>5</v>
      </c>
      <c r="C11" s="489"/>
      <c r="D11" s="489"/>
      <c r="E11" s="489"/>
      <c r="F11" s="489"/>
      <c r="G11" s="489"/>
      <c r="H11" s="490"/>
      <c r="I11" s="548" t="s">
        <v>6</v>
      </c>
      <c r="J11" s="549"/>
      <c r="K11" s="549"/>
      <c r="L11" s="549"/>
      <c r="M11" s="549"/>
      <c r="N11" s="549"/>
      <c r="O11" s="549"/>
      <c r="P11" s="550"/>
      <c r="Q11" s="500" t="s">
        <v>460</v>
      </c>
      <c r="R11" s="501"/>
      <c r="S11" s="501"/>
      <c r="T11" s="501"/>
      <c r="U11" s="502"/>
      <c r="V11" s="500" t="s">
        <v>7</v>
      </c>
      <c r="W11" s="501"/>
      <c r="X11" s="501"/>
      <c r="Y11" s="502"/>
      <c r="Z11" s="500" t="s">
        <v>8</v>
      </c>
      <c r="AA11" s="501"/>
      <c r="AB11" s="501"/>
    </row>
    <row r="12" spans="1:28" ht="15" thickBot="1" x14ac:dyDescent="0.4">
      <c r="A12" s="234"/>
      <c r="B12" s="491"/>
      <c r="C12" s="492"/>
      <c r="D12" s="492"/>
      <c r="E12" s="492"/>
      <c r="F12" s="492"/>
      <c r="G12" s="492"/>
      <c r="H12" s="493"/>
      <c r="I12" s="551"/>
      <c r="J12" s="552"/>
      <c r="K12" s="552"/>
      <c r="L12" s="552"/>
      <c r="M12" s="552"/>
      <c r="N12" s="552"/>
      <c r="O12" s="552"/>
      <c r="P12" s="553"/>
      <c r="Q12" s="517" t="s">
        <v>129</v>
      </c>
      <c r="R12" s="485"/>
      <c r="S12" s="485"/>
      <c r="T12" s="485"/>
      <c r="U12" s="541"/>
      <c r="V12" s="517" t="s">
        <v>9</v>
      </c>
      <c r="W12" s="485"/>
      <c r="X12" s="485"/>
      <c r="Y12" s="541"/>
      <c r="Z12" s="517">
        <v>1</v>
      </c>
      <c r="AA12" s="485"/>
      <c r="AB12" s="485"/>
    </row>
    <row r="13" spans="1:28" ht="14.5" customHeight="1" thickBot="1" x14ac:dyDescent="0.4">
      <c r="A13" s="234"/>
      <c r="B13" s="486"/>
      <c r="C13" s="487"/>
      <c r="D13" s="487"/>
      <c r="E13" s="487"/>
      <c r="F13" s="487"/>
      <c r="G13" s="487"/>
      <c r="H13" s="487"/>
      <c r="I13" s="487"/>
      <c r="J13" s="487"/>
      <c r="K13" s="487"/>
      <c r="L13" s="487"/>
      <c r="M13" s="487"/>
      <c r="N13" s="487"/>
      <c r="O13" s="487"/>
      <c r="P13" s="487"/>
      <c r="Q13" s="487"/>
      <c r="R13" s="487"/>
      <c r="S13" s="487"/>
      <c r="T13" s="487"/>
      <c r="U13" s="487"/>
      <c r="V13" s="487"/>
      <c r="W13" s="487"/>
      <c r="X13" s="487"/>
      <c r="Y13" s="487"/>
      <c r="Z13" s="487"/>
      <c r="AA13" s="487"/>
      <c r="AB13" s="487"/>
    </row>
    <row r="14" spans="1:28" ht="15" customHeight="1" thickBot="1" x14ac:dyDescent="0.4">
      <c r="A14" s="234"/>
      <c r="B14" s="488" t="s">
        <v>10</v>
      </c>
      <c r="C14" s="489"/>
      <c r="D14" s="489"/>
      <c r="E14" s="489"/>
      <c r="F14" s="489"/>
      <c r="G14" s="489"/>
      <c r="H14" s="490"/>
      <c r="I14" s="508" t="s">
        <v>973</v>
      </c>
      <c r="J14" s="509"/>
      <c r="K14" s="509"/>
      <c r="L14" s="509"/>
      <c r="M14" s="509"/>
      <c r="N14" s="509"/>
      <c r="O14" s="509"/>
      <c r="P14" s="509"/>
      <c r="Q14" s="509"/>
      <c r="R14" s="509"/>
      <c r="S14" s="509"/>
      <c r="T14" s="509"/>
      <c r="U14" s="510"/>
      <c r="V14" s="500" t="s">
        <v>824</v>
      </c>
      <c r="W14" s="501"/>
      <c r="X14" s="501"/>
      <c r="Y14" s="501"/>
      <c r="Z14" s="501"/>
      <c r="AA14" s="501"/>
      <c r="AB14" s="501"/>
    </row>
    <row r="15" spans="1:28" ht="15" thickBot="1" x14ac:dyDescent="0.4">
      <c r="A15" s="234"/>
      <c r="B15" s="491"/>
      <c r="C15" s="492"/>
      <c r="D15" s="492"/>
      <c r="E15" s="492"/>
      <c r="F15" s="492"/>
      <c r="G15" s="492"/>
      <c r="H15" s="493"/>
      <c r="I15" s="511"/>
      <c r="J15" s="512"/>
      <c r="K15" s="512"/>
      <c r="L15" s="512"/>
      <c r="M15" s="512"/>
      <c r="N15" s="512"/>
      <c r="O15" s="512"/>
      <c r="P15" s="512"/>
      <c r="Q15" s="512"/>
      <c r="R15" s="512"/>
      <c r="S15" s="512"/>
      <c r="T15" s="512"/>
      <c r="U15" s="513"/>
      <c r="V15" s="514" t="s">
        <v>20</v>
      </c>
      <c r="W15" s="515"/>
      <c r="X15" s="515"/>
      <c r="Y15" s="515"/>
      <c r="Z15" s="515"/>
      <c r="AA15" s="515"/>
      <c r="AB15" s="515"/>
    </row>
    <row r="16" spans="1:28" ht="28" customHeight="1" thickBot="1" x14ac:dyDescent="0.4">
      <c r="A16" s="234"/>
      <c r="B16" s="486"/>
      <c r="C16" s="487"/>
      <c r="D16" s="487"/>
      <c r="E16" s="487"/>
      <c r="F16" s="487"/>
      <c r="G16" s="487"/>
      <c r="H16" s="487"/>
      <c r="I16" s="487"/>
      <c r="J16" s="487"/>
      <c r="K16" s="487"/>
      <c r="L16" s="487"/>
      <c r="M16" s="487"/>
      <c r="N16" s="487"/>
      <c r="O16" s="487"/>
      <c r="P16" s="487"/>
      <c r="Q16" s="487"/>
      <c r="R16" s="487"/>
      <c r="S16" s="487"/>
      <c r="T16" s="487"/>
      <c r="U16" s="487"/>
      <c r="V16" s="487"/>
      <c r="W16" s="487"/>
      <c r="X16" s="487"/>
      <c r="Y16" s="487"/>
      <c r="Z16" s="487"/>
      <c r="AA16" s="487"/>
      <c r="AB16" s="487"/>
    </row>
    <row r="17" spans="1:28" ht="15" thickBot="1" x14ac:dyDescent="0.4">
      <c r="A17" s="234"/>
      <c r="B17" s="500" t="s">
        <v>13</v>
      </c>
      <c r="C17" s="501"/>
      <c r="D17" s="501"/>
      <c r="E17" s="501"/>
      <c r="F17" s="501"/>
      <c r="G17" s="501"/>
      <c r="H17" s="502"/>
      <c r="I17" s="517" t="s">
        <v>14</v>
      </c>
      <c r="J17" s="485"/>
      <c r="K17" s="485"/>
      <c r="L17" s="485"/>
      <c r="M17" s="485"/>
      <c r="N17" s="485"/>
      <c r="O17" s="485"/>
      <c r="P17" s="485"/>
      <c r="Q17" s="485"/>
      <c r="R17" s="485"/>
      <c r="S17" s="485"/>
      <c r="T17" s="485"/>
      <c r="U17" s="485"/>
      <c r="V17" s="485"/>
      <c r="W17" s="485"/>
      <c r="X17" s="485"/>
      <c r="Y17" s="485"/>
      <c r="Z17" s="485"/>
      <c r="AA17" s="485"/>
      <c r="AB17" s="485"/>
    </row>
    <row r="18" spans="1:28" ht="42" customHeight="1" thickBot="1" x14ac:dyDescent="0.4">
      <c r="A18" s="234"/>
      <c r="B18" s="486"/>
      <c r="C18" s="487"/>
      <c r="D18" s="487"/>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487"/>
    </row>
    <row r="19" spans="1:28" ht="42" customHeight="1" thickBot="1" x14ac:dyDescent="0.4">
      <c r="A19" s="234"/>
      <c r="B19" s="500" t="s">
        <v>826</v>
      </c>
      <c r="C19" s="501"/>
      <c r="D19" s="501"/>
      <c r="E19" s="501"/>
      <c r="F19" s="501"/>
      <c r="G19" s="501"/>
      <c r="H19" s="502"/>
      <c r="I19" s="517" t="s">
        <v>16</v>
      </c>
      <c r="J19" s="485"/>
      <c r="K19" s="485"/>
      <c r="L19" s="485"/>
      <c r="M19" s="485"/>
      <c r="N19" s="485"/>
      <c r="O19" s="485"/>
      <c r="P19" s="485"/>
      <c r="Q19" s="485"/>
      <c r="R19" s="485"/>
      <c r="S19" s="485"/>
      <c r="T19" s="485"/>
      <c r="U19" s="485"/>
      <c r="V19" s="485"/>
      <c r="W19" s="485"/>
      <c r="X19" s="485"/>
      <c r="Y19" s="485"/>
      <c r="Z19" s="485"/>
      <c r="AA19" s="485"/>
      <c r="AB19" s="485"/>
    </row>
    <row r="20" spans="1:28" ht="14.5" customHeight="1" thickBot="1" x14ac:dyDescent="0.4">
      <c r="A20" s="234"/>
      <c r="B20" s="486"/>
      <c r="C20" s="487"/>
      <c r="D20" s="487"/>
      <c r="E20" s="487"/>
      <c r="F20" s="487"/>
      <c r="G20" s="487"/>
      <c r="H20" s="487"/>
      <c r="I20" s="487"/>
      <c r="J20" s="487"/>
      <c r="K20" s="487"/>
      <c r="L20" s="487"/>
      <c r="M20" s="487"/>
      <c r="N20" s="487"/>
      <c r="O20" s="487"/>
      <c r="P20" s="487"/>
      <c r="Q20" s="487"/>
      <c r="R20" s="487"/>
      <c r="S20" s="487"/>
      <c r="T20" s="487"/>
      <c r="U20" s="487"/>
      <c r="V20" s="487"/>
      <c r="W20" s="487"/>
      <c r="X20" s="487"/>
      <c r="Y20" s="487"/>
      <c r="Z20" s="487"/>
      <c r="AA20" s="487"/>
      <c r="AB20" s="487"/>
    </row>
    <row r="21" spans="1:28" ht="15" thickBot="1" x14ac:dyDescent="0.4">
      <c r="A21" s="234"/>
      <c r="B21" s="500" t="s">
        <v>463</v>
      </c>
      <c r="C21" s="501"/>
      <c r="D21" s="501"/>
      <c r="E21" s="501"/>
      <c r="F21" s="501"/>
      <c r="G21" s="502"/>
      <c r="H21" s="514" t="s">
        <v>974</v>
      </c>
      <c r="I21" s="515"/>
      <c r="J21" s="516"/>
      <c r="K21" s="500" t="s">
        <v>835</v>
      </c>
      <c r="L21" s="501"/>
      <c r="M21" s="501"/>
      <c r="N21" s="501"/>
      <c r="O21" s="501"/>
      <c r="P21" s="501"/>
      <c r="Q21" s="501"/>
      <c r="R21" s="501"/>
      <c r="S21" s="501"/>
      <c r="T21" s="502"/>
      <c r="U21" s="517" t="s">
        <v>59</v>
      </c>
      <c r="V21" s="485"/>
      <c r="W21" s="485"/>
      <c r="X21" s="485"/>
      <c r="Y21" s="485"/>
      <c r="Z21" s="485"/>
      <c r="AA21" s="485"/>
      <c r="AB21" s="485"/>
    </row>
    <row r="22" spans="1:28" ht="15" thickBot="1" x14ac:dyDescent="0.4">
      <c r="A22" s="234"/>
      <c r="B22" s="50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row>
    <row r="23" spans="1:28" ht="14.5" customHeight="1" thickBot="1" x14ac:dyDescent="0.4">
      <c r="A23" s="234"/>
      <c r="B23" s="500" t="s">
        <v>836</v>
      </c>
      <c r="C23" s="501"/>
      <c r="D23" s="501"/>
      <c r="E23" s="501"/>
      <c r="F23" s="501"/>
      <c r="G23" s="501"/>
      <c r="H23" s="502"/>
      <c r="I23" s="517" t="s">
        <v>27</v>
      </c>
      <c r="J23" s="485"/>
      <c r="K23" s="485"/>
      <c r="L23" s="485"/>
      <c r="M23" s="485"/>
      <c r="N23" s="485"/>
      <c r="O23" s="485"/>
      <c r="P23" s="485"/>
      <c r="Q23" s="485"/>
      <c r="R23" s="485"/>
      <c r="S23" s="485"/>
      <c r="T23" s="485"/>
      <c r="U23" s="485"/>
      <c r="V23" s="485"/>
      <c r="W23" s="485"/>
      <c r="X23" s="485"/>
      <c r="Y23" s="485"/>
      <c r="Z23" s="485"/>
      <c r="AA23" s="485"/>
      <c r="AB23" s="485"/>
    </row>
    <row r="24" spans="1:28" ht="25.5" customHeight="1" thickBot="1" x14ac:dyDescent="0.4">
      <c r="A24" s="234"/>
      <c r="B24" s="486"/>
      <c r="C24" s="487"/>
      <c r="D24" s="487"/>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row>
    <row r="25" spans="1:28" ht="15" thickBot="1" x14ac:dyDescent="0.4">
      <c r="A25" s="234"/>
      <c r="B25" s="500" t="s">
        <v>268</v>
      </c>
      <c r="C25" s="501"/>
      <c r="D25" s="501"/>
      <c r="E25" s="501"/>
      <c r="F25" s="501"/>
      <c r="G25" s="501"/>
      <c r="H25" s="501"/>
      <c r="I25" s="501"/>
      <c r="J25" s="501"/>
      <c r="K25" s="501"/>
      <c r="L25" s="501"/>
      <c r="M25" s="223"/>
      <c r="N25" s="500" t="s">
        <v>24</v>
      </c>
      <c r="O25" s="501"/>
      <c r="P25" s="501"/>
      <c r="Q25" s="501"/>
      <c r="R25" s="501"/>
      <c r="S25" s="501"/>
      <c r="T25" s="501"/>
      <c r="U25" s="501"/>
      <c r="V25" s="501"/>
      <c r="W25" s="501"/>
      <c r="X25" s="501"/>
      <c r="Y25" s="501"/>
      <c r="Z25" s="501"/>
      <c r="AA25" s="501"/>
      <c r="AB25" s="501"/>
    </row>
    <row r="26" spans="1:28" ht="15" customHeight="1" thickBot="1" x14ac:dyDescent="0.4">
      <c r="A26" s="234"/>
      <c r="B26" s="483" t="s">
        <v>975</v>
      </c>
      <c r="C26" s="484"/>
      <c r="D26" s="484"/>
      <c r="E26" s="484"/>
      <c r="F26" s="484"/>
      <c r="G26" s="484"/>
      <c r="H26" s="484"/>
      <c r="I26" s="484"/>
      <c r="J26" s="484"/>
      <c r="K26" s="484"/>
      <c r="L26" s="484"/>
      <c r="M26" s="484"/>
      <c r="N26" s="485" t="s">
        <v>25</v>
      </c>
      <c r="O26" s="485"/>
      <c r="P26" s="485"/>
      <c r="Q26" s="485"/>
      <c r="R26" s="485"/>
      <c r="S26" s="485"/>
      <c r="T26" s="485"/>
      <c r="U26" s="485"/>
      <c r="V26" s="485"/>
      <c r="W26" s="485"/>
      <c r="X26" s="485"/>
      <c r="Y26" s="485"/>
      <c r="Z26" s="485"/>
      <c r="AA26" s="485"/>
      <c r="AB26" s="485"/>
    </row>
    <row r="27" spans="1:28" ht="15" thickBot="1" x14ac:dyDescent="0.4">
      <c r="A27" s="234"/>
      <c r="B27" s="486"/>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row>
    <row r="28" spans="1:28" ht="26" customHeight="1" thickBot="1" x14ac:dyDescent="0.4">
      <c r="A28" s="234"/>
      <c r="B28" s="488" t="s">
        <v>839</v>
      </c>
      <c r="C28" s="489"/>
      <c r="D28" s="489"/>
      <c r="E28" s="489"/>
      <c r="F28" s="489"/>
      <c r="G28" s="489"/>
      <c r="H28" s="490"/>
      <c r="I28" s="494">
        <v>0.9</v>
      </c>
      <c r="J28" s="495"/>
      <c r="K28" s="495"/>
      <c r="L28" s="496"/>
      <c r="M28" s="500" t="s">
        <v>22</v>
      </c>
      <c r="N28" s="501"/>
      <c r="O28" s="501"/>
      <c r="P28" s="501"/>
      <c r="Q28" s="501"/>
      <c r="R28" s="501"/>
      <c r="S28" s="501"/>
      <c r="T28" s="501"/>
      <c r="U28" s="501"/>
      <c r="V28" s="501"/>
      <c r="W28" s="502"/>
      <c r="X28" s="500" t="s">
        <v>18</v>
      </c>
      <c r="Y28" s="501"/>
      <c r="Z28" s="501"/>
      <c r="AA28" s="501"/>
      <c r="AB28" s="501"/>
    </row>
    <row r="29" spans="1:28" ht="15" thickBot="1" x14ac:dyDescent="0.4">
      <c r="A29" s="234"/>
      <c r="B29" s="491"/>
      <c r="C29" s="492"/>
      <c r="D29" s="492"/>
      <c r="E29" s="492"/>
      <c r="F29" s="492"/>
      <c r="G29" s="492"/>
      <c r="H29" s="493"/>
      <c r="I29" s="497"/>
      <c r="J29" s="498"/>
      <c r="K29" s="498"/>
      <c r="L29" s="499"/>
      <c r="M29" s="503" t="s">
        <v>976</v>
      </c>
      <c r="N29" s="504"/>
      <c r="O29" s="504"/>
      <c r="P29" s="504"/>
      <c r="Q29" s="504"/>
      <c r="R29" s="504"/>
      <c r="S29" s="504"/>
      <c r="T29" s="504"/>
      <c r="U29" s="504"/>
      <c r="V29" s="504"/>
      <c r="W29" s="505"/>
      <c r="X29" s="483" t="s">
        <v>20</v>
      </c>
      <c r="Y29" s="484"/>
      <c r="Z29" s="484"/>
      <c r="AA29" s="484"/>
      <c r="AB29" s="484"/>
    </row>
    <row r="30" spans="1:28" ht="15" thickBot="1" x14ac:dyDescent="0.4">
      <c r="A30" s="234"/>
      <c r="B30" s="486"/>
      <c r="C30" s="487"/>
      <c r="D30" s="487"/>
      <c r="E30" s="487"/>
      <c r="F30" s="487"/>
      <c r="G30" s="487"/>
      <c r="H30" s="487"/>
      <c r="I30" s="487"/>
      <c r="J30" s="487"/>
      <c r="K30" s="487"/>
      <c r="L30" s="487"/>
      <c r="M30" s="487"/>
      <c r="N30" s="487"/>
      <c r="O30" s="487"/>
      <c r="P30" s="487"/>
      <c r="Q30" s="487"/>
      <c r="R30" s="487"/>
      <c r="S30" s="487"/>
      <c r="T30" s="487"/>
      <c r="U30" s="487"/>
      <c r="V30" s="487"/>
      <c r="W30" s="487"/>
      <c r="X30" s="487"/>
      <c r="Y30" s="487"/>
      <c r="Z30" s="487"/>
      <c r="AA30" s="487"/>
      <c r="AB30" s="487"/>
    </row>
    <row r="31" spans="1:28" ht="15" thickBot="1" x14ac:dyDescent="0.4">
      <c r="A31" s="234"/>
      <c r="B31" s="560" t="s">
        <v>842</v>
      </c>
      <c r="C31" s="561"/>
      <c r="D31" s="561"/>
      <c r="E31" s="561"/>
      <c r="F31" s="561"/>
      <c r="G31" s="561"/>
      <c r="H31" s="561"/>
      <c r="I31" s="561"/>
      <c r="J31" s="562"/>
      <c r="K31" s="569" t="s">
        <v>35</v>
      </c>
      <c r="L31" s="570"/>
      <c r="M31" s="570"/>
      <c r="N31" s="570"/>
      <c r="O31" s="570"/>
      <c r="P31" s="570"/>
      <c r="Q31" s="570"/>
      <c r="R31" s="571"/>
      <c r="S31" s="572" t="s">
        <v>36</v>
      </c>
      <c r="T31" s="573"/>
      <c r="U31" s="573"/>
      <c r="V31" s="573"/>
      <c r="W31" s="574"/>
      <c r="X31" s="575" t="s">
        <v>37</v>
      </c>
      <c r="Y31" s="576"/>
      <c r="Z31" s="576"/>
      <c r="AA31" s="576"/>
      <c r="AB31" s="576"/>
    </row>
    <row r="32" spans="1:28" x14ac:dyDescent="0.35">
      <c r="A32" s="234"/>
      <c r="B32" s="563"/>
      <c r="C32" s="564"/>
      <c r="D32" s="564"/>
      <c r="E32" s="564"/>
      <c r="F32" s="564"/>
      <c r="G32" s="564"/>
      <c r="H32" s="564"/>
      <c r="I32" s="564"/>
      <c r="J32" s="565"/>
      <c r="K32" s="577" t="s">
        <v>38</v>
      </c>
      <c r="L32" s="578"/>
      <c r="M32" s="578"/>
      <c r="N32" s="579"/>
      <c r="O32" s="580" t="s">
        <v>39</v>
      </c>
      <c r="P32" s="578"/>
      <c r="Q32" s="578"/>
      <c r="R32" s="579"/>
      <c r="S32" s="580" t="s">
        <v>38</v>
      </c>
      <c r="T32" s="579"/>
      <c r="U32" s="580" t="s">
        <v>39</v>
      </c>
      <c r="V32" s="578"/>
      <c r="W32" s="579"/>
      <c r="X32" s="506" t="s">
        <v>38</v>
      </c>
      <c r="Y32" s="507"/>
      <c r="Z32" s="506" t="s">
        <v>39</v>
      </c>
      <c r="AA32" s="581"/>
      <c r="AB32" s="507"/>
    </row>
    <row r="33" spans="1:28" ht="15" thickBot="1" x14ac:dyDescent="0.4">
      <c r="A33" s="234"/>
      <c r="B33" s="566"/>
      <c r="C33" s="567"/>
      <c r="D33" s="567"/>
      <c r="E33" s="567"/>
      <c r="F33" s="567"/>
      <c r="G33" s="567"/>
      <c r="H33" s="567"/>
      <c r="I33" s="567"/>
      <c r="J33" s="568"/>
      <c r="K33" s="582">
        <v>0</v>
      </c>
      <c r="L33" s="583"/>
      <c r="M33" s="583"/>
      <c r="N33" s="584"/>
      <c r="O33" s="554">
        <v>0.79</v>
      </c>
      <c r="P33" s="555"/>
      <c r="Q33" s="555"/>
      <c r="R33" s="556"/>
      <c r="S33" s="554">
        <v>0.8</v>
      </c>
      <c r="T33" s="556"/>
      <c r="U33" s="554">
        <v>0.89</v>
      </c>
      <c r="V33" s="555"/>
      <c r="W33" s="556"/>
      <c r="X33" s="554">
        <v>0.9</v>
      </c>
      <c r="Y33" s="556"/>
      <c r="Z33" s="554">
        <v>1</v>
      </c>
      <c r="AA33" s="555"/>
      <c r="AB33" s="556"/>
    </row>
    <row r="34" spans="1:28" ht="15" customHeight="1" thickBot="1" x14ac:dyDescent="0.4">
      <c r="A34" s="234"/>
      <c r="B34" s="486"/>
      <c r="C34" s="487"/>
      <c r="D34" s="487"/>
      <c r="E34" s="487"/>
      <c r="F34" s="487"/>
      <c r="G34" s="487"/>
      <c r="H34" s="487"/>
      <c r="I34" s="487"/>
      <c r="J34" s="487"/>
      <c r="K34" s="487"/>
      <c r="L34" s="487"/>
      <c r="M34" s="487"/>
      <c r="N34" s="487"/>
      <c r="O34" s="487"/>
      <c r="P34" s="487"/>
      <c r="Q34" s="487"/>
      <c r="R34" s="487"/>
      <c r="S34" s="487"/>
      <c r="T34" s="487"/>
      <c r="U34" s="487"/>
      <c r="V34" s="487"/>
      <c r="W34" s="487"/>
      <c r="X34" s="487"/>
      <c r="Y34" s="487"/>
      <c r="Z34" s="487"/>
      <c r="AA34" s="487"/>
      <c r="AB34" s="487"/>
    </row>
    <row r="35" spans="1:28" ht="42.5" customHeight="1" thickBot="1" x14ac:dyDescent="0.4">
      <c r="A35" s="248"/>
      <c r="B35" s="488" t="s">
        <v>40</v>
      </c>
      <c r="C35" s="489"/>
      <c r="D35" s="489"/>
      <c r="E35" s="489"/>
      <c r="F35" s="489"/>
      <c r="G35" s="489"/>
      <c r="H35" s="489"/>
      <c r="I35" s="489"/>
      <c r="J35" s="489"/>
      <c r="K35" s="489"/>
      <c r="L35" s="489"/>
      <c r="M35" s="489"/>
      <c r="N35" s="489"/>
      <c r="O35" s="489"/>
      <c r="P35" s="489"/>
      <c r="Q35" s="489"/>
      <c r="R35" s="489"/>
      <c r="S35" s="489"/>
      <c r="T35" s="489"/>
      <c r="U35" s="489"/>
      <c r="V35" s="489"/>
      <c r="W35" s="489"/>
      <c r="X35" s="489"/>
      <c r="Y35" s="489"/>
      <c r="Z35" s="489"/>
      <c r="AA35" s="489"/>
      <c r="AB35" s="489"/>
    </row>
    <row r="36" spans="1:28" ht="52" customHeight="1" x14ac:dyDescent="0.35">
      <c r="A36" s="248"/>
      <c r="B36" s="557" t="s">
        <v>41</v>
      </c>
      <c r="C36" s="558"/>
      <c r="D36" s="558"/>
      <c r="E36" s="558"/>
      <c r="F36" s="558"/>
      <c r="G36" s="559"/>
      <c r="H36" s="214" t="s">
        <v>977</v>
      </c>
      <c r="I36" s="224" t="s">
        <v>978</v>
      </c>
      <c r="J36" s="213" t="s">
        <v>42</v>
      </c>
      <c r="K36" s="557" t="s">
        <v>43</v>
      </c>
      <c r="L36" s="558"/>
      <c r="M36" s="558"/>
      <c r="N36" s="558"/>
      <c r="O36" s="558"/>
      <c r="P36" s="558"/>
      <c r="Q36" s="558"/>
      <c r="R36" s="558"/>
      <c r="S36" s="558"/>
      <c r="T36" s="558"/>
      <c r="U36" s="558"/>
      <c r="V36" s="558"/>
      <c r="W36" s="558"/>
      <c r="X36" s="558"/>
      <c r="Y36" s="558"/>
      <c r="Z36" s="558"/>
      <c r="AA36" s="558"/>
      <c r="AB36" s="559"/>
    </row>
    <row r="37" spans="1:28" ht="41" customHeight="1" x14ac:dyDescent="0.35">
      <c r="A37" s="591"/>
      <c r="B37" s="592" t="s">
        <v>979</v>
      </c>
      <c r="C37" s="593"/>
      <c r="D37" s="593"/>
      <c r="E37" s="593"/>
      <c r="F37" s="593"/>
      <c r="G37" s="594"/>
      <c r="H37" s="601">
        <v>9</v>
      </c>
      <c r="I37" s="604">
        <v>9</v>
      </c>
      <c r="J37" s="607">
        <v>1</v>
      </c>
      <c r="K37" s="610" t="s">
        <v>980</v>
      </c>
      <c r="L37" s="611"/>
      <c r="M37" s="611"/>
      <c r="N37" s="611"/>
      <c r="O37" s="611"/>
      <c r="P37" s="611"/>
      <c r="Q37" s="611"/>
      <c r="R37" s="611"/>
      <c r="S37" s="611"/>
      <c r="T37" s="611"/>
      <c r="U37" s="611"/>
      <c r="V37" s="611"/>
      <c r="W37" s="611"/>
      <c r="X37" s="611"/>
      <c r="Y37" s="611"/>
      <c r="Z37" s="611"/>
      <c r="AA37" s="611"/>
      <c r="AB37" s="612"/>
    </row>
    <row r="38" spans="1:28" ht="15" customHeight="1" x14ac:dyDescent="0.35">
      <c r="A38" s="591"/>
      <c r="B38" s="595"/>
      <c r="C38" s="596"/>
      <c r="D38" s="596"/>
      <c r="E38" s="596"/>
      <c r="F38" s="596"/>
      <c r="G38" s="597"/>
      <c r="H38" s="602"/>
      <c r="I38" s="605"/>
      <c r="J38" s="608"/>
      <c r="K38" s="585"/>
      <c r="L38" s="586"/>
      <c r="M38" s="586"/>
      <c r="N38" s="586"/>
      <c r="O38" s="586"/>
      <c r="P38" s="586"/>
      <c r="Q38" s="586"/>
      <c r="R38" s="586"/>
      <c r="S38" s="586"/>
      <c r="T38" s="586"/>
      <c r="U38" s="586"/>
      <c r="V38" s="586"/>
      <c r="W38" s="586"/>
      <c r="X38" s="586"/>
      <c r="Y38" s="586"/>
      <c r="Z38" s="586"/>
      <c r="AA38" s="586"/>
      <c r="AB38" s="587"/>
    </row>
    <row r="39" spans="1:28" ht="15" customHeight="1" x14ac:dyDescent="0.35">
      <c r="A39" s="591"/>
      <c r="B39" s="595"/>
      <c r="C39" s="596"/>
      <c r="D39" s="596"/>
      <c r="E39" s="596"/>
      <c r="F39" s="596"/>
      <c r="G39" s="597"/>
      <c r="H39" s="602"/>
      <c r="I39" s="605"/>
      <c r="J39" s="608"/>
      <c r="K39" s="588" t="s">
        <v>981</v>
      </c>
      <c r="L39" s="589"/>
      <c r="M39" s="589"/>
      <c r="N39" s="589"/>
      <c r="O39" s="589"/>
      <c r="P39" s="589"/>
      <c r="Q39" s="589"/>
      <c r="R39" s="589"/>
      <c r="S39" s="589"/>
      <c r="T39" s="589"/>
      <c r="U39" s="589"/>
      <c r="V39" s="589"/>
      <c r="W39" s="589"/>
      <c r="X39" s="589"/>
      <c r="Y39" s="589"/>
      <c r="Z39" s="589"/>
      <c r="AA39" s="589"/>
      <c r="AB39" s="590"/>
    </row>
    <row r="40" spans="1:28" x14ac:dyDescent="0.35">
      <c r="A40" s="591"/>
      <c r="B40" s="595"/>
      <c r="C40" s="596"/>
      <c r="D40" s="596"/>
      <c r="E40" s="596"/>
      <c r="F40" s="596"/>
      <c r="G40" s="597"/>
      <c r="H40" s="602"/>
      <c r="I40" s="605"/>
      <c r="J40" s="608"/>
      <c r="K40" s="588" t="s">
        <v>982</v>
      </c>
      <c r="L40" s="589"/>
      <c r="M40" s="589"/>
      <c r="N40" s="589"/>
      <c r="O40" s="589"/>
      <c r="P40" s="589"/>
      <c r="Q40" s="589"/>
      <c r="R40" s="589"/>
      <c r="S40" s="589"/>
      <c r="T40" s="589"/>
      <c r="U40" s="589"/>
      <c r="V40" s="589"/>
      <c r="W40" s="589"/>
      <c r="X40" s="589"/>
      <c r="Y40" s="589"/>
      <c r="Z40" s="589"/>
      <c r="AA40" s="589"/>
      <c r="AB40" s="590"/>
    </row>
    <row r="41" spans="1:28" x14ac:dyDescent="0.35">
      <c r="A41" s="591"/>
      <c r="B41" s="595"/>
      <c r="C41" s="596"/>
      <c r="D41" s="596"/>
      <c r="E41" s="596"/>
      <c r="F41" s="596"/>
      <c r="G41" s="597"/>
      <c r="H41" s="602"/>
      <c r="I41" s="605"/>
      <c r="J41" s="608"/>
      <c r="K41" s="585"/>
      <c r="L41" s="586"/>
      <c r="M41" s="586"/>
      <c r="N41" s="586"/>
      <c r="O41" s="586"/>
      <c r="P41" s="586"/>
      <c r="Q41" s="586"/>
      <c r="R41" s="586"/>
      <c r="S41" s="586"/>
      <c r="T41" s="586"/>
      <c r="U41" s="586"/>
      <c r="V41" s="586"/>
      <c r="W41" s="586"/>
      <c r="X41" s="586"/>
      <c r="Y41" s="586"/>
      <c r="Z41" s="586"/>
      <c r="AA41" s="586"/>
      <c r="AB41" s="587"/>
    </row>
    <row r="42" spans="1:28" x14ac:dyDescent="0.35">
      <c r="A42" s="591"/>
      <c r="B42" s="595"/>
      <c r="C42" s="596"/>
      <c r="D42" s="596"/>
      <c r="E42" s="596"/>
      <c r="F42" s="596"/>
      <c r="G42" s="597"/>
      <c r="H42" s="602"/>
      <c r="I42" s="605"/>
      <c r="J42" s="608"/>
      <c r="K42" s="585"/>
      <c r="L42" s="586"/>
      <c r="M42" s="586"/>
      <c r="N42" s="586"/>
      <c r="O42" s="586"/>
      <c r="P42" s="586"/>
      <c r="Q42" s="586"/>
      <c r="R42" s="586"/>
      <c r="S42" s="586"/>
      <c r="T42" s="586"/>
      <c r="U42" s="586"/>
      <c r="V42" s="586"/>
      <c r="W42" s="586"/>
      <c r="X42" s="586"/>
      <c r="Y42" s="586"/>
      <c r="Z42" s="586"/>
      <c r="AA42" s="586"/>
      <c r="AB42" s="587"/>
    </row>
    <row r="43" spans="1:28" ht="15" customHeight="1" x14ac:dyDescent="0.35">
      <c r="A43" s="591"/>
      <c r="B43" s="595"/>
      <c r="C43" s="596"/>
      <c r="D43" s="596"/>
      <c r="E43" s="596"/>
      <c r="F43" s="596"/>
      <c r="G43" s="597"/>
      <c r="H43" s="602"/>
      <c r="I43" s="605"/>
      <c r="J43" s="608"/>
      <c r="K43" s="588" t="s">
        <v>983</v>
      </c>
      <c r="L43" s="589"/>
      <c r="M43" s="589"/>
      <c r="N43" s="589"/>
      <c r="O43" s="589"/>
      <c r="P43" s="589"/>
      <c r="Q43" s="589"/>
      <c r="R43" s="589"/>
      <c r="S43" s="589"/>
      <c r="T43" s="589"/>
      <c r="U43" s="589"/>
      <c r="V43" s="589"/>
      <c r="W43" s="589"/>
      <c r="X43" s="589"/>
      <c r="Y43" s="589"/>
      <c r="Z43" s="589"/>
      <c r="AA43" s="589"/>
      <c r="AB43" s="590"/>
    </row>
    <row r="44" spans="1:28" x14ac:dyDescent="0.35">
      <c r="A44" s="591"/>
      <c r="B44" s="595"/>
      <c r="C44" s="596"/>
      <c r="D44" s="596"/>
      <c r="E44" s="596"/>
      <c r="F44" s="596"/>
      <c r="G44" s="597"/>
      <c r="H44" s="602"/>
      <c r="I44" s="605"/>
      <c r="J44" s="608"/>
      <c r="K44" s="585"/>
      <c r="L44" s="586"/>
      <c r="M44" s="586"/>
      <c r="N44" s="586"/>
      <c r="O44" s="586"/>
      <c r="P44" s="586"/>
      <c r="Q44" s="586"/>
      <c r="R44" s="586"/>
      <c r="S44" s="586"/>
      <c r="T44" s="586"/>
      <c r="U44" s="586"/>
      <c r="V44" s="586"/>
      <c r="W44" s="586"/>
      <c r="X44" s="586"/>
      <c r="Y44" s="586"/>
      <c r="Z44" s="586"/>
      <c r="AA44" s="586"/>
      <c r="AB44" s="587"/>
    </row>
    <row r="45" spans="1:28" x14ac:dyDescent="0.35">
      <c r="A45" s="591"/>
      <c r="B45" s="595"/>
      <c r="C45" s="596"/>
      <c r="D45" s="596"/>
      <c r="E45" s="596"/>
      <c r="F45" s="596"/>
      <c r="G45" s="597"/>
      <c r="H45" s="602"/>
      <c r="I45" s="605"/>
      <c r="J45" s="608"/>
      <c r="K45" s="588" t="s">
        <v>984</v>
      </c>
      <c r="L45" s="589"/>
      <c r="M45" s="589"/>
      <c r="N45" s="589"/>
      <c r="O45" s="589"/>
      <c r="P45" s="589"/>
      <c r="Q45" s="589"/>
      <c r="R45" s="589"/>
      <c r="S45" s="589"/>
      <c r="T45" s="589"/>
      <c r="U45" s="589"/>
      <c r="V45" s="589"/>
      <c r="W45" s="589"/>
      <c r="X45" s="589"/>
      <c r="Y45" s="589"/>
      <c r="Z45" s="589"/>
      <c r="AA45" s="589"/>
      <c r="AB45" s="590"/>
    </row>
    <row r="46" spans="1:28" x14ac:dyDescent="0.35">
      <c r="A46" s="591"/>
      <c r="B46" s="595"/>
      <c r="C46" s="596"/>
      <c r="D46" s="596"/>
      <c r="E46" s="596"/>
      <c r="F46" s="596"/>
      <c r="G46" s="597"/>
      <c r="H46" s="602"/>
      <c r="I46" s="605"/>
      <c r="J46" s="608"/>
      <c r="K46" s="588" t="s">
        <v>314</v>
      </c>
      <c r="L46" s="589"/>
      <c r="M46" s="589"/>
      <c r="N46" s="589"/>
      <c r="O46" s="589"/>
      <c r="P46" s="589"/>
      <c r="Q46" s="589"/>
      <c r="R46" s="589"/>
      <c r="S46" s="589"/>
      <c r="T46" s="589"/>
      <c r="U46" s="589"/>
      <c r="V46" s="589"/>
      <c r="W46" s="589"/>
      <c r="X46" s="589"/>
      <c r="Y46" s="589"/>
      <c r="Z46" s="589"/>
      <c r="AA46" s="589"/>
      <c r="AB46" s="590"/>
    </row>
    <row r="47" spans="1:28" x14ac:dyDescent="0.35">
      <c r="A47" s="591"/>
      <c r="B47" s="595"/>
      <c r="C47" s="596"/>
      <c r="D47" s="596"/>
      <c r="E47" s="596"/>
      <c r="F47" s="596"/>
      <c r="G47" s="597"/>
      <c r="H47" s="602"/>
      <c r="I47" s="605"/>
      <c r="J47" s="608"/>
      <c r="K47" s="588" t="s">
        <v>985</v>
      </c>
      <c r="L47" s="589"/>
      <c r="M47" s="589"/>
      <c r="N47" s="589"/>
      <c r="O47" s="589"/>
      <c r="P47" s="589"/>
      <c r="Q47" s="589"/>
      <c r="R47" s="589"/>
      <c r="S47" s="589"/>
      <c r="T47" s="589"/>
      <c r="U47" s="589"/>
      <c r="V47" s="589"/>
      <c r="W47" s="589"/>
      <c r="X47" s="589"/>
      <c r="Y47" s="589"/>
      <c r="Z47" s="589"/>
      <c r="AA47" s="589"/>
      <c r="AB47" s="590"/>
    </row>
    <row r="48" spans="1:28" x14ac:dyDescent="0.35">
      <c r="A48" s="591"/>
      <c r="B48" s="595"/>
      <c r="C48" s="596"/>
      <c r="D48" s="596"/>
      <c r="E48" s="596"/>
      <c r="F48" s="596"/>
      <c r="G48" s="597"/>
      <c r="H48" s="602"/>
      <c r="I48" s="605"/>
      <c r="J48" s="608"/>
      <c r="K48" s="585"/>
      <c r="L48" s="586"/>
      <c r="M48" s="586"/>
      <c r="N48" s="586"/>
      <c r="O48" s="586"/>
      <c r="P48" s="586"/>
      <c r="Q48" s="586"/>
      <c r="R48" s="586"/>
      <c r="S48" s="586"/>
      <c r="T48" s="586"/>
      <c r="U48" s="586"/>
      <c r="V48" s="586"/>
      <c r="W48" s="586"/>
      <c r="X48" s="586"/>
      <c r="Y48" s="586"/>
      <c r="Z48" s="586"/>
      <c r="AA48" s="586"/>
      <c r="AB48" s="587"/>
    </row>
    <row r="49" spans="1:28" x14ac:dyDescent="0.35">
      <c r="A49" s="591"/>
      <c r="B49" s="595"/>
      <c r="C49" s="596"/>
      <c r="D49" s="596"/>
      <c r="E49" s="596"/>
      <c r="F49" s="596"/>
      <c r="G49" s="597"/>
      <c r="H49" s="602"/>
      <c r="I49" s="605"/>
      <c r="J49" s="608"/>
      <c r="K49" s="588" t="s">
        <v>986</v>
      </c>
      <c r="L49" s="589"/>
      <c r="M49" s="589"/>
      <c r="N49" s="589"/>
      <c r="O49" s="589"/>
      <c r="P49" s="589"/>
      <c r="Q49" s="589"/>
      <c r="R49" s="589"/>
      <c r="S49" s="589"/>
      <c r="T49" s="589"/>
      <c r="U49" s="589"/>
      <c r="V49" s="589"/>
      <c r="W49" s="589"/>
      <c r="X49" s="589"/>
      <c r="Y49" s="589"/>
      <c r="Z49" s="589"/>
      <c r="AA49" s="589"/>
      <c r="AB49" s="590"/>
    </row>
    <row r="50" spans="1:28" x14ac:dyDescent="0.35">
      <c r="A50" s="591"/>
      <c r="B50" s="595"/>
      <c r="C50" s="596"/>
      <c r="D50" s="596"/>
      <c r="E50" s="596"/>
      <c r="F50" s="596"/>
      <c r="G50" s="597"/>
      <c r="H50" s="602"/>
      <c r="I50" s="605"/>
      <c r="J50" s="608"/>
      <c r="K50" s="585"/>
      <c r="L50" s="586"/>
      <c r="M50" s="586"/>
      <c r="N50" s="586"/>
      <c r="O50" s="586"/>
      <c r="P50" s="586"/>
      <c r="Q50" s="586"/>
      <c r="R50" s="586"/>
      <c r="S50" s="586"/>
      <c r="T50" s="586"/>
      <c r="U50" s="586"/>
      <c r="V50" s="586"/>
      <c r="W50" s="586"/>
      <c r="X50" s="586"/>
      <c r="Y50" s="586"/>
      <c r="Z50" s="586"/>
      <c r="AA50" s="586"/>
      <c r="AB50" s="587"/>
    </row>
    <row r="51" spans="1:28" x14ac:dyDescent="0.35">
      <c r="A51" s="591"/>
      <c r="B51" s="595"/>
      <c r="C51" s="596"/>
      <c r="D51" s="596"/>
      <c r="E51" s="596"/>
      <c r="F51" s="596"/>
      <c r="G51" s="597"/>
      <c r="H51" s="602"/>
      <c r="I51" s="605"/>
      <c r="J51" s="608"/>
      <c r="K51" s="588" t="s">
        <v>987</v>
      </c>
      <c r="L51" s="589"/>
      <c r="M51" s="589"/>
      <c r="N51" s="589"/>
      <c r="O51" s="589"/>
      <c r="P51" s="589"/>
      <c r="Q51" s="589"/>
      <c r="R51" s="589"/>
      <c r="S51" s="589"/>
      <c r="T51" s="589"/>
      <c r="U51" s="589"/>
      <c r="V51" s="589"/>
      <c r="W51" s="589"/>
      <c r="X51" s="589"/>
      <c r="Y51" s="589"/>
      <c r="Z51" s="589"/>
      <c r="AA51" s="589"/>
      <c r="AB51" s="590"/>
    </row>
    <row r="52" spans="1:28" x14ac:dyDescent="0.35">
      <c r="A52" s="591"/>
      <c r="B52" s="595"/>
      <c r="C52" s="596"/>
      <c r="D52" s="596"/>
      <c r="E52" s="596"/>
      <c r="F52" s="596"/>
      <c r="G52" s="597"/>
      <c r="H52" s="602"/>
      <c r="I52" s="605"/>
      <c r="J52" s="608"/>
      <c r="K52" s="585"/>
      <c r="L52" s="586"/>
      <c r="M52" s="586"/>
      <c r="N52" s="586"/>
      <c r="O52" s="586"/>
      <c r="P52" s="586"/>
      <c r="Q52" s="586"/>
      <c r="R52" s="586"/>
      <c r="S52" s="586"/>
      <c r="T52" s="586"/>
      <c r="U52" s="586"/>
      <c r="V52" s="586"/>
      <c r="W52" s="586"/>
      <c r="X52" s="586"/>
      <c r="Y52" s="586"/>
      <c r="Z52" s="586"/>
      <c r="AA52" s="586"/>
      <c r="AB52" s="587"/>
    </row>
    <row r="53" spans="1:28" x14ac:dyDescent="0.35">
      <c r="A53" s="591"/>
      <c r="B53" s="595"/>
      <c r="C53" s="596"/>
      <c r="D53" s="596"/>
      <c r="E53" s="596"/>
      <c r="F53" s="596"/>
      <c r="G53" s="597"/>
      <c r="H53" s="602"/>
      <c r="I53" s="605"/>
      <c r="J53" s="608"/>
      <c r="K53" s="588" t="s">
        <v>988</v>
      </c>
      <c r="L53" s="589"/>
      <c r="M53" s="589"/>
      <c r="N53" s="589"/>
      <c r="O53" s="589"/>
      <c r="P53" s="589"/>
      <c r="Q53" s="589"/>
      <c r="R53" s="589"/>
      <c r="S53" s="589"/>
      <c r="T53" s="589"/>
      <c r="U53" s="589"/>
      <c r="V53" s="589"/>
      <c r="W53" s="589"/>
      <c r="X53" s="589"/>
      <c r="Y53" s="589"/>
      <c r="Z53" s="589"/>
      <c r="AA53" s="589"/>
      <c r="AB53" s="590"/>
    </row>
    <row r="54" spans="1:28" x14ac:dyDescent="0.35">
      <c r="A54" s="591"/>
      <c r="B54" s="595"/>
      <c r="C54" s="596"/>
      <c r="D54" s="596"/>
      <c r="E54" s="596"/>
      <c r="F54" s="596"/>
      <c r="G54" s="597"/>
      <c r="H54" s="602"/>
      <c r="I54" s="605"/>
      <c r="J54" s="608"/>
      <c r="K54" s="585"/>
      <c r="L54" s="586"/>
      <c r="M54" s="586"/>
      <c r="N54" s="586"/>
      <c r="O54" s="586"/>
      <c r="P54" s="586"/>
      <c r="Q54" s="586"/>
      <c r="R54" s="586"/>
      <c r="S54" s="586"/>
      <c r="T54" s="586"/>
      <c r="U54" s="586"/>
      <c r="V54" s="586"/>
      <c r="W54" s="586"/>
      <c r="X54" s="586"/>
      <c r="Y54" s="586"/>
      <c r="Z54" s="586"/>
      <c r="AA54" s="586"/>
      <c r="AB54" s="587"/>
    </row>
    <row r="55" spans="1:28" x14ac:dyDescent="0.35">
      <c r="A55" s="591"/>
      <c r="B55" s="595"/>
      <c r="C55" s="596"/>
      <c r="D55" s="596"/>
      <c r="E55" s="596"/>
      <c r="F55" s="596"/>
      <c r="G55" s="597"/>
      <c r="H55" s="602"/>
      <c r="I55" s="605"/>
      <c r="J55" s="608"/>
      <c r="K55" s="585"/>
      <c r="L55" s="586"/>
      <c r="M55" s="586"/>
      <c r="N55" s="586"/>
      <c r="O55" s="586"/>
      <c r="P55" s="586"/>
      <c r="Q55" s="586"/>
      <c r="R55" s="586"/>
      <c r="S55" s="586"/>
      <c r="T55" s="586"/>
      <c r="U55" s="586"/>
      <c r="V55" s="586"/>
      <c r="W55" s="586"/>
      <c r="X55" s="586"/>
      <c r="Y55" s="586"/>
      <c r="Z55" s="586"/>
      <c r="AA55" s="586"/>
      <c r="AB55" s="587"/>
    </row>
    <row r="56" spans="1:28" x14ac:dyDescent="0.35">
      <c r="A56" s="591"/>
      <c r="B56" s="595"/>
      <c r="C56" s="596"/>
      <c r="D56" s="596"/>
      <c r="E56" s="596"/>
      <c r="F56" s="596"/>
      <c r="G56" s="597"/>
      <c r="H56" s="602"/>
      <c r="I56" s="605"/>
      <c r="J56" s="608"/>
      <c r="K56" s="588" t="s">
        <v>989</v>
      </c>
      <c r="L56" s="589"/>
      <c r="M56" s="589"/>
      <c r="N56" s="589"/>
      <c r="O56" s="589"/>
      <c r="P56" s="589"/>
      <c r="Q56" s="589"/>
      <c r="R56" s="589"/>
      <c r="S56" s="589"/>
      <c r="T56" s="589"/>
      <c r="U56" s="589"/>
      <c r="V56" s="589"/>
      <c r="W56" s="589"/>
      <c r="X56" s="589"/>
      <c r="Y56" s="589"/>
      <c r="Z56" s="589"/>
      <c r="AA56" s="589"/>
      <c r="AB56" s="590"/>
    </row>
    <row r="57" spans="1:28" x14ac:dyDescent="0.35">
      <c r="A57" s="591"/>
      <c r="B57" s="595"/>
      <c r="C57" s="596"/>
      <c r="D57" s="596"/>
      <c r="E57" s="596"/>
      <c r="F57" s="596"/>
      <c r="G57" s="597"/>
      <c r="H57" s="602"/>
      <c r="I57" s="605"/>
      <c r="J57" s="608"/>
      <c r="K57" s="585"/>
      <c r="L57" s="586"/>
      <c r="M57" s="586"/>
      <c r="N57" s="586"/>
      <c r="O57" s="586"/>
      <c r="P57" s="586"/>
      <c r="Q57" s="586"/>
      <c r="R57" s="586"/>
      <c r="S57" s="586"/>
      <c r="T57" s="586"/>
      <c r="U57" s="586"/>
      <c r="V57" s="586"/>
      <c r="W57" s="586"/>
      <c r="X57" s="586"/>
      <c r="Y57" s="586"/>
      <c r="Z57" s="586"/>
      <c r="AA57" s="586"/>
      <c r="AB57" s="587"/>
    </row>
    <row r="58" spans="1:28" x14ac:dyDescent="0.35">
      <c r="A58" s="591"/>
      <c r="B58" s="595"/>
      <c r="C58" s="596"/>
      <c r="D58" s="596"/>
      <c r="E58" s="596"/>
      <c r="F58" s="596"/>
      <c r="G58" s="597"/>
      <c r="H58" s="602"/>
      <c r="I58" s="605"/>
      <c r="J58" s="608"/>
      <c r="K58" s="588" t="s">
        <v>990</v>
      </c>
      <c r="L58" s="589"/>
      <c r="M58" s="589"/>
      <c r="N58" s="589"/>
      <c r="O58" s="589"/>
      <c r="P58" s="589"/>
      <c r="Q58" s="589"/>
      <c r="R58" s="589"/>
      <c r="S58" s="589"/>
      <c r="T58" s="589"/>
      <c r="U58" s="589"/>
      <c r="V58" s="589"/>
      <c r="W58" s="589"/>
      <c r="X58" s="589"/>
      <c r="Y58" s="589"/>
      <c r="Z58" s="589"/>
      <c r="AA58" s="589"/>
      <c r="AB58" s="590"/>
    </row>
    <row r="59" spans="1:28" x14ac:dyDescent="0.35">
      <c r="A59" s="591"/>
      <c r="B59" s="595"/>
      <c r="C59" s="596"/>
      <c r="D59" s="596"/>
      <c r="E59" s="596"/>
      <c r="F59" s="596"/>
      <c r="G59" s="597"/>
      <c r="H59" s="602"/>
      <c r="I59" s="605"/>
      <c r="J59" s="608"/>
      <c r="K59" s="585"/>
      <c r="L59" s="586"/>
      <c r="M59" s="586"/>
      <c r="N59" s="586"/>
      <c r="O59" s="586"/>
      <c r="P59" s="586"/>
      <c r="Q59" s="586"/>
      <c r="R59" s="586"/>
      <c r="S59" s="586"/>
      <c r="T59" s="586"/>
      <c r="U59" s="586"/>
      <c r="V59" s="586"/>
      <c r="W59" s="586"/>
      <c r="X59" s="586"/>
      <c r="Y59" s="586"/>
      <c r="Z59" s="586"/>
      <c r="AA59" s="586"/>
      <c r="AB59" s="587"/>
    </row>
    <row r="60" spans="1:28" x14ac:dyDescent="0.35">
      <c r="A60" s="591"/>
      <c r="B60" s="595"/>
      <c r="C60" s="596"/>
      <c r="D60" s="596"/>
      <c r="E60" s="596"/>
      <c r="F60" s="596"/>
      <c r="G60" s="597"/>
      <c r="H60" s="602"/>
      <c r="I60" s="605"/>
      <c r="J60" s="608"/>
      <c r="K60" s="585"/>
      <c r="L60" s="586"/>
      <c r="M60" s="586"/>
      <c r="N60" s="586"/>
      <c r="O60" s="586"/>
      <c r="P60" s="586"/>
      <c r="Q60" s="586"/>
      <c r="R60" s="586"/>
      <c r="S60" s="586"/>
      <c r="T60" s="586"/>
      <c r="U60" s="586"/>
      <c r="V60" s="586"/>
      <c r="W60" s="586"/>
      <c r="X60" s="586"/>
      <c r="Y60" s="586"/>
      <c r="Z60" s="586"/>
      <c r="AA60" s="586"/>
      <c r="AB60" s="587"/>
    </row>
    <row r="61" spans="1:28" ht="20" customHeight="1" x14ac:dyDescent="0.35">
      <c r="A61" s="591"/>
      <c r="B61" s="595"/>
      <c r="C61" s="596"/>
      <c r="D61" s="596"/>
      <c r="E61" s="596"/>
      <c r="F61" s="596"/>
      <c r="G61" s="597"/>
      <c r="H61" s="602"/>
      <c r="I61" s="605"/>
      <c r="J61" s="608"/>
      <c r="K61" s="588" t="s">
        <v>991</v>
      </c>
      <c r="L61" s="589"/>
      <c r="M61" s="589"/>
      <c r="N61" s="589"/>
      <c r="O61" s="589"/>
      <c r="P61" s="589"/>
      <c r="Q61" s="589"/>
      <c r="R61" s="589"/>
      <c r="S61" s="589"/>
      <c r="T61" s="589"/>
      <c r="U61" s="589"/>
      <c r="V61" s="589"/>
      <c r="W61" s="589"/>
      <c r="X61" s="589"/>
      <c r="Y61" s="589"/>
      <c r="Z61" s="589"/>
      <c r="AA61" s="589"/>
      <c r="AB61" s="590"/>
    </row>
    <row r="62" spans="1:28" x14ac:dyDescent="0.35">
      <c r="A62" s="591"/>
      <c r="B62" s="595"/>
      <c r="C62" s="596"/>
      <c r="D62" s="596"/>
      <c r="E62" s="596"/>
      <c r="F62" s="596"/>
      <c r="G62" s="597"/>
      <c r="H62" s="602"/>
      <c r="I62" s="605"/>
      <c r="J62" s="608"/>
      <c r="K62" s="585"/>
      <c r="L62" s="586"/>
      <c r="M62" s="586"/>
      <c r="N62" s="586"/>
      <c r="O62" s="586"/>
      <c r="P62" s="586"/>
      <c r="Q62" s="586"/>
      <c r="R62" s="586"/>
      <c r="S62" s="586"/>
      <c r="T62" s="586"/>
      <c r="U62" s="586"/>
      <c r="V62" s="586"/>
      <c r="W62" s="586"/>
      <c r="X62" s="586"/>
      <c r="Y62" s="586"/>
      <c r="Z62" s="586"/>
      <c r="AA62" s="586"/>
      <c r="AB62" s="587"/>
    </row>
    <row r="63" spans="1:28" ht="15.5" customHeight="1" x14ac:dyDescent="0.35">
      <c r="A63" s="591"/>
      <c r="B63" s="595"/>
      <c r="C63" s="596"/>
      <c r="D63" s="596"/>
      <c r="E63" s="596"/>
      <c r="F63" s="596"/>
      <c r="G63" s="597"/>
      <c r="H63" s="602"/>
      <c r="I63" s="605"/>
      <c r="J63" s="608"/>
      <c r="K63" s="588" t="s">
        <v>992</v>
      </c>
      <c r="L63" s="589"/>
      <c r="M63" s="589"/>
      <c r="N63" s="589"/>
      <c r="O63" s="589"/>
      <c r="P63" s="589"/>
      <c r="Q63" s="589"/>
      <c r="R63" s="589"/>
      <c r="S63" s="589"/>
      <c r="T63" s="589"/>
      <c r="U63" s="589"/>
      <c r="V63" s="589"/>
      <c r="W63" s="589"/>
      <c r="X63" s="589"/>
      <c r="Y63" s="589"/>
      <c r="Z63" s="589"/>
      <c r="AA63" s="589"/>
      <c r="AB63" s="590"/>
    </row>
    <row r="64" spans="1:28" ht="16" customHeight="1" x14ac:dyDescent="0.35">
      <c r="A64" s="591"/>
      <c r="B64" s="595"/>
      <c r="C64" s="596"/>
      <c r="D64" s="596"/>
      <c r="E64" s="596"/>
      <c r="F64" s="596"/>
      <c r="G64" s="597"/>
      <c r="H64" s="602"/>
      <c r="I64" s="605"/>
      <c r="J64" s="608"/>
      <c r="K64" s="585"/>
      <c r="L64" s="586"/>
      <c r="M64" s="586"/>
      <c r="N64" s="586"/>
      <c r="O64" s="586"/>
      <c r="P64" s="586"/>
      <c r="Q64" s="586"/>
      <c r="R64" s="586"/>
      <c r="S64" s="586"/>
      <c r="T64" s="586"/>
      <c r="U64" s="586"/>
      <c r="V64" s="586"/>
      <c r="W64" s="586"/>
      <c r="X64" s="586"/>
      <c r="Y64" s="586"/>
      <c r="Z64" s="586"/>
      <c r="AA64" s="586"/>
      <c r="AB64" s="587"/>
    </row>
    <row r="65" spans="1:28" ht="36" customHeight="1" x14ac:dyDescent="0.35">
      <c r="A65" s="591"/>
      <c r="B65" s="595"/>
      <c r="C65" s="596"/>
      <c r="D65" s="596"/>
      <c r="E65" s="596"/>
      <c r="F65" s="596"/>
      <c r="G65" s="597"/>
      <c r="H65" s="602"/>
      <c r="I65" s="605"/>
      <c r="J65" s="608"/>
      <c r="K65" s="585"/>
      <c r="L65" s="586"/>
      <c r="M65" s="586"/>
      <c r="N65" s="586"/>
      <c r="O65" s="586"/>
      <c r="P65" s="586"/>
      <c r="Q65" s="586"/>
      <c r="R65" s="586"/>
      <c r="S65" s="586"/>
      <c r="T65" s="586"/>
      <c r="U65" s="586"/>
      <c r="V65" s="586"/>
      <c r="W65" s="586"/>
      <c r="X65" s="586"/>
      <c r="Y65" s="586"/>
      <c r="Z65" s="586"/>
      <c r="AA65" s="586"/>
      <c r="AB65" s="587"/>
    </row>
    <row r="66" spans="1:28" x14ac:dyDescent="0.35">
      <c r="A66" s="591"/>
      <c r="B66" s="595"/>
      <c r="C66" s="596"/>
      <c r="D66" s="596"/>
      <c r="E66" s="596"/>
      <c r="F66" s="596"/>
      <c r="G66" s="597"/>
      <c r="H66" s="602"/>
      <c r="I66" s="605"/>
      <c r="J66" s="608"/>
      <c r="K66" s="588" t="s">
        <v>993</v>
      </c>
      <c r="L66" s="589"/>
      <c r="M66" s="589"/>
      <c r="N66" s="589"/>
      <c r="O66" s="589"/>
      <c r="P66" s="589"/>
      <c r="Q66" s="589"/>
      <c r="R66" s="589"/>
      <c r="S66" s="589"/>
      <c r="T66" s="589"/>
      <c r="U66" s="589"/>
      <c r="V66" s="589"/>
      <c r="W66" s="589"/>
      <c r="X66" s="589"/>
      <c r="Y66" s="589"/>
      <c r="Z66" s="589"/>
      <c r="AA66" s="589"/>
      <c r="AB66" s="590"/>
    </row>
    <row r="67" spans="1:28" x14ac:dyDescent="0.35">
      <c r="A67" s="591"/>
      <c r="B67" s="595"/>
      <c r="C67" s="596"/>
      <c r="D67" s="596"/>
      <c r="E67" s="596"/>
      <c r="F67" s="596"/>
      <c r="G67" s="597"/>
      <c r="H67" s="602"/>
      <c r="I67" s="605"/>
      <c r="J67" s="608"/>
      <c r="K67" s="585"/>
      <c r="L67" s="586"/>
      <c r="M67" s="586"/>
      <c r="N67" s="586"/>
      <c r="O67" s="586"/>
      <c r="P67" s="586"/>
      <c r="Q67" s="586"/>
      <c r="R67" s="586"/>
      <c r="S67" s="586"/>
      <c r="T67" s="586"/>
      <c r="U67" s="586"/>
      <c r="V67" s="586"/>
      <c r="W67" s="586"/>
      <c r="X67" s="586"/>
      <c r="Y67" s="586"/>
      <c r="Z67" s="586"/>
      <c r="AA67" s="586"/>
      <c r="AB67" s="587"/>
    </row>
    <row r="68" spans="1:28" x14ac:dyDescent="0.35">
      <c r="A68" s="591"/>
      <c r="B68" s="595"/>
      <c r="C68" s="596"/>
      <c r="D68" s="596"/>
      <c r="E68" s="596"/>
      <c r="F68" s="596"/>
      <c r="G68" s="597"/>
      <c r="H68" s="602"/>
      <c r="I68" s="605"/>
      <c r="J68" s="608"/>
      <c r="K68" s="588" t="s">
        <v>994</v>
      </c>
      <c r="L68" s="589"/>
      <c r="M68" s="589"/>
      <c r="N68" s="589"/>
      <c r="O68" s="589"/>
      <c r="P68" s="589"/>
      <c r="Q68" s="589"/>
      <c r="R68" s="589"/>
      <c r="S68" s="589"/>
      <c r="T68" s="589"/>
      <c r="U68" s="589"/>
      <c r="V68" s="589"/>
      <c r="W68" s="589"/>
      <c r="X68" s="589"/>
      <c r="Y68" s="589"/>
      <c r="Z68" s="589"/>
      <c r="AA68" s="589"/>
      <c r="AB68" s="590"/>
    </row>
    <row r="69" spans="1:28" x14ac:dyDescent="0.35">
      <c r="A69" s="591"/>
      <c r="B69" s="595"/>
      <c r="C69" s="596"/>
      <c r="D69" s="596"/>
      <c r="E69" s="596"/>
      <c r="F69" s="596"/>
      <c r="G69" s="597"/>
      <c r="H69" s="602"/>
      <c r="I69" s="605"/>
      <c r="J69" s="608"/>
      <c r="K69" s="585"/>
      <c r="L69" s="586"/>
      <c r="M69" s="586"/>
      <c r="N69" s="586"/>
      <c r="O69" s="586"/>
      <c r="P69" s="586"/>
      <c r="Q69" s="586"/>
      <c r="R69" s="586"/>
      <c r="S69" s="586"/>
      <c r="T69" s="586"/>
      <c r="U69" s="586"/>
      <c r="V69" s="586"/>
      <c r="W69" s="586"/>
      <c r="X69" s="586"/>
      <c r="Y69" s="586"/>
      <c r="Z69" s="586"/>
      <c r="AA69" s="586"/>
      <c r="AB69" s="587"/>
    </row>
    <row r="70" spans="1:28" x14ac:dyDescent="0.35">
      <c r="A70" s="591"/>
      <c r="B70" s="595"/>
      <c r="C70" s="596"/>
      <c r="D70" s="596"/>
      <c r="E70" s="596"/>
      <c r="F70" s="596"/>
      <c r="G70" s="597"/>
      <c r="H70" s="602"/>
      <c r="I70" s="605"/>
      <c r="J70" s="608"/>
      <c r="K70" s="588" t="s">
        <v>995</v>
      </c>
      <c r="L70" s="589"/>
      <c r="M70" s="589"/>
      <c r="N70" s="589"/>
      <c r="O70" s="589"/>
      <c r="P70" s="589"/>
      <c r="Q70" s="589"/>
      <c r="R70" s="589"/>
      <c r="S70" s="589"/>
      <c r="T70" s="589"/>
      <c r="U70" s="589"/>
      <c r="V70" s="589"/>
      <c r="W70" s="589"/>
      <c r="X70" s="589"/>
      <c r="Y70" s="589"/>
      <c r="Z70" s="589"/>
      <c r="AA70" s="589"/>
      <c r="AB70" s="590"/>
    </row>
    <row r="71" spans="1:28" x14ac:dyDescent="0.35">
      <c r="A71" s="591"/>
      <c r="B71" s="595"/>
      <c r="C71" s="596"/>
      <c r="D71" s="596"/>
      <c r="E71" s="596"/>
      <c r="F71" s="596"/>
      <c r="G71" s="597"/>
      <c r="H71" s="602"/>
      <c r="I71" s="605"/>
      <c r="J71" s="608"/>
      <c r="K71" s="585"/>
      <c r="L71" s="586"/>
      <c r="M71" s="586"/>
      <c r="N71" s="586"/>
      <c r="O71" s="586"/>
      <c r="P71" s="586"/>
      <c r="Q71" s="586"/>
      <c r="R71" s="586"/>
      <c r="S71" s="586"/>
      <c r="T71" s="586"/>
      <c r="U71" s="586"/>
      <c r="V71" s="586"/>
      <c r="W71" s="586"/>
      <c r="X71" s="586"/>
      <c r="Y71" s="586"/>
      <c r="Z71" s="586"/>
      <c r="AA71" s="586"/>
      <c r="AB71" s="587"/>
    </row>
    <row r="72" spans="1:28" x14ac:dyDescent="0.35">
      <c r="A72" s="591"/>
      <c r="B72" s="595"/>
      <c r="C72" s="596"/>
      <c r="D72" s="596"/>
      <c r="E72" s="596"/>
      <c r="F72" s="596"/>
      <c r="G72" s="597"/>
      <c r="H72" s="602"/>
      <c r="I72" s="605"/>
      <c r="J72" s="608"/>
      <c r="K72" s="588" t="s">
        <v>996</v>
      </c>
      <c r="L72" s="589"/>
      <c r="M72" s="589"/>
      <c r="N72" s="589"/>
      <c r="O72" s="589"/>
      <c r="P72" s="589"/>
      <c r="Q72" s="589"/>
      <c r="R72" s="589"/>
      <c r="S72" s="589"/>
      <c r="T72" s="589"/>
      <c r="U72" s="589"/>
      <c r="V72" s="589"/>
      <c r="W72" s="589"/>
      <c r="X72" s="589"/>
      <c r="Y72" s="589"/>
      <c r="Z72" s="589"/>
      <c r="AA72" s="589"/>
      <c r="AB72" s="590"/>
    </row>
    <row r="73" spans="1:28" x14ac:dyDescent="0.35">
      <c r="A73" s="591"/>
      <c r="B73" s="595"/>
      <c r="C73" s="596"/>
      <c r="D73" s="596"/>
      <c r="E73" s="596"/>
      <c r="F73" s="596"/>
      <c r="G73" s="597"/>
      <c r="H73" s="602"/>
      <c r="I73" s="605"/>
      <c r="J73" s="608"/>
      <c r="K73" s="585"/>
      <c r="L73" s="586"/>
      <c r="M73" s="586"/>
      <c r="N73" s="586"/>
      <c r="O73" s="586"/>
      <c r="P73" s="586"/>
      <c r="Q73" s="586"/>
      <c r="R73" s="586"/>
      <c r="S73" s="586"/>
      <c r="T73" s="586"/>
      <c r="U73" s="586"/>
      <c r="V73" s="586"/>
      <c r="W73" s="586"/>
      <c r="X73" s="586"/>
      <c r="Y73" s="586"/>
      <c r="Z73" s="586"/>
      <c r="AA73" s="586"/>
      <c r="AB73" s="587"/>
    </row>
    <row r="74" spans="1:28" x14ac:dyDescent="0.35">
      <c r="A74" s="591"/>
      <c r="B74" s="595"/>
      <c r="C74" s="596"/>
      <c r="D74" s="596"/>
      <c r="E74" s="596"/>
      <c r="F74" s="596"/>
      <c r="G74" s="597"/>
      <c r="H74" s="602"/>
      <c r="I74" s="605"/>
      <c r="J74" s="608"/>
      <c r="K74" s="585"/>
      <c r="L74" s="586"/>
      <c r="M74" s="586"/>
      <c r="N74" s="586"/>
      <c r="O74" s="586"/>
      <c r="P74" s="586"/>
      <c r="Q74" s="586"/>
      <c r="R74" s="586"/>
      <c r="S74" s="586"/>
      <c r="T74" s="586"/>
      <c r="U74" s="586"/>
      <c r="V74" s="586"/>
      <c r="W74" s="586"/>
      <c r="X74" s="586"/>
      <c r="Y74" s="586"/>
      <c r="Z74" s="586"/>
      <c r="AA74" s="586"/>
      <c r="AB74" s="587"/>
    </row>
    <row r="75" spans="1:28" x14ac:dyDescent="0.35">
      <c r="A75" s="591"/>
      <c r="B75" s="595"/>
      <c r="C75" s="596"/>
      <c r="D75" s="596"/>
      <c r="E75" s="596"/>
      <c r="F75" s="596"/>
      <c r="G75" s="597"/>
      <c r="H75" s="602"/>
      <c r="I75" s="605"/>
      <c r="J75" s="608"/>
      <c r="K75" s="585"/>
      <c r="L75" s="586"/>
      <c r="M75" s="586"/>
      <c r="N75" s="586"/>
      <c r="O75" s="586"/>
      <c r="P75" s="586"/>
      <c r="Q75" s="586"/>
      <c r="R75" s="586"/>
      <c r="S75" s="586"/>
      <c r="T75" s="586"/>
      <c r="U75" s="586"/>
      <c r="V75" s="586"/>
      <c r="W75" s="586"/>
      <c r="X75" s="586"/>
      <c r="Y75" s="586"/>
      <c r="Z75" s="586"/>
      <c r="AA75" s="586"/>
      <c r="AB75" s="587"/>
    </row>
    <row r="76" spans="1:28" ht="30" customHeight="1" x14ac:dyDescent="0.35">
      <c r="A76" s="591"/>
      <c r="B76" s="595"/>
      <c r="C76" s="596"/>
      <c r="D76" s="596"/>
      <c r="E76" s="596"/>
      <c r="F76" s="596"/>
      <c r="G76" s="597"/>
      <c r="H76" s="602"/>
      <c r="I76" s="605"/>
      <c r="J76" s="608"/>
      <c r="K76" s="588" t="s">
        <v>997</v>
      </c>
      <c r="L76" s="589"/>
      <c r="M76" s="589"/>
      <c r="N76" s="589"/>
      <c r="O76" s="589"/>
      <c r="P76" s="589"/>
      <c r="Q76" s="589"/>
      <c r="R76" s="589"/>
      <c r="S76" s="589"/>
      <c r="T76" s="589"/>
      <c r="U76" s="589"/>
      <c r="V76" s="589"/>
      <c r="W76" s="589"/>
      <c r="X76" s="589"/>
      <c r="Y76" s="589"/>
      <c r="Z76" s="589"/>
      <c r="AA76" s="589"/>
      <c r="AB76" s="590"/>
    </row>
    <row r="77" spans="1:28" x14ac:dyDescent="0.35">
      <c r="A77" s="591"/>
      <c r="B77" s="595"/>
      <c r="C77" s="596"/>
      <c r="D77" s="596"/>
      <c r="E77" s="596"/>
      <c r="F77" s="596"/>
      <c r="G77" s="597"/>
      <c r="H77" s="602"/>
      <c r="I77" s="605"/>
      <c r="J77" s="608"/>
      <c r="K77" s="588" t="s">
        <v>314</v>
      </c>
      <c r="L77" s="589"/>
      <c r="M77" s="589"/>
      <c r="N77" s="589"/>
      <c r="O77" s="589"/>
      <c r="P77" s="589"/>
      <c r="Q77" s="589"/>
      <c r="R77" s="589"/>
      <c r="S77" s="589"/>
      <c r="T77" s="589"/>
      <c r="U77" s="589"/>
      <c r="V77" s="589"/>
      <c r="W77" s="589"/>
      <c r="X77" s="589"/>
      <c r="Y77" s="589"/>
      <c r="Z77" s="589"/>
      <c r="AA77" s="589"/>
      <c r="AB77" s="590"/>
    </row>
    <row r="78" spans="1:28" x14ac:dyDescent="0.35">
      <c r="A78" s="591"/>
      <c r="B78" s="598"/>
      <c r="C78" s="599"/>
      <c r="D78" s="599"/>
      <c r="E78" s="599"/>
      <c r="F78" s="599"/>
      <c r="G78" s="600"/>
      <c r="H78" s="603"/>
      <c r="I78" s="606"/>
      <c r="J78" s="609"/>
      <c r="K78" s="613" t="s">
        <v>998</v>
      </c>
      <c r="L78" s="614"/>
      <c r="M78" s="614"/>
      <c r="N78" s="614"/>
      <c r="O78" s="614"/>
      <c r="P78" s="614"/>
      <c r="Q78" s="614"/>
      <c r="R78" s="614"/>
      <c r="S78" s="614"/>
      <c r="T78" s="614"/>
      <c r="U78" s="614"/>
      <c r="V78" s="614"/>
      <c r="W78" s="614"/>
      <c r="X78" s="614"/>
      <c r="Y78" s="614"/>
      <c r="Z78" s="614"/>
      <c r="AA78" s="614"/>
      <c r="AB78" s="615"/>
    </row>
    <row r="79" spans="1:28" x14ac:dyDescent="0.35">
      <c r="A79" s="591"/>
      <c r="B79" s="592" t="s">
        <v>44</v>
      </c>
      <c r="C79" s="593"/>
      <c r="D79" s="593"/>
      <c r="E79" s="593"/>
      <c r="F79" s="593"/>
      <c r="G79" s="594"/>
      <c r="H79" s="601">
        <v>8</v>
      </c>
      <c r="I79" s="604">
        <v>8</v>
      </c>
      <c r="J79" s="607">
        <v>1</v>
      </c>
      <c r="K79" s="610" t="s">
        <v>999</v>
      </c>
      <c r="L79" s="611"/>
      <c r="M79" s="611"/>
      <c r="N79" s="611"/>
      <c r="O79" s="611"/>
      <c r="P79" s="611"/>
      <c r="Q79" s="611"/>
      <c r="R79" s="611"/>
      <c r="S79" s="611"/>
      <c r="T79" s="611"/>
      <c r="U79" s="611"/>
      <c r="V79" s="611"/>
      <c r="W79" s="611"/>
      <c r="X79" s="611"/>
      <c r="Y79" s="611"/>
      <c r="Z79" s="611"/>
      <c r="AA79" s="611"/>
      <c r="AB79" s="612"/>
    </row>
    <row r="80" spans="1:28" x14ac:dyDescent="0.35">
      <c r="A80" s="591"/>
      <c r="B80" s="595"/>
      <c r="C80" s="596"/>
      <c r="D80" s="596"/>
      <c r="E80" s="596"/>
      <c r="F80" s="596"/>
      <c r="G80" s="597"/>
      <c r="H80" s="602"/>
      <c r="I80" s="605"/>
      <c r="J80" s="608"/>
      <c r="K80" s="585"/>
      <c r="L80" s="586"/>
      <c r="M80" s="586"/>
      <c r="N80" s="586"/>
      <c r="O80" s="586"/>
      <c r="P80" s="586"/>
      <c r="Q80" s="586"/>
      <c r="R80" s="586"/>
      <c r="S80" s="586"/>
      <c r="T80" s="586"/>
      <c r="U80" s="586"/>
      <c r="V80" s="586"/>
      <c r="W80" s="586"/>
      <c r="X80" s="586"/>
      <c r="Y80" s="586"/>
      <c r="Z80" s="586"/>
      <c r="AA80" s="586"/>
      <c r="AB80" s="587"/>
    </row>
    <row r="81" spans="1:28" x14ac:dyDescent="0.35">
      <c r="A81" s="591"/>
      <c r="B81" s="595"/>
      <c r="C81" s="596"/>
      <c r="D81" s="596"/>
      <c r="E81" s="596"/>
      <c r="F81" s="596"/>
      <c r="G81" s="597"/>
      <c r="H81" s="602"/>
      <c r="I81" s="605"/>
      <c r="J81" s="608"/>
      <c r="K81" s="588" t="s">
        <v>1000</v>
      </c>
      <c r="L81" s="589"/>
      <c r="M81" s="589"/>
      <c r="N81" s="589"/>
      <c r="O81" s="589"/>
      <c r="P81" s="589"/>
      <c r="Q81" s="589"/>
      <c r="R81" s="589"/>
      <c r="S81" s="589"/>
      <c r="T81" s="589"/>
      <c r="U81" s="589"/>
      <c r="V81" s="589"/>
      <c r="W81" s="589"/>
      <c r="X81" s="589"/>
      <c r="Y81" s="589"/>
      <c r="Z81" s="589"/>
      <c r="AA81" s="589"/>
      <c r="AB81" s="590"/>
    </row>
    <row r="82" spans="1:28" x14ac:dyDescent="0.35">
      <c r="A82" s="591"/>
      <c r="B82" s="595"/>
      <c r="C82" s="596"/>
      <c r="D82" s="596"/>
      <c r="E82" s="596"/>
      <c r="F82" s="596"/>
      <c r="G82" s="597"/>
      <c r="H82" s="602"/>
      <c r="I82" s="605"/>
      <c r="J82" s="608"/>
      <c r="K82" s="585"/>
      <c r="L82" s="586"/>
      <c r="M82" s="586"/>
      <c r="N82" s="586"/>
      <c r="O82" s="586"/>
      <c r="P82" s="586"/>
      <c r="Q82" s="586"/>
      <c r="R82" s="586"/>
      <c r="S82" s="586"/>
      <c r="T82" s="586"/>
      <c r="U82" s="586"/>
      <c r="V82" s="586"/>
      <c r="W82" s="586"/>
      <c r="X82" s="586"/>
      <c r="Y82" s="586"/>
      <c r="Z82" s="586"/>
      <c r="AA82" s="586"/>
      <c r="AB82" s="587"/>
    </row>
    <row r="83" spans="1:28" x14ac:dyDescent="0.35">
      <c r="A83" s="591"/>
      <c r="B83" s="595"/>
      <c r="C83" s="596"/>
      <c r="D83" s="596"/>
      <c r="E83" s="596"/>
      <c r="F83" s="596"/>
      <c r="G83" s="597"/>
      <c r="H83" s="602"/>
      <c r="I83" s="605"/>
      <c r="J83" s="608"/>
      <c r="K83" s="588" t="s">
        <v>1001</v>
      </c>
      <c r="L83" s="589"/>
      <c r="M83" s="589"/>
      <c r="N83" s="589"/>
      <c r="O83" s="589"/>
      <c r="P83" s="589"/>
      <c r="Q83" s="589"/>
      <c r="R83" s="589"/>
      <c r="S83" s="589"/>
      <c r="T83" s="589"/>
      <c r="U83" s="589"/>
      <c r="V83" s="589"/>
      <c r="W83" s="589"/>
      <c r="X83" s="589"/>
      <c r="Y83" s="589"/>
      <c r="Z83" s="589"/>
      <c r="AA83" s="589"/>
      <c r="AB83" s="590"/>
    </row>
    <row r="84" spans="1:28" x14ac:dyDescent="0.35">
      <c r="A84" s="591"/>
      <c r="B84" s="595"/>
      <c r="C84" s="596"/>
      <c r="D84" s="596"/>
      <c r="E84" s="596"/>
      <c r="F84" s="596"/>
      <c r="G84" s="597"/>
      <c r="H84" s="602"/>
      <c r="I84" s="605"/>
      <c r="J84" s="608"/>
      <c r="K84" s="585"/>
      <c r="L84" s="586"/>
      <c r="M84" s="586"/>
      <c r="N84" s="586"/>
      <c r="O84" s="586"/>
      <c r="P84" s="586"/>
      <c r="Q84" s="586"/>
      <c r="R84" s="586"/>
      <c r="S84" s="586"/>
      <c r="T84" s="586"/>
      <c r="U84" s="586"/>
      <c r="V84" s="586"/>
      <c r="W84" s="586"/>
      <c r="X84" s="586"/>
      <c r="Y84" s="586"/>
      <c r="Z84" s="586"/>
      <c r="AA84" s="586"/>
      <c r="AB84" s="587"/>
    </row>
    <row r="85" spans="1:28" x14ac:dyDescent="0.35">
      <c r="A85" s="591"/>
      <c r="B85" s="595"/>
      <c r="C85" s="596"/>
      <c r="D85" s="596"/>
      <c r="E85" s="596"/>
      <c r="F85" s="596"/>
      <c r="G85" s="597"/>
      <c r="H85" s="602"/>
      <c r="I85" s="605"/>
      <c r="J85" s="608"/>
      <c r="K85" s="588" t="s">
        <v>1002</v>
      </c>
      <c r="L85" s="589"/>
      <c r="M85" s="589"/>
      <c r="N85" s="589"/>
      <c r="O85" s="589"/>
      <c r="P85" s="589"/>
      <c r="Q85" s="589"/>
      <c r="R85" s="589"/>
      <c r="S85" s="589"/>
      <c r="T85" s="589"/>
      <c r="U85" s="589"/>
      <c r="V85" s="589"/>
      <c r="W85" s="589"/>
      <c r="X85" s="589"/>
      <c r="Y85" s="589"/>
      <c r="Z85" s="589"/>
      <c r="AA85" s="589"/>
      <c r="AB85" s="590"/>
    </row>
    <row r="86" spans="1:28" x14ac:dyDescent="0.35">
      <c r="A86" s="591"/>
      <c r="B86" s="595"/>
      <c r="C86" s="596"/>
      <c r="D86" s="596"/>
      <c r="E86" s="596"/>
      <c r="F86" s="596"/>
      <c r="G86" s="597"/>
      <c r="H86" s="602"/>
      <c r="I86" s="605"/>
      <c r="J86" s="608"/>
      <c r="K86" s="588" t="s">
        <v>314</v>
      </c>
      <c r="L86" s="589"/>
      <c r="M86" s="589"/>
      <c r="N86" s="589"/>
      <c r="O86" s="589"/>
      <c r="P86" s="589"/>
      <c r="Q86" s="589"/>
      <c r="R86" s="589"/>
      <c r="S86" s="589"/>
      <c r="T86" s="589"/>
      <c r="U86" s="589"/>
      <c r="V86" s="589"/>
      <c r="W86" s="589"/>
      <c r="X86" s="589"/>
      <c r="Y86" s="589"/>
      <c r="Z86" s="589"/>
      <c r="AA86" s="589"/>
      <c r="AB86" s="590"/>
    </row>
    <row r="87" spans="1:28" x14ac:dyDescent="0.35">
      <c r="A87" s="591"/>
      <c r="B87" s="595"/>
      <c r="C87" s="596"/>
      <c r="D87" s="596"/>
      <c r="E87" s="596"/>
      <c r="F87" s="596"/>
      <c r="G87" s="597"/>
      <c r="H87" s="602"/>
      <c r="I87" s="605"/>
      <c r="J87" s="608"/>
      <c r="K87" s="588" t="s">
        <v>1003</v>
      </c>
      <c r="L87" s="589"/>
      <c r="M87" s="589"/>
      <c r="N87" s="589"/>
      <c r="O87" s="589"/>
      <c r="P87" s="589"/>
      <c r="Q87" s="589"/>
      <c r="R87" s="589"/>
      <c r="S87" s="589"/>
      <c r="T87" s="589"/>
      <c r="U87" s="589"/>
      <c r="V87" s="589"/>
      <c r="W87" s="589"/>
      <c r="X87" s="589"/>
      <c r="Y87" s="589"/>
      <c r="Z87" s="589"/>
      <c r="AA87" s="589"/>
      <c r="AB87" s="590"/>
    </row>
    <row r="88" spans="1:28" x14ac:dyDescent="0.35">
      <c r="A88" s="591"/>
      <c r="B88" s="595"/>
      <c r="C88" s="596"/>
      <c r="D88" s="596"/>
      <c r="E88" s="596"/>
      <c r="F88" s="596"/>
      <c r="G88" s="597"/>
      <c r="H88" s="602"/>
      <c r="I88" s="605"/>
      <c r="J88" s="608"/>
      <c r="K88" s="585"/>
      <c r="L88" s="586"/>
      <c r="M88" s="586"/>
      <c r="N88" s="586"/>
      <c r="O88" s="586"/>
      <c r="P88" s="586"/>
      <c r="Q88" s="586"/>
      <c r="R88" s="586"/>
      <c r="S88" s="586"/>
      <c r="T88" s="586"/>
      <c r="U88" s="586"/>
      <c r="V88" s="586"/>
      <c r="W88" s="586"/>
      <c r="X88" s="586"/>
      <c r="Y88" s="586"/>
      <c r="Z88" s="586"/>
      <c r="AA88" s="586"/>
      <c r="AB88" s="587"/>
    </row>
    <row r="89" spans="1:28" x14ac:dyDescent="0.35">
      <c r="A89" s="591"/>
      <c r="B89" s="595"/>
      <c r="C89" s="596"/>
      <c r="D89" s="596"/>
      <c r="E89" s="596"/>
      <c r="F89" s="596"/>
      <c r="G89" s="597"/>
      <c r="H89" s="602"/>
      <c r="I89" s="605"/>
      <c r="J89" s="608"/>
      <c r="K89" s="588" t="s">
        <v>1004</v>
      </c>
      <c r="L89" s="589"/>
      <c r="M89" s="589"/>
      <c r="N89" s="589"/>
      <c r="O89" s="589"/>
      <c r="P89" s="589"/>
      <c r="Q89" s="589"/>
      <c r="R89" s="589"/>
      <c r="S89" s="589"/>
      <c r="T89" s="589"/>
      <c r="U89" s="589"/>
      <c r="V89" s="589"/>
      <c r="W89" s="589"/>
      <c r="X89" s="589"/>
      <c r="Y89" s="589"/>
      <c r="Z89" s="589"/>
      <c r="AA89" s="589"/>
      <c r="AB89" s="590"/>
    </row>
    <row r="90" spans="1:28" x14ac:dyDescent="0.35">
      <c r="A90" s="591"/>
      <c r="B90" s="595"/>
      <c r="C90" s="596"/>
      <c r="D90" s="596"/>
      <c r="E90" s="596"/>
      <c r="F90" s="596"/>
      <c r="G90" s="597"/>
      <c r="H90" s="602"/>
      <c r="I90" s="605"/>
      <c r="J90" s="608"/>
      <c r="K90" s="585"/>
      <c r="L90" s="586"/>
      <c r="M90" s="586"/>
      <c r="N90" s="586"/>
      <c r="O90" s="586"/>
      <c r="P90" s="586"/>
      <c r="Q90" s="586"/>
      <c r="R90" s="586"/>
      <c r="S90" s="586"/>
      <c r="T90" s="586"/>
      <c r="U90" s="586"/>
      <c r="V90" s="586"/>
      <c r="W90" s="586"/>
      <c r="X90" s="586"/>
      <c r="Y90" s="586"/>
      <c r="Z90" s="586"/>
      <c r="AA90" s="586"/>
      <c r="AB90" s="587"/>
    </row>
    <row r="91" spans="1:28" x14ac:dyDescent="0.35">
      <c r="A91" s="591"/>
      <c r="B91" s="595"/>
      <c r="C91" s="596"/>
      <c r="D91" s="596"/>
      <c r="E91" s="596"/>
      <c r="F91" s="596"/>
      <c r="G91" s="597"/>
      <c r="H91" s="602"/>
      <c r="I91" s="605"/>
      <c r="J91" s="608"/>
      <c r="K91" s="588" t="s">
        <v>1005</v>
      </c>
      <c r="L91" s="589"/>
      <c r="M91" s="589"/>
      <c r="N91" s="589"/>
      <c r="O91" s="589"/>
      <c r="P91" s="589"/>
      <c r="Q91" s="589"/>
      <c r="R91" s="589"/>
      <c r="S91" s="589"/>
      <c r="T91" s="589"/>
      <c r="U91" s="589"/>
      <c r="V91" s="589"/>
      <c r="W91" s="589"/>
      <c r="X91" s="589"/>
      <c r="Y91" s="589"/>
      <c r="Z91" s="589"/>
      <c r="AA91" s="589"/>
      <c r="AB91" s="590"/>
    </row>
    <row r="92" spans="1:28" ht="20" customHeight="1" x14ac:dyDescent="0.35">
      <c r="A92" s="591"/>
      <c r="B92" s="595"/>
      <c r="C92" s="596"/>
      <c r="D92" s="596"/>
      <c r="E92" s="596"/>
      <c r="F92" s="596"/>
      <c r="G92" s="597"/>
      <c r="H92" s="602"/>
      <c r="I92" s="605"/>
      <c r="J92" s="608"/>
      <c r="K92" s="588" t="s">
        <v>1006</v>
      </c>
      <c r="L92" s="589"/>
      <c r="M92" s="589"/>
      <c r="N92" s="589"/>
      <c r="O92" s="589"/>
      <c r="P92" s="589"/>
      <c r="Q92" s="589"/>
      <c r="R92" s="589"/>
      <c r="S92" s="589"/>
      <c r="T92" s="589"/>
      <c r="U92" s="589"/>
      <c r="V92" s="589"/>
      <c r="W92" s="589"/>
      <c r="X92" s="589"/>
      <c r="Y92" s="589"/>
      <c r="Z92" s="589"/>
      <c r="AA92" s="589"/>
      <c r="AB92" s="590"/>
    </row>
    <row r="93" spans="1:28" x14ac:dyDescent="0.35">
      <c r="A93" s="591"/>
      <c r="B93" s="595"/>
      <c r="C93" s="596"/>
      <c r="D93" s="596"/>
      <c r="E93" s="596"/>
      <c r="F93" s="596"/>
      <c r="G93" s="597"/>
      <c r="H93" s="602"/>
      <c r="I93" s="605"/>
      <c r="J93" s="608"/>
      <c r="K93" s="585"/>
      <c r="L93" s="586"/>
      <c r="M93" s="586"/>
      <c r="N93" s="586"/>
      <c r="O93" s="586"/>
      <c r="P93" s="586"/>
      <c r="Q93" s="586"/>
      <c r="R93" s="586"/>
      <c r="S93" s="586"/>
      <c r="T93" s="586"/>
      <c r="U93" s="586"/>
      <c r="V93" s="586"/>
      <c r="W93" s="586"/>
      <c r="X93" s="586"/>
      <c r="Y93" s="586"/>
      <c r="Z93" s="586"/>
      <c r="AA93" s="586"/>
      <c r="AB93" s="587"/>
    </row>
    <row r="94" spans="1:28" x14ac:dyDescent="0.35">
      <c r="A94" s="591"/>
      <c r="B94" s="595"/>
      <c r="C94" s="596"/>
      <c r="D94" s="596"/>
      <c r="E94" s="596"/>
      <c r="F94" s="596"/>
      <c r="G94" s="597"/>
      <c r="H94" s="602"/>
      <c r="I94" s="605"/>
      <c r="J94" s="608"/>
      <c r="K94" s="588" t="s">
        <v>1007</v>
      </c>
      <c r="L94" s="589"/>
      <c r="M94" s="589"/>
      <c r="N94" s="589"/>
      <c r="O94" s="589"/>
      <c r="P94" s="589"/>
      <c r="Q94" s="589"/>
      <c r="R94" s="589"/>
      <c r="S94" s="589"/>
      <c r="T94" s="589"/>
      <c r="U94" s="589"/>
      <c r="V94" s="589"/>
      <c r="W94" s="589"/>
      <c r="X94" s="589"/>
      <c r="Y94" s="589"/>
      <c r="Z94" s="589"/>
      <c r="AA94" s="589"/>
      <c r="AB94" s="590"/>
    </row>
    <row r="95" spans="1:28" x14ac:dyDescent="0.35">
      <c r="A95" s="591"/>
      <c r="B95" s="595"/>
      <c r="C95" s="596"/>
      <c r="D95" s="596"/>
      <c r="E95" s="596"/>
      <c r="F95" s="596"/>
      <c r="G95" s="597"/>
      <c r="H95" s="602"/>
      <c r="I95" s="605"/>
      <c r="J95" s="608"/>
      <c r="K95" s="585"/>
      <c r="L95" s="586"/>
      <c r="M95" s="586"/>
      <c r="N95" s="586"/>
      <c r="O95" s="586"/>
      <c r="P95" s="586"/>
      <c r="Q95" s="586"/>
      <c r="R95" s="586"/>
      <c r="S95" s="586"/>
      <c r="T95" s="586"/>
      <c r="U95" s="586"/>
      <c r="V95" s="586"/>
      <c r="W95" s="586"/>
      <c r="X95" s="586"/>
      <c r="Y95" s="586"/>
      <c r="Z95" s="586"/>
      <c r="AA95" s="586"/>
      <c r="AB95" s="587"/>
    </row>
    <row r="96" spans="1:28" x14ac:dyDescent="0.35">
      <c r="A96" s="591"/>
      <c r="B96" s="595"/>
      <c r="C96" s="596"/>
      <c r="D96" s="596"/>
      <c r="E96" s="596"/>
      <c r="F96" s="596"/>
      <c r="G96" s="597"/>
      <c r="H96" s="602"/>
      <c r="I96" s="605"/>
      <c r="J96" s="608"/>
      <c r="K96" s="588" t="s">
        <v>1008</v>
      </c>
      <c r="L96" s="589"/>
      <c r="M96" s="589"/>
      <c r="N96" s="589"/>
      <c r="O96" s="589"/>
      <c r="P96" s="589"/>
      <c r="Q96" s="589"/>
      <c r="R96" s="589"/>
      <c r="S96" s="589"/>
      <c r="T96" s="589"/>
      <c r="U96" s="589"/>
      <c r="V96" s="589"/>
      <c r="W96" s="589"/>
      <c r="X96" s="589"/>
      <c r="Y96" s="589"/>
      <c r="Z96" s="589"/>
      <c r="AA96" s="589"/>
      <c r="AB96" s="590"/>
    </row>
    <row r="97" spans="1:28" x14ac:dyDescent="0.35">
      <c r="A97" s="591"/>
      <c r="B97" s="595"/>
      <c r="C97" s="596"/>
      <c r="D97" s="596"/>
      <c r="E97" s="596"/>
      <c r="F97" s="596"/>
      <c r="G97" s="597"/>
      <c r="H97" s="602"/>
      <c r="I97" s="605"/>
      <c r="J97" s="608"/>
      <c r="K97" s="585"/>
      <c r="L97" s="586"/>
      <c r="M97" s="586"/>
      <c r="N97" s="586"/>
      <c r="O97" s="586"/>
      <c r="P97" s="586"/>
      <c r="Q97" s="586"/>
      <c r="R97" s="586"/>
      <c r="S97" s="586"/>
      <c r="T97" s="586"/>
      <c r="U97" s="586"/>
      <c r="V97" s="586"/>
      <c r="W97" s="586"/>
      <c r="X97" s="586"/>
      <c r="Y97" s="586"/>
      <c r="Z97" s="586"/>
      <c r="AA97" s="586"/>
      <c r="AB97" s="587"/>
    </row>
    <row r="98" spans="1:28" x14ac:dyDescent="0.35">
      <c r="A98" s="591"/>
      <c r="B98" s="595"/>
      <c r="C98" s="596"/>
      <c r="D98" s="596"/>
      <c r="E98" s="596"/>
      <c r="F98" s="596"/>
      <c r="G98" s="597"/>
      <c r="H98" s="602"/>
      <c r="I98" s="605"/>
      <c r="J98" s="608"/>
      <c r="K98" s="588" t="s">
        <v>1009</v>
      </c>
      <c r="L98" s="589"/>
      <c r="M98" s="589"/>
      <c r="N98" s="589"/>
      <c r="O98" s="589"/>
      <c r="P98" s="589"/>
      <c r="Q98" s="589"/>
      <c r="R98" s="589"/>
      <c r="S98" s="589"/>
      <c r="T98" s="589"/>
      <c r="U98" s="589"/>
      <c r="V98" s="589"/>
      <c r="W98" s="589"/>
      <c r="X98" s="589"/>
      <c r="Y98" s="589"/>
      <c r="Z98" s="589"/>
      <c r="AA98" s="589"/>
      <c r="AB98" s="590"/>
    </row>
    <row r="99" spans="1:28" x14ac:dyDescent="0.35">
      <c r="A99" s="591"/>
      <c r="B99" s="595"/>
      <c r="C99" s="596"/>
      <c r="D99" s="596"/>
      <c r="E99" s="596"/>
      <c r="F99" s="596"/>
      <c r="G99" s="597"/>
      <c r="H99" s="602"/>
      <c r="I99" s="605"/>
      <c r="J99" s="608"/>
      <c r="K99" s="585"/>
      <c r="L99" s="586"/>
      <c r="M99" s="586"/>
      <c r="N99" s="586"/>
      <c r="O99" s="586"/>
      <c r="P99" s="586"/>
      <c r="Q99" s="586"/>
      <c r="R99" s="586"/>
      <c r="S99" s="586"/>
      <c r="T99" s="586"/>
      <c r="U99" s="586"/>
      <c r="V99" s="586"/>
      <c r="W99" s="586"/>
      <c r="X99" s="586"/>
      <c r="Y99" s="586"/>
      <c r="Z99" s="586"/>
      <c r="AA99" s="586"/>
      <c r="AB99" s="587"/>
    </row>
    <row r="100" spans="1:28" x14ac:dyDescent="0.35">
      <c r="A100" s="591"/>
      <c r="B100" s="595"/>
      <c r="C100" s="596"/>
      <c r="D100" s="596"/>
      <c r="E100" s="596"/>
      <c r="F100" s="596"/>
      <c r="G100" s="597"/>
      <c r="H100" s="602"/>
      <c r="I100" s="605"/>
      <c r="J100" s="608"/>
      <c r="K100" s="588" t="s">
        <v>1010</v>
      </c>
      <c r="L100" s="589"/>
      <c r="M100" s="589"/>
      <c r="N100" s="589"/>
      <c r="O100" s="589"/>
      <c r="P100" s="589"/>
      <c r="Q100" s="589"/>
      <c r="R100" s="589"/>
      <c r="S100" s="589"/>
      <c r="T100" s="589"/>
      <c r="U100" s="589"/>
      <c r="V100" s="589"/>
      <c r="W100" s="589"/>
      <c r="X100" s="589"/>
      <c r="Y100" s="589"/>
      <c r="Z100" s="589"/>
      <c r="AA100" s="589"/>
      <c r="AB100" s="590"/>
    </row>
    <row r="101" spans="1:28" x14ac:dyDescent="0.35">
      <c r="A101" s="591"/>
      <c r="B101" s="595"/>
      <c r="C101" s="596"/>
      <c r="D101" s="596"/>
      <c r="E101" s="596"/>
      <c r="F101" s="596"/>
      <c r="G101" s="597"/>
      <c r="H101" s="602"/>
      <c r="I101" s="605"/>
      <c r="J101" s="608"/>
      <c r="K101" s="585"/>
      <c r="L101" s="586"/>
      <c r="M101" s="586"/>
      <c r="N101" s="586"/>
      <c r="O101" s="586"/>
      <c r="P101" s="586"/>
      <c r="Q101" s="586"/>
      <c r="R101" s="586"/>
      <c r="S101" s="586"/>
      <c r="T101" s="586"/>
      <c r="U101" s="586"/>
      <c r="V101" s="586"/>
      <c r="W101" s="586"/>
      <c r="X101" s="586"/>
      <c r="Y101" s="586"/>
      <c r="Z101" s="586"/>
      <c r="AA101" s="586"/>
      <c r="AB101" s="587"/>
    </row>
    <row r="102" spans="1:28" x14ac:dyDescent="0.35">
      <c r="A102" s="591"/>
      <c r="B102" s="595"/>
      <c r="C102" s="596"/>
      <c r="D102" s="596"/>
      <c r="E102" s="596"/>
      <c r="F102" s="596"/>
      <c r="G102" s="597"/>
      <c r="H102" s="602"/>
      <c r="I102" s="605"/>
      <c r="J102" s="608"/>
      <c r="K102" s="588" t="s">
        <v>1011</v>
      </c>
      <c r="L102" s="589"/>
      <c r="M102" s="589"/>
      <c r="N102" s="589"/>
      <c r="O102" s="589"/>
      <c r="P102" s="589"/>
      <c r="Q102" s="589"/>
      <c r="R102" s="589"/>
      <c r="S102" s="589"/>
      <c r="T102" s="589"/>
      <c r="U102" s="589"/>
      <c r="V102" s="589"/>
      <c r="W102" s="589"/>
      <c r="X102" s="589"/>
      <c r="Y102" s="589"/>
      <c r="Z102" s="589"/>
      <c r="AA102" s="589"/>
      <c r="AB102" s="590"/>
    </row>
    <row r="103" spans="1:28" x14ac:dyDescent="0.35">
      <c r="A103" s="591"/>
      <c r="B103" s="595"/>
      <c r="C103" s="596"/>
      <c r="D103" s="596"/>
      <c r="E103" s="596"/>
      <c r="F103" s="596"/>
      <c r="G103" s="597"/>
      <c r="H103" s="602"/>
      <c r="I103" s="605"/>
      <c r="J103" s="608"/>
      <c r="K103" s="585"/>
      <c r="L103" s="586"/>
      <c r="M103" s="586"/>
      <c r="N103" s="586"/>
      <c r="O103" s="586"/>
      <c r="P103" s="586"/>
      <c r="Q103" s="586"/>
      <c r="R103" s="586"/>
      <c r="S103" s="586"/>
      <c r="T103" s="586"/>
      <c r="U103" s="586"/>
      <c r="V103" s="586"/>
      <c r="W103" s="586"/>
      <c r="X103" s="586"/>
      <c r="Y103" s="586"/>
      <c r="Z103" s="586"/>
      <c r="AA103" s="586"/>
      <c r="AB103" s="587"/>
    </row>
    <row r="104" spans="1:28" x14ac:dyDescent="0.35">
      <c r="A104" s="591"/>
      <c r="B104" s="595"/>
      <c r="C104" s="596"/>
      <c r="D104" s="596"/>
      <c r="E104" s="596"/>
      <c r="F104" s="596"/>
      <c r="G104" s="597"/>
      <c r="H104" s="602"/>
      <c r="I104" s="605"/>
      <c r="J104" s="608"/>
      <c r="K104" s="585"/>
      <c r="L104" s="586"/>
      <c r="M104" s="586"/>
      <c r="N104" s="586"/>
      <c r="O104" s="586"/>
      <c r="P104" s="586"/>
      <c r="Q104" s="586"/>
      <c r="R104" s="586"/>
      <c r="S104" s="586"/>
      <c r="T104" s="586"/>
      <c r="U104" s="586"/>
      <c r="V104" s="586"/>
      <c r="W104" s="586"/>
      <c r="X104" s="586"/>
      <c r="Y104" s="586"/>
      <c r="Z104" s="586"/>
      <c r="AA104" s="586"/>
      <c r="AB104" s="587"/>
    </row>
    <row r="105" spans="1:28" x14ac:dyDescent="0.35">
      <c r="A105" s="591"/>
      <c r="B105" s="595"/>
      <c r="C105" s="596"/>
      <c r="D105" s="596"/>
      <c r="E105" s="596"/>
      <c r="F105" s="596"/>
      <c r="G105" s="597"/>
      <c r="H105" s="602"/>
      <c r="I105" s="605"/>
      <c r="J105" s="608"/>
      <c r="K105" s="588" t="s">
        <v>1012</v>
      </c>
      <c r="L105" s="589"/>
      <c r="M105" s="589"/>
      <c r="N105" s="589"/>
      <c r="O105" s="589"/>
      <c r="P105" s="589"/>
      <c r="Q105" s="589"/>
      <c r="R105" s="589"/>
      <c r="S105" s="589"/>
      <c r="T105" s="589"/>
      <c r="U105" s="589"/>
      <c r="V105" s="589"/>
      <c r="W105" s="589"/>
      <c r="X105" s="589"/>
      <c r="Y105" s="589"/>
      <c r="Z105" s="589"/>
      <c r="AA105" s="589"/>
      <c r="AB105" s="590"/>
    </row>
    <row r="106" spans="1:28" x14ac:dyDescent="0.35">
      <c r="A106" s="591"/>
      <c r="B106" s="595"/>
      <c r="C106" s="596"/>
      <c r="D106" s="596"/>
      <c r="E106" s="596"/>
      <c r="F106" s="596"/>
      <c r="G106" s="597"/>
      <c r="H106" s="602"/>
      <c r="I106" s="605"/>
      <c r="J106" s="608"/>
      <c r="K106" s="585"/>
      <c r="L106" s="586"/>
      <c r="M106" s="586"/>
      <c r="N106" s="586"/>
      <c r="O106" s="586"/>
      <c r="P106" s="586"/>
      <c r="Q106" s="586"/>
      <c r="R106" s="586"/>
      <c r="S106" s="586"/>
      <c r="T106" s="586"/>
      <c r="U106" s="586"/>
      <c r="V106" s="586"/>
      <c r="W106" s="586"/>
      <c r="X106" s="586"/>
      <c r="Y106" s="586"/>
      <c r="Z106" s="586"/>
      <c r="AA106" s="586"/>
      <c r="AB106" s="587"/>
    </row>
    <row r="107" spans="1:28" x14ac:dyDescent="0.35">
      <c r="A107" s="591"/>
      <c r="B107" s="595"/>
      <c r="C107" s="596"/>
      <c r="D107" s="596"/>
      <c r="E107" s="596"/>
      <c r="F107" s="596"/>
      <c r="G107" s="597"/>
      <c r="H107" s="602"/>
      <c r="I107" s="605"/>
      <c r="J107" s="608"/>
      <c r="K107" s="588" t="s">
        <v>1013</v>
      </c>
      <c r="L107" s="589"/>
      <c r="M107" s="589"/>
      <c r="N107" s="589"/>
      <c r="O107" s="589"/>
      <c r="P107" s="589"/>
      <c r="Q107" s="589"/>
      <c r="R107" s="589"/>
      <c r="S107" s="589"/>
      <c r="T107" s="589"/>
      <c r="U107" s="589"/>
      <c r="V107" s="589"/>
      <c r="W107" s="589"/>
      <c r="X107" s="589"/>
      <c r="Y107" s="589"/>
      <c r="Z107" s="589"/>
      <c r="AA107" s="589"/>
      <c r="AB107" s="590"/>
    </row>
    <row r="108" spans="1:28" x14ac:dyDescent="0.35">
      <c r="A108" s="591"/>
      <c r="B108" s="595"/>
      <c r="C108" s="596"/>
      <c r="D108" s="596"/>
      <c r="E108" s="596"/>
      <c r="F108" s="596"/>
      <c r="G108" s="597"/>
      <c r="H108" s="602"/>
      <c r="I108" s="605"/>
      <c r="J108" s="608"/>
      <c r="K108" s="585"/>
      <c r="L108" s="586"/>
      <c r="M108" s="586"/>
      <c r="N108" s="586"/>
      <c r="O108" s="586"/>
      <c r="P108" s="586"/>
      <c r="Q108" s="586"/>
      <c r="R108" s="586"/>
      <c r="S108" s="586"/>
      <c r="T108" s="586"/>
      <c r="U108" s="586"/>
      <c r="V108" s="586"/>
      <c r="W108" s="586"/>
      <c r="X108" s="586"/>
      <c r="Y108" s="586"/>
      <c r="Z108" s="586"/>
      <c r="AA108" s="586"/>
      <c r="AB108" s="587"/>
    </row>
    <row r="109" spans="1:28" x14ac:dyDescent="0.35">
      <c r="A109" s="591"/>
      <c r="B109" s="595"/>
      <c r="C109" s="596"/>
      <c r="D109" s="596"/>
      <c r="E109" s="596"/>
      <c r="F109" s="596"/>
      <c r="G109" s="597"/>
      <c r="H109" s="602"/>
      <c r="I109" s="605"/>
      <c r="J109" s="608"/>
      <c r="K109" s="585"/>
      <c r="L109" s="586"/>
      <c r="M109" s="586"/>
      <c r="N109" s="586"/>
      <c r="O109" s="586"/>
      <c r="P109" s="586"/>
      <c r="Q109" s="586"/>
      <c r="R109" s="586"/>
      <c r="S109" s="586"/>
      <c r="T109" s="586"/>
      <c r="U109" s="586"/>
      <c r="V109" s="586"/>
      <c r="W109" s="586"/>
      <c r="X109" s="586"/>
      <c r="Y109" s="586"/>
      <c r="Z109" s="586"/>
      <c r="AA109" s="586"/>
      <c r="AB109" s="587"/>
    </row>
    <row r="110" spans="1:28" x14ac:dyDescent="0.35">
      <c r="A110" s="591"/>
      <c r="B110" s="595"/>
      <c r="C110" s="596"/>
      <c r="D110" s="596"/>
      <c r="E110" s="596"/>
      <c r="F110" s="596"/>
      <c r="G110" s="597"/>
      <c r="H110" s="602"/>
      <c r="I110" s="605"/>
      <c r="J110" s="608"/>
      <c r="K110" s="588" t="s">
        <v>1014</v>
      </c>
      <c r="L110" s="589"/>
      <c r="M110" s="589"/>
      <c r="N110" s="589"/>
      <c r="O110" s="589"/>
      <c r="P110" s="589"/>
      <c r="Q110" s="589"/>
      <c r="R110" s="589"/>
      <c r="S110" s="589"/>
      <c r="T110" s="589"/>
      <c r="U110" s="589"/>
      <c r="V110" s="589"/>
      <c r="W110" s="589"/>
      <c r="X110" s="589"/>
      <c r="Y110" s="589"/>
      <c r="Z110" s="589"/>
      <c r="AA110" s="589"/>
      <c r="AB110" s="590"/>
    </row>
    <row r="111" spans="1:28" x14ac:dyDescent="0.35">
      <c r="A111" s="591"/>
      <c r="B111" s="595"/>
      <c r="C111" s="596"/>
      <c r="D111" s="596"/>
      <c r="E111" s="596"/>
      <c r="F111" s="596"/>
      <c r="G111" s="597"/>
      <c r="H111" s="602"/>
      <c r="I111" s="605"/>
      <c r="J111" s="608"/>
      <c r="K111" s="585"/>
      <c r="L111" s="586"/>
      <c r="M111" s="586"/>
      <c r="N111" s="586"/>
      <c r="O111" s="586"/>
      <c r="P111" s="586"/>
      <c r="Q111" s="586"/>
      <c r="R111" s="586"/>
      <c r="S111" s="586"/>
      <c r="T111" s="586"/>
      <c r="U111" s="586"/>
      <c r="V111" s="586"/>
      <c r="W111" s="586"/>
      <c r="X111" s="586"/>
      <c r="Y111" s="586"/>
      <c r="Z111" s="586"/>
      <c r="AA111" s="586"/>
      <c r="AB111" s="587"/>
    </row>
    <row r="112" spans="1:28" x14ac:dyDescent="0.35">
      <c r="A112" s="591"/>
      <c r="B112" s="595"/>
      <c r="C112" s="596"/>
      <c r="D112" s="596"/>
      <c r="E112" s="596"/>
      <c r="F112" s="596"/>
      <c r="G112" s="597"/>
      <c r="H112" s="602"/>
      <c r="I112" s="605"/>
      <c r="J112" s="608"/>
      <c r="K112" s="588" t="s">
        <v>1015</v>
      </c>
      <c r="L112" s="589"/>
      <c r="M112" s="589"/>
      <c r="N112" s="589"/>
      <c r="O112" s="589"/>
      <c r="P112" s="589"/>
      <c r="Q112" s="589"/>
      <c r="R112" s="589"/>
      <c r="S112" s="589"/>
      <c r="T112" s="589"/>
      <c r="U112" s="589"/>
      <c r="V112" s="589"/>
      <c r="W112" s="589"/>
      <c r="X112" s="589"/>
      <c r="Y112" s="589"/>
      <c r="Z112" s="589"/>
      <c r="AA112" s="589"/>
      <c r="AB112" s="590"/>
    </row>
    <row r="113" spans="1:28" x14ac:dyDescent="0.35">
      <c r="A113" s="591"/>
      <c r="B113" s="595"/>
      <c r="C113" s="596"/>
      <c r="D113" s="596"/>
      <c r="E113" s="596"/>
      <c r="F113" s="596"/>
      <c r="G113" s="597"/>
      <c r="H113" s="602"/>
      <c r="I113" s="605"/>
      <c r="J113" s="608"/>
      <c r="K113" s="585"/>
      <c r="L113" s="586"/>
      <c r="M113" s="586"/>
      <c r="N113" s="586"/>
      <c r="O113" s="586"/>
      <c r="P113" s="586"/>
      <c r="Q113" s="586"/>
      <c r="R113" s="586"/>
      <c r="S113" s="586"/>
      <c r="T113" s="586"/>
      <c r="U113" s="586"/>
      <c r="V113" s="586"/>
      <c r="W113" s="586"/>
      <c r="X113" s="586"/>
      <c r="Y113" s="586"/>
      <c r="Z113" s="586"/>
      <c r="AA113" s="586"/>
      <c r="AB113" s="587"/>
    </row>
    <row r="114" spans="1:28" x14ac:dyDescent="0.35">
      <c r="A114" s="591"/>
      <c r="B114" s="595"/>
      <c r="C114" s="596"/>
      <c r="D114" s="596"/>
      <c r="E114" s="596"/>
      <c r="F114" s="596"/>
      <c r="G114" s="597"/>
      <c r="H114" s="602"/>
      <c r="I114" s="605"/>
      <c r="J114" s="608"/>
      <c r="K114" s="588" t="s">
        <v>1016</v>
      </c>
      <c r="L114" s="589"/>
      <c r="M114" s="589"/>
      <c r="N114" s="589"/>
      <c r="O114" s="589"/>
      <c r="P114" s="589"/>
      <c r="Q114" s="589"/>
      <c r="R114" s="589"/>
      <c r="S114" s="589"/>
      <c r="T114" s="589"/>
      <c r="U114" s="589"/>
      <c r="V114" s="589"/>
      <c r="W114" s="589"/>
      <c r="X114" s="589"/>
      <c r="Y114" s="589"/>
      <c r="Z114" s="589"/>
      <c r="AA114" s="589"/>
      <c r="AB114" s="590"/>
    </row>
    <row r="115" spans="1:28" x14ac:dyDescent="0.35">
      <c r="A115" s="591"/>
      <c r="B115" s="595"/>
      <c r="C115" s="596"/>
      <c r="D115" s="596"/>
      <c r="E115" s="596"/>
      <c r="F115" s="596"/>
      <c r="G115" s="597"/>
      <c r="H115" s="602"/>
      <c r="I115" s="605"/>
      <c r="J115" s="608"/>
      <c r="K115" s="585"/>
      <c r="L115" s="586"/>
      <c r="M115" s="586"/>
      <c r="N115" s="586"/>
      <c r="O115" s="586"/>
      <c r="P115" s="586"/>
      <c r="Q115" s="586"/>
      <c r="R115" s="586"/>
      <c r="S115" s="586"/>
      <c r="T115" s="586"/>
      <c r="U115" s="586"/>
      <c r="V115" s="586"/>
      <c r="W115" s="586"/>
      <c r="X115" s="586"/>
      <c r="Y115" s="586"/>
      <c r="Z115" s="586"/>
      <c r="AA115" s="586"/>
      <c r="AB115" s="587"/>
    </row>
    <row r="116" spans="1:28" x14ac:dyDescent="0.35">
      <c r="A116" s="591"/>
      <c r="B116" s="595"/>
      <c r="C116" s="596"/>
      <c r="D116" s="596"/>
      <c r="E116" s="596"/>
      <c r="F116" s="596"/>
      <c r="G116" s="597"/>
      <c r="H116" s="602"/>
      <c r="I116" s="605"/>
      <c r="J116" s="608"/>
      <c r="K116" s="588" t="s">
        <v>1017</v>
      </c>
      <c r="L116" s="589"/>
      <c r="M116" s="589"/>
      <c r="N116" s="589"/>
      <c r="O116" s="589"/>
      <c r="P116" s="589"/>
      <c r="Q116" s="589"/>
      <c r="R116" s="589"/>
      <c r="S116" s="589"/>
      <c r="T116" s="589"/>
      <c r="U116" s="589"/>
      <c r="V116" s="589"/>
      <c r="W116" s="589"/>
      <c r="X116" s="589"/>
      <c r="Y116" s="589"/>
      <c r="Z116" s="589"/>
      <c r="AA116" s="589"/>
      <c r="AB116" s="590"/>
    </row>
    <row r="117" spans="1:28" x14ac:dyDescent="0.35">
      <c r="A117" s="591"/>
      <c r="B117" s="598"/>
      <c r="C117" s="599"/>
      <c r="D117" s="599"/>
      <c r="E117" s="599"/>
      <c r="F117" s="599"/>
      <c r="G117" s="600"/>
      <c r="H117" s="603"/>
      <c r="I117" s="606"/>
      <c r="J117" s="609"/>
      <c r="K117" s="613"/>
      <c r="L117" s="614"/>
      <c r="M117" s="614"/>
      <c r="N117" s="614"/>
      <c r="O117" s="614"/>
      <c r="P117" s="614"/>
      <c r="Q117" s="614"/>
      <c r="R117" s="614"/>
      <c r="S117" s="614"/>
      <c r="T117" s="614"/>
      <c r="U117" s="614"/>
      <c r="V117" s="614"/>
      <c r="W117" s="614"/>
      <c r="X117" s="614"/>
      <c r="Y117" s="614"/>
      <c r="Z117" s="614"/>
      <c r="AA117" s="614"/>
      <c r="AB117" s="615"/>
    </row>
    <row r="118" spans="1:28" x14ac:dyDescent="0.35">
      <c r="A118" s="591"/>
      <c r="B118" s="616" t="s">
        <v>45</v>
      </c>
      <c r="C118" s="617"/>
      <c r="D118" s="617"/>
      <c r="E118" s="617"/>
      <c r="F118" s="617"/>
      <c r="G118" s="618"/>
      <c r="H118" s="625">
        <v>8</v>
      </c>
      <c r="I118" s="628">
        <v>8</v>
      </c>
      <c r="J118" s="631">
        <v>1</v>
      </c>
      <c r="K118" s="634" t="s">
        <v>1018</v>
      </c>
      <c r="L118" s="635"/>
      <c r="M118" s="635"/>
      <c r="N118" s="635"/>
      <c r="O118" s="635"/>
      <c r="P118" s="635"/>
      <c r="Q118" s="635"/>
      <c r="R118" s="635"/>
      <c r="S118" s="635"/>
      <c r="T118" s="635"/>
      <c r="U118" s="635"/>
      <c r="V118" s="635"/>
      <c r="W118" s="635"/>
      <c r="X118" s="635"/>
      <c r="Y118" s="635"/>
      <c r="Z118" s="635"/>
      <c r="AA118" s="635"/>
      <c r="AB118" s="636"/>
    </row>
    <row r="119" spans="1:28" x14ac:dyDescent="0.35">
      <c r="A119" s="591"/>
      <c r="B119" s="619"/>
      <c r="C119" s="620"/>
      <c r="D119" s="620"/>
      <c r="E119" s="620"/>
      <c r="F119" s="620"/>
      <c r="G119" s="621"/>
      <c r="H119" s="626"/>
      <c r="I119" s="629"/>
      <c r="J119" s="632"/>
      <c r="K119" s="637"/>
      <c r="L119" s="638"/>
      <c r="M119" s="638"/>
      <c r="N119" s="638"/>
      <c r="O119" s="638"/>
      <c r="P119" s="638"/>
      <c r="Q119" s="638"/>
      <c r="R119" s="638"/>
      <c r="S119" s="638"/>
      <c r="T119" s="638"/>
      <c r="U119" s="638"/>
      <c r="V119" s="638"/>
      <c r="W119" s="638"/>
      <c r="X119" s="638"/>
      <c r="Y119" s="638"/>
      <c r="Z119" s="638"/>
      <c r="AA119" s="638"/>
      <c r="AB119" s="639"/>
    </row>
    <row r="120" spans="1:28" x14ac:dyDescent="0.35">
      <c r="A120" s="591"/>
      <c r="B120" s="619"/>
      <c r="C120" s="620"/>
      <c r="D120" s="620"/>
      <c r="E120" s="620"/>
      <c r="F120" s="620"/>
      <c r="G120" s="621"/>
      <c r="H120" s="626"/>
      <c r="I120" s="629"/>
      <c r="J120" s="632"/>
      <c r="K120" s="640" t="s">
        <v>1019</v>
      </c>
      <c r="L120" s="641"/>
      <c r="M120" s="641"/>
      <c r="N120" s="641"/>
      <c r="O120" s="641"/>
      <c r="P120" s="641"/>
      <c r="Q120" s="641"/>
      <c r="R120" s="641"/>
      <c r="S120" s="641"/>
      <c r="T120" s="641"/>
      <c r="U120" s="641"/>
      <c r="V120" s="641"/>
      <c r="W120" s="641"/>
      <c r="X120" s="641"/>
      <c r="Y120" s="641"/>
      <c r="Z120" s="641"/>
      <c r="AA120" s="641"/>
      <c r="AB120" s="642"/>
    </row>
    <row r="121" spans="1:28" x14ac:dyDescent="0.35">
      <c r="A121" s="591"/>
      <c r="B121" s="619"/>
      <c r="C121" s="620"/>
      <c r="D121" s="620"/>
      <c r="E121" s="620"/>
      <c r="F121" s="620"/>
      <c r="G121" s="621"/>
      <c r="H121" s="626"/>
      <c r="I121" s="629"/>
      <c r="J121" s="632"/>
      <c r="K121" s="637"/>
      <c r="L121" s="638"/>
      <c r="M121" s="638"/>
      <c r="N121" s="638"/>
      <c r="O121" s="638"/>
      <c r="P121" s="638"/>
      <c r="Q121" s="638"/>
      <c r="R121" s="638"/>
      <c r="S121" s="638"/>
      <c r="T121" s="638"/>
      <c r="U121" s="638"/>
      <c r="V121" s="638"/>
      <c r="W121" s="638"/>
      <c r="X121" s="638"/>
      <c r="Y121" s="638"/>
      <c r="Z121" s="638"/>
      <c r="AA121" s="638"/>
      <c r="AB121" s="639"/>
    </row>
    <row r="122" spans="1:28" x14ac:dyDescent="0.35">
      <c r="A122" s="591"/>
      <c r="B122" s="619"/>
      <c r="C122" s="620"/>
      <c r="D122" s="620"/>
      <c r="E122" s="620"/>
      <c r="F122" s="620"/>
      <c r="G122" s="621"/>
      <c r="H122" s="626"/>
      <c r="I122" s="629"/>
      <c r="J122" s="632"/>
      <c r="K122" s="643" t="s">
        <v>1020</v>
      </c>
      <c r="L122" s="644"/>
      <c r="M122" s="644"/>
      <c r="N122" s="644"/>
      <c r="O122" s="644"/>
      <c r="P122" s="644"/>
      <c r="Q122" s="644"/>
      <c r="R122" s="644"/>
      <c r="S122" s="644"/>
      <c r="T122" s="644"/>
      <c r="U122" s="644"/>
      <c r="V122" s="644"/>
      <c r="W122" s="644"/>
      <c r="X122" s="644"/>
      <c r="Y122" s="644"/>
      <c r="Z122" s="644"/>
      <c r="AA122" s="644"/>
      <c r="AB122" s="645"/>
    </row>
    <row r="123" spans="1:28" x14ac:dyDescent="0.35">
      <c r="A123" s="591"/>
      <c r="B123" s="619"/>
      <c r="C123" s="620"/>
      <c r="D123" s="620"/>
      <c r="E123" s="620"/>
      <c r="F123" s="620"/>
      <c r="G123" s="621"/>
      <c r="H123" s="626"/>
      <c r="I123" s="629"/>
      <c r="J123" s="632"/>
      <c r="K123" s="637"/>
      <c r="L123" s="638"/>
      <c r="M123" s="638"/>
      <c r="N123" s="638"/>
      <c r="O123" s="638"/>
      <c r="P123" s="638"/>
      <c r="Q123" s="638"/>
      <c r="R123" s="638"/>
      <c r="S123" s="638"/>
      <c r="T123" s="638"/>
      <c r="U123" s="638"/>
      <c r="V123" s="638"/>
      <c r="W123" s="638"/>
      <c r="X123" s="638"/>
      <c r="Y123" s="638"/>
      <c r="Z123" s="638"/>
      <c r="AA123" s="638"/>
      <c r="AB123" s="639"/>
    </row>
    <row r="124" spans="1:28" x14ac:dyDescent="0.35">
      <c r="A124" s="591"/>
      <c r="B124" s="619"/>
      <c r="C124" s="620"/>
      <c r="D124" s="620"/>
      <c r="E124" s="620"/>
      <c r="F124" s="620"/>
      <c r="G124" s="621"/>
      <c r="H124" s="626"/>
      <c r="I124" s="629"/>
      <c r="J124" s="632"/>
      <c r="K124" s="640" t="s">
        <v>1021</v>
      </c>
      <c r="L124" s="641"/>
      <c r="M124" s="641"/>
      <c r="N124" s="641"/>
      <c r="O124" s="641"/>
      <c r="P124" s="641"/>
      <c r="Q124" s="641"/>
      <c r="R124" s="641"/>
      <c r="S124" s="641"/>
      <c r="T124" s="641"/>
      <c r="U124" s="641"/>
      <c r="V124" s="641"/>
      <c r="W124" s="641"/>
      <c r="X124" s="641"/>
      <c r="Y124" s="641"/>
      <c r="Z124" s="641"/>
      <c r="AA124" s="641"/>
      <c r="AB124" s="642"/>
    </row>
    <row r="125" spans="1:28" x14ac:dyDescent="0.35">
      <c r="A125" s="591"/>
      <c r="B125" s="619"/>
      <c r="C125" s="620"/>
      <c r="D125" s="620"/>
      <c r="E125" s="620"/>
      <c r="F125" s="620"/>
      <c r="G125" s="621"/>
      <c r="H125" s="626"/>
      <c r="I125" s="629"/>
      <c r="J125" s="632"/>
      <c r="K125" s="637"/>
      <c r="L125" s="638"/>
      <c r="M125" s="638"/>
      <c r="N125" s="638"/>
      <c r="O125" s="638"/>
      <c r="P125" s="638"/>
      <c r="Q125" s="638"/>
      <c r="R125" s="638"/>
      <c r="S125" s="638"/>
      <c r="T125" s="638"/>
      <c r="U125" s="638"/>
      <c r="V125" s="638"/>
      <c r="W125" s="638"/>
      <c r="X125" s="638"/>
      <c r="Y125" s="638"/>
      <c r="Z125" s="638"/>
      <c r="AA125" s="638"/>
      <c r="AB125" s="639"/>
    </row>
    <row r="126" spans="1:28" x14ac:dyDescent="0.35">
      <c r="A126" s="591"/>
      <c r="B126" s="619"/>
      <c r="C126" s="620"/>
      <c r="D126" s="620"/>
      <c r="E126" s="620"/>
      <c r="F126" s="620"/>
      <c r="G126" s="621"/>
      <c r="H126" s="626"/>
      <c r="I126" s="629"/>
      <c r="J126" s="632"/>
      <c r="K126" s="643" t="s">
        <v>1022</v>
      </c>
      <c r="L126" s="644"/>
      <c r="M126" s="644"/>
      <c r="N126" s="644"/>
      <c r="O126" s="644"/>
      <c r="P126" s="644"/>
      <c r="Q126" s="644"/>
      <c r="R126" s="644"/>
      <c r="S126" s="644"/>
      <c r="T126" s="644"/>
      <c r="U126" s="644"/>
      <c r="V126" s="644"/>
      <c r="W126" s="644"/>
      <c r="X126" s="644"/>
      <c r="Y126" s="644"/>
      <c r="Z126" s="644"/>
      <c r="AA126" s="644"/>
      <c r="AB126" s="645"/>
    </row>
    <row r="127" spans="1:28" x14ac:dyDescent="0.35">
      <c r="A127" s="591"/>
      <c r="B127" s="619"/>
      <c r="C127" s="620"/>
      <c r="D127" s="620"/>
      <c r="E127" s="620"/>
      <c r="F127" s="620"/>
      <c r="G127" s="621"/>
      <c r="H127" s="626"/>
      <c r="I127" s="629"/>
      <c r="J127" s="632"/>
      <c r="K127" s="637"/>
      <c r="L127" s="638"/>
      <c r="M127" s="638"/>
      <c r="N127" s="638"/>
      <c r="O127" s="638"/>
      <c r="P127" s="638"/>
      <c r="Q127" s="638"/>
      <c r="R127" s="638"/>
      <c r="S127" s="638"/>
      <c r="T127" s="638"/>
      <c r="U127" s="638"/>
      <c r="V127" s="638"/>
      <c r="W127" s="638"/>
      <c r="X127" s="638"/>
      <c r="Y127" s="638"/>
      <c r="Z127" s="638"/>
      <c r="AA127" s="638"/>
      <c r="AB127" s="639"/>
    </row>
    <row r="128" spans="1:28" x14ac:dyDescent="0.35">
      <c r="A128" s="591"/>
      <c r="B128" s="619"/>
      <c r="C128" s="620"/>
      <c r="D128" s="620"/>
      <c r="E128" s="620"/>
      <c r="F128" s="620"/>
      <c r="G128" s="621"/>
      <c r="H128" s="626"/>
      <c r="I128" s="629"/>
      <c r="J128" s="632"/>
      <c r="K128" s="640" t="s">
        <v>1023</v>
      </c>
      <c r="L128" s="641"/>
      <c r="M128" s="641"/>
      <c r="N128" s="641"/>
      <c r="O128" s="641"/>
      <c r="P128" s="641"/>
      <c r="Q128" s="641"/>
      <c r="R128" s="641"/>
      <c r="S128" s="641"/>
      <c r="T128" s="641"/>
      <c r="U128" s="641"/>
      <c r="V128" s="641"/>
      <c r="W128" s="641"/>
      <c r="X128" s="641"/>
      <c r="Y128" s="641"/>
      <c r="Z128" s="641"/>
      <c r="AA128" s="641"/>
      <c r="AB128" s="642"/>
    </row>
    <row r="129" spans="1:28" x14ac:dyDescent="0.35">
      <c r="A129" s="591"/>
      <c r="B129" s="619"/>
      <c r="C129" s="620"/>
      <c r="D129" s="620"/>
      <c r="E129" s="620"/>
      <c r="F129" s="620"/>
      <c r="G129" s="621"/>
      <c r="H129" s="626"/>
      <c r="I129" s="629"/>
      <c r="J129" s="632"/>
      <c r="K129" s="640" t="s">
        <v>1024</v>
      </c>
      <c r="L129" s="641"/>
      <c r="M129" s="641"/>
      <c r="N129" s="641"/>
      <c r="O129" s="641"/>
      <c r="P129" s="641"/>
      <c r="Q129" s="641"/>
      <c r="R129" s="641"/>
      <c r="S129" s="641"/>
      <c r="T129" s="641"/>
      <c r="U129" s="641"/>
      <c r="V129" s="641"/>
      <c r="W129" s="641"/>
      <c r="X129" s="641"/>
      <c r="Y129" s="641"/>
      <c r="Z129" s="641"/>
      <c r="AA129" s="641"/>
      <c r="AB129" s="642"/>
    </row>
    <row r="130" spans="1:28" x14ac:dyDescent="0.35">
      <c r="A130" s="591"/>
      <c r="B130" s="619"/>
      <c r="C130" s="620"/>
      <c r="D130" s="620"/>
      <c r="E130" s="620"/>
      <c r="F130" s="620"/>
      <c r="G130" s="621"/>
      <c r="H130" s="626"/>
      <c r="I130" s="629"/>
      <c r="J130" s="632"/>
      <c r="K130" s="637"/>
      <c r="L130" s="638"/>
      <c r="M130" s="638"/>
      <c r="N130" s="638"/>
      <c r="O130" s="638"/>
      <c r="P130" s="638"/>
      <c r="Q130" s="638"/>
      <c r="R130" s="638"/>
      <c r="S130" s="638"/>
      <c r="T130" s="638"/>
      <c r="U130" s="638"/>
      <c r="V130" s="638"/>
      <c r="W130" s="638"/>
      <c r="X130" s="638"/>
      <c r="Y130" s="638"/>
      <c r="Z130" s="638"/>
      <c r="AA130" s="638"/>
      <c r="AB130" s="639"/>
    </row>
    <row r="131" spans="1:28" x14ac:dyDescent="0.35">
      <c r="A131" s="591"/>
      <c r="B131" s="619"/>
      <c r="C131" s="620"/>
      <c r="D131" s="620"/>
      <c r="E131" s="620"/>
      <c r="F131" s="620"/>
      <c r="G131" s="621"/>
      <c r="H131" s="626"/>
      <c r="I131" s="629"/>
      <c r="J131" s="632"/>
      <c r="K131" s="643" t="s">
        <v>1025</v>
      </c>
      <c r="L131" s="644"/>
      <c r="M131" s="644"/>
      <c r="N131" s="644"/>
      <c r="O131" s="644"/>
      <c r="P131" s="644"/>
      <c r="Q131" s="644"/>
      <c r="R131" s="644"/>
      <c r="S131" s="644"/>
      <c r="T131" s="644"/>
      <c r="U131" s="644"/>
      <c r="V131" s="644"/>
      <c r="W131" s="644"/>
      <c r="X131" s="644"/>
      <c r="Y131" s="644"/>
      <c r="Z131" s="644"/>
      <c r="AA131" s="644"/>
      <c r="AB131" s="645"/>
    </row>
    <row r="132" spans="1:28" x14ac:dyDescent="0.35">
      <c r="A132" s="591"/>
      <c r="B132" s="619"/>
      <c r="C132" s="620"/>
      <c r="D132" s="620"/>
      <c r="E132" s="620"/>
      <c r="F132" s="620"/>
      <c r="G132" s="621"/>
      <c r="H132" s="626"/>
      <c r="I132" s="629"/>
      <c r="J132" s="632"/>
      <c r="K132" s="637"/>
      <c r="L132" s="638"/>
      <c r="M132" s="638"/>
      <c r="N132" s="638"/>
      <c r="O132" s="638"/>
      <c r="P132" s="638"/>
      <c r="Q132" s="638"/>
      <c r="R132" s="638"/>
      <c r="S132" s="638"/>
      <c r="T132" s="638"/>
      <c r="U132" s="638"/>
      <c r="V132" s="638"/>
      <c r="W132" s="638"/>
      <c r="X132" s="638"/>
      <c r="Y132" s="638"/>
      <c r="Z132" s="638"/>
      <c r="AA132" s="638"/>
      <c r="AB132" s="639"/>
    </row>
    <row r="133" spans="1:28" x14ac:dyDescent="0.35">
      <c r="A133" s="591"/>
      <c r="B133" s="619"/>
      <c r="C133" s="620"/>
      <c r="D133" s="620"/>
      <c r="E133" s="620"/>
      <c r="F133" s="620"/>
      <c r="G133" s="621"/>
      <c r="H133" s="626"/>
      <c r="I133" s="629"/>
      <c r="J133" s="632"/>
      <c r="K133" s="640" t="s">
        <v>1026</v>
      </c>
      <c r="L133" s="641"/>
      <c r="M133" s="641"/>
      <c r="N133" s="641"/>
      <c r="O133" s="641"/>
      <c r="P133" s="641"/>
      <c r="Q133" s="641"/>
      <c r="R133" s="641"/>
      <c r="S133" s="641"/>
      <c r="T133" s="641"/>
      <c r="U133" s="641"/>
      <c r="V133" s="641"/>
      <c r="W133" s="641"/>
      <c r="X133" s="641"/>
      <c r="Y133" s="641"/>
      <c r="Z133" s="641"/>
      <c r="AA133" s="641"/>
      <c r="AB133" s="642"/>
    </row>
    <row r="134" spans="1:28" x14ac:dyDescent="0.35">
      <c r="A134" s="591"/>
      <c r="B134" s="619"/>
      <c r="C134" s="620"/>
      <c r="D134" s="620"/>
      <c r="E134" s="620"/>
      <c r="F134" s="620"/>
      <c r="G134" s="621"/>
      <c r="H134" s="626"/>
      <c r="I134" s="629"/>
      <c r="J134" s="632"/>
      <c r="K134" s="643" t="s">
        <v>1027</v>
      </c>
      <c r="L134" s="644"/>
      <c r="M134" s="644"/>
      <c r="N134" s="644"/>
      <c r="O134" s="644"/>
      <c r="P134" s="644"/>
      <c r="Q134" s="644"/>
      <c r="R134" s="644"/>
      <c r="S134" s="644"/>
      <c r="T134" s="644"/>
      <c r="U134" s="644"/>
      <c r="V134" s="644"/>
      <c r="W134" s="644"/>
      <c r="X134" s="644"/>
      <c r="Y134" s="644"/>
      <c r="Z134" s="644"/>
      <c r="AA134" s="644"/>
      <c r="AB134" s="645"/>
    </row>
    <row r="135" spans="1:28" x14ac:dyDescent="0.35">
      <c r="A135" s="591"/>
      <c r="B135" s="619"/>
      <c r="C135" s="620"/>
      <c r="D135" s="620"/>
      <c r="E135" s="620"/>
      <c r="F135" s="620"/>
      <c r="G135" s="621"/>
      <c r="H135" s="626"/>
      <c r="I135" s="629"/>
      <c r="J135" s="632"/>
      <c r="K135" s="637"/>
      <c r="L135" s="638"/>
      <c r="M135" s="638"/>
      <c r="N135" s="638"/>
      <c r="O135" s="638"/>
      <c r="P135" s="638"/>
      <c r="Q135" s="638"/>
      <c r="R135" s="638"/>
      <c r="S135" s="638"/>
      <c r="T135" s="638"/>
      <c r="U135" s="638"/>
      <c r="V135" s="638"/>
      <c r="W135" s="638"/>
      <c r="X135" s="638"/>
      <c r="Y135" s="638"/>
      <c r="Z135" s="638"/>
      <c r="AA135" s="638"/>
      <c r="AB135" s="639"/>
    </row>
    <row r="136" spans="1:28" x14ac:dyDescent="0.35">
      <c r="A136" s="591"/>
      <c r="B136" s="619"/>
      <c r="C136" s="620"/>
      <c r="D136" s="620"/>
      <c r="E136" s="620"/>
      <c r="F136" s="620"/>
      <c r="G136" s="621"/>
      <c r="H136" s="626"/>
      <c r="I136" s="629"/>
      <c r="J136" s="632"/>
      <c r="K136" s="640" t="s">
        <v>1028</v>
      </c>
      <c r="L136" s="641"/>
      <c r="M136" s="641"/>
      <c r="N136" s="641"/>
      <c r="O136" s="641"/>
      <c r="P136" s="641"/>
      <c r="Q136" s="641"/>
      <c r="R136" s="641"/>
      <c r="S136" s="641"/>
      <c r="T136" s="641"/>
      <c r="U136" s="641"/>
      <c r="V136" s="641"/>
      <c r="W136" s="641"/>
      <c r="X136" s="641"/>
      <c r="Y136" s="641"/>
      <c r="Z136" s="641"/>
      <c r="AA136" s="641"/>
      <c r="AB136" s="642"/>
    </row>
    <row r="137" spans="1:28" x14ac:dyDescent="0.35">
      <c r="A137" s="591"/>
      <c r="B137" s="619"/>
      <c r="C137" s="620"/>
      <c r="D137" s="620"/>
      <c r="E137" s="620"/>
      <c r="F137" s="620"/>
      <c r="G137" s="621"/>
      <c r="H137" s="626"/>
      <c r="I137" s="629"/>
      <c r="J137" s="632"/>
      <c r="K137" s="643" t="s">
        <v>1029</v>
      </c>
      <c r="L137" s="644"/>
      <c r="M137" s="644"/>
      <c r="N137" s="644"/>
      <c r="O137" s="644"/>
      <c r="P137" s="644"/>
      <c r="Q137" s="644"/>
      <c r="R137" s="644"/>
      <c r="S137" s="644"/>
      <c r="T137" s="644"/>
      <c r="U137" s="644"/>
      <c r="V137" s="644"/>
      <c r="W137" s="644"/>
      <c r="X137" s="644"/>
      <c r="Y137" s="644"/>
      <c r="Z137" s="644"/>
      <c r="AA137" s="644"/>
      <c r="AB137" s="645"/>
    </row>
    <row r="138" spans="1:28" x14ac:dyDescent="0.35">
      <c r="A138" s="591"/>
      <c r="B138" s="619"/>
      <c r="C138" s="620"/>
      <c r="D138" s="620"/>
      <c r="E138" s="620"/>
      <c r="F138" s="620"/>
      <c r="G138" s="621"/>
      <c r="H138" s="626"/>
      <c r="I138" s="629"/>
      <c r="J138" s="632"/>
      <c r="K138" s="637"/>
      <c r="L138" s="638"/>
      <c r="M138" s="638"/>
      <c r="N138" s="638"/>
      <c r="O138" s="638"/>
      <c r="P138" s="638"/>
      <c r="Q138" s="638"/>
      <c r="R138" s="638"/>
      <c r="S138" s="638"/>
      <c r="T138" s="638"/>
      <c r="U138" s="638"/>
      <c r="V138" s="638"/>
      <c r="W138" s="638"/>
      <c r="X138" s="638"/>
      <c r="Y138" s="638"/>
      <c r="Z138" s="638"/>
      <c r="AA138" s="638"/>
      <c r="AB138" s="639"/>
    </row>
    <row r="139" spans="1:28" x14ac:dyDescent="0.35">
      <c r="A139" s="591"/>
      <c r="B139" s="619"/>
      <c r="C139" s="620"/>
      <c r="D139" s="620"/>
      <c r="E139" s="620"/>
      <c r="F139" s="620"/>
      <c r="G139" s="621"/>
      <c r="H139" s="626"/>
      <c r="I139" s="629"/>
      <c r="J139" s="632"/>
      <c r="K139" s="637"/>
      <c r="L139" s="638"/>
      <c r="M139" s="638"/>
      <c r="N139" s="638"/>
      <c r="O139" s="638"/>
      <c r="P139" s="638"/>
      <c r="Q139" s="638"/>
      <c r="R139" s="638"/>
      <c r="S139" s="638"/>
      <c r="T139" s="638"/>
      <c r="U139" s="638"/>
      <c r="V139" s="638"/>
      <c r="W139" s="638"/>
      <c r="X139" s="638"/>
      <c r="Y139" s="638"/>
      <c r="Z139" s="638"/>
      <c r="AA139" s="638"/>
      <c r="AB139" s="639"/>
    </row>
    <row r="140" spans="1:28" x14ac:dyDescent="0.35">
      <c r="A140" s="591"/>
      <c r="B140" s="619"/>
      <c r="C140" s="620"/>
      <c r="D140" s="620"/>
      <c r="E140" s="620"/>
      <c r="F140" s="620"/>
      <c r="G140" s="621"/>
      <c r="H140" s="626"/>
      <c r="I140" s="629"/>
      <c r="J140" s="632"/>
      <c r="K140" s="640" t="s">
        <v>1030</v>
      </c>
      <c r="L140" s="641"/>
      <c r="M140" s="641"/>
      <c r="N140" s="641"/>
      <c r="O140" s="641"/>
      <c r="P140" s="641"/>
      <c r="Q140" s="641"/>
      <c r="R140" s="641"/>
      <c r="S140" s="641"/>
      <c r="T140" s="641"/>
      <c r="U140" s="641"/>
      <c r="V140" s="641"/>
      <c r="W140" s="641"/>
      <c r="X140" s="641"/>
      <c r="Y140" s="641"/>
      <c r="Z140" s="641"/>
      <c r="AA140" s="641"/>
      <c r="AB140" s="642"/>
    </row>
    <row r="141" spans="1:28" x14ac:dyDescent="0.35">
      <c r="A141" s="591"/>
      <c r="B141" s="619"/>
      <c r="C141" s="620"/>
      <c r="D141" s="620"/>
      <c r="E141" s="620"/>
      <c r="F141" s="620"/>
      <c r="G141" s="621"/>
      <c r="H141" s="626"/>
      <c r="I141" s="629"/>
      <c r="J141" s="632"/>
      <c r="K141" s="637"/>
      <c r="L141" s="638"/>
      <c r="M141" s="638"/>
      <c r="N141" s="638"/>
      <c r="O141" s="638"/>
      <c r="P141" s="638"/>
      <c r="Q141" s="638"/>
      <c r="R141" s="638"/>
      <c r="S141" s="638"/>
      <c r="T141" s="638"/>
      <c r="U141" s="638"/>
      <c r="V141" s="638"/>
      <c r="W141" s="638"/>
      <c r="X141" s="638"/>
      <c r="Y141" s="638"/>
      <c r="Z141" s="638"/>
      <c r="AA141" s="638"/>
      <c r="AB141" s="639"/>
    </row>
    <row r="142" spans="1:28" x14ac:dyDescent="0.35">
      <c r="A142" s="591"/>
      <c r="B142" s="619"/>
      <c r="C142" s="620"/>
      <c r="D142" s="620"/>
      <c r="E142" s="620"/>
      <c r="F142" s="620"/>
      <c r="G142" s="621"/>
      <c r="H142" s="626"/>
      <c r="I142" s="629"/>
      <c r="J142" s="632"/>
      <c r="K142" s="643" t="s">
        <v>1031</v>
      </c>
      <c r="L142" s="644"/>
      <c r="M142" s="644"/>
      <c r="N142" s="644"/>
      <c r="O142" s="644"/>
      <c r="P142" s="644"/>
      <c r="Q142" s="644"/>
      <c r="R142" s="644"/>
      <c r="S142" s="644"/>
      <c r="T142" s="644"/>
      <c r="U142" s="644"/>
      <c r="V142" s="644"/>
      <c r="W142" s="644"/>
      <c r="X142" s="644"/>
      <c r="Y142" s="644"/>
      <c r="Z142" s="644"/>
      <c r="AA142" s="644"/>
      <c r="AB142" s="645"/>
    </row>
    <row r="143" spans="1:28" x14ac:dyDescent="0.35">
      <c r="A143" s="591"/>
      <c r="B143" s="619"/>
      <c r="C143" s="620"/>
      <c r="D143" s="620"/>
      <c r="E143" s="620"/>
      <c r="F143" s="620"/>
      <c r="G143" s="621"/>
      <c r="H143" s="626"/>
      <c r="I143" s="629"/>
      <c r="J143" s="632"/>
      <c r="K143" s="637"/>
      <c r="L143" s="638"/>
      <c r="M143" s="638"/>
      <c r="N143" s="638"/>
      <c r="O143" s="638"/>
      <c r="P143" s="638"/>
      <c r="Q143" s="638"/>
      <c r="R143" s="638"/>
      <c r="S143" s="638"/>
      <c r="T143" s="638"/>
      <c r="U143" s="638"/>
      <c r="V143" s="638"/>
      <c r="W143" s="638"/>
      <c r="X143" s="638"/>
      <c r="Y143" s="638"/>
      <c r="Z143" s="638"/>
      <c r="AA143" s="638"/>
      <c r="AB143" s="639"/>
    </row>
    <row r="144" spans="1:28" x14ac:dyDescent="0.35">
      <c r="A144" s="591"/>
      <c r="B144" s="619"/>
      <c r="C144" s="620"/>
      <c r="D144" s="620"/>
      <c r="E144" s="620"/>
      <c r="F144" s="620"/>
      <c r="G144" s="621"/>
      <c r="H144" s="626"/>
      <c r="I144" s="629"/>
      <c r="J144" s="632"/>
      <c r="K144" s="640" t="s">
        <v>1032</v>
      </c>
      <c r="L144" s="641"/>
      <c r="M144" s="641"/>
      <c r="N144" s="641"/>
      <c r="O144" s="641"/>
      <c r="P144" s="641"/>
      <c r="Q144" s="641"/>
      <c r="R144" s="641"/>
      <c r="S144" s="641"/>
      <c r="T144" s="641"/>
      <c r="U144" s="641"/>
      <c r="V144" s="641"/>
      <c r="W144" s="641"/>
      <c r="X144" s="641"/>
      <c r="Y144" s="641"/>
      <c r="Z144" s="641"/>
      <c r="AA144" s="641"/>
      <c r="AB144" s="642"/>
    </row>
    <row r="145" spans="1:28" x14ac:dyDescent="0.35">
      <c r="A145" s="591"/>
      <c r="B145" s="619"/>
      <c r="C145" s="620"/>
      <c r="D145" s="620"/>
      <c r="E145" s="620"/>
      <c r="F145" s="620"/>
      <c r="G145" s="621"/>
      <c r="H145" s="626"/>
      <c r="I145" s="629"/>
      <c r="J145" s="632"/>
      <c r="K145" s="637"/>
      <c r="L145" s="638"/>
      <c r="M145" s="638"/>
      <c r="N145" s="638"/>
      <c r="O145" s="638"/>
      <c r="P145" s="638"/>
      <c r="Q145" s="638"/>
      <c r="R145" s="638"/>
      <c r="S145" s="638"/>
      <c r="T145" s="638"/>
      <c r="U145" s="638"/>
      <c r="V145" s="638"/>
      <c r="W145" s="638"/>
      <c r="X145" s="638"/>
      <c r="Y145" s="638"/>
      <c r="Z145" s="638"/>
      <c r="AA145" s="638"/>
      <c r="AB145" s="639"/>
    </row>
    <row r="146" spans="1:28" ht="23" customHeight="1" x14ac:dyDescent="0.35">
      <c r="A146" s="591"/>
      <c r="B146" s="619"/>
      <c r="C146" s="620"/>
      <c r="D146" s="620"/>
      <c r="E146" s="620"/>
      <c r="F146" s="620"/>
      <c r="G146" s="621"/>
      <c r="H146" s="626"/>
      <c r="I146" s="629"/>
      <c r="J146" s="632"/>
      <c r="K146" s="643" t="s">
        <v>1033</v>
      </c>
      <c r="L146" s="644"/>
      <c r="M146" s="644"/>
      <c r="N146" s="644"/>
      <c r="O146" s="644"/>
      <c r="P146" s="644"/>
      <c r="Q146" s="644"/>
      <c r="R146" s="644"/>
      <c r="S146" s="644"/>
      <c r="T146" s="644"/>
      <c r="U146" s="644"/>
      <c r="V146" s="644"/>
      <c r="W146" s="644"/>
      <c r="X146" s="644"/>
      <c r="Y146" s="644"/>
      <c r="Z146" s="644"/>
      <c r="AA146" s="644"/>
      <c r="AB146" s="645"/>
    </row>
    <row r="147" spans="1:28" x14ac:dyDescent="0.35">
      <c r="A147" s="591"/>
      <c r="B147" s="619"/>
      <c r="C147" s="620"/>
      <c r="D147" s="620"/>
      <c r="E147" s="620"/>
      <c r="F147" s="620"/>
      <c r="G147" s="621"/>
      <c r="H147" s="626"/>
      <c r="I147" s="629"/>
      <c r="J147" s="632"/>
      <c r="K147" s="637"/>
      <c r="L147" s="638"/>
      <c r="M147" s="638"/>
      <c r="N147" s="638"/>
      <c r="O147" s="638"/>
      <c r="P147" s="638"/>
      <c r="Q147" s="638"/>
      <c r="R147" s="638"/>
      <c r="S147" s="638"/>
      <c r="T147" s="638"/>
      <c r="U147" s="638"/>
      <c r="V147" s="638"/>
      <c r="W147" s="638"/>
      <c r="X147" s="638"/>
      <c r="Y147" s="638"/>
      <c r="Z147" s="638"/>
      <c r="AA147" s="638"/>
      <c r="AB147" s="639"/>
    </row>
    <row r="148" spans="1:28" ht="23" customHeight="1" x14ac:dyDescent="0.35">
      <c r="A148" s="591"/>
      <c r="B148" s="619"/>
      <c r="C148" s="620"/>
      <c r="D148" s="620"/>
      <c r="E148" s="620"/>
      <c r="F148" s="620"/>
      <c r="G148" s="621"/>
      <c r="H148" s="626"/>
      <c r="I148" s="629"/>
      <c r="J148" s="632"/>
      <c r="K148" s="640" t="s">
        <v>1034</v>
      </c>
      <c r="L148" s="641"/>
      <c r="M148" s="641"/>
      <c r="N148" s="641"/>
      <c r="O148" s="641"/>
      <c r="P148" s="641"/>
      <c r="Q148" s="641"/>
      <c r="R148" s="641"/>
      <c r="S148" s="641"/>
      <c r="T148" s="641"/>
      <c r="U148" s="641"/>
      <c r="V148" s="641"/>
      <c r="W148" s="641"/>
      <c r="X148" s="641"/>
      <c r="Y148" s="641"/>
      <c r="Z148" s="641"/>
      <c r="AA148" s="641"/>
      <c r="AB148" s="642"/>
    </row>
    <row r="149" spans="1:28" x14ac:dyDescent="0.35">
      <c r="A149" s="591"/>
      <c r="B149" s="619"/>
      <c r="C149" s="620"/>
      <c r="D149" s="620"/>
      <c r="E149" s="620"/>
      <c r="F149" s="620"/>
      <c r="G149" s="621"/>
      <c r="H149" s="626"/>
      <c r="I149" s="629"/>
      <c r="J149" s="632"/>
      <c r="K149" s="637"/>
      <c r="L149" s="638"/>
      <c r="M149" s="638"/>
      <c r="N149" s="638"/>
      <c r="O149" s="638"/>
      <c r="P149" s="638"/>
      <c r="Q149" s="638"/>
      <c r="R149" s="638"/>
      <c r="S149" s="638"/>
      <c r="T149" s="638"/>
      <c r="U149" s="638"/>
      <c r="V149" s="638"/>
      <c r="W149" s="638"/>
      <c r="X149" s="638"/>
      <c r="Y149" s="638"/>
      <c r="Z149" s="638"/>
      <c r="AA149" s="638"/>
      <c r="AB149" s="639"/>
    </row>
    <row r="150" spans="1:28" x14ac:dyDescent="0.35">
      <c r="A150" s="591"/>
      <c r="B150" s="622"/>
      <c r="C150" s="623"/>
      <c r="D150" s="623"/>
      <c r="E150" s="623"/>
      <c r="F150" s="623"/>
      <c r="G150" s="624"/>
      <c r="H150" s="627"/>
      <c r="I150" s="630"/>
      <c r="J150" s="633"/>
      <c r="K150" s="649" t="s">
        <v>1035</v>
      </c>
      <c r="L150" s="650"/>
      <c r="M150" s="650"/>
      <c r="N150" s="650"/>
      <c r="O150" s="650"/>
      <c r="P150" s="650"/>
      <c r="Q150" s="650"/>
      <c r="R150" s="650"/>
      <c r="S150" s="650"/>
      <c r="T150" s="650"/>
      <c r="U150" s="650"/>
      <c r="V150" s="650"/>
      <c r="W150" s="650"/>
      <c r="X150" s="650"/>
      <c r="Y150" s="650"/>
      <c r="Z150" s="650"/>
      <c r="AA150" s="650"/>
      <c r="AB150" s="651"/>
    </row>
    <row r="151" spans="1:28" x14ac:dyDescent="0.35">
      <c r="A151" s="591"/>
      <c r="B151" s="616" t="s">
        <v>1036</v>
      </c>
      <c r="C151" s="617"/>
      <c r="D151" s="617"/>
      <c r="E151" s="617"/>
      <c r="F151" s="617"/>
      <c r="G151" s="618"/>
      <c r="H151" s="625">
        <v>8</v>
      </c>
      <c r="I151" s="628">
        <v>9</v>
      </c>
      <c r="J151" s="631">
        <v>0.89</v>
      </c>
      <c r="K151" s="652" t="s">
        <v>1037</v>
      </c>
      <c r="L151" s="653"/>
      <c r="M151" s="653"/>
      <c r="N151" s="653"/>
      <c r="O151" s="653"/>
      <c r="P151" s="653"/>
      <c r="Q151" s="653"/>
      <c r="R151" s="653"/>
      <c r="S151" s="653"/>
      <c r="T151" s="653"/>
      <c r="U151" s="653"/>
      <c r="V151" s="653"/>
      <c r="W151" s="653"/>
      <c r="X151" s="653"/>
      <c r="Y151" s="653"/>
      <c r="Z151" s="653"/>
      <c r="AA151" s="653"/>
      <c r="AB151" s="654"/>
    </row>
    <row r="152" spans="1:28" x14ac:dyDescent="0.35">
      <c r="A152" s="591"/>
      <c r="B152" s="619"/>
      <c r="C152" s="620"/>
      <c r="D152" s="620"/>
      <c r="E152" s="620"/>
      <c r="F152" s="620"/>
      <c r="G152" s="621"/>
      <c r="H152" s="626"/>
      <c r="I152" s="629"/>
      <c r="J152" s="632"/>
      <c r="K152" s="637"/>
      <c r="L152" s="638"/>
      <c r="M152" s="638"/>
      <c r="N152" s="638"/>
      <c r="O152" s="638"/>
      <c r="P152" s="638"/>
      <c r="Q152" s="638"/>
      <c r="R152" s="638"/>
      <c r="S152" s="638"/>
      <c r="T152" s="638"/>
      <c r="U152" s="638"/>
      <c r="V152" s="638"/>
      <c r="W152" s="638"/>
      <c r="X152" s="638"/>
      <c r="Y152" s="638"/>
      <c r="Z152" s="638"/>
      <c r="AA152" s="638"/>
      <c r="AB152" s="639"/>
    </row>
    <row r="153" spans="1:28" ht="28" customHeight="1" x14ac:dyDescent="0.35">
      <c r="A153" s="591"/>
      <c r="B153" s="619"/>
      <c r="C153" s="620"/>
      <c r="D153" s="620"/>
      <c r="E153" s="620"/>
      <c r="F153" s="620"/>
      <c r="G153" s="621"/>
      <c r="H153" s="626"/>
      <c r="I153" s="629"/>
      <c r="J153" s="632"/>
      <c r="K153" s="646" t="s">
        <v>1038</v>
      </c>
      <c r="L153" s="647"/>
      <c r="M153" s="647"/>
      <c r="N153" s="647"/>
      <c r="O153" s="647"/>
      <c r="P153" s="647"/>
      <c r="Q153" s="647"/>
      <c r="R153" s="647"/>
      <c r="S153" s="647"/>
      <c r="T153" s="647"/>
      <c r="U153" s="647"/>
      <c r="V153" s="647"/>
      <c r="W153" s="647"/>
      <c r="X153" s="647"/>
      <c r="Y153" s="647"/>
      <c r="Z153" s="647"/>
      <c r="AA153" s="647"/>
      <c r="AB153" s="648"/>
    </row>
    <row r="154" spans="1:28" x14ac:dyDescent="0.35">
      <c r="A154" s="591"/>
      <c r="B154" s="619"/>
      <c r="C154" s="620"/>
      <c r="D154" s="620"/>
      <c r="E154" s="620"/>
      <c r="F154" s="620"/>
      <c r="G154" s="621"/>
      <c r="H154" s="626"/>
      <c r="I154" s="629"/>
      <c r="J154" s="632"/>
      <c r="K154" s="637"/>
      <c r="L154" s="638"/>
      <c r="M154" s="638"/>
      <c r="N154" s="638"/>
      <c r="O154" s="638"/>
      <c r="P154" s="638"/>
      <c r="Q154" s="638"/>
      <c r="R154" s="638"/>
      <c r="S154" s="638"/>
      <c r="T154" s="638"/>
      <c r="U154" s="638"/>
      <c r="V154" s="638"/>
      <c r="W154" s="638"/>
      <c r="X154" s="638"/>
      <c r="Y154" s="638"/>
      <c r="Z154" s="638"/>
      <c r="AA154" s="638"/>
      <c r="AB154" s="639"/>
    </row>
    <row r="155" spans="1:28" x14ac:dyDescent="0.35">
      <c r="A155" s="591"/>
      <c r="B155" s="619"/>
      <c r="C155" s="620"/>
      <c r="D155" s="620"/>
      <c r="E155" s="620"/>
      <c r="F155" s="620"/>
      <c r="G155" s="621"/>
      <c r="H155" s="626"/>
      <c r="I155" s="629"/>
      <c r="J155" s="632"/>
      <c r="K155" s="646" t="s">
        <v>1039</v>
      </c>
      <c r="L155" s="647"/>
      <c r="M155" s="647"/>
      <c r="N155" s="647"/>
      <c r="O155" s="647"/>
      <c r="P155" s="647"/>
      <c r="Q155" s="647"/>
      <c r="R155" s="647"/>
      <c r="S155" s="647"/>
      <c r="T155" s="647"/>
      <c r="U155" s="647"/>
      <c r="V155" s="647"/>
      <c r="W155" s="647"/>
      <c r="X155" s="647"/>
      <c r="Y155" s="647"/>
      <c r="Z155" s="647"/>
      <c r="AA155" s="647"/>
      <c r="AB155" s="648"/>
    </row>
    <row r="156" spans="1:28" x14ac:dyDescent="0.35">
      <c r="A156" s="591"/>
      <c r="B156" s="619"/>
      <c r="C156" s="620"/>
      <c r="D156" s="620"/>
      <c r="E156" s="620"/>
      <c r="F156" s="620"/>
      <c r="G156" s="621"/>
      <c r="H156" s="626"/>
      <c r="I156" s="629"/>
      <c r="J156" s="632"/>
      <c r="K156" s="637"/>
      <c r="L156" s="638"/>
      <c r="M156" s="638"/>
      <c r="N156" s="638"/>
      <c r="O156" s="638"/>
      <c r="P156" s="638"/>
      <c r="Q156" s="638"/>
      <c r="R156" s="638"/>
      <c r="S156" s="638"/>
      <c r="T156" s="638"/>
      <c r="U156" s="638"/>
      <c r="V156" s="638"/>
      <c r="W156" s="638"/>
      <c r="X156" s="638"/>
      <c r="Y156" s="638"/>
      <c r="Z156" s="638"/>
      <c r="AA156" s="638"/>
      <c r="AB156" s="639"/>
    </row>
    <row r="157" spans="1:28" ht="28" customHeight="1" x14ac:dyDescent="0.35">
      <c r="A157" s="591"/>
      <c r="B157" s="619"/>
      <c r="C157" s="620"/>
      <c r="D157" s="620"/>
      <c r="E157" s="620"/>
      <c r="F157" s="620"/>
      <c r="G157" s="621"/>
      <c r="H157" s="626"/>
      <c r="I157" s="629"/>
      <c r="J157" s="632"/>
      <c r="K157" s="646" t="s">
        <v>1040</v>
      </c>
      <c r="L157" s="647"/>
      <c r="M157" s="647"/>
      <c r="N157" s="647"/>
      <c r="O157" s="647"/>
      <c r="P157" s="647"/>
      <c r="Q157" s="647"/>
      <c r="R157" s="647"/>
      <c r="S157" s="647"/>
      <c r="T157" s="647"/>
      <c r="U157" s="647"/>
      <c r="V157" s="647"/>
      <c r="W157" s="647"/>
      <c r="X157" s="647"/>
      <c r="Y157" s="647"/>
      <c r="Z157" s="647"/>
      <c r="AA157" s="647"/>
      <c r="AB157" s="648"/>
    </row>
    <row r="158" spans="1:28" x14ac:dyDescent="0.35">
      <c r="A158" s="591"/>
      <c r="B158" s="619"/>
      <c r="C158" s="620"/>
      <c r="D158" s="620"/>
      <c r="E158" s="620"/>
      <c r="F158" s="620"/>
      <c r="G158" s="621"/>
      <c r="H158" s="626"/>
      <c r="I158" s="629"/>
      <c r="J158" s="632"/>
      <c r="K158" s="637"/>
      <c r="L158" s="638"/>
      <c r="M158" s="638"/>
      <c r="N158" s="638"/>
      <c r="O158" s="638"/>
      <c r="P158" s="638"/>
      <c r="Q158" s="638"/>
      <c r="R158" s="638"/>
      <c r="S158" s="638"/>
      <c r="T158" s="638"/>
      <c r="U158" s="638"/>
      <c r="V158" s="638"/>
      <c r="W158" s="638"/>
      <c r="X158" s="638"/>
      <c r="Y158" s="638"/>
      <c r="Z158" s="638"/>
      <c r="AA158" s="638"/>
      <c r="AB158" s="639"/>
    </row>
    <row r="159" spans="1:28" x14ac:dyDescent="0.35">
      <c r="A159" s="591"/>
      <c r="B159" s="619"/>
      <c r="C159" s="620"/>
      <c r="D159" s="620"/>
      <c r="E159" s="620"/>
      <c r="F159" s="620"/>
      <c r="G159" s="621"/>
      <c r="H159" s="626"/>
      <c r="I159" s="629"/>
      <c r="J159" s="632"/>
      <c r="K159" s="646" t="s">
        <v>1041</v>
      </c>
      <c r="L159" s="647"/>
      <c r="M159" s="647"/>
      <c r="N159" s="647"/>
      <c r="O159" s="647"/>
      <c r="P159" s="647"/>
      <c r="Q159" s="647"/>
      <c r="R159" s="647"/>
      <c r="S159" s="647"/>
      <c r="T159" s="647"/>
      <c r="U159" s="647"/>
      <c r="V159" s="647"/>
      <c r="W159" s="647"/>
      <c r="X159" s="647"/>
      <c r="Y159" s="647"/>
      <c r="Z159" s="647"/>
      <c r="AA159" s="647"/>
      <c r="AB159" s="648"/>
    </row>
    <row r="160" spans="1:28" x14ac:dyDescent="0.35">
      <c r="A160" s="591"/>
      <c r="B160" s="619"/>
      <c r="C160" s="620"/>
      <c r="D160" s="620"/>
      <c r="E160" s="620"/>
      <c r="F160" s="620"/>
      <c r="G160" s="621"/>
      <c r="H160" s="626"/>
      <c r="I160" s="629"/>
      <c r="J160" s="632"/>
      <c r="K160" s="637"/>
      <c r="L160" s="638"/>
      <c r="M160" s="638"/>
      <c r="N160" s="638"/>
      <c r="O160" s="638"/>
      <c r="P160" s="638"/>
      <c r="Q160" s="638"/>
      <c r="R160" s="638"/>
      <c r="S160" s="638"/>
      <c r="T160" s="638"/>
      <c r="U160" s="638"/>
      <c r="V160" s="638"/>
      <c r="W160" s="638"/>
      <c r="X160" s="638"/>
      <c r="Y160" s="638"/>
      <c r="Z160" s="638"/>
      <c r="AA160" s="638"/>
      <c r="AB160" s="639"/>
    </row>
    <row r="161" spans="1:28" ht="28" customHeight="1" x14ac:dyDescent="0.35">
      <c r="A161" s="591"/>
      <c r="B161" s="619"/>
      <c r="C161" s="620"/>
      <c r="D161" s="620"/>
      <c r="E161" s="620"/>
      <c r="F161" s="620"/>
      <c r="G161" s="621"/>
      <c r="H161" s="626"/>
      <c r="I161" s="629"/>
      <c r="J161" s="632"/>
      <c r="K161" s="646" t="s">
        <v>1042</v>
      </c>
      <c r="L161" s="647"/>
      <c r="M161" s="647"/>
      <c r="N161" s="647"/>
      <c r="O161" s="647"/>
      <c r="P161" s="647"/>
      <c r="Q161" s="647"/>
      <c r="R161" s="647"/>
      <c r="S161" s="647"/>
      <c r="T161" s="647"/>
      <c r="U161" s="647"/>
      <c r="V161" s="647"/>
      <c r="W161" s="647"/>
      <c r="X161" s="647"/>
      <c r="Y161" s="647"/>
      <c r="Z161" s="647"/>
      <c r="AA161" s="647"/>
      <c r="AB161" s="648"/>
    </row>
    <row r="162" spans="1:28" x14ac:dyDescent="0.35">
      <c r="A162" s="591"/>
      <c r="B162" s="619"/>
      <c r="C162" s="620"/>
      <c r="D162" s="620"/>
      <c r="E162" s="620"/>
      <c r="F162" s="620"/>
      <c r="G162" s="621"/>
      <c r="H162" s="626"/>
      <c r="I162" s="629"/>
      <c r="J162" s="632"/>
      <c r="K162" s="637"/>
      <c r="L162" s="638"/>
      <c r="M162" s="638"/>
      <c r="N162" s="638"/>
      <c r="O162" s="638"/>
      <c r="P162" s="638"/>
      <c r="Q162" s="638"/>
      <c r="R162" s="638"/>
      <c r="S162" s="638"/>
      <c r="T162" s="638"/>
      <c r="U162" s="638"/>
      <c r="V162" s="638"/>
      <c r="W162" s="638"/>
      <c r="X162" s="638"/>
      <c r="Y162" s="638"/>
      <c r="Z162" s="638"/>
      <c r="AA162" s="638"/>
      <c r="AB162" s="639"/>
    </row>
    <row r="163" spans="1:28" x14ac:dyDescent="0.35">
      <c r="A163" s="591"/>
      <c r="B163" s="619"/>
      <c r="C163" s="620"/>
      <c r="D163" s="620"/>
      <c r="E163" s="620"/>
      <c r="F163" s="620"/>
      <c r="G163" s="621"/>
      <c r="H163" s="626"/>
      <c r="I163" s="629"/>
      <c r="J163" s="632"/>
      <c r="K163" s="646" t="s">
        <v>1043</v>
      </c>
      <c r="L163" s="647"/>
      <c r="M163" s="647"/>
      <c r="N163" s="647"/>
      <c r="O163" s="647"/>
      <c r="P163" s="647"/>
      <c r="Q163" s="647"/>
      <c r="R163" s="647"/>
      <c r="S163" s="647"/>
      <c r="T163" s="647"/>
      <c r="U163" s="647"/>
      <c r="V163" s="647"/>
      <c r="W163" s="647"/>
      <c r="X163" s="647"/>
      <c r="Y163" s="647"/>
      <c r="Z163" s="647"/>
      <c r="AA163" s="647"/>
      <c r="AB163" s="648"/>
    </row>
    <row r="164" spans="1:28" x14ac:dyDescent="0.35">
      <c r="A164" s="591"/>
      <c r="B164" s="619"/>
      <c r="C164" s="620"/>
      <c r="D164" s="620"/>
      <c r="E164" s="620"/>
      <c r="F164" s="620"/>
      <c r="G164" s="621"/>
      <c r="H164" s="626"/>
      <c r="I164" s="629"/>
      <c r="J164" s="632"/>
      <c r="K164" s="637"/>
      <c r="L164" s="638"/>
      <c r="M164" s="638"/>
      <c r="N164" s="638"/>
      <c r="O164" s="638"/>
      <c r="P164" s="638"/>
      <c r="Q164" s="638"/>
      <c r="R164" s="638"/>
      <c r="S164" s="638"/>
      <c r="T164" s="638"/>
      <c r="U164" s="638"/>
      <c r="V164" s="638"/>
      <c r="W164" s="638"/>
      <c r="X164" s="638"/>
      <c r="Y164" s="638"/>
      <c r="Z164" s="638"/>
      <c r="AA164" s="638"/>
      <c r="AB164" s="639"/>
    </row>
    <row r="165" spans="1:28" ht="28" customHeight="1" x14ac:dyDescent="0.35">
      <c r="A165" s="591"/>
      <c r="B165" s="619"/>
      <c r="C165" s="620"/>
      <c r="D165" s="620"/>
      <c r="E165" s="620"/>
      <c r="F165" s="620"/>
      <c r="G165" s="621"/>
      <c r="H165" s="626"/>
      <c r="I165" s="629"/>
      <c r="J165" s="632"/>
      <c r="K165" s="646" t="s">
        <v>1044</v>
      </c>
      <c r="L165" s="647"/>
      <c r="M165" s="647"/>
      <c r="N165" s="647"/>
      <c r="O165" s="647"/>
      <c r="P165" s="647"/>
      <c r="Q165" s="647"/>
      <c r="R165" s="647"/>
      <c r="S165" s="647"/>
      <c r="T165" s="647"/>
      <c r="U165" s="647"/>
      <c r="V165" s="647"/>
      <c r="W165" s="647"/>
      <c r="X165" s="647"/>
      <c r="Y165" s="647"/>
      <c r="Z165" s="647"/>
      <c r="AA165" s="647"/>
      <c r="AB165" s="648"/>
    </row>
    <row r="166" spans="1:28" x14ac:dyDescent="0.35">
      <c r="A166" s="591"/>
      <c r="B166" s="619"/>
      <c r="C166" s="620"/>
      <c r="D166" s="620"/>
      <c r="E166" s="620"/>
      <c r="F166" s="620"/>
      <c r="G166" s="621"/>
      <c r="H166" s="626"/>
      <c r="I166" s="629"/>
      <c r="J166" s="632"/>
      <c r="K166" s="637"/>
      <c r="L166" s="638"/>
      <c r="M166" s="638"/>
      <c r="N166" s="638"/>
      <c r="O166" s="638"/>
      <c r="P166" s="638"/>
      <c r="Q166" s="638"/>
      <c r="R166" s="638"/>
      <c r="S166" s="638"/>
      <c r="T166" s="638"/>
      <c r="U166" s="638"/>
      <c r="V166" s="638"/>
      <c r="W166" s="638"/>
      <c r="X166" s="638"/>
      <c r="Y166" s="638"/>
      <c r="Z166" s="638"/>
      <c r="AA166" s="638"/>
      <c r="AB166" s="639"/>
    </row>
    <row r="167" spans="1:28" x14ac:dyDescent="0.35">
      <c r="A167" s="591"/>
      <c r="B167" s="619"/>
      <c r="C167" s="620"/>
      <c r="D167" s="620"/>
      <c r="E167" s="620"/>
      <c r="F167" s="620"/>
      <c r="G167" s="621"/>
      <c r="H167" s="626"/>
      <c r="I167" s="629"/>
      <c r="J167" s="632"/>
      <c r="K167" s="646" t="s">
        <v>1045</v>
      </c>
      <c r="L167" s="647"/>
      <c r="M167" s="647"/>
      <c r="N167" s="647"/>
      <c r="O167" s="647"/>
      <c r="P167" s="647"/>
      <c r="Q167" s="647"/>
      <c r="R167" s="647"/>
      <c r="S167" s="647"/>
      <c r="T167" s="647"/>
      <c r="U167" s="647"/>
      <c r="V167" s="647"/>
      <c r="W167" s="647"/>
      <c r="X167" s="647"/>
      <c r="Y167" s="647"/>
      <c r="Z167" s="647"/>
      <c r="AA167" s="647"/>
      <c r="AB167" s="648"/>
    </row>
    <row r="168" spans="1:28" x14ac:dyDescent="0.35">
      <c r="A168" s="591"/>
      <c r="B168" s="619"/>
      <c r="C168" s="620"/>
      <c r="D168" s="620"/>
      <c r="E168" s="620"/>
      <c r="F168" s="620"/>
      <c r="G168" s="621"/>
      <c r="H168" s="626"/>
      <c r="I168" s="629"/>
      <c r="J168" s="632"/>
      <c r="K168" s="637"/>
      <c r="L168" s="638"/>
      <c r="M168" s="638"/>
      <c r="N168" s="638"/>
      <c r="O168" s="638"/>
      <c r="P168" s="638"/>
      <c r="Q168" s="638"/>
      <c r="R168" s="638"/>
      <c r="S168" s="638"/>
      <c r="T168" s="638"/>
      <c r="U168" s="638"/>
      <c r="V168" s="638"/>
      <c r="W168" s="638"/>
      <c r="X168" s="638"/>
      <c r="Y168" s="638"/>
      <c r="Z168" s="638"/>
      <c r="AA168" s="638"/>
      <c r="AB168" s="639"/>
    </row>
    <row r="169" spans="1:28" x14ac:dyDescent="0.35">
      <c r="A169" s="591"/>
      <c r="B169" s="619"/>
      <c r="C169" s="620"/>
      <c r="D169" s="620"/>
      <c r="E169" s="620"/>
      <c r="F169" s="620"/>
      <c r="G169" s="621"/>
      <c r="H169" s="626"/>
      <c r="I169" s="629"/>
      <c r="J169" s="632"/>
      <c r="K169" s="646" t="s">
        <v>1046</v>
      </c>
      <c r="L169" s="647"/>
      <c r="M169" s="647"/>
      <c r="N169" s="647"/>
      <c r="O169" s="647"/>
      <c r="P169" s="647"/>
      <c r="Q169" s="647"/>
      <c r="R169" s="647"/>
      <c r="S169" s="647"/>
      <c r="T169" s="647"/>
      <c r="U169" s="647"/>
      <c r="V169" s="647"/>
      <c r="W169" s="647"/>
      <c r="X169" s="647"/>
      <c r="Y169" s="647"/>
      <c r="Z169" s="647"/>
      <c r="AA169" s="647"/>
      <c r="AB169" s="648"/>
    </row>
    <row r="170" spans="1:28" x14ac:dyDescent="0.35">
      <c r="A170" s="591"/>
      <c r="B170" s="619"/>
      <c r="C170" s="620"/>
      <c r="D170" s="620"/>
      <c r="E170" s="620"/>
      <c r="F170" s="620"/>
      <c r="G170" s="621"/>
      <c r="H170" s="626"/>
      <c r="I170" s="629"/>
      <c r="J170" s="632"/>
      <c r="K170" s="637"/>
      <c r="L170" s="638"/>
      <c r="M170" s="638"/>
      <c r="N170" s="638"/>
      <c r="O170" s="638"/>
      <c r="P170" s="638"/>
      <c r="Q170" s="638"/>
      <c r="R170" s="638"/>
      <c r="S170" s="638"/>
      <c r="T170" s="638"/>
      <c r="U170" s="638"/>
      <c r="V170" s="638"/>
      <c r="W170" s="638"/>
      <c r="X170" s="638"/>
      <c r="Y170" s="638"/>
      <c r="Z170" s="638"/>
      <c r="AA170" s="638"/>
      <c r="AB170" s="639"/>
    </row>
    <row r="171" spans="1:28" x14ac:dyDescent="0.35">
      <c r="A171" s="591"/>
      <c r="B171" s="619"/>
      <c r="C171" s="620"/>
      <c r="D171" s="620"/>
      <c r="E171" s="620"/>
      <c r="F171" s="620"/>
      <c r="G171" s="621"/>
      <c r="H171" s="626"/>
      <c r="I171" s="629"/>
      <c r="J171" s="632"/>
      <c r="K171" s="646" t="s">
        <v>1047</v>
      </c>
      <c r="L171" s="647"/>
      <c r="M171" s="647"/>
      <c r="N171" s="647"/>
      <c r="O171" s="647"/>
      <c r="P171" s="647"/>
      <c r="Q171" s="647"/>
      <c r="R171" s="647"/>
      <c r="S171" s="647"/>
      <c r="T171" s="647"/>
      <c r="U171" s="647"/>
      <c r="V171" s="647"/>
      <c r="W171" s="647"/>
      <c r="X171" s="647"/>
      <c r="Y171" s="647"/>
      <c r="Z171" s="647"/>
      <c r="AA171" s="647"/>
      <c r="AB171" s="648"/>
    </row>
    <row r="172" spans="1:28" x14ac:dyDescent="0.35">
      <c r="A172" s="591"/>
      <c r="B172" s="619"/>
      <c r="C172" s="620"/>
      <c r="D172" s="620"/>
      <c r="E172" s="620"/>
      <c r="F172" s="620"/>
      <c r="G172" s="621"/>
      <c r="H172" s="626"/>
      <c r="I172" s="629"/>
      <c r="J172" s="632"/>
      <c r="K172" s="646" t="s">
        <v>1048</v>
      </c>
      <c r="L172" s="647"/>
      <c r="M172" s="647"/>
      <c r="N172" s="647"/>
      <c r="O172" s="647"/>
      <c r="P172" s="647"/>
      <c r="Q172" s="647"/>
      <c r="R172" s="647"/>
      <c r="S172" s="647"/>
      <c r="T172" s="647"/>
      <c r="U172" s="647"/>
      <c r="V172" s="647"/>
      <c r="W172" s="647"/>
      <c r="X172" s="647"/>
      <c r="Y172" s="647"/>
      <c r="Z172" s="647"/>
      <c r="AA172" s="647"/>
      <c r="AB172" s="648"/>
    </row>
    <row r="173" spans="1:28" x14ac:dyDescent="0.35">
      <c r="A173" s="591"/>
      <c r="B173" s="619"/>
      <c r="C173" s="620"/>
      <c r="D173" s="620"/>
      <c r="E173" s="620"/>
      <c r="F173" s="620"/>
      <c r="G173" s="621"/>
      <c r="H173" s="626"/>
      <c r="I173" s="629"/>
      <c r="J173" s="632"/>
      <c r="K173" s="637"/>
      <c r="L173" s="638"/>
      <c r="M173" s="638"/>
      <c r="N173" s="638"/>
      <c r="O173" s="638"/>
      <c r="P173" s="638"/>
      <c r="Q173" s="638"/>
      <c r="R173" s="638"/>
      <c r="S173" s="638"/>
      <c r="T173" s="638"/>
      <c r="U173" s="638"/>
      <c r="V173" s="638"/>
      <c r="W173" s="638"/>
      <c r="X173" s="638"/>
      <c r="Y173" s="638"/>
      <c r="Z173" s="638"/>
      <c r="AA173" s="638"/>
      <c r="AB173" s="639"/>
    </row>
    <row r="174" spans="1:28" ht="28" customHeight="1" x14ac:dyDescent="0.35">
      <c r="A174" s="591"/>
      <c r="B174" s="619"/>
      <c r="C174" s="620"/>
      <c r="D174" s="620"/>
      <c r="E174" s="620"/>
      <c r="F174" s="620"/>
      <c r="G174" s="621"/>
      <c r="H174" s="626"/>
      <c r="I174" s="629"/>
      <c r="J174" s="632"/>
      <c r="K174" s="646" t="s">
        <v>1049</v>
      </c>
      <c r="L174" s="647"/>
      <c r="M174" s="647"/>
      <c r="N174" s="647"/>
      <c r="O174" s="647"/>
      <c r="P174" s="647"/>
      <c r="Q174" s="647"/>
      <c r="R174" s="647"/>
      <c r="S174" s="647"/>
      <c r="T174" s="647"/>
      <c r="U174" s="647"/>
      <c r="V174" s="647"/>
      <c r="W174" s="647"/>
      <c r="X174" s="647"/>
      <c r="Y174" s="647"/>
      <c r="Z174" s="647"/>
      <c r="AA174" s="647"/>
      <c r="AB174" s="648"/>
    </row>
    <row r="175" spans="1:28" x14ac:dyDescent="0.35">
      <c r="A175" s="591"/>
      <c r="B175" s="619"/>
      <c r="C175" s="620"/>
      <c r="D175" s="620"/>
      <c r="E175" s="620"/>
      <c r="F175" s="620"/>
      <c r="G175" s="621"/>
      <c r="H175" s="626"/>
      <c r="I175" s="629"/>
      <c r="J175" s="632"/>
      <c r="K175" s="637"/>
      <c r="L175" s="638"/>
      <c r="M175" s="638"/>
      <c r="N175" s="638"/>
      <c r="O175" s="638"/>
      <c r="P175" s="638"/>
      <c r="Q175" s="638"/>
      <c r="R175" s="638"/>
      <c r="S175" s="638"/>
      <c r="T175" s="638"/>
      <c r="U175" s="638"/>
      <c r="V175" s="638"/>
      <c r="W175" s="638"/>
      <c r="X175" s="638"/>
      <c r="Y175" s="638"/>
      <c r="Z175" s="638"/>
      <c r="AA175" s="638"/>
      <c r="AB175" s="639"/>
    </row>
    <row r="176" spans="1:28" ht="28" customHeight="1" x14ac:dyDescent="0.35">
      <c r="A176" s="591"/>
      <c r="B176" s="622"/>
      <c r="C176" s="623"/>
      <c r="D176" s="623"/>
      <c r="E176" s="623"/>
      <c r="F176" s="623"/>
      <c r="G176" s="624"/>
      <c r="H176" s="627"/>
      <c r="I176" s="630"/>
      <c r="J176" s="633"/>
      <c r="K176" s="658" t="s">
        <v>1050</v>
      </c>
      <c r="L176" s="659"/>
      <c r="M176" s="659"/>
      <c r="N176" s="659"/>
      <c r="O176" s="659"/>
      <c r="P176" s="659"/>
      <c r="Q176" s="659"/>
      <c r="R176" s="659"/>
      <c r="S176" s="659"/>
      <c r="T176" s="659"/>
      <c r="U176" s="659"/>
      <c r="V176" s="659"/>
      <c r="W176" s="659"/>
      <c r="X176" s="659"/>
      <c r="Y176" s="659"/>
      <c r="Z176" s="659"/>
      <c r="AA176" s="659"/>
      <c r="AB176" s="660"/>
    </row>
    <row r="177" spans="1:32" x14ac:dyDescent="0.35">
      <c r="A177" s="248"/>
      <c r="B177" s="577"/>
      <c r="C177" s="578"/>
      <c r="D177" s="578"/>
      <c r="E177" s="578"/>
      <c r="F177" s="578"/>
      <c r="G177" s="579"/>
      <c r="H177" s="220"/>
      <c r="I177" s="206"/>
      <c r="J177" s="221" t="e">
        <v>#DIV/0!</v>
      </c>
      <c r="K177" s="655"/>
      <c r="L177" s="656"/>
      <c r="M177" s="656"/>
      <c r="N177" s="656"/>
      <c r="O177" s="656"/>
      <c r="P177" s="656"/>
      <c r="Q177" s="656"/>
      <c r="R177" s="656"/>
      <c r="S177" s="656"/>
      <c r="T177" s="656"/>
      <c r="U177" s="656"/>
      <c r="V177" s="656"/>
      <c r="W177" s="656"/>
      <c r="X177" s="656"/>
      <c r="Y177" s="656"/>
      <c r="Z177" s="656"/>
      <c r="AA177" s="656"/>
      <c r="AB177" s="657"/>
    </row>
    <row r="178" spans="1:32" x14ac:dyDescent="0.35">
      <c r="A178" s="248"/>
      <c r="B178" s="577"/>
      <c r="C178" s="578"/>
      <c r="D178" s="578"/>
      <c r="E178" s="578"/>
      <c r="F178" s="578"/>
      <c r="G178" s="579"/>
      <c r="H178" s="220"/>
      <c r="I178" s="206"/>
      <c r="J178" s="221" t="e">
        <v>#DIV/0!</v>
      </c>
      <c r="K178" s="655"/>
      <c r="L178" s="656"/>
      <c r="M178" s="656"/>
      <c r="N178" s="656"/>
      <c r="O178" s="656"/>
      <c r="P178" s="656"/>
      <c r="Q178" s="656"/>
      <c r="R178" s="656"/>
      <c r="S178" s="656"/>
      <c r="T178" s="656"/>
      <c r="U178" s="656"/>
      <c r="V178" s="656"/>
      <c r="W178" s="656"/>
      <c r="X178" s="656"/>
      <c r="Y178" s="656"/>
      <c r="Z178" s="656"/>
      <c r="AA178" s="656"/>
      <c r="AB178" s="657"/>
    </row>
    <row r="179" spans="1:32" x14ac:dyDescent="0.35">
      <c r="A179" s="248"/>
      <c r="B179" s="577"/>
      <c r="C179" s="578"/>
      <c r="D179" s="578"/>
      <c r="E179" s="578"/>
      <c r="F179" s="578"/>
      <c r="G179" s="579"/>
      <c r="H179" s="220"/>
      <c r="I179" s="206"/>
      <c r="J179" s="221" t="e">
        <v>#DIV/0!</v>
      </c>
      <c r="K179" s="655"/>
      <c r="L179" s="656"/>
      <c r="M179" s="656"/>
      <c r="N179" s="656"/>
      <c r="O179" s="656"/>
      <c r="P179" s="656"/>
      <c r="Q179" s="656"/>
      <c r="R179" s="656"/>
      <c r="S179" s="656"/>
      <c r="T179" s="656"/>
      <c r="U179" s="656"/>
      <c r="V179" s="656"/>
      <c r="W179" s="656"/>
      <c r="X179" s="656"/>
      <c r="Y179" s="656"/>
      <c r="Z179" s="656"/>
      <c r="AA179" s="656"/>
      <c r="AB179" s="657"/>
    </row>
    <row r="180" spans="1:32" x14ac:dyDescent="0.35">
      <c r="A180" s="248"/>
      <c r="B180" s="577"/>
      <c r="C180" s="578"/>
      <c r="D180" s="578"/>
      <c r="E180" s="578"/>
      <c r="F180" s="578"/>
      <c r="G180" s="579"/>
      <c r="H180" s="220"/>
      <c r="I180" s="206"/>
      <c r="J180" s="221" t="e">
        <v>#DIV/0!</v>
      </c>
      <c r="K180" s="655"/>
      <c r="L180" s="656"/>
      <c r="M180" s="656"/>
      <c r="N180" s="656"/>
      <c r="O180" s="656"/>
      <c r="P180" s="656"/>
      <c r="Q180" s="656"/>
      <c r="R180" s="656"/>
      <c r="S180" s="656"/>
      <c r="T180" s="656"/>
      <c r="U180" s="656"/>
      <c r="V180" s="656"/>
      <c r="W180" s="656"/>
      <c r="X180" s="656"/>
      <c r="Y180" s="656"/>
      <c r="Z180" s="656"/>
      <c r="AA180" s="656"/>
      <c r="AB180" s="657"/>
    </row>
    <row r="181" spans="1:32" x14ac:dyDescent="0.35">
      <c r="A181" s="248"/>
      <c r="B181" s="577"/>
      <c r="C181" s="578"/>
      <c r="D181" s="578"/>
      <c r="E181" s="578"/>
      <c r="F181" s="578"/>
      <c r="G181" s="579"/>
      <c r="H181" s="220"/>
      <c r="I181" s="206"/>
      <c r="J181" s="221" t="e">
        <v>#DIV/0!</v>
      </c>
      <c r="K181" s="655"/>
      <c r="L181" s="656"/>
      <c r="M181" s="656"/>
      <c r="N181" s="656"/>
      <c r="O181" s="656"/>
      <c r="P181" s="656"/>
      <c r="Q181" s="656"/>
      <c r="R181" s="656"/>
      <c r="S181" s="656"/>
      <c r="T181" s="656"/>
      <c r="U181" s="656"/>
      <c r="V181" s="656"/>
      <c r="W181" s="656"/>
      <c r="X181" s="656"/>
      <c r="Y181" s="656"/>
      <c r="Z181" s="656"/>
      <c r="AA181" s="656"/>
      <c r="AB181" s="657"/>
    </row>
    <row r="182" spans="1:32" x14ac:dyDescent="0.35">
      <c r="A182" s="248"/>
      <c r="B182" s="577"/>
      <c r="C182" s="578"/>
      <c r="D182" s="578"/>
      <c r="E182" s="578"/>
      <c r="F182" s="578"/>
      <c r="G182" s="579"/>
      <c r="H182" s="220"/>
      <c r="I182" s="206"/>
      <c r="J182" s="221" t="e">
        <v>#DIV/0!</v>
      </c>
      <c r="K182" s="655"/>
      <c r="L182" s="656"/>
      <c r="M182" s="656"/>
      <c r="N182" s="656"/>
      <c r="O182" s="656"/>
      <c r="P182" s="656"/>
      <c r="Q182" s="656"/>
      <c r="R182" s="656"/>
      <c r="S182" s="656"/>
      <c r="T182" s="656"/>
      <c r="U182" s="656"/>
      <c r="V182" s="656"/>
      <c r="W182" s="656"/>
      <c r="X182" s="656"/>
      <c r="Y182" s="656"/>
      <c r="Z182" s="656"/>
      <c r="AA182" s="656"/>
      <c r="AB182" s="657"/>
    </row>
    <row r="183" spans="1:32" x14ac:dyDescent="0.35">
      <c r="A183" s="248"/>
      <c r="B183" s="577"/>
      <c r="C183" s="578"/>
      <c r="D183" s="578"/>
      <c r="E183" s="578"/>
      <c r="F183" s="578"/>
      <c r="G183" s="579"/>
      <c r="H183" s="220"/>
      <c r="I183" s="206"/>
      <c r="J183" s="221" t="e">
        <v>#DIV/0!</v>
      </c>
      <c r="K183" s="655"/>
      <c r="L183" s="656"/>
      <c r="M183" s="656"/>
      <c r="N183" s="656"/>
      <c r="O183" s="656"/>
      <c r="P183" s="656"/>
      <c r="Q183" s="656"/>
      <c r="R183" s="656"/>
      <c r="S183" s="656"/>
      <c r="T183" s="656"/>
      <c r="U183" s="656"/>
      <c r="V183" s="656"/>
      <c r="W183" s="656"/>
      <c r="X183" s="656"/>
      <c r="Y183" s="656"/>
      <c r="Z183" s="656"/>
      <c r="AA183" s="656"/>
      <c r="AB183" s="657"/>
    </row>
    <row r="184" spans="1:32" ht="15" thickBot="1" x14ac:dyDescent="0.4">
      <c r="A184" s="248"/>
      <c r="B184" s="577"/>
      <c r="C184" s="578"/>
      <c r="D184" s="578"/>
      <c r="E184" s="578"/>
      <c r="F184" s="578"/>
      <c r="G184" s="579"/>
      <c r="H184" s="236"/>
      <c r="I184" s="237"/>
      <c r="J184" s="221" t="e">
        <v>#DIV/0!</v>
      </c>
      <c r="K184" s="655"/>
      <c r="L184" s="656"/>
      <c r="M184" s="656"/>
      <c r="N184" s="656"/>
      <c r="O184" s="656"/>
      <c r="P184" s="656"/>
      <c r="Q184" s="656"/>
      <c r="R184" s="656"/>
      <c r="S184" s="656"/>
      <c r="T184" s="656"/>
      <c r="U184" s="656"/>
      <c r="V184" s="656"/>
      <c r="W184" s="656"/>
      <c r="X184" s="656"/>
      <c r="Y184" s="656"/>
      <c r="Z184" s="656"/>
      <c r="AA184" s="656"/>
      <c r="AB184" s="657"/>
    </row>
    <row r="185" spans="1:32" ht="15" thickBot="1" x14ac:dyDescent="0.4">
      <c r="A185" s="248"/>
      <c r="B185" s="661" t="s">
        <v>46</v>
      </c>
      <c r="C185" s="662"/>
      <c r="D185" s="662"/>
      <c r="E185" s="662"/>
      <c r="F185" s="662"/>
      <c r="G185" s="663"/>
      <c r="H185" s="284">
        <v>33</v>
      </c>
      <c r="I185" s="284">
        <v>34</v>
      </c>
      <c r="J185" s="219">
        <v>0.97058823500000002</v>
      </c>
      <c r="K185" s="664"/>
      <c r="L185" s="665"/>
      <c r="M185" s="665"/>
      <c r="N185" s="665"/>
      <c r="O185" s="665"/>
      <c r="P185" s="665"/>
      <c r="Q185" s="665"/>
      <c r="R185" s="665"/>
      <c r="S185" s="665"/>
      <c r="T185" s="665"/>
      <c r="U185" s="665"/>
      <c r="V185" s="665"/>
      <c r="W185" s="665"/>
      <c r="X185" s="665"/>
      <c r="Y185" s="665"/>
      <c r="Z185" s="665"/>
      <c r="AA185" s="665"/>
      <c r="AB185" s="666"/>
    </row>
    <row r="186" spans="1:32" ht="15" thickBot="1" x14ac:dyDescent="0.4">
      <c r="A186" s="248"/>
      <c r="B186" s="486"/>
      <c r="C186" s="487"/>
      <c r="D186" s="487"/>
      <c r="E186" s="487"/>
      <c r="F186" s="487"/>
      <c r="G186" s="487"/>
      <c r="H186" s="487"/>
      <c r="I186" s="487"/>
      <c r="J186" s="487"/>
      <c r="K186" s="487"/>
      <c r="L186" s="487"/>
      <c r="M186" s="487"/>
      <c r="N186" s="487"/>
      <c r="O186" s="487"/>
      <c r="P186" s="487"/>
      <c r="Q186" s="487"/>
      <c r="R186" s="487"/>
      <c r="S186" s="487"/>
      <c r="T186" s="487"/>
      <c r="U186" s="487"/>
      <c r="V186" s="487"/>
      <c r="W186" s="487"/>
      <c r="X186" s="487"/>
      <c r="Y186" s="487"/>
      <c r="Z186" s="487"/>
      <c r="AA186" s="487"/>
      <c r="AB186" s="487"/>
    </row>
    <row r="187" spans="1:32" ht="15" thickBot="1" x14ac:dyDescent="0.4">
      <c r="A187" s="248"/>
      <c r="B187" s="500" t="s">
        <v>855</v>
      </c>
      <c r="C187" s="501"/>
      <c r="D187" s="501"/>
      <c r="E187" s="501"/>
      <c r="F187" s="501"/>
      <c r="G187" s="501"/>
      <c r="H187" s="501"/>
      <c r="I187" s="501"/>
      <c r="J187" s="501"/>
      <c r="K187" s="501"/>
      <c r="L187" s="501"/>
      <c r="M187" s="501"/>
      <c r="N187" s="501"/>
      <c r="O187" s="501"/>
      <c r="P187" s="501"/>
      <c r="Q187" s="501"/>
      <c r="R187" s="501"/>
      <c r="S187" s="501"/>
      <c r="T187" s="501"/>
      <c r="U187" s="501"/>
      <c r="V187" s="501"/>
      <c r="W187" s="501"/>
      <c r="X187" s="501"/>
      <c r="Y187" s="501"/>
      <c r="Z187" s="501"/>
      <c r="AA187" s="501"/>
      <c r="AB187" s="501"/>
    </row>
    <row r="188" spans="1:32" x14ac:dyDescent="0.35">
      <c r="A188" s="234"/>
      <c r="B188" s="667"/>
      <c r="C188" s="668"/>
      <c r="D188" s="668"/>
      <c r="E188" s="668"/>
      <c r="F188" s="668"/>
      <c r="G188" s="668"/>
      <c r="H188" s="668"/>
      <c r="I188" s="668"/>
      <c r="J188" s="668"/>
      <c r="K188" s="668"/>
      <c r="L188" s="668"/>
      <c r="M188" s="668"/>
      <c r="N188" s="668"/>
      <c r="O188" s="668"/>
      <c r="P188" s="668"/>
      <c r="Q188" s="668"/>
      <c r="R188" s="668"/>
      <c r="S188" s="668"/>
      <c r="T188" s="668"/>
      <c r="U188" s="668"/>
      <c r="V188" s="668"/>
      <c r="W188" s="668"/>
      <c r="X188" s="668"/>
      <c r="Y188" s="668"/>
      <c r="Z188" s="668"/>
      <c r="AA188" s="668"/>
      <c r="AB188" s="668"/>
    </row>
    <row r="189" spans="1:32" x14ac:dyDescent="0.35">
      <c r="A189" s="234"/>
      <c r="B189" s="619"/>
      <c r="C189" s="620"/>
      <c r="D189" s="620"/>
      <c r="E189" s="620"/>
      <c r="F189" s="620"/>
      <c r="G189" s="620"/>
      <c r="H189" s="620"/>
      <c r="I189" s="620"/>
      <c r="J189" s="620"/>
      <c r="K189" s="620"/>
      <c r="L189" s="620"/>
      <c r="M189" s="620"/>
      <c r="N189" s="620"/>
      <c r="O189" s="620"/>
      <c r="P189" s="620"/>
      <c r="Q189" s="620"/>
      <c r="R189" s="620"/>
      <c r="S189" s="620"/>
      <c r="T189" s="620"/>
      <c r="U189" s="620"/>
      <c r="V189" s="620"/>
      <c r="W189" s="620"/>
      <c r="X189" s="620"/>
      <c r="Y189" s="620"/>
      <c r="Z189" s="620"/>
      <c r="AA189" s="620"/>
      <c r="AB189" s="620"/>
    </row>
    <row r="190" spans="1:32" s="246" customFormat="1" x14ac:dyDescent="0.35">
      <c r="A190" s="234"/>
      <c r="B190" s="619"/>
      <c r="C190" s="620"/>
      <c r="D190" s="620"/>
      <c r="E190" s="620"/>
      <c r="F190" s="620"/>
      <c r="G190" s="620"/>
      <c r="H190" s="620"/>
      <c r="I190" s="620"/>
      <c r="J190" s="620"/>
      <c r="K190" s="620"/>
      <c r="L190" s="620"/>
      <c r="M190" s="620"/>
      <c r="N190" s="620"/>
      <c r="O190" s="620"/>
      <c r="P190" s="620"/>
      <c r="Q190" s="620"/>
      <c r="R190" s="620"/>
      <c r="S190" s="620"/>
      <c r="T190" s="620"/>
      <c r="U190" s="620"/>
      <c r="V190" s="620"/>
      <c r="W190" s="620"/>
      <c r="X190" s="620"/>
      <c r="Y190" s="620"/>
      <c r="Z190" s="620"/>
      <c r="AA190" s="620"/>
      <c r="AB190" s="620"/>
    </row>
    <row r="191" spans="1:32" s="246" customFormat="1" x14ac:dyDescent="0.35">
      <c r="A191" s="234"/>
      <c r="B191" s="619"/>
      <c r="C191" s="620"/>
      <c r="D191" s="620"/>
      <c r="E191" s="620"/>
      <c r="F191" s="620"/>
      <c r="G191" s="620"/>
      <c r="H191" s="620"/>
      <c r="I191" s="620"/>
      <c r="J191" s="620"/>
      <c r="K191" s="620"/>
      <c r="L191" s="620"/>
      <c r="M191" s="620"/>
      <c r="N191" s="620"/>
      <c r="O191" s="620"/>
      <c r="P191" s="620"/>
      <c r="Q191" s="620"/>
      <c r="R191" s="620"/>
      <c r="S191" s="620"/>
      <c r="T191" s="620"/>
      <c r="U191" s="620"/>
      <c r="V191" s="620"/>
      <c r="W191" s="620"/>
      <c r="X191" s="620"/>
      <c r="Y191" s="620"/>
      <c r="Z191" s="620"/>
      <c r="AA191" s="620"/>
      <c r="AB191" s="620"/>
      <c r="AC191"/>
      <c r="AF191"/>
    </row>
    <row r="192" spans="1:32" s="246" customFormat="1" x14ac:dyDescent="0.35">
      <c r="A192" s="234"/>
      <c r="B192" s="619"/>
      <c r="C192" s="620"/>
      <c r="D192" s="620"/>
      <c r="E192" s="620"/>
      <c r="F192" s="620"/>
      <c r="G192" s="620"/>
      <c r="H192" s="620"/>
      <c r="I192" s="620"/>
      <c r="J192" s="620"/>
      <c r="K192" s="620"/>
      <c r="L192" s="620"/>
      <c r="M192" s="620"/>
      <c r="N192" s="620"/>
      <c r="O192" s="620"/>
      <c r="P192" s="620"/>
      <c r="Q192" s="620"/>
      <c r="R192" s="620"/>
      <c r="S192" s="620"/>
      <c r="T192" s="620"/>
      <c r="U192" s="620"/>
      <c r="V192" s="620"/>
      <c r="W192" s="620"/>
      <c r="X192" s="620"/>
      <c r="Y192" s="620"/>
      <c r="Z192" s="620"/>
      <c r="AA192" s="620"/>
      <c r="AB192" s="620"/>
    </row>
    <row r="193" spans="1:30" s="246" customFormat="1" x14ac:dyDescent="0.35">
      <c r="A193" s="234"/>
      <c r="B193" s="619"/>
      <c r="C193" s="620"/>
      <c r="D193" s="620"/>
      <c r="E193" s="620"/>
      <c r="F193" s="620"/>
      <c r="G193" s="620"/>
      <c r="H193" s="620"/>
      <c r="I193" s="620"/>
      <c r="J193" s="620"/>
      <c r="K193" s="620"/>
      <c r="L193" s="620"/>
      <c r="M193" s="620"/>
      <c r="N193" s="620"/>
      <c r="O193" s="620"/>
      <c r="P193" s="620"/>
      <c r="Q193" s="620"/>
      <c r="R193" s="620"/>
      <c r="S193" s="620"/>
      <c r="T193" s="620"/>
      <c r="U193" s="620"/>
      <c r="V193" s="620"/>
      <c r="W193" s="620"/>
      <c r="X193" s="620"/>
      <c r="Y193" s="620"/>
      <c r="Z193" s="620"/>
      <c r="AA193" s="620"/>
      <c r="AB193" s="620"/>
    </row>
    <row r="194" spans="1:30" s="246" customFormat="1" x14ac:dyDescent="0.35">
      <c r="A194" s="234"/>
      <c r="B194" s="619"/>
      <c r="C194" s="620"/>
      <c r="D194" s="620"/>
      <c r="E194" s="620"/>
      <c r="F194" s="620"/>
      <c r="G194" s="620"/>
      <c r="H194" s="620"/>
      <c r="I194" s="620"/>
      <c r="J194" s="620"/>
      <c r="K194" s="620"/>
      <c r="L194" s="620"/>
      <c r="M194" s="620"/>
      <c r="N194" s="620"/>
      <c r="O194" s="620"/>
      <c r="P194" s="620"/>
      <c r="Q194" s="620"/>
      <c r="R194" s="620"/>
      <c r="S194" s="620"/>
      <c r="T194" s="620"/>
      <c r="U194" s="620"/>
      <c r="V194" s="620"/>
      <c r="W194" s="620"/>
      <c r="X194" s="620"/>
      <c r="Y194" s="620"/>
      <c r="Z194" s="620"/>
      <c r="AA194" s="620"/>
      <c r="AB194" s="620"/>
      <c r="AD194"/>
    </row>
    <row r="195" spans="1:30" s="246" customFormat="1" x14ac:dyDescent="0.35">
      <c r="A195" s="234"/>
      <c r="B195" s="619"/>
      <c r="C195" s="620"/>
      <c r="D195" s="620"/>
      <c r="E195" s="620"/>
      <c r="F195" s="620"/>
      <c r="G195" s="620"/>
      <c r="H195" s="620"/>
      <c r="I195" s="620"/>
      <c r="J195" s="620"/>
      <c r="K195" s="620"/>
      <c r="L195" s="620"/>
      <c r="M195" s="620"/>
      <c r="N195" s="620"/>
      <c r="O195" s="620"/>
      <c r="P195" s="620"/>
      <c r="Q195" s="620"/>
      <c r="R195" s="620"/>
      <c r="S195" s="620"/>
      <c r="T195" s="620"/>
      <c r="U195" s="620"/>
      <c r="V195" s="620"/>
      <c r="W195" s="620"/>
      <c r="X195" s="620"/>
      <c r="Y195" s="620"/>
      <c r="Z195" s="620"/>
      <c r="AA195" s="620"/>
      <c r="AB195" s="620"/>
    </row>
    <row r="196" spans="1:30" s="246" customFormat="1" x14ac:dyDescent="0.35">
      <c r="A196" s="234"/>
      <c r="B196" s="619"/>
      <c r="C196" s="620"/>
      <c r="D196" s="620"/>
      <c r="E196" s="620"/>
      <c r="F196" s="620"/>
      <c r="G196" s="620"/>
      <c r="H196" s="620"/>
      <c r="I196" s="620"/>
      <c r="J196" s="620"/>
      <c r="K196" s="620"/>
      <c r="L196" s="620"/>
      <c r="M196" s="620"/>
      <c r="N196" s="620"/>
      <c r="O196" s="620"/>
      <c r="P196" s="620"/>
      <c r="Q196" s="620"/>
      <c r="R196" s="620"/>
      <c r="S196" s="620"/>
      <c r="T196" s="620"/>
      <c r="U196" s="620"/>
      <c r="V196" s="620"/>
      <c r="W196" s="620"/>
      <c r="X196" s="620"/>
      <c r="Y196" s="620"/>
      <c r="Z196" s="620"/>
      <c r="AA196" s="620"/>
      <c r="AB196" s="620"/>
    </row>
    <row r="197" spans="1:30" s="246" customFormat="1" x14ac:dyDescent="0.35">
      <c r="A197" s="234"/>
      <c r="B197" s="619"/>
      <c r="C197" s="620"/>
      <c r="D197" s="620"/>
      <c r="E197" s="620"/>
      <c r="F197" s="620"/>
      <c r="G197" s="620"/>
      <c r="H197" s="620"/>
      <c r="I197" s="620"/>
      <c r="J197" s="620"/>
      <c r="K197" s="620"/>
      <c r="L197" s="620"/>
      <c r="M197" s="620"/>
      <c r="N197" s="620"/>
      <c r="O197" s="620"/>
      <c r="P197" s="620"/>
      <c r="Q197" s="620"/>
      <c r="R197" s="620"/>
      <c r="S197" s="620"/>
      <c r="T197" s="620"/>
      <c r="U197" s="620"/>
      <c r="V197" s="620"/>
      <c r="W197" s="620"/>
      <c r="X197" s="620"/>
      <c r="Y197" s="620"/>
      <c r="Z197" s="620"/>
      <c r="AA197" s="620"/>
      <c r="AB197" s="620"/>
    </row>
    <row r="198" spans="1:30" x14ac:dyDescent="0.35">
      <c r="A198" s="234"/>
      <c r="B198" s="619"/>
      <c r="C198" s="620"/>
      <c r="D198" s="620"/>
      <c r="E198" s="620"/>
      <c r="F198" s="620"/>
      <c r="G198" s="620"/>
      <c r="H198" s="620"/>
      <c r="I198" s="620"/>
      <c r="J198" s="620"/>
      <c r="K198" s="620"/>
      <c r="L198" s="620"/>
      <c r="M198" s="620"/>
      <c r="N198" s="620"/>
      <c r="O198" s="620"/>
      <c r="P198" s="620"/>
      <c r="Q198" s="620"/>
      <c r="R198" s="620"/>
      <c r="S198" s="620"/>
      <c r="T198" s="620"/>
      <c r="U198" s="620"/>
      <c r="V198" s="620"/>
      <c r="W198" s="620"/>
      <c r="X198" s="620"/>
      <c r="Y198" s="620"/>
      <c r="Z198" s="620"/>
      <c r="AA198" s="620"/>
      <c r="AB198" s="620"/>
    </row>
    <row r="199" spans="1:30" x14ac:dyDescent="0.35">
      <c r="A199" s="234"/>
      <c r="B199" s="619"/>
      <c r="C199" s="620"/>
      <c r="D199" s="620"/>
      <c r="E199" s="620"/>
      <c r="F199" s="620"/>
      <c r="G199" s="620"/>
      <c r="H199" s="620"/>
      <c r="I199" s="620"/>
      <c r="J199" s="620"/>
      <c r="K199" s="620"/>
      <c r="L199" s="620"/>
      <c r="M199" s="620"/>
      <c r="N199" s="620"/>
      <c r="O199" s="620"/>
      <c r="P199" s="620"/>
      <c r="Q199" s="620"/>
      <c r="R199" s="620"/>
      <c r="S199" s="620"/>
      <c r="T199" s="620"/>
      <c r="U199" s="620"/>
      <c r="V199" s="620"/>
      <c r="W199" s="620"/>
      <c r="X199" s="620"/>
      <c r="Y199" s="620"/>
      <c r="Z199" s="620"/>
      <c r="AA199" s="620"/>
      <c r="AB199" s="620"/>
    </row>
    <row r="200" spans="1:30" x14ac:dyDescent="0.35">
      <c r="A200" s="234"/>
      <c r="B200" s="619"/>
      <c r="C200" s="620"/>
      <c r="D200" s="620"/>
      <c r="E200" s="620"/>
      <c r="F200" s="620"/>
      <c r="G200" s="620"/>
      <c r="H200" s="620"/>
      <c r="I200" s="620"/>
      <c r="J200" s="620"/>
      <c r="K200" s="620"/>
      <c r="L200" s="620"/>
      <c r="M200" s="620"/>
      <c r="N200" s="620"/>
      <c r="O200" s="620"/>
      <c r="P200" s="620"/>
      <c r="Q200" s="620"/>
      <c r="R200" s="620"/>
      <c r="S200" s="620"/>
      <c r="T200" s="620"/>
      <c r="U200" s="620"/>
      <c r="V200" s="620"/>
      <c r="W200" s="620"/>
      <c r="X200" s="620"/>
      <c r="Y200" s="620"/>
      <c r="Z200" s="620"/>
      <c r="AA200" s="620"/>
      <c r="AB200" s="620"/>
    </row>
    <row r="201" spans="1:30" x14ac:dyDescent="0.35">
      <c r="A201" s="234"/>
      <c r="B201" s="619"/>
      <c r="C201" s="620"/>
      <c r="D201" s="620"/>
      <c r="E201" s="620"/>
      <c r="F201" s="620"/>
      <c r="G201" s="620"/>
      <c r="H201" s="620"/>
      <c r="I201" s="620"/>
      <c r="J201" s="620"/>
      <c r="K201" s="620"/>
      <c r="L201" s="620"/>
      <c r="M201" s="620"/>
      <c r="N201" s="620"/>
      <c r="O201" s="620"/>
      <c r="P201" s="620"/>
      <c r="Q201" s="620"/>
      <c r="R201" s="620"/>
      <c r="S201" s="620"/>
      <c r="T201" s="620"/>
      <c r="U201" s="620"/>
      <c r="V201" s="620"/>
      <c r="W201" s="620"/>
      <c r="X201" s="620"/>
      <c r="Y201" s="620"/>
      <c r="Z201" s="620"/>
      <c r="AA201" s="620"/>
      <c r="AB201" s="620"/>
    </row>
    <row r="202" spans="1:30" ht="15" thickBot="1" x14ac:dyDescent="0.4">
      <c r="A202" s="234"/>
      <c r="B202" s="669"/>
      <c r="C202" s="670"/>
      <c r="D202" s="670"/>
      <c r="E202" s="670"/>
      <c r="F202" s="670"/>
      <c r="G202" s="670"/>
      <c r="H202" s="670"/>
      <c r="I202" s="670"/>
      <c r="J202" s="670"/>
      <c r="K202" s="670"/>
      <c r="L202" s="670"/>
      <c r="M202" s="670"/>
      <c r="N202" s="670"/>
      <c r="O202" s="670"/>
      <c r="P202" s="670"/>
      <c r="Q202" s="670"/>
      <c r="R202" s="670"/>
      <c r="S202" s="670"/>
      <c r="T202" s="670"/>
      <c r="U202" s="670"/>
      <c r="V202" s="670"/>
      <c r="W202" s="670"/>
      <c r="X202" s="670"/>
      <c r="Y202" s="670"/>
      <c r="Z202" s="670"/>
      <c r="AA202" s="670"/>
      <c r="AB202" s="670"/>
    </row>
    <row r="203" spans="1:30" ht="15" thickBot="1" x14ac:dyDescent="0.4">
      <c r="A203" s="234"/>
      <c r="B203" s="486"/>
      <c r="C203" s="487"/>
      <c r="D203" s="487"/>
      <c r="E203" s="487"/>
      <c r="F203" s="487"/>
      <c r="G203" s="487"/>
      <c r="H203" s="487"/>
      <c r="I203" s="487"/>
      <c r="J203" s="487"/>
      <c r="K203" s="487"/>
      <c r="L203" s="487"/>
      <c r="M203" s="487"/>
      <c r="N203" s="487"/>
      <c r="O203" s="487"/>
      <c r="P203" s="487"/>
      <c r="Q203" s="487"/>
      <c r="R203" s="487"/>
      <c r="S203" s="487"/>
      <c r="T203" s="487"/>
      <c r="U203" s="487"/>
      <c r="V203" s="487"/>
      <c r="W203" s="487"/>
      <c r="X203" s="487"/>
      <c r="Y203" s="487"/>
      <c r="Z203" s="487"/>
      <c r="AA203" s="487"/>
      <c r="AB203" s="487"/>
    </row>
    <row r="204" spans="1:30" ht="14.5" customHeight="1" x14ac:dyDescent="0.35">
      <c r="A204" s="671"/>
      <c r="B204" s="672" t="s">
        <v>41</v>
      </c>
      <c r="C204" s="673"/>
      <c r="D204" s="673"/>
      <c r="E204" s="673"/>
      <c r="F204" s="673"/>
      <c r="G204" s="674"/>
      <c r="H204" s="678" t="s">
        <v>595</v>
      </c>
      <c r="I204" s="674"/>
      <c r="J204" s="678" t="s">
        <v>595</v>
      </c>
      <c r="K204" s="673"/>
      <c r="L204" s="673"/>
      <c r="M204" s="674"/>
      <c r="N204" s="678" t="s">
        <v>49</v>
      </c>
      <c r="O204" s="673"/>
      <c r="P204" s="673"/>
      <c r="Q204" s="673"/>
      <c r="R204" s="673"/>
      <c r="S204" s="673"/>
      <c r="T204" s="673"/>
      <c r="U204" s="674"/>
      <c r="V204" s="680" t="s">
        <v>50</v>
      </c>
      <c r="W204" s="681"/>
      <c r="X204" s="681"/>
      <c r="Y204" s="681"/>
      <c r="Z204" s="681"/>
      <c r="AA204" s="681"/>
      <c r="AB204" s="682"/>
    </row>
    <row r="205" spans="1:30" ht="14.5" customHeight="1" x14ac:dyDescent="0.35">
      <c r="A205" s="671"/>
      <c r="B205" s="675"/>
      <c r="C205" s="676"/>
      <c r="D205" s="676"/>
      <c r="E205" s="676"/>
      <c r="F205" s="676"/>
      <c r="G205" s="677"/>
      <c r="H205" s="679" t="s">
        <v>816</v>
      </c>
      <c r="I205" s="677"/>
      <c r="J205" s="679" t="s">
        <v>596</v>
      </c>
      <c r="K205" s="676"/>
      <c r="L205" s="676"/>
      <c r="M205" s="677"/>
      <c r="N205" s="679"/>
      <c r="O205" s="676"/>
      <c r="P205" s="676"/>
      <c r="Q205" s="676"/>
      <c r="R205" s="676"/>
      <c r="S205" s="676"/>
      <c r="T205" s="676"/>
      <c r="U205" s="677"/>
      <c r="V205" s="683"/>
      <c r="W205" s="684"/>
      <c r="X205" s="684"/>
      <c r="Y205" s="684"/>
      <c r="Z205" s="684"/>
      <c r="AA205" s="684"/>
      <c r="AB205" s="685"/>
    </row>
    <row r="206" spans="1:30" ht="14.5" customHeight="1" x14ac:dyDescent="0.35">
      <c r="A206" s="234"/>
      <c r="B206" s="686" t="s">
        <v>1051</v>
      </c>
      <c r="C206" s="687"/>
      <c r="D206" s="687"/>
      <c r="E206" s="687"/>
      <c r="F206" s="687"/>
      <c r="G206" s="688"/>
      <c r="H206" s="689">
        <v>1</v>
      </c>
      <c r="I206" s="690"/>
      <c r="J206" s="689">
        <v>1</v>
      </c>
      <c r="K206" s="691"/>
      <c r="L206" s="691"/>
      <c r="M206" s="690"/>
      <c r="N206" s="692" t="s">
        <v>1052</v>
      </c>
      <c r="O206" s="687"/>
      <c r="P206" s="687"/>
      <c r="Q206" s="687"/>
      <c r="R206" s="687"/>
      <c r="S206" s="687"/>
      <c r="T206" s="687"/>
      <c r="U206" s="688"/>
      <c r="V206" s="693" t="s">
        <v>51</v>
      </c>
      <c r="W206" s="694"/>
      <c r="X206" s="694"/>
      <c r="Y206" s="694"/>
      <c r="Z206" s="694"/>
      <c r="AA206" s="694"/>
      <c r="AB206" s="695"/>
    </row>
    <row r="207" spans="1:30" x14ac:dyDescent="0.35">
      <c r="A207" s="234"/>
      <c r="B207" s="686" t="s">
        <v>697</v>
      </c>
      <c r="C207" s="687"/>
      <c r="D207" s="687"/>
      <c r="E207" s="687"/>
      <c r="F207" s="687"/>
      <c r="G207" s="688"/>
      <c r="H207" s="689">
        <v>1</v>
      </c>
      <c r="I207" s="690"/>
      <c r="J207" s="689">
        <v>1</v>
      </c>
      <c r="K207" s="691"/>
      <c r="L207" s="691"/>
      <c r="M207" s="690"/>
      <c r="N207" s="692" t="s">
        <v>1053</v>
      </c>
      <c r="O207" s="687"/>
      <c r="P207" s="687"/>
      <c r="Q207" s="687"/>
      <c r="R207" s="687"/>
      <c r="S207" s="687"/>
      <c r="T207" s="687"/>
      <c r="U207" s="688"/>
      <c r="V207" s="692" t="s">
        <v>51</v>
      </c>
      <c r="W207" s="687"/>
      <c r="X207" s="687"/>
      <c r="Y207" s="687"/>
      <c r="Z207" s="687"/>
      <c r="AA207" s="687"/>
      <c r="AB207" s="687"/>
    </row>
    <row r="208" spans="1:30" x14ac:dyDescent="0.35">
      <c r="A208" s="234"/>
      <c r="B208" s="686" t="s">
        <v>1054</v>
      </c>
      <c r="C208" s="687"/>
      <c r="D208" s="687"/>
      <c r="E208" s="687"/>
      <c r="F208" s="687"/>
      <c r="G208" s="688"/>
      <c r="H208" s="689">
        <v>1</v>
      </c>
      <c r="I208" s="690"/>
      <c r="J208" s="689">
        <v>1</v>
      </c>
      <c r="K208" s="691"/>
      <c r="L208" s="691"/>
      <c r="M208" s="690"/>
      <c r="N208" s="692" t="s">
        <v>1055</v>
      </c>
      <c r="O208" s="687"/>
      <c r="P208" s="687"/>
      <c r="Q208" s="687"/>
      <c r="R208" s="687"/>
      <c r="S208" s="687"/>
      <c r="T208" s="687"/>
      <c r="U208" s="688"/>
      <c r="V208" s="692" t="s">
        <v>51</v>
      </c>
      <c r="W208" s="687"/>
      <c r="X208" s="687"/>
      <c r="Y208" s="687"/>
      <c r="Z208" s="687"/>
      <c r="AA208" s="687"/>
      <c r="AB208" s="687"/>
    </row>
    <row r="209" spans="1:28" x14ac:dyDescent="0.35">
      <c r="A209" s="234"/>
      <c r="B209" s="686" t="s">
        <v>1056</v>
      </c>
      <c r="C209" s="687"/>
      <c r="D209" s="687"/>
      <c r="E209" s="687"/>
      <c r="F209" s="687"/>
      <c r="G209" s="688"/>
      <c r="H209" s="689">
        <v>1</v>
      </c>
      <c r="I209" s="690"/>
      <c r="J209" s="689">
        <v>0.98</v>
      </c>
      <c r="K209" s="691"/>
      <c r="L209" s="691"/>
      <c r="M209" s="690"/>
      <c r="N209" s="692" t="s">
        <v>1057</v>
      </c>
      <c r="O209" s="687"/>
      <c r="P209" s="687"/>
      <c r="Q209" s="687"/>
      <c r="R209" s="687"/>
      <c r="S209" s="687"/>
      <c r="T209" s="687"/>
      <c r="U209" s="688"/>
      <c r="V209" s="692" t="s">
        <v>1058</v>
      </c>
      <c r="W209" s="687"/>
      <c r="X209" s="687"/>
      <c r="Y209" s="687"/>
      <c r="Z209" s="687"/>
      <c r="AA209" s="687"/>
      <c r="AB209" s="688"/>
    </row>
    <row r="210" spans="1:28" x14ac:dyDescent="0.35">
      <c r="A210" s="234"/>
      <c r="B210" s="686"/>
      <c r="C210" s="687"/>
      <c r="D210" s="687"/>
      <c r="E210" s="687"/>
      <c r="F210" s="687"/>
      <c r="G210" s="688"/>
      <c r="H210" s="692"/>
      <c r="I210" s="688"/>
      <c r="J210" s="692"/>
      <c r="K210" s="687"/>
      <c r="L210" s="687"/>
      <c r="M210" s="688"/>
      <c r="N210" s="692"/>
      <c r="O210" s="687"/>
      <c r="P210" s="687"/>
      <c r="Q210" s="687"/>
      <c r="R210" s="687"/>
      <c r="S210" s="687"/>
      <c r="T210" s="687"/>
      <c r="U210" s="688"/>
      <c r="V210" s="692"/>
      <c r="W210" s="687"/>
      <c r="X210" s="687"/>
      <c r="Y210" s="687"/>
      <c r="Z210" s="687"/>
      <c r="AA210" s="687"/>
      <c r="AB210" s="688"/>
    </row>
    <row r="211" spans="1:28" x14ac:dyDescent="0.35">
      <c r="A211" s="234"/>
      <c r="B211" s="686"/>
      <c r="C211" s="687"/>
      <c r="D211" s="687"/>
      <c r="E211" s="687"/>
      <c r="F211" s="687"/>
      <c r="G211" s="688"/>
      <c r="H211" s="692"/>
      <c r="I211" s="688"/>
      <c r="J211" s="692"/>
      <c r="K211" s="687"/>
      <c r="L211" s="687"/>
      <c r="M211" s="688"/>
      <c r="N211" s="692"/>
      <c r="O211" s="687"/>
      <c r="P211" s="687"/>
      <c r="Q211" s="687"/>
      <c r="R211" s="687"/>
      <c r="S211" s="687"/>
      <c r="T211" s="687"/>
      <c r="U211" s="688"/>
      <c r="V211" s="692"/>
      <c r="W211" s="687"/>
      <c r="X211" s="687"/>
      <c r="Y211" s="687"/>
      <c r="Z211" s="687"/>
      <c r="AA211" s="687"/>
      <c r="AB211" s="688"/>
    </row>
    <row r="212" spans="1:28" x14ac:dyDescent="0.35">
      <c r="A212" s="234"/>
      <c r="B212" s="686"/>
      <c r="C212" s="687"/>
      <c r="D212" s="687"/>
      <c r="E212" s="687"/>
      <c r="F212" s="687"/>
      <c r="G212" s="688"/>
      <c r="H212" s="692"/>
      <c r="I212" s="688"/>
      <c r="J212" s="692"/>
      <c r="K212" s="687"/>
      <c r="L212" s="687"/>
      <c r="M212" s="688"/>
      <c r="N212" s="692"/>
      <c r="O212" s="687"/>
      <c r="P212" s="687"/>
      <c r="Q212" s="687"/>
      <c r="R212" s="687"/>
      <c r="S212" s="687"/>
      <c r="T212" s="687"/>
      <c r="U212" s="688"/>
      <c r="V212" s="692"/>
      <c r="W212" s="687"/>
      <c r="X212" s="687"/>
      <c r="Y212" s="687"/>
      <c r="Z212" s="687"/>
      <c r="AA212" s="687"/>
      <c r="AB212" s="688"/>
    </row>
    <row r="213" spans="1:28" x14ac:dyDescent="0.35">
      <c r="A213" s="234"/>
      <c r="B213" s="686"/>
      <c r="C213" s="687"/>
      <c r="D213" s="687"/>
      <c r="E213" s="687"/>
      <c r="F213" s="687"/>
      <c r="G213" s="688"/>
      <c r="H213" s="692"/>
      <c r="I213" s="688"/>
      <c r="J213" s="692"/>
      <c r="K213" s="687"/>
      <c r="L213" s="687"/>
      <c r="M213" s="688"/>
      <c r="N213" s="692"/>
      <c r="O213" s="687"/>
      <c r="P213" s="687"/>
      <c r="Q213" s="687"/>
      <c r="R213" s="687"/>
      <c r="S213" s="687"/>
      <c r="T213" s="687"/>
      <c r="U213" s="688"/>
      <c r="V213" s="692"/>
      <c r="W213" s="687"/>
      <c r="X213" s="687"/>
      <c r="Y213" s="687"/>
      <c r="Z213" s="687"/>
      <c r="AA213" s="687"/>
      <c r="AB213" s="688"/>
    </row>
    <row r="214" spans="1:28" x14ac:dyDescent="0.35">
      <c r="A214" s="234"/>
      <c r="B214" s="686"/>
      <c r="C214" s="687"/>
      <c r="D214" s="687"/>
      <c r="E214" s="687"/>
      <c r="F214" s="687"/>
      <c r="G214" s="688"/>
      <c r="H214" s="692"/>
      <c r="I214" s="688"/>
      <c r="J214" s="692"/>
      <c r="K214" s="687"/>
      <c r="L214" s="687"/>
      <c r="M214" s="688"/>
      <c r="N214" s="692"/>
      <c r="O214" s="687"/>
      <c r="P214" s="687"/>
      <c r="Q214" s="687"/>
      <c r="R214" s="687"/>
      <c r="S214" s="687"/>
      <c r="T214" s="687"/>
      <c r="U214" s="688"/>
      <c r="V214" s="692"/>
      <c r="W214" s="687"/>
      <c r="X214" s="687"/>
      <c r="Y214" s="687"/>
      <c r="Z214" s="687"/>
      <c r="AA214" s="687"/>
      <c r="AB214" s="688"/>
    </row>
    <row r="215" spans="1:28" x14ac:dyDescent="0.35">
      <c r="A215" s="234"/>
      <c r="B215" s="686"/>
      <c r="C215" s="687"/>
      <c r="D215" s="687"/>
      <c r="E215" s="687"/>
      <c r="F215" s="687"/>
      <c r="G215" s="688"/>
      <c r="H215" s="692"/>
      <c r="I215" s="688"/>
      <c r="J215" s="692"/>
      <c r="K215" s="687"/>
      <c r="L215" s="687"/>
      <c r="M215" s="688"/>
      <c r="N215" s="692"/>
      <c r="O215" s="687"/>
      <c r="P215" s="687"/>
      <c r="Q215" s="687"/>
      <c r="R215" s="687"/>
      <c r="S215" s="687"/>
      <c r="T215" s="687"/>
      <c r="U215" s="688"/>
      <c r="V215" s="692"/>
      <c r="W215" s="687"/>
      <c r="X215" s="687"/>
      <c r="Y215" s="687"/>
      <c r="Z215" s="687"/>
      <c r="AA215" s="687"/>
      <c r="AB215" s="688"/>
    </row>
    <row r="216" spans="1:28" x14ac:dyDescent="0.35">
      <c r="A216" s="234"/>
      <c r="B216" s="686"/>
      <c r="C216" s="687"/>
      <c r="D216" s="687"/>
      <c r="E216" s="687"/>
      <c r="F216" s="687"/>
      <c r="G216" s="688"/>
      <c r="H216" s="692"/>
      <c r="I216" s="688"/>
      <c r="J216" s="692"/>
      <c r="K216" s="687"/>
      <c r="L216" s="687"/>
      <c r="M216" s="688"/>
      <c r="N216" s="692"/>
      <c r="O216" s="687"/>
      <c r="P216" s="687"/>
      <c r="Q216" s="687"/>
      <c r="R216" s="687"/>
      <c r="S216" s="687"/>
      <c r="T216" s="687"/>
      <c r="U216" s="688"/>
      <c r="V216" s="692"/>
      <c r="W216" s="687"/>
      <c r="X216" s="687"/>
      <c r="Y216" s="687"/>
      <c r="Z216" s="687"/>
      <c r="AA216" s="687"/>
      <c r="AB216" s="688"/>
    </row>
    <row r="217" spans="1:28" ht="15" thickBot="1" x14ac:dyDescent="0.4">
      <c r="A217" s="234"/>
      <c r="B217" s="696"/>
      <c r="C217" s="697"/>
      <c r="D217" s="697"/>
      <c r="E217" s="697"/>
      <c r="F217" s="697"/>
      <c r="G217" s="698"/>
      <c r="H217" s="699"/>
      <c r="I217" s="698"/>
      <c r="J217" s="699"/>
      <c r="K217" s="697"/>
      <c r="L217" s="697"/>
      <c r="M217" s="698"/>
      <c r="N217" s="699"/>
      <c r="O217" s="697"/>
      <c r="P217" s="697"/>
      <c r="Q217" s="697"/>
      <c r="R217" s="697"/>
      <c r="S217" s="697"/>
      <c r="T217" s="697"/>
      <c r="U217" s="698"/>
      <c r="V217" s="699"/>
      <c r="W217" s="697"/>
      <c r="X217" s="697"/>
      <c r="Y217" s="697"/>
      <c r="Z217" s="697"/>
      <c r="AA217" s="697"/>
      <c r="AB217" s="698"/>
    </row>
    <row r="218" spans="1:28" ht="15" thickBot="1" x14ac:dyDescent="0.4">
      <c r="A218" s="234"/>
      <c r="B218" s="503"/>
      <c r="C218" s="504"/>
      <c r="D218" s="504"/>
      <c r="E218" s="504"/>
      <c r="F218" s="504"/>
      <c r="G218" s="504"/>
      <c r="H218" s="504"/>
      <c r="I218" s="504"/>
      <c r="J218" s="504"/>
      <c r="K218" s="504"/>
      <c r="L218" s="504"/>
      <c r="M218" s="504"/>
      <c r="N218" s="504"/>
      <c r="O218" s="504"/>
      <c r="P218" s="504"/>
      <c r="Q218" s="504"/>
      <c r="R218" s="504"/>
      <c r="S218" s="504"/>
      <c r="T218" s="504"/>
      <c r="U218" s="504"/>
      <c r="V218" s="504"/>
      <c r="W218" s="504"/>
      <c r="X218" s="504"/>
      <c r="Y218" s="504"/>
      <c r="Z218" s="504"/>
      <c r="AA218" s="504"/>
      <c r="AB218" s="504"/>
    </row>
    <row r="219" spans="1:28" x14ac:dyDescent="0.35">
      <c r="A219" s="234"/>
      <c r="B219" s="714" t="s">
        <v>856</v>
      </c>
      <c r="C219" s="715"/>
      <c r="D219" s="715"/>
      <c r="E219" s="715"/>
      <c r="F219" s="715"/>
      <c r="G219" s="715"/>
      <c r="H219" s="715" t="s">
        <v>857</v>
      </c>
      <c r="I219" s="715"/>
      <c r="J219" s="715"/>
      <c r="K219" s="715"/>
      <c r="L219" s="715"/>
      <c r="M219" s="715"/>
      <c r="N219" s="715"/>
      <c r="O219" s="715"/>
      <c r="P219" s="715"/>
      <c r="Q219" s="715"/>
      <c r="R219" s="718"/>
      <c r="S219" s="714" t="s">
        <v>858</v>
      </c>
      <c r="T219" s="715"/>
      <c r="U219" s="715"/>
      <c r="V219" s="715"/>
      <c r="W219" s="715"/>
      <c r="X219" s="715"/>
      <c r="Y219" s="715"/>
      <c r="Z219" s="715"/>
      <c r="AA219" s="715"/>
      <c r="AB219" s="715"/>
    </row>
    <row r="220" spans="1:28" ht="15" thickBot="1" x14ac:dyDescent="0.4">
      <c r="A220" s="234"/>
      <c r="B220" s="716"/>
      <c r="C220" s="717"/>
      <c r="D220" s="717"/>
      <c r="E220" s="717"/>
      <c r="F220" s="717"/>
      <c r="G220" s="717"/>
      <c r="H220" s="717"/>
      <c r="I220" s="717"/>
      <c r="J220" s="717"/>
      <c r="K220" s="717"/>
      <c r="L220" s="717"/>
      <c r="M220" s="717"/>
      <c r="N220" s="717"/>
      <c r="O220" s="717"/>
      <c r="P220" s="717"/>
      <c r="Q220" s="717"/>
      <c r="R220" s="719"/>
      <c r="S220" s="716"/>
      <c r="T220" s="717"/>
      <c r="U220" s="717"/>
      <c r="V220" s="717"/>
      <c r="W220" s="717"/>
      <c r="X220" s="717"/>
      <c r="Y220" s="717"/>
      <c r="Z220" s="717"/>
      <c r="AA220" s="717"/>
      <c r="AB220" s="717"/>
    </row>
    <row r="221" spans="1:28" ht="15" thickBot="1" x14ac:dyDescent="0.4">
      <c r="A221" s="234"/>
      <c r="B221" s="720">
        <v>0.97</v>
      </c>
      <c r="C221" s="721"/>
      <c r="D221" s="721"/>
      <c r="E221" s="721"/>
      <c r="F221" s="721"/>
      <c r="G221" s="722"/>
      <c r="H221" s="723" t="s">
        <v>1059</v>
      </c>
      <c r="I221" s="724"/>
      <c r="J221" s="724"/>
      <c r="K221" s="724"/>
      <c r="L221" s="724"/>
      <c r="M221" s="724"/>
      <c r="N221" s="724"/>
      <c r="O221" s="724"/>
      <c r="P221" s="724"/>
      <c r="Q221" s="724"/>
      <c r="R221" s="725"/>
      <c r="S221" s="503"/>
      <c r="T221" s="504"/>
      <c r="U221" s="504"/>
      <c r="V221" s="504"/>
      <c r="W221" s="504"/>
      <c r="X221" s="504"/>
      <c r="Y221" s="504"/>
      <c r="Z221" s="504"/>
      <c r="AA221" s="504"/>
      <c r="AB221" s="504"/>
    </row>
    <row r="222" spans="1:28" ht="15" thickBot="1" x14ac:dyDescent="0.4">
      <c r="A222" s="234"/>
      <c r="B222" s="700"/>
      <c r="C222" s="701"/>
      <c r="D222" s="701"/>
      <c r="E222" s="701"/>
      <c r="F222" s="701"/>
      <c r="G222" s="701"/>
      <c r="H222" s="701"/>
      <c r="I222" s="701"/>
      <c r="J222" s="701"/>
      <c r="K222" s="701"/>
      <c r="L222" s="701"/>
      <c r="M222" s="701"/>
      <c r="N222" s="701"/>
      <c r="O222" s="701"/>
      <c r="P222" s="701"/>
      <c r="Q222" s="701"/>
      <c r="R222" s="701"/>
      <c r="S222" s="701"/>
      <c r="T222" s="701"/>
      <c r="U222" s="701"/>
      <c r="V222" s="701"/>
      <c r="W222" s="701"/>
      <c r="X222" s="701"/>
      <c r="Y222" s="701"/>
      <c r="Z222" s="701"/>
      <c r="AA222" s="701"/>
      <c r="AB222" s="701"/>
    </row>
    <row r="223" spans="1:28" ht="14.5" customHeight="1" x14ac:dyDescent="0.35">
      <c r="A223" s="234"/>
      <c r="B223" s="702" t="s">
        <v>861</v>
      </c>
      <c r="C223" s="703"/>
      <c r="D223" s="703"/>
      <c r="E223" s="703"/>
      <c r="F223" s="703"/>
      <c r="G223" s="703"/>
      <c r="H223" s="704"/>
      <c r="I223" s="708" t="s">
        <v>1060</v>
      </c>
      <c r="J223" s="709"/>
      <c r="K223" s="709"/>
      <c r="L223" s="709"/>
      <c r="M223" s="709"/>
      <c r="N223" s="709"/>
      <c r="O223" s="709"/>
      <c r="P223" s="710"/>
      <c r="Q223" s="702" t="s">
        <v>863</v>
      </c>
      <c r="R223" s="703"/>
      <c r="S223" s="703"/>
      <c r="T223" s="703"/>
      <c r="U223" s="704"/>
      <c r="V223" s="519" t="s">
        <v>1061</v>
      </c>
      <c r="W223" s="520"/>
      <c r="X223" s="520"/>
      <c r="Y223" s="520"/>
      <c r="Z223" s="520"/>
      <c r="AA223" s="520"/>
      <c r="AB223" s="520"/>
    </row>
    <row r="224" spans="1:28" x14ac:dyDescent="0.35">
      <c r="A224" s="234"/>
      <c r="B224" s="705"/>
      <c r="C224" s="706"/>
      <c r="D224" s="706"/>
      <c r="E224" s="706"/>
      <c r="F224" s="706"/>
      <c r="G224" s="706"/>
      <c r="H224" s="707"/>
      <c r="I224" s="711"/>
      <c r="J224" s="712"/>
      <c r="K224" s="712"/>
      <c r="L224" s="712"/>
      <c r="M224" s="712"/>
      <c r="N224" s="712"/>
      <c r="O224" s="712"/>
      <c r="P224" s="713"/>
      <c r="Q224" s="705"/>
      <c r="R224" s="706"/>
      <c r="S224" s="706"/>
      <c r="T224" s="706"/>
      <c r="U224" s="707"/>
      <c r="V224" s="522"/>
      <c r="W224" s="523"/>
      <c r="X224" s="523"/>
      <c r="Y224" s="523"/>
      <c r="Z224" s="523"/>
      <c r="AA224" s="523"/>
      <c r="AB224" s="523"/>
    </row>
    <row r="225" spans="1:28" x14ac:dyDescent="0.35">
      <c r="A225" s="234"/>
      <c r="B225" s="234"/>
      <c r="C225" s="234"/>
      <c r="D225" s="234"/>
      <c r="E225" s="234"/>
      <c r="F225" s="234"/>
      <c r="G225" s="234"/>
      <c r="H225" s="234"/>
      <c r="I225" s="234"/>
      <c r="J225" s="234"/>
      <c r="K225" s="234"/>
      <c r="L225" s="234"/>
      <c r="M225" s="234"/>
      <c r="N225" s="234"/>
      <c r="O225" s="234"/>
      <c r="P225" s="234"/>
      <c r="Q225" s="234"/>
      <c r="R225" s="234"/>
      <c r="S225" s="234"/>
      <c r="T225" s="234"/>
      <c r="U225" s="234"/>
      <c r="V225" s="234"/>
      <c r="W225" s="234"/>
      <c r="X225" s="234"/>
      <c r="Y225" s="234"/>
      <c r="Z225" s="234"/>
      <c r="AA225" s="234"/>
      <c r="AB225" s="234"/>
    </row>
    <row r="226" spans="1:28" x14ac:dyDescent="0.35">
      <c r="A226" s="234"/>
      <c r="B226" s="234"/>
      <c r="C226" s="234"/>
      <c r="D226" s="234"/>
      <c r="E226" s="234"/>
      <c r="F226" s="234"/>
      <c r="G226" s="234"/>
      <c r="H226" s="234"/>
      <c r="I226" s="234"/>
      <c r="J226" s="234"/>
      <c r="K226" s="234"/>
      <c r="L226" s="234"/>
      <c r="M226" s="234"/>
      <c r="N226" s="234"/>
      <c r="O226" s="234"/>
      <c r="P226" s="234"/>
      <c r="Q226" s="234"/>
      <c r="R226" s="234"/>
      <c r="S226" s="234"/>
      <c r="T226" s="234"/>
      <c r="U226" s="234"/>
      <c r="V226" s="234"/>
      <c r="W226" s="234"/>
      <c r="X226" s="234"/>
      <c r="Y226" s="234"/>
      <c r="Z226" s="234"/>
      <c r="AA226" s="234"/>
      <c r="AB226" s="234"/>
    </row>
    <row r="227" spans="1:28" x14ac:dyDescent="0.35">
      <c r="A227" s="234"/>
      <c r="B227" s="234"/>
      <c r="C227" s="234"/>
      <c r="D227" s="234"/>
      <c r="E227" s="234"/>
      <c r="F227" s="234"/>
      <c r="G227" s="234"/>
      <c r="H227" s="234"/>
      <c r="I227" s="234"/>
      <c r="J227" s="234"/>
      <c r="K227" s="234"/>
      <c r="L227" s="234"/>
      <c r="M227" s="234"/>
      <c r="N227" s="234"/>
      <c r="O227" s="234"/>
      <c r="P227" s="234"/>
      <c r="Q227" s="234"/>
      <c r="R227" s="234"/>
      <c r="S227" s="234"/>
      <c r="T227" s="234"/>
      <c r="U227" s="234"/>
      <c r="V227" s="234"/>
      <c r="W227" s="234"/>
      <c r="X227" s="234"/>
      <c r="Y227" s="234"/>
      <c r="Z227" s="234"/>
      <c r="AA227" s="234"/>
      <c r="AB227" s="234"/>
    </row>
    <row r="228" spans="1:28" x14ac:dyDescent="0.35">
      <c r="A228" s="234"/>
      <c r="B228" s="234"/>
      <c r="C228" s="234"/>
      <c r="D228" s="234"/>
      <c r="E228" s="234"/>
      <c r="F228" s="234"/>
      <c r="G228" s="234"/>
      <c r="H228" s="234"/>
      <c r="I228" s="234"/>
      <c r="J228" s="234"/>
      <c r="K228" s="234"/>
      <c r="L228" s="234"/>
      <c r="M228" s="234"/>
      <c r="N228" s="234"/>
      <c r="O228" s="234"/>
      <c r="P228" s="234"/>
      <c r="Q228" s="234"/>
      <c r="R228" s="234"/>
      <c r="S228" s="234"/>
      <c r="T228" s="234"/>
      <c r="U228" s="234"/>
      <c r="V228" s="234"/>
      <c r="W228" s="234"/>
      <c r="X228" s="234"/>
      <c r="Y228" s="234"/>
      <c r="Z228" s="234"/>
      <c r="AA228" s="234"/>
      <c r="AB228" s="234"/>
    </row>
    <row r="229" spans="1:28" x14ac:dyDescent="0.35">
      <c r="A229" s="234"/>
      <c r="B229" s="234"/>
      <c r="C229" s="234"/>
      <c r="D229" s="234"/>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234"/>
    </row>
    <row r="230" spans="1:28" x14ac:dyDescent="0.35">
      <c r="A230" s="234"/>
      <c r="B230" s="234"/>
      <c r="C230" s="234"/>
      <c r="D230" s="234"/>
      <c r="E230" s="234"/>
      <c r="F230" s="234"/>
      <c r="G230" s="234"/>
      <c r="H230" s="234"/>
      <c r="I230" s="234"/>
      <c r="J230" s="234"/>
      <c r="K230" s="234"/>
      <c r="L230" s="234"/>
      <c r="M230" s="234"/>
      <c r="N230" s="234"/>
      <c r="O230" s="234"/>
      <c r="P230" s="234"/>
      <c r="Q230" s="234"/>
      <c r="R230" s="234"/>
      <c r="S230" s="234"/>
      <c r="T230" s="234"/>
      <c r="U230" s="234"/>
      <c r="V230" s="234"/>
      <c r="W230" s="234"/>
      <c r="X230" s="234"/>
      <c r="Y230" s="234"/>
      <c r="Z230" s="234"/>
      <c r="AA230" s="234"/>
      <c r="AB230" s="234"/>
    </row>
    <row r="231" spans="1:28" x14ac:dyDescent="0.35">
      <c r="A231" s="234"/>
      <c r="B231" s="234"/>
      <c r="C231" s="234"/>
      <c r="D231" s="234"/>
      <c r="E231" s="234"/>
      <c r="F231" s="234"/>
      <c r="G231" s="234"/>
      <c r="H231" s="234"/>
      <c r="I231" s="234"/>
      <c r="J231" s="234"/>
      <c r="K231" s="234"/>
      <c r="L231" s="234"/>
      <c r="M231" s="234"/>
      <c r="N231" s="234"/>
      <c r="O231" s="234"/>
      <c r="P231" s="234"/>
      <c r="Q231" s="234"/>
      <c r="R231" s="234"/>
      <c r="S231" s="234"/>
      <c r="T231" s="234"/>
      <c r="U231" s="234"/>
      <c r="V231" s="234"/>
      <c r="W231" s="234"/>
      <c r="X231" s="234"/>
      <c r="Y231" s="234"/>
      <c r="Z231" s="234"/>
      <c r="AA231" s="234"/>
      <c r="AB231" s="234"/>
    </row>
    <row r="232" spans="1:28" x14ac:dyDescent="0.35">
      <c r="A232" s="234"/>
      <c r="B232" s="234"/>
      <c r="C232" s="234"/>
      <c r="D232" s="234"/>
      <c r="E232" s="234"/>
      <c r="F232" s="234"/>
      <c r="G232" s="234"/>
      <c r="H232" s="234"/>
      <c r="I232" s="234"/>
      <c r="J232" s="234"/>
      <c r="K232" s="234"/>
      <c r="L232" s="234"/>
      <c r="M232" s="234"/>
      <c r="N232" s="234"/>
      <c r="O232" s="234"/>
      <c r="P232" s="234"/>
      <c r="Q232" s="234"/>
      <c r="R232" s="234"/>
      <c r="S232" s="234"/>
      <c r="T232" s="234"/>
      <c r="U232" s="234"/>
      <c r="V232" s="234"/>
      <c r="W232" s="234"/>
      <c r="X232" s="234"/>
      <c r="Y232" s="234"/>
      <c r="Z232" s="234"/>
      <c r="AA232" s="234"/>
      <c r="AB232" s="234"/>
    </row>
    <row r="233" spans="1:28" x14ac:dyDescent="0.35">
      <c r="A233" s="234"/>
      <c r="B233" s="234"/>
      <c r="C233" s="234"/>
      <c r="D233" s="234"/>
      <c r="E233" s="234"/>
      <c r="F233" s="234"/>
      <c r="G233" s="234"/>
      <c r="H233" s="234"/>
      <c r="I233" s="234"/>
      <c r="J233" s="234"/>
      <c r="K233" s="234"/>
      <c r="L233" s="234"/>
      <c r="M233" s="234"/>
      <c r="N233" s="234"/>
      <c r="O233" s="234"/>
      <c r="P233" s="234"/>
      <c r="Q233" s="234"/>
      <c r="R233" s="234"/>
      <c r="S233" s="234"/>
      <c r="T233" s="234"/>
      <c r="U233" s="234"/>
      <c r="V233" s="234"/>
      <c r="W233" s="234"/>
      <c r="X233" s="234"/>
      <c r="Y233" s="234"/>
      <c r="Z233" s="234"/>
      <c r="AA233" s="234"/>
      <c r="AB233" s="234"/>
    </row>
    <row r="234" spans="1:28" x14ac:dyDescent="0.35">
      <c r="A234" s="234"/>
      <c r="B234" s="234"/>
      <c r="C234" s="234"/>
      <c r="D234" s="234"/>
      <c r="E234" s="234"/>
      <c r="F234" s="234"/>
      <c r="G234" s="234"/>
      <c r="H234" s="234"/>
      <c r="I234" s="234"/>
      <c r="J234" s="234"/>
      <c r="K234" s="234"/>
      <c r="L234" s="234"/>
      <c r="M234" s="234"/>
      <c r="N234" s="234"/>
      <c r="O234" s="234"/>
      <c r="P234" s="234"/>
      <c r="Q234" s="234"/>
      <c r="R234" s="234"/>
      <c r="S234" s="234"/>
      <c r="T234" s="234"/>
      <c r="U234" s="234"/>
      <c r="V234" s="234"/>
      <c r="W234" s="234"/>
      <c r="X234" s="234"/>
      <c r="Y234" s="234"/>
      <c r="Z234" s="234"/>
      <c r="AA234" s="234"/>
      <c r="AB234" s="234"/>
    </row>
    <row r="235" spans="1:28" x14ac:dyDescent="0.35">
      <c r="A235" s="234"/>
      <c r="B235" s="234"/>
      <c r="C235" s="234"/>
      <c r="D235" s="234"/>
      <c r="E235" s="234"/>
      <c r="F235" s="234"/>
      <c r="G235" s="234"/>
      <c r="H235" s="234"/>
      <c r="I235" s="234"/>
      <c r="J235" s="234"/>
      <c r="K235" s="234"/>
      <c r="L235" s="234"/>
      <c r="M235" s="234"/>
      <c r="N235" s="234"/>
      <c r="O235" s="234"/>
      <c r="P235" s="234"/>
      <c r="Q235" s="234"/>
      <c r="R235" s="234"/>
      <c r="S235" s="234"/>
      <c r="T235" s="234"/>
      <c r="U235" s="234"/>
      <c r="V235" s="234"/>
      <c r="W235" s="234"/>
      <c r="X235" s="234"/>
      <c r="Y235" s="234"/>
      <c r="Z235" s="234"/>
      <c r="AA235" s="234"/>
      <c r="AB235" s="234"/>
    </row>
    <row r="236" spans="1:28" x14ac:dyDescent="0.35">
      <c r="A236" s="234"/>
      <c r="B236" s="234"/>
      <c r="C236" s="234"/>
      <c r="D236" s="234"/>
      <c r="E236" s="234"/>
      <c r="F236" s="234"/>
      <c r="G236" s="234"/>
      <c r="H236" s="234"/>
      <c r="I236" s="234"/>
      <c r="J236" s="234"/>
      <c r="K236" s="234"/>
      <c r="L236" s="234"/>
      <c r="M236" s="234"/>
      <c r="N236" s="234"/>
      <c r="O236" s="234"/>
      <c r="P236" s="234"/>
      <c r="Q236" s="234"/>
      <c r="R236" s="234"/>
      <c r="S236" s="234"/>
      <c r="T236" s="234"/>
      <c r="U236" s="234"/>
      <c r="V236" s="234"/>
      <c r="W236" s="234"/>
      <c r="X236" s="234"/>
      <c r="Y236" s="234"/>
      <c r="Z236" s="234"/>
      <c r="AA236" s="234"/>
      <c r="AB236" s="234"/>
    </row>
    <row r="237" spans="1:28" x14ac:dyDescent="0.35">
      <c r="A237" s="234"/>
      <c r="B237" s="234"/>
      <c r="C237" s="234"/>
      <c r="D237" s="234"/>
      <c r="E237" s="234"/>
      <c r="F237" s="234"/>
      <c r="G237" s="234"/>
      <c r="H237" s="234"/>
      <c r="I237" s="234"/>
      <c r="J237" s="234"/>
      <c r="K237" s="234"/>
      <c r="L237" s="234"/>
      <c r="M237" s="234"/>
      <c r="N237" s="234"/>
      <c r="O237" s="234"/>
      <c r="P237" s="234"/>
      <c r="Q237" s="234"/>
      <c r="R237" s="234"/>
      <c r="S237" s="234"/>
      <c r="T237" s="234"/>
      <c r="U237" s="234"/>
      <c r="V237" s="234"/>
      <c r="W237" s="234"/>
      <c r="X237" s="234"/>
      <c r="Y237" s="234"/>
      <c r="Z237" s="234"/>
      <c r="AA237" s="234"/>
      <c r="AB237" s="234"/>
    </row>
    <row r="238" spans="1:28" x14ac:dyDescent="0.35">
      <c r="A238" s="234"/>
      <c r="B238" s="234"/>
      <c r="C238" s="234"/>
      <c r="D238" s="234"/>
      <c r="E238" s="234"/>
      <c r="F238" s="234"/>
      <c r="G238" s="234"/>
      <c r="H238" s="234"/>
      <c r="I238" s="234"/>
      <c r="J238" s="234"/>
      <c r="K238" s="234"/>
      <c r="L238" s="234"/>
      <c r="M238" s="234"/>
      <c r="N238" s="234"/>
      <c r="O238" s="234"/>
      <c r="P238" s="234"/>
      <c r="Q238" s="234"/>
      <c r="R238" s="234"/>
      <c r="S238" s="234"/>
      <c r="T238" s="234"/>
      <c r="U238" s="234"/>
      <c r="V238" s="234"/>
      <c r="W238" s="234"/>
      <c r="X238" s="234"/>
      <c r="Y238" s="234"/>
      <c r="Z238" s="234"/>
      <c r="AA238" s="234"/>
      <c r="AB238" s="234"/>
    </row>
    <row r="239" spans="1:28" x14ac:dyDescent="0.35">
      <c r="A239" s="234"/>
      <c r="B239" s="234"/>
      <c r="C239" s="234"/>
      <c r="D239" s="234"/>
      <c r="E239" s="234"/>
      <c r="F239" s="234"/>
      <c r="G239" s="234"/>
      <c r="H239" s="234"/>
      <c r="I239" s="234"/>
      <c r="J239" s="234"/>
      <c r="K239" s="234"/>
      <c r="L239" s="234"/>
      <c r="M239" s="234"/>
      <c r="N239" s="234"/>
      <c r="O239" s="234"/>
      <c r="P239" s="234"/>
      <c r="Q239" s="234"/>
      <c r="R239" s="234"/>
      <c r="S239" s="234"/>
      <c r="T239" s="234"/>
      <c r="U239" s="234"/>
      <c r="V239" s="234"/>
      <c r="W239" s="234"/>
      <c r="X239" s="234"/>
      <c r="Y239" s="234"/>
      <c r="Z239" s="234"/>
      <c r="AA239" s="234"/>
      <c r="AB239" s="234"/>
    </row>
    <row r="240" spans="1:28" x14ac:dyDescent="0.35">
      <c r="A240" s="234"/>
      <c r="B240" s="234"/>
      <c r="C240" s="234"/>
      <c r="D240" s="234"/>
      <c r="E240" s="234"/>
      <c r="F240" s="234"/>
      <c r="G240" s="234"/>
      <c r="H240" s="234"/>
      <c r="I240" s="234"/>
      <c r="J240" s="234"/>
      <c r="K240" s="234"/>
      <c r="L240" s="234"/>
      <c r="M240" s="234"/>
      <c r="N240" s="234"/>
      <c r="O240" s="234"/>
      <c r="P240" s="234"/>
      <c r="Q240" s="234"/>
      <c r="R240" s="234"/>
      <c r="S240" s="234"/>
      <c r="T240" s="234"/>
      <c r="U240" s="234"/>
      <c r="V240" s="234"/>
      <c r="W240" s="234"/>
      <c r="X240" s="234"/>
      <c r="Y240" s="234"/>
      <c r="Z240" s="234"/>
      <c r="AA240" s="234"/>
      <c r="AB240" s="234"/>
    </row>
    <row r="241" spans="1:28" x14ac:dyDescent="0.35">
      <c r="A241" s="234"/>
      <c r="B241" s="234"/>
      <c r="C241" s="234"/>
      <c r="D241" s="234"/>
      <c r="E241" s="234"/>
      <c r="F241" s="234"/>
      <c r="G241" s="234"/>
      <c r="H241" s="234"/>
      <c r="I241" s="234"/>
      <c r="J241" s="234"/>
      <c r="K241" s="234"/>
      <c r="L241" s="234"/>
      <c r="M241" s="234"/>
      <c r="N241" s="234"/>
      <c r="O241" s="234"/>
      <c r="P241" s="234"/>
      <c r="Q241" s="234"/>
      <c r="R241" s="234"/>
      <c r="S241" s="234"/>
      <c r="T241" s="234"/>
      <c r="U241" s="234"/>
      <c r="V241" s="234"/>
      <c r="W241" s="234"/>
      <c r="X241" s="234"/>
      <c r="Y241" s="234"/>
      <c r="Z241" s="234"/>
      <c r="AA241" s="234"/>
      <c r="AB241" s="234"/>
    </row>
    <row r="242" spans="1:28" x14ac:dyDescent="0.35">
      <c r="A242" s="234"/>
      <c r="B242" s="234"/>
      <c r="C242" s="234"/>
      <c r="D242" s="234"/>
      <c r="E242" s="234"/>
      <c r="F242" s="234"/>
      <c r="G242" s="234"/>
      <c r="H242" s="234"/>
      <c r="I242" s="234"/>
      <c r="J242" s="234"/>
      <c r="K242" s="234"/>
      <c r="L242" s="234"/>
      <c r="M242" s="234"/>
      <c r="N242" s="234"/>
      <c r="O242" s="234"/>
      <c r="P242" s="234"/>
      <c r="Q242" s="234"/>
      <c r="R242" s="234"/>
      <c r="S242" s="234"/>
      <c r="T242" s="234"/>
      <c r="U242" s="234"/>
      <c r="V242" s="234"/>
      <c r="W242" s="234"/>
      <c r="X242" s="234"/>
      <c r="Y242" s="234"/>
      <c r="Z242" s="234"/>
      <c r="AA242" s="234"/>
      <c r="AB242" s="234"/>
    </row>
    <row r="243" spans="1:28" x14ac:dyDescent="0.35">
      <c r="A243" s="234"/>
      <c r="B243" s="234"/>
      <c r="C243" s="234"/>
      <c r="D243" s="234"/>
      <c r="E243" s="234"/>
      <c r="F243" s="234"/>
      <c r="G243" s="234"/>
      <c r="H243" s="234"/>
      <c r="I243" s="234"/>
      <c r="J243" s="234"/>
      <c r="K243" s="234"/>
      <c r="L243" s="234"/>
      <c r="M243" s="234"/>
      <c r="N243" s="234"/>
      <c r="O243" s="234"/>
      <c r="P243" s="234"/>
      <c r="Q243" s="234"/>
      <c r="R243" s="234"/>
      <c r="S243" s="234"/>
      <c r="T243" s="234"/>
      <c r="U243" s="234"/>
      <c r="V243" s="234"/>
      <c r="W243" s="234"/>
      <c r="X243" s="234"/>
      <c r="Y243" s="234"/>
      <c r="Z243" s="234"/>
      <c r="AA243" s="234"/>
      <c r="AB243" s="234"/>
    </row>
    <row r="244" spans="1:28" x14ac:dyDescent="0.35">
      <c r="A244" s="234"/>
      <c r="B244" s="234"/>
      <c r="C244" s="234"/>
      <c r="D244" s="234"/>
      <c r="E244" s="234"/>
      <c r="F244" s="234"/>
      <c r="G244" s="234"/>
      <c r="H244" s="234"/>
      <c r="I244" s="234"/>
      <c r="J244" s="234"/>
      <c r="K244" s="234"/>
      <c r="L244" s="234"/>
      <c r="M244" s="234"/>
      <c r="N244" s="234"/>
      <c r="O244" s="234"/>
      <c r="P244" s="234"/>
      <c r="Q244" s="234"/>
      <c r="R244" s="234"/>
      <c r="S244" s="234"/>
      <c r="T244" s="234"/>
      <c r="U244" s="234"/>
      <c r="V244" s="234"/>
      <c r="W244" s="234"/>
      <c r="X244" s="234"/>
      <c r="Y244" s="234"/>
      <c r="Z244" s="234"/>
      <c r="AA244" s="234"/>
      <c r="AB244" s="234"/>
    </row>
    <row r="245" spans="1:28" x14ac:dyDescent="0.35">
      <c r="A245" s="234"/>
      <c r="B245" s="234"/>
      <c r="C245" s="234"/>
      <c r="D245" s="234"/>
      <c r="E245" s="234"/>
      <c r="F245" s="234"/>
      <c r="G245" s="234"/>
      <c r="H245" s="234"/>
      <c r="I245" s="234"/>
      <c r="J245" s="234"/>
      <c r="K245" s="234"/>
      <c r="L245" s="234"/>
      <c r="M245" s="234"/>
      <c r="N245" s="234"/>
      <c r="O245" s="234"/>
      <c r="P245" s="234"/>
      <c r="Q245" s="234"/>
      <c r="R245" s="234"/>
      <c r="S245" s="234"/>
      <c r="T245" s="234"/>
      <c r="U245" s="234"/>
      <c r="V245" s="234"/>
      <c r="W245" s="234"/>
      <c r="X245" s="234"/>
      <c r="Y245" s="234"/>
      <c r="Z245" s="234"/>
      <c r="AA245" s="234"/>
      <c r="AB245" s="234"/>
    </row>
    <row r="246" spans="1:28" x14ac:dyDescent="0.35">
      <c r="A246" s="234"/>
      <c r="B246" s="234"/>
      <c r="C246" s="234"/>
      <c r="D246" s="234"/>
      <c r="E246" s="234"/>
      <c r="F246" s="234"/>
      <c r="G246" s="234"/>
      <c r="H246" s="234"/>
      <c r="I246" s="234"/>
      <c r="J246" s="234"/>
      <c r="K246" s="234"/>
      <c r="L246" s="234"/>
      <c r="M246" s="234"/>
      <c r="N246" s="234"/>
      <c r="O246" s="234"/>
      <c r="P246" s="234"/>
      <c r="Q246" s="234"/>
      <c r="R246" s="234"/>
      <c r="S246" s="234"/>
      <c r="T246" s="234"/>
      <c r="U246" s="234"/>
      <c r="V246" s="234"/>
      <c r="W246" s="234"/>
      <c r="X246" s="234"/>
      <c r="Y246" s="234"/>
      <c r="Z246" s="234"/>
      <c r="AA246" s="234"/>
      <c r="AB246" s="234"/>
    </row>
    <row r="247" spans="1:28" x14ac:dyDescent="0.35">
      <c r="A247" s="234"/>
      <c r="B247" s="234"/>
      <c r="C247" s="234"/>
      <c r="D247" s="234"/>
      <c r="E247" s="234"/>
      <c r="F247" s="234"/>
      <c r="G247" s="234"/>
      <c r="H247" s="234"/>
      <c r="I247" s="234"/>
      <c r="J247" s="234"/>
      <c r="K247" s="234"/>
      <c r="L247" s="234"/>
      <c r="M247" s="234"/>
      <c r="N247" s="234"/>
      <c r="O247" s="234"/>
      <c r="P247" s="234"/>
      <c r="Q247" s="234"/>
      <c r="R247" s="234"/>
      <c r="S247" s="234"/>
      <c r="T247" s="234"/>
      <c r="U247" s="234"/>
      <c r="V247" s="234"/>
      <c r="W247" s="234"/>
      <c r="X247" s="234"/>
      <c r="Y247" s="234"/>
      <c r="Z247" s="234"/>
      <c r="AA247" s="234"/>
      <c r="AB247" s="234"/>
    </row>
    <row r="248" spans="1:28" x14ac:dyDescent="0.35">
      <c r="A248" s="234"/>
      <c r="B248" s="234"/>
      <c r="C248" s="234"/>
      <c r="D248" s="234"/>
      <c r="E248" s="234"/>
      <c r="F248" s="234"/>
      <c r="G248" s="234"/>
      <c r="H248" s="234"/>
      <c r="I248" s="234"/>
      <c r="J248" s="234"/>
      <c r="K248" s="234"/>
      <c r="L248" s="234"/>
      <c r="M248" s="234"/>
      <c r="N248" s="234"/>
      <c r="O248" s="234"/>
      <c r="P248" s="234"/>
      <c r="Q248" s="234"/>
      <c r="R248" s="234"/>
      <c r="S248" s="234"/>
      <c r="T248" s="234"/>
      <c r="U248" s="234"/>
      <c r="V248" s="234"/>
      <c r="W248" s="234"/>
      <c r="X248" s="234"/>
      <c r="Y248" s="234"/>
      <c r="Z248" s="234"/>
      <c r="AA248" s="234"/>
      <c r="AB248" s="234"/>
    </row>
    <row r="249" spans="1:28" x14ac:dyDescent="0.35">
      <c r="A249" s="234"/>
      <c r="B249" s="234"/>
      <c r="C249" s="234"/>
      <c r="D249" s="234"/>
      <c r="E249" s="234"/>
      <c r="F249" s="234"/>
      <c r="G249" s="234"/>
      <c r="H249" s="234"/>
      <c r="I249" s="234"/>
      <c r="J249" s="234"/>
      <c r="K249" s="234"/>
      <c r="L249" s="234"/>
      <c r="M249" s="234"/>
      <c r="N249" s="234"/>
      <c r="O249" s="234"/>
      <c r="P249" s="234"/>
      <c r="Q249" s="234"/>
      <c r="R249" s="234"/>
      <c r="S249" s="234"/>
      <c r="T249" s="234"/>
      <c r="U249" s="234"/>
      <c r="V249" s="234"/>
      <c r="W249" s="234"/>
      <c r="X249" s="234"/>
      <c r="Y249" s="234"/>
      <c r="Z249" s="234"/>
      <c r="AA249" s="234"/>
      <c r="AB249" s="234"/>
    </row>
  </sheetData>
  <mergeCells count="338">
    <mergeCell ref="B222:AB222"/>
    <mergeCell ref="B223:H224"/>
    <mergeCell ref="I223:P224"/>
    <mergeCell ref="Q223:U224"/>
    <mergeCell ref="V223:AB224"/>
    <mergeCell ref="B218:AB218"/>
    <mergeCell ref="B219:G220"/>
    <mergeCell ref="H219:R220"/>
    <mergeCell ref="S219:AB220"/>
    <mergeCell ref="B221:G221"/>
    <mergeCell ref="H221:R221"/>
    <mergeCell ref="S221:AB221"/>
    <mergeCell ref="B217:G217"/>
    <mergeCell ref="H217:I217"/>
    <mergeCell ref="J217:M217"/>
    <mergeCell ref="N217:U217"/>
    <mergeCell ref="V217:AB217"/>
    <mergeCell ref="B216:G216"/>
    <mergeCell ref="H216:I216"/>
    <mergeCell ref="J216:M216"/>
    <mergeCell ref="N216:U216"/>
    <mergeCell ref="V216:AB216"/>
    <mergeCell ref="B215:G215"/>
    <mergeCell ref="H215:I215"/>
    <mergeCell ref="J215:M215"/>
    <mergeCell ref="N215:U215"/>
    <mergeCell ref="V215:AB215"/>
    <mergeCell ref="B214:G214"/>
    <mergeCell ref="H214:I214"/>
    <mergeCell ref="J214:M214"/>
    <mergeCell ref="N214:U214"/>
    <mergeCell ref="V214:AB214"/>
    <mergeCell ref="B213:G213"/>
    <mergeCell ref="H213:I213"/>
    <mergeCell ref="J213:M213"/>
    <mergeCell ref="N213:U213"/>
    <mergeCell ref="V213:AB213"/>
    <mergeCell ref="B212:G212"/>
    <mergeCell ref="H212:I212"/>
    <mergeCell ref="J212:M212"/>
    <mergeCell ref="N212:U212"/>
    <mergeCell ref="V212:AB212"/>
    <mergeCell ref="B211:G211"/>
    <mergeCell ref="H211:I211"/>
    <mergeCell ref="J211:M211"/>
    <mergeCell ref="N211:U211"/>
    <mergeCell ref="V211:AB211"/>
    <mergeCell ref="B210:G210"/>
    <mergeCell ref="H210:I210"/>
    <mergeCell ref="J210:M210"/>
    <mergeCell ref="N210:U210"/>
    <mergeCell ref="V210:AB210"/>
    <mergeCell ref="B209:G209"/>
    <mergeCell ref="H209:I209"/>
    <mergeCell ref="J209:M209"/>
    <mergeCell ref="N209:U209"/>
    <mergeCell ref="V209:AB209"/>
    <mergeCell ref="B208:G208"/>
    <mergeCell ref="H208:I208"/>
    <mergeCell ref="J208:M208"/>
    <mergeCell ref="N208:U208"/>
    <mergeCell ref="V208:AB208"/>
    <mergeCell ref="B207:G207"/>
    <mergeCell ref="H207:I207"/>
    <mergeCell ref="J207:M207"/>
    <mergeCell ref="N207:U207"/>
    <mergeCell ref="V207:AB207"/>
    <mergeCell ref="B206:G206"/>
    <mergeCell ref="H206:I206"/>
    <mergeCell ref="J206:M206"/>
    <mergeCell ref="N206:U206"/>
    <mergeCell ref="V206:AB206"/>
    <mergeCell ref="B187:AB187"/>
    <mergeCell ref="B188:AB202"/>
    <mergeCell ref="B203:AB203"/>
    <mergeCell ref="A204:A205"/>
    <mergeCell ref="B204:G205"/>
    <mergeCell ref="H204:I204"/>
    <mergeCell ref="H205:I205"/>
    <mergeCell ref="J204:M204"/>
    <mergeCell ref="J205:M205"/>
    <mergeCell ref="N204:U205"/>
    <mergeCell ref="V204:AB205"/>
    <mergeCell ref="B184:G184"/>
    <mergeCell ref="K184:AB184"/>
    <mergeCell ref="B185:G185"/>
    <mergeCell ref="K185:AB185"/>
    <mergeCell ref="B186:AB186"/>
    <mergeCell ref="B181:G181"/>
    <mergeCell ref="K181:AB181"/>
    <mergeCell ref="B182:G182"/>
    <mergeCell ref="K182:AB182"/>
    <mergeCell ref="B183:G183"/>
    <mergeCell ref="K183:AB183"/>
    <mergeCell ref="B179:G179"/>
    <mergeCell ref="K179:AB179"/>
    <mergeCell ref="B180:G180"/>
    <mergeCell ref="K180:AB180"/>
    <mergeCell ref="K174:AB174"/>
    <mergeCell ref="K175:AB175"/>
    <mergeCell ref="K176:AB176"/>
    <mergeCell ref="B177:G177"/>
    <mergeCell ref="K177:AB177"/>
    <mergeCell ref="K172:AB172"/>
    <mergeCell ref="K173:AB173"/>
    <mergeCell ref="K164:AB164"/>
    <mergeCell ref="K165:AB165"/>
    <mergeCell ref="K166:AB166"/>
    <mergeCell ref="K167:AB167"/>
    <mergeCell ref="K168:AB168"/>
    <mergeCell ref="B178:G178"/>
    <mergeCell ref="K178:AB178"/>
    <mergeCell ref="K159:AB159"/>
    <mergeCell ref="K160:AB160"/>
    <mergeCell ref="K161:AB161"/>
    <mergeCell ref="K162:AB162"/>
    <mergeCell ref="K163:AB163"/>
    <mergeCell ref="K148:AB148"/>
    <mergeCell ref="K149:AB149"/>
    <mergeCell ref="K150:AB150"/>
    <mergeCell ref="A151:A176"/>
    <mergeCell ref="B151:G176"/>
    <mergeCell ref="H151:H176"/>
    <mergeCell ref="I151:I176"/>
    <mergeCell ref="J151:J176"/>
    <mergeCell ref="K151:AB151"/>
    <mergeCell ref="K152:AB152"/>
    <mergeCell ref="K153:AB153"/>
    <mergeCell ref="K154:AB154"/>
    <mergeCell ref="K155:AB155"/>
    <mergeCell ref="K156:AB156"/>
    <mergeCell ref="K157:AB157"/>
    <mergeCell ref="K158:AB158"/>
    <mergeCell ref="K169:AB169"/>
    <mergeCell ref="K170:AB170"/>
    <mergeCell ref="K171:AB171"/>
    <mergeCell ref="K131:AB131"/>
    <mergeCell ref="K132:AB132"/>
    <mergeCell ref="K143:AB143"/>
    <mergeCell ref="K144:AB144"/>
    <mergeCell ref="K145:AB145"/>
    <mergeCell ref="K146:AB146"/>
    <mergeCell ref="K147:AB147"/>
    <mergeCell ref="K138:AB138"/>
    <mergeCell ref="K139:AB139"/>
    <mergeCell ref="K140:AB140"/>
    <mergeCell ref="K141:AB141"/>
    <mergeCell ref="K142:AB142"/>
    <mergeCell ref="K117:AB117"/>
    <mergeCell ref="A118:A150"/>
    <mergeCell ref="B118:G150"/>
    <mergeCell ref="H118:H150"/>
    <mergeCell ref="I118:I150"/>
    <mergeCell ref="J118:J150"/>
    <mergeCell ref="K118:AB118"/>
    <mergeCell ref="K119:AB119"/>
    <mergeCell ref="K120:AB120"/>
    <mergeCell ref="K121:AB121"/>
    <mergeCell ref="K122:AB122"/>
    <mergeCell ref="K123:AB123"/>
    <mergeCell ref="K124:AB124"/>
    <mergeCell ref="K125:AB125"/>
    <mergeCell ref="K126:AB126"/>
    <mergeCell ref="K127:AB127"/>
    <mergeCell ref="K133:AB133"/>
    <mergeCell ref="K134:AB134"/>
    <mergeCell ref="K135:AB135"/>
    <mergeCell ref="K136:AB136"/>
    <mergeCell ref="K137:AB137"/>
    <mergeCell ref="K128:AB128"/>
    <mergeCell ref="K129:AB129"/>
    <mergeCell ref="K130:AB130"/>
    <mergeCell ref="K112:AB112"/>
    <mergeCell ref="K113:AB113"/>
    <mergeCell ref="K114:AB114"/>
    <mergeCell ref="K115:AB115"/>
    <mergeCell ref="K116:AB116"/>
    <mergeCell ref="K107:AB107"/>
    <mergeCell ref="K108:AB108"/>
    <mergeCell ref="K109:AB109"/>
    <mergeCell ref="K110:AB110"/>
    <mergeCell ref="K111:AB111"/>
    <mergeCell ref="K90:AB90"/>
    <mergeCell ref="K91:AB91"/>
    <mergeCell ref="K102:AB102"/>
    <mergeCell ref="K103:AB103"/>
    <mergeCell ref="K104:AB104"/>
    <mergeCell ref="K105:AB105"/>
    <mergeCell ref="K106:AB106"/>
    <mergeCell ref="K97:AB97"/>
    <mergeCell ref="K98:AB98"/>
    <mergeCell ref="K99:AB99"/>
    <mergeCell ref="K100:AB100"/>
    <mergeCell ref="K101:AB101"/>
    <mergeCell ref="K76:AB76"/>
    <mergeCell ref="K77:AB77"/>
    <mergeCell ref="K78:AB78"/>
    <mergeCell ref="A79:A117"/>
    <mergeCell ref="B79:G117"/>
    <mergeCell ref="H79:H117"/>
    <mergeCell ref="I79:I117"/>
    <mergeCell ref="J79:J117"/>
    <mergeCell ref="K79:AB79"/>
    <mergeCell ref="K80:AB80"/>
    <mergeCell ref="K81:AB81"/>
    <mergeCell ref="K82:AB82"/>
    <mergeCell ref="K83:AB83"/>
    <mergeCell ref="K84:AB84"/>
    <mergeCell ref="K85:AB85"/>
    <mergeCell ref="K86:AB86"/>
    <mergeCell ref="K92:AB92"/>
    <mergeCell ref="K93:AB93"/>
    <mergeCell ref="K94:AB94"/>
    <mergeCell ref="K95:AB95"/>
    <mergeCell ref="K96:AB96"/>
    <mergeCell ref="K87:AB87"/>
    <mergeCell ref="K88:AB88"/>
    <mergeCell ref="K89:AB89"/>
    <mergeCell ref="K71:AB71"/>
    <mergeCell ref="K72:AB72"/>
    <mergeCell ref="K73:AB73"/>
    <mergeCell ref="K74:AB74"/>
    <mergeCell ref="K75:AB75"/>
    <mergeCell ref="K66:AB66"/>
    <mergeCell ref="K67:AB67"/>
    <mergeCell ref="K68:AB68"/>
    <mergeCell ref="K69:AB69"/>
    <mergeCell ref="K70:AB70"/>
    <mergeCell ref="K60:AB60"/>
    <mergeCell ref="K61:AB61"/>
    <mergeCell ref="K62:AB62"/>
    <mergeCell ref="K63:AB63"/>
    <mergeCell ref="K64:AB64"/>
    <mergeCell ref="K55:AB55"/>
    <mergeCell ref="K56:AB56"/>
    <mergeCell ref="K57:AB57"/>
    <mergeCell ref="K58:AB58"/>
    <mergeCell ref="K59:AB59"/>
    <mergeCell ref="K50:AB50"/>
    <mergeCell ref="K51:AB51"/>
    <mergeCell ref="K52:AB52"/>
    <mergeCell ref="K53:AB53"/>
    <mergeCell ref="K54:AB54"/>
    <mergeCell ref="A37:A78"/>
    <mergeCell ref="B37:G78"/>
    <mergeCell ref="H37:H78"/>
    <mergeCell ref="I37:I78"/>
    <mergeCell ref="J37:J78"/>
    <mergeCell ref="K37:AB37"/>
    <mergeCell ref="K38:AB38"/>
    <mergeCell ref="K39:AB39"/>
    <mergeCell ref="K40:AB40"/>
    <mergeCell ref="K41:AB41"/>
    <mergeCell ref="K42:AB42"/>
    <mergeCell ref="K43:AB43"/>
    <mergeCell ref="K44:AB44"/>
    <mergeCell ref="K45:AB45"/>
    <mergeCell ref="K46:AB46"/>
    <mergeCell ref="K47:AB47"/>
    <mergeCell ref="K48:AB48"/>
    <mergeCell ref="K49:AB49"/>
    <mergeCell ref="K65:AB65"/>
    <mergeCell ref="Z33:AB33"/>
    <mergeCell ref="B34:AB34"/>
    <mergeCell ref="B35:AB35"/>
    <mergeCell ref="B36:G36"/>
    <mergeCell ref="K36:AB36"/>
    <mergeCell ref="X29:AB29"/>
    <mergeCell ref="B30:AB30"/>
    <mergeCell ref="B31:J33"/>
    <mergeCell ref="K31:R31"/>
    <mergeCell ref="S31:W31"/>
    <mergeCell ref="X31:AB31"/>
    <mergeCell ref="K32:N32"/>
    <mergeCell ref="O32:R32"/>
    <mergeCell ref="S32:T32"/>
    <mergeCell ref="U32:W32"/>
    <mergeCell ref="Z32:AB32"/>
    <mergeCell ref="K33:N33"/>
    <mergeCell ref="O33:R33"/>
    <mergeCell ref="S33:T33"/>
    <mergeCell ref="U33:W33"/>
    <mergeCell ref="X33:Y33"/>
    <mergeCell ref="B22:AB22"/>
    <mergeCell ref="B23:H23"/>
    <mergeCell ref="I23:AB23"/>
    <mergeCell ref="B24:AB24"/>
    <mergeCell ref="B25:L25"/>
    <mergeCell ref="N25:AB25"/>
    <mergeCell ref="B17:H17"/>
    <mergeCell ref="I17:AB17"/>
    <mergeCell ref="B18:AB18"/>
    <mergeCell ref="B19:H19"/>
    <mergeCell ref="I19:AB19"/>
    <mergeCell ref="Z11:AB11"/>
    <mergeCell ref="Q12:U12"/>
    <mergeCell ref="V12:Y12"/>
    <mergeCell ref="Z12:AB12"/>
    <mergeCell ref="B13:AB13"/>
    <mergeCell ref="B5:AB5"/>
    <mergeCell ref="B6:H7"/>
    <mergeCell ref="I6:I7"/>
    <mergeCell ref="J6:K7"/>
    <mergeCell ref="L6:AB7"/>
    <mergeCell ref="B10:AB10"/>
    <mergeCell ref="B11:H12"/>
    <mergeCell ref="I11:P12"/>
    <mergeCell ref="Q11:U11"/>
    <mergeCell ref="V11:Y11"/>
    <mergeCell ref="B1:D1"/>
    <mergeCell ref="E1:G1"/>
    <mergeCell ref="B2:G4"/>
    <mergeCell ref="H2:AB2"/>
    <mergeCell ref="H3:O3"/>
    <mergeCell ref="P3:AB3"/>
    <mergeCell ref="H4:AB4"/>
    <mergeCell ref="B8:AB8"/>
    <mergeCell ref="B9:H9"/>
    <mergeCell ref="I9:AB9"/>
    <mergeCell ref="B14:H15"/>
    <mergeCell ref="I14:U15"/>
    <mergeCell ref="V14:AB14"/>
    <mergeCell ref="V15:AB15"/>
    <mergeCell ref="B16:AB16"/>
    <mergeCell ref="B20:AB20"/>
    <mergeCell ref="B21:G21"/>
    <mergeCell ref="H21:J21"/>
    <mergeCell ref="K21:T21"/>
    <mergeCell ref="U21:AB21"/>
    <mergeCell ref="B26:M26"/>
    <mergeCell ref="N26:AB26"/>
    <mergeCell ref="B27:AB27"/>
    <mergeCell ref="B28:H29"/>
    <mergeCell ref="I28:L29"/>
    <mergeCell ref="M28:W28"/>
    <mergeCell ref="X28:AB28"/>
    <mergeCell ref="M29:W29"/>
    <mergeCell ref="X32:Y3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B114"/>
  <sheetViews>
    <sheetView topLeftCell="G52" workbookViewId="0">
      <selection activeCell="J65" sqref="J65:M69"/>
    </sheetView>
  </sheetViews>
  <sheetFormatPr baseColWidth="10" defaultRowHeight="14.5" x14ac:dyDescent="0.35"/>
  <sheetData>
    <row r="1" spans="1:28" ht="15" thickBot="1" x14ac:dyDescent="0.4">
      <c r="A1" s="234"/>
      <c r="B1" s="518"/>
      <c r="C1" s="518"/>
      <c r="D1" s="518"/>
      <c r="E1" s="518"/>
      <c r="F1" s="518"/>
      <c r="G1" s="518"/>
      <c r="H1" s="234"/>
      <c r="I1" s="234"/>
      <c r="J1" s="234"/>
      <c r="K1" s="234"/>
      <c r="L1" s="234"/>
      <c r="M1" s="234"/>
      <c r="N1" s="234"/>
      <c r="O1" s="234"/>
      <c r="P1" s="234"/>
      <c r="Q1" s="234"/>
      <c r="R1" s="234"/>
      <c r="S1" s="234"/>
      <c r="T1" s="234"/>
      <c r="U1" s="234"/>
      <c r="V1" s="234"/>
      <c r="W1" s="234"/>
      <c r="X1" s="234"/>
      <c r="Y1" s="234"/>
      <c r="Z1" s="234"/>
      <c r="AA1" s="234"/>
      <c r="AB1" s="234"/>
    </row>
    <row r="2" spans="1:28" x14ac:dyDescent="0.35">
      <c r="A2" s="234"/>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row>
    <row r="3" spans="1:28" x14ac:dyDescent="0.35">
      <c r="A3" s="234"/>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row>
    <row r="4" spans="1:28" ht="15" thickBot="1" x14ac:dyDescent="0.4">
      <c r="A4" s="234"/>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row>
    <row r="5" spans="1:28" ht="15" thickBot="1" x14ac:dyDescent="0.4">
      <c r="A5" s="234"/>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row>
    <row r="6" spans="1:28" x14ac:dyDescent="0.35">
      <c r="A6" s="234"/>
      <c r="B6" s="488" t="s">
        <v>820</v>
      </c>
      <c r="C6" s="489"/>
      <c r="D6" s="489"/>
      <c r="E6" s="489"/>
      <c r="F6" s="489"/>
      <c r="G6" s="489"/>
      <c r="H6" s="490"/>
      <c r="I6" s="1178" t="s">
        <v>1184</v>
      </c>
      <c r="J6" s="488" t="s">
        <v>4</v>
      </c>
      <c r="K6" s="490"/>
      <c r="L6" s="544" t="s">
        <v>1185</v>
      </c>
      <c r="M6" s="545"/>
      <c r="N6" s="545"/>
      <c r="O6" s="545"/>
      <c r="P6" s="545"/>
      <c r="Q6" s="545"/>
      <c r="R6" s="545"/>
      <c r="S6" s="545"/>
      <c r="T6" s="545"/>
      <c r="U6" s="545"/>
      <c r="V6" s="545"/>
      <c r="W6" s="545"/>
      <c r="X6" s="545"/>
      <c r="Y6" s="545"/>
      <c r="Z6" s="545"/>
      <c r="AA6" s="545"/>
      <c r="AB6" s="545"/>
    </row>
    <row r="7" spans="1:28" ht="15" thickBot="1" x14ac:dyDescent="0.4">
      <c r="A7" s="234"/>
      <c r="B7" s="491"/>
      <c r="C7" s="492"/>
      <c r="D7" s="492"/>
      <c r="E7" s="492"/>
      <c r="F7" s="492"/>
      <c r="G7" s="492"/>
      <c r="H7" s="493"/>
      <c r="I7" s="1179"/>
      <c r="J7" s="491"/>
      <c r="K7" s="493"/>
      <c r="L7" s="546"/>
      <c r="M7" s="547"/>
      <c r="N7" s="547"/>
      <c r="O7" s="547"/>
      <c r="P7" s="547"/>
      <c r="Q7" s="547"/>
      <c r="R7" s="547"/>
      <c r="S7" s="547"/>
      <c r="T7" s="547"/>
      <c r="U7" s="547"/>
      <c r="V7" s="547"/>
      <c r="W7" s="547"/>
      <c r="X7" s="547"/>
      <c r="Y7" s="547"/>
      <c r="Z7" s="547"/>
      <c r="AA7" s="547"/>
      <c r="AB7" s="547"/>
    </row>
    <row r="8" spans="1:28" ht="15" thickBot="1" x14ac:dyDescent="0.4">
      <c r="A8" s="234"/>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row>
    <row r="9" spans="1:28" ht="15" thickBot="1" x14ac:dyDescent="0.4">
      <c r="A9" s="234"/>
      <c r="B9" s="500" t="s">
        <v>822</v>
      </c>
      <c r="C9" s="501"/>
      <c r="D9" s="501"/>
      <c r="E9" s="501"/>
      <c r="F9" s="501"/>
      <c r="G9" s="501"/>
      <c r="H9" s="502"/>
      <c r="I9" s="539" t="s">
        <v>948</v>
      </c>
      <c r="J9" s="540"/>
      <c r="K9" s="540"/>
      <c r="L9" s="540"/>
      <c r="M9" s="540"/>
      <c r="N9" s="540"/>
      <c r="O9" s="540"/>
      <c r="P9" s="540"/>
      <c r="Q9" s="540"/>
      <c r="R9" s="540"/>
      <c r="S9" s="540"/>
      <c r="T9" s="540"/>
      <c r="U9" s="540"/>
      <c r="V9" s="540"/>
      <c r="W9" s="540"/>
      <c r="X9" s="540"/>
      <c r="Y9" s="540"/>
      <c r="Z9" s="540"/>
      <c r="AA9" s="540"/>
      <c r="AB9" s="540"/>
    </row>
    <row r="10" spans="1:28" ht="15" thickBot="1" x14ac:dyDescent="0.4">
      <c r="A10" s="234"/>
      <c r="B10" s="537"/>
      <c r="C10" s="538"/>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538"/>
    </row>
    <row r="11" spans="1:28" ht="15" thickBot="1" x14ac:dyDescent="0.4">
      <c r="A11" s="234"/>
      <c r="B11" s="488" t="s">
        <v>5</v>
      </c>
      <c r="C11" s="489"/>
      <c r="D11" s="489"/>
      <c r="E11" s="489"/>
      <c r="F11" s="489"/>
      <c r="G11" s="489"/>
      <c r="H11" s="490"/>
      <c r="I11" s="548" t="s">
        <v>142</v>
      </c>
      <c r="J11" s="549"/>
      <c r="K11" s="549"/>
      <c r="L11" s="549"/>
      <c r="M11" s="549"/>
      <c r="N11" s="549"/>
      <c r="O11" s="549"/>
      <c r="P11" s="550"/>
      <c r="Q11" s="500" t="s">
        <v>460</v>
      </c>
      <c r="R11" s="501"/>
      <c r="S11" s="501"/>
      <c r="T11" s="501"/>
      <c r="U11" s="502"/>
      <c r="V11" s="500" t="s">
        <v>7</v>
      </c>
      <c r="W11" s="501"/>
      <c r="X11" s="501"/>
      <c r="Y11" s="502"/>
      <c r="Z11" s="500" t="s">
        <v>8</v>
      </c>
      <c r="AA11" s="501"/>
      <c r="AB11" s="501"/>
    </row>
    <row r="12" spans="1:28" ht="15" thickBot="1" x14ac:dyDescent="0.4">
      <c r="A12" s="234"/>
      <c r="B12" s="491"/>
      <c r="C12" s="492"/>
      <c r="D12" s="492"/>
      <c r="E12" s="492"/>
      <c r="F12" s="492"/>
      <c r="G12" s="492"/>
      <c r="H12" s="493"/>
      <c r="I12" s="551"/>
      <c r="J12" s="552"/>
      <c r="K12" s="552"/>
      <c r="L12" s="552"/>
      <c r="M12" s="552"/>
      <c r="N12" s="552"/>
      <c r="O12" s="552"/>
      <c r="P12" s="553"/>
      <c r="Q12" s="517" t="s">
        <v>129</v>
      </c>
      <c r="R12" s="485"/>
      <c r="S12" s="485"/>
      <c r="T12" s="485"/>
      <c r="U12" s="541"/>
      <c r="V12" s="517" t="s">
        <v>143</v>
      </c>
      <c r="W12" s="485"/>
      <c r="X12" s="485"/>
      <c r="Y12" s="541"/>
      <c r="Z12" s="517">
        <v>1</v>
      </c>
      <c r="AA12" s="485"/>
      <c r="AB12" s="485"/>
    </row>
    <row r="13" spans="1:28" ht="15" thickBot="1" x14ac:dyDescent="0.4">
      <c r="A13" s="234"/>
      <c r="B13" s="486"/>
      <c r="C13" s="487"/>
      <c r="D13" s="487"/>
      <c r="E13" s="487"/>
      <c r="F13" s="487"/>
      <c r="G13" s="487"/>
      <c r="H13" s="487"/>
      <c r="I13" s="487"/>
      <c r="J13" s="487"/>
      <c r="K13" s="487"/>
      <c r="L13" s="487"/>
      <c r="M13" s="487"/>
      <c r="N13" s="487"/>
      <c r="O13" s="487"/>
      <c r="P13" s="487"/>
      <c r="Q13" s="487"/>
      <c r="R13" s="487"/>
      <c r="S13" s="487"/>
      <c r="T13" s="487"/>
      <c r="U13" s="487"/>
      <c r="V13" s="487"/>
      <c r="W13" s="487"/>
      <c r="X13" s="487"/>
      <c r="Y13" s="487"/>
      <c r="Z13" s="487"/>
      <c r="AA13" s="487"/>
      <c r="AB13" s="487"/>
    </row>
    <row r="14" spans="1:28" ht="15" thickBot="1" x14ac:dyDescent="0.4">
      <c r="A14" s="234"/>
      <c r="B14" s="488" t="s">
        <v>10</v>
      </c>
      <c r="C14" s="489"/>
      <c r="D14" s="489"/>
      <c r="E14" s="489"/>
      <c r="F14" s="489"/>
      <c r="G14" s="489"/>
      <c r="H14" s="490"/>
      <c r="I14" s="508" t="s">
        <v>144</v>
      </c>
      <c r="J14" s="509"/>
      <c r="K14" s="509"/>
      <c r="L14" s="509"/>
      <c r="M14" s="509"/>
      <c r="N14" s="509"/>
      <c r="O14" s="509"/>
      <c r="P14" s="509"/>
      <c r="Q14" s="509"/>
      <c r="R14" s="509"/>
      <c r="S14" s="509"/>
      <c r="T14" s="509"/>
      <c r="U14" s="510"/>
      <c r="V14" s="500" t="s">
        <v>824</v>
      </c>
      <c r="W14" s="501"/>
      <c r="X14" s="501"/>
      <c r="Y14" s="501"/>
      <c r="Z14" s="501"/>
      <c r="AA14" s="501"/>
      <c r="AB14" s="501"/>
    </row>
    <row r="15" spans="1:28" ht="15" thickBot="1" x14ac:dyDescent="0.4">
      <c r="A15" s="234"/>
      <c r="B15" s="491"/>
      <c r="C15" s="492"/>
      <c r="D15" s="492"/>
      <c r="E15" s="492"/>
      <c r="F15" s="492"/>
      <c r="G15" s="492"/>
      <c r="H15" s="493"/>
      <c r="I15" s="511"/>
      <c r="J15" s="512"/>
      <c r="K15" s="512"/>
      <c r="L15" s="512"/>
      <c r="M15" s="512"/>
      <c r="N15" s="512"/>
      <c r="O15" s="512"/>
      <c r="P15" s="512"/>
      <c r="Q15" s="512"/>
      <c r="R15" s="512"/>
      <c r="S15" s="512"/>
      <c r="T15" s="512"/>
      <c r="U15" s="513"/>
      <c r="V15" s="514" t="s">
        <v>20</v>
      </c>
      <c r="W15" s="515"/>
      <c r="X15" s="515"/>
      <c r="Y15" s="515"/>
      <c r="Z15" s="515"/>
      <c r="AA15" s="515"/>
      <c r="AB15" s="515"/>
    </row>
    <row r="16" spans="1:28" ht="15" thickBot="1" x14ac:dyDescent="0.4">
      <c r="A16" s="234"/>
      <c r="B16" s="486"/>
      <c r="C16" s="487"/>
      <c r="D16" s="487"/>
      <c r="E16" s="487"/>
      <c r="F16" s="487"/>
      <c r="G16" s="487"/>
      <c r="H16" s="487"/>
      <c r="I16" s="487"/>
      <c r="J16" s="487"/>
      <c r="K16" s="487"/>
      <c r="L16" s="487"/>
      <c r="M16" s="487"/>
      <c r="N16" s="487"/>
      <c r="O16" s="487"/>
      <c r="P16" s="487"/>
      <c r="Q16" s="487"/>
      <c r="R16" s="487"/>
      <c r="S16" s="487"/>
      <c r="T16" s="487"/>
      <c r="U16" s="487"/>
      <c r="V16" s="487"/>
      <c r="W16" s="487"/>
      <c r="X16" s="487"/>
      <c r="Y16" s="487"/>
      <c r="Z16" s="487"/>
      <c r="AA16" s="487"/>
      <c r="AB16" s="487"/>
    </row>
    <row r="17" spans="1:28" ht="15" thickBot="1" x14ac:dyDescent="0.4">
      <c r="A17" s="234"/>
      <c r="B17" s="500" t="s">
        <v>13</v>
      </c>
      <c r="C17" s="501"/>
      <c r="D17" s="501"/>
      <c r="E17" s="501"/>
      <c r="F17" s="501"/>
      <c r="G17" s="501"/>
      <c r="H17" s="502"/>
      <c r="I17" s="517" t="s">
        <v>145</v>
      </c>
      <c r="J17" s="485"/>
      <c r="K17" s="485"/>
      <c r="L17" s="485"/>
      <c r="M17" s="485"/>
      <c r="N17" s="485"/>
      <c r="O17" s="485"/>
      <c r="P17" s="485"/>
      <c r="Q17" s="485"/>
      <c r="R17" s="485"/>
      <c r="S17" s="485"/>
      <c r="T17" s="485"/>
      <c r="U17" s="485"/>
      <c r="V17" s="485"/>
      <c r="W17" s="485"/>
      <c r="X17" s="485"/>
      <c r="Y17" s="485"/>
      <c r="Z17" s="485"/>
      <c r="AA17" s="485"/>
      <c r="AB17" s="485"/>
    </row>
    <row r="18" spans="1:28" ht="15" thickBot="1" x14ac:dyDescent="0.4">
      <c r="A18" s="234"/>
      <c r="B18" s="486"/>
      <c r="C18" s="487"/>
      <c r="D18" s="487"/>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487"/>
    </row>
    <row r="19" spans="1:28" ht="28" customHeight="1" thickBot="1" x14ac:dyDescent="0.4">
      <c r="A19" s="234"/>
      <c r="B19" s="500" t="s">
        <v>826</v>
      </c>
      <c r="C19" s="501"/>
      <c r="D19" s="501"/>
      <c r="E19" s="501"/>
      <c r="F19" s="501"/>
      <c r="G19" s="501"/>
      <c r="H19" s="502"/>
      <c r="I19" s="517" t="s">
        <v>146</v>
      </c>
      <c r="J19" s="485"/>
      <c r="K19" s="485"/>
      <c r="L19" s="485"/>
      <c r="M19" s="485"/>
      <c r="N19" s="485"/>
      <c r="O19" s="485"/>
      <c r="P19" s="485"/>
      <c r="Q19" s="485"/>
      <c r="R19" s="485"/>
      <c r="S19" s="485"/>
      <c r="T19" s="485"/>
      <c r="U19" s="485"/>
      <c r="V19" s="485"/>
      <c r="W19" s="485"/>
      <c r="X19" s="485"/>
      <c r="Y19" s="485"/>
      <c r="Z19" s="485"/>
      <c r="AA19" s="485"/>
      <c r="AB19" s="485"/>
    </row>
    <row r="20" spans="1:28" ht="15" thickBot="1" x14ac:dyDescent="0.4">
      <c r="A20" s="234"/>
      <c r="B20" s="486"/>
      <c r="C20" s="487"/>
      <c r="D20" s="487"/>
      <c r="E20" s="487"/>
      <c r="F20" s="487"/>
      <c r="G20" s="487"/>
      <c r="H20" s="487"/>
      <c r="I20" s="487"/>
      <c r="J20" s="487"/>
      <c r="K20" s="487"/>
      <c r="L20" s="487"/>
      <c r="M20" s="487"/>
      <c r="N20" s="487"/>
      <c r="O20" s="487"/>
      <c r="P20" s="487"/>
      <c r="Q20" s="487"/>
      <c r="R20" s="487"/>
      <c r="S20" s="487"/>
      <c r="T20" s="487"/>
      <c r="U20" s="487"/>
      <c r="V20" s="487"/>
      <c r="W20" s="487"/>
      <c r="X20" s="487"/>
      <c r="Y20" s="487"/>
      <c r="Z20" s="487"/>
      <c r="AA20" s="487"/>
      <c r="AB20" s="487"/>
    </row>
    <row r="21" spans="1:28" ht="15" thickBot="1" x14ac:dyDescent="0.4">
      <c r="A21" s="234"/>
      <c r="B21" s="500" t="s">
        <v>463</v>
      </c>
      <c r="C21" s="501"/>
      <c r="D21" s="501"/>
      <c r="E21" s="501"/>
      <c r="F21" s="501"/>
      <c r="G21" s="502"/>
      <c r="H21" s="514" t="s">
        <v>21</v>
      </c>
      <c r="I21" s="515"/>
      <c r="J21" s="516"/>
      <c r="K21" s="500" t="s">
        <v>835</v>
      </c>
      <c r="L21" s="501"/>
      <c r="M21" s="501"/>
      <c r="N21" s="501"/>
      <c r="O21" s="501"/>
      <c r="P21" s="501"/>
      <c r="Q21" s="501"/>
      <c r="R21" s="501"/>
      <c r="S21" s="501"/>
      <c r="T21" s="502"/>
      <c r="U21" s="517" t="s">
        <v>59</v>
      </c>
      <c r="V21" s="485"/>
      <c r="W21" s="485"/>
      <c r="X21" s="485"/>
      <c r="Y21" s="485"/>
      <c r="Z21" s="485"/>
      <c r="AA21" s="485"/>
      <c r="AB21" s="485"/>
    </row>
    <row r="22" spans="1:28" ht="15" thickBot="1" x14ac:dyDescent="0.4">
      <c r="A22" s="234"/>
      <c r="B22" s="50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row>
    <row r="23" spans="1:28" x14ac:dyDescent="0.35">
      <c r="A23" s="671"/>
      <c r="B23" s="488" t="s">
        <v>836</v>
      </c>
      <c r="C23" s="489"/>
      <c r="D23" s="489"/>
      <c r="E23" s="489"/>
      <c r="F23" s="489"/>
      <c r="G23" s="489"/>
      <c r="H23" s="490"/>
      <c r="I23" s="667" t="s">
        <v>1197</v>
      </c>
      <c r="J23" s="668"/>
      <c r="K23" s="668"/>
      <c r="L23" s="668"/>
      <c r="M23" s="668"/>
      <c r="N23" s="668"/>
      <c r="O23" s="668"/>
      <c r="P23" s="668"/>
      <c r="Q23" s="668"/>
      <c r="R23" s="668"/>
      <c r="S23" s="668"/>
      <c r="T23" s="668"/>
      <c r="U23" s="668"/>
      <c r="V23" s="668"/>
      <c r="W23" s="668"/>
      <c r="X23" s="668"/>
      <c r="Y23" s="668"/>
      <c r="Z23" s="668"/>
      <c r="AA23" s="668"/>
      <c r="AB23" s="668"/>
    </row>
    <row r="24" spans="1:28" x14ac:dyDescent="0.35">
      <c r="A24" s="671"/>
      <c r="B24" s="776"/>
      <c r="C24" s="777"/>
      <c r="D24" s="777"/>
      <c r="E24" s="777"/>
      <c r="F24" s="777"/>
      <c r="G24" s="777"/>
      <c r="H24" s="778"/>
      <c r="I24" s="619" t="s">
        <v>1198</v>
      </c>
      <c r="J24" s="620"/>
      <c r="K24" s="620"/>
      <c r="L24" s="620"/>
      <c r="M24" s="620"/>
      <c r="N24" s="620"/>
      <c r="O24" s="620"/>
      <c r="P24" s="620"/>
      <c r="Q24" s="620"/>
      <c r="R24" s="620"/>
      <c r="S24" s="620"/>
      <c r="T24" s="620"/>
      <c r="U24" s="620"/>
      <c r="V24" s="620"/>
      <c r="W24" s="620"/>
      <c r="X24" s="620"/>
      <c r="Y24" s="620"/>
      <c r="Z24" s="620"/>
      <c r="AA24" s="620"/>
      <c r="AB24" s="620"/>
    </row>
    <row r="25" spans="1:28" ht="15" thickBot="1" x14ac:dyDescent="0.4">
      <c r="A25" s="671"/>
      <c r="B25" s="491"/>
      <c r="C25" s="492"/>
      <c r="D25" s="492"/>
      <c r="E25" s="492"/>
      <c r="F25" s="492"/>
      <c r="G25" s="492"/>
      <c r="H25" s="493"/>
      <c r="I25" s="669" t="s">
        <v>1199</v>
      </c>
      <c r="J25" s="670"/>
      <c r="K25" s="670"/>
      <c r="L25" s="670"/>
      <c r="M25" s="670"/>
      <c r="N25" s="670"/>
      <c r="O25" s="670"/>
      <c r="P25" s="670"/>
      <c r="Q25" s="670"/>
      <c r="R25" s="670"/>
      <c r="S25" s="670"/>
      <c r="T25" s="670"/>
      <c r="U25" s="670"/>
      <c r="V25" s="670"/>
      <c r="W25" s="670"/>
      <c r="X25" s="670"/>
      <c r="Y25" s="670"/>
      <c r="Z25" s="670"/>
      <c r="AA25" s="670"/>
      <c r="AB25" s="670"/>
    </row>
    <row r="26" spans="1:28" ht="15" thickBot="1" x14ac:dyDescent="0.4">
      <c r="A26" s="234"/>
      <c r="B26" s="486"/>
      <c r="C26" s="487"/>
      <c r="D26" s="487"/>
      <c r="E26" s="487"/>
      <c r="F26" s="487"/>
      <c r="G26" s="487"/>
      <c r="H26" s="487"/>
      <c r="I26" s="487"/>
      <c r="J26" s="487"/>
      <c r="K26" s="487"/>
      <c r="L26" s="487"/>
      <c r="M26" s="487"/>
      <c r="N26" s="487"/>
      <c r="O26" s="487"/>
      <c r="P26" s="487"/>
      <c r="Q26" s="487"/>
      <c r="R26" s="487"/>
      <c r="S26" s="487"/>
      <c r="T26" s="487"/>
      <c r="U26" s="487"/>
      <c r="V26" s="487"/>
      <c r="W26" s="487"/>
      <c r="X26" s="487"/>
      <c r="Y26" s="487"/>
      <c r="Z26" s="487"/>
      <c r="AA26" s="487"/>
      <c r="AB26" s="487"/>
    </row>
    <row r="27" spans="1:28" ht="15" thickBot="1" x14ac:dyDescent="0.4">
      <c r="A27" s="234"/>
      <c r="B27" s="500" t="s">
        <v>268</v>
      </c>
      <c r="C27" s="501"/>
      <c r="D27" s="501"/>
      <c r="E27" s="501"/>
      <c r="F27" s="501"/>
      <c r="G27" s="501"/>
      <c r="H27" s="501"/>
      <c r="I27" s="501"/>
      <c r="J27" s="501"/>
      <c r="K27" s="501"/>
      <c r="L27" s="501"/>
      <c r="M27" s="223"/>
      <c r="N27" s="500" t="s">
        <v>24</v>
      </c>
      <c r="O27" s="501"/>
      <c r="P27" s="501"/>
      <c r="Q27" s="501"/>
      <c r="R27" s="501"/>
      <c r="S27" s="501"/>
      <c r="T27" s="501"/>
      <c r="U27" s="501"/>
      <c r="V27" s="501"/>
      <c r="W27" s="501"/>
      <c r="X27" s="501"/>
      <c r="Y27" s="501"/>
      <c r="Z27" s="501"/>
      <c r="AA27" s="501"/>
      <c r="AB27" s="501"/>
    </row>
    <row r="28" spans="1:28" ht="15" thickBot="1" x14ac:dyDescent="0.4">
      <c r="A28" s="234"/>
      <c r="B28" s="483" t="s">
        <v>134</v>
      </c>
      <c r="C28" s="484"/>
      <c r="D28" s="484"/>
      <c r="E28" s="484"/>
      <c r="F28" s="484"/>
      <c r="G28" s="484"/>
      <c r="H28" s="484"/>
      <c r="I28" s="484"/>
      <c r="J28" s="484"/>
      <c r="K28" s="484"/>
      <c r="L28" s="484"/>
      <c r="M28" s="484"/>
      <c r="N28" s="485" t="s">
        <v>1186</v>
      </c>
      <c r="O28" s="485"/>
      <c r="P28" s="485"/>
      <c r="Q28" s="485"/>
      <c r="R28" s="485"/>
      <c r="S28" s="485"/>
      <c r="T28" s="485"/>
      <c r="U28" s="485"/>
      <c r="V28" s="485"/>
      <c r="W28" s="485"/>
      <c r="X28" s="485"/>
      <c r="Y28" s="485"/>
      <c r="Z28" s="485"/>
      <c r="AA28" s="485"/>
      <c r="AB28" s="485"/>
    </row>
    <row r="29" spans="1:28" ht="15" thickBot="1" x14ac:dyDescent="0.4">
      <c r="A29" s="234"/>
      <c r="B29" s="486"/>
      <c r="C29" s="487"/>
      <c r="D29" s="487"/>
      <c r="E29" s="487"/>
      <c r="F29" s="487"/>
      <c r="G29" s="487"/>
      <c r="H29" s="487"/>
      <c r="I29" s="487"/>
      <c r="J29" s="487"/>
      <c r="K29" s="487"/>
      <c r="L29" s="487"/>
      <c r="M29" s="487"/>
      <c r="N29" s="487"/>
      <c r="O29" s="487"/>
      <c r="P29" s="487"/>
      <c r="Q29" s="487"/>
      <c r="R29" s="487"/>
      <c r="S29" s="487"/>
      <c r="T29" s="487"/>
      <c r="U29" s="487"/>
      <c r="V29" s="487"/>
      <c r="W29" s="487"/>
      <c r="X29" s="487"/>
      <c r="Y29" s="487"/>
      <c r="Z29" s="487"/>
      <c r="AA29" s="487"/>
      <c r="AB29" s="487"/>
    </row>
    <row r="30" spans="1:28" ht="15" thickBot="1" x14ac:dyDescent="0.4">
      <c r="A30" s="234"/>
      <c r="B30" s="488" t="s">
        <v>839</v>
      </c>
      <c r="C30" s="489"/>
      <c r="D30" s="489"/>
      <c r="E30" s="489"/>
      <c r="F30" s="489"/>
      <c r="G30" s="489"/>
      <c r="H30" s="490"/>
      <c r="I30" s="494">
        <v>0.48</v>
      </c>
      <c r="J30" s="495"/>
      <c r="K30" s="495"/>
      <c r="L30" s="496"/>
      <c r="M30" s="500" t="s">
        <v>22</v>
      </c>
      <c r="N30" s="501"/>
      <c r="O30" s="501"/>
      <c r="P30" s="501"/>
      <c r="Q30" s="501"/>
      <c r="R30" s="501"/>
      <c r="S30" s="501"/>
      <c r="T30" s="501"/>
      <c r="U30" s="501"/>
      <c r="V30" s="501"/>
      <c r="W30" s="502"/>
      <c r="X30" s="500" t="s">
        <v>18</v>
      </c>
      <c r="Y30" s="501"/>
      <c r="Z30" s="501"/>
      <c r="AA30" s="501"/>
      <c r="AB30" s="501"/>
    </row>
    <row r="31" spans="1:28" ht="15" thickBot="1" x14ac:dyDescent="0.4">
      <c r="A31" s="234"/>
      <c r="B31" s="491"/>
      <c r="C31" s="492"/>
      <c r="D31" s="492"/>
      <c r="E31" s="492"/>
      <c r="F31" s="492"/>
      <c r="G31" s="492"/>
      <c r="H31" s="493"/>
      <c r="I31" s="497"/>
      <c r="J31" s="498"/>
      <c r="K31" s="498"/>
      <c r="L31" s="499"/>
      <c r="M31" s="503" t="s">
        <v>147</v>
      </c>
      <c r="N31" s="504"/>
      <c r="O31" s="504"/>
      <c r="P31" s="504"/>
      <c r="Q31" s="504"/>
      <c r="R31" s="504"/>
      <c r="S31" s="504"/>
      <c r="T31" s="504"/>
      <c r="U31" s="504"/>
      <c r="V31" s="504"/>
      <c r="W31" s="505"/>
      <c r="X31" s="483" t="s">
        <v>20</v>
      </c>
      <c r="Y31" s="484"/>
      <c r="Z31" s="484"/>
      <c r="AA31" s="484"/>
      <c r="AB31" s="484"/>
    </row>
    <row r="32" spans="1:28" ht="15" thickBot="1" x14ac:dyDescent="0.4">
      <c r="A32" s="234"/>
      <c r="B32" s="486"/>
      <c r="C32" s="487"/>
      <c r="D32" s="487"/>
      <c r="E32" s="487"/>
      <c r="F32" s="487"/>
      <c r="G32" s="487"/>
      <c r="H32" s="487"/>
      <c r="I32" s="487"/>
      <c r="J32" s="487"/>
      <c r="K32" s="487"/>
      <c r="L32" s="487"/>
      <c r="M32" s="487"/>
      <c r="N32" s="487"/>
      <c r="O32" s="487"/>
      <c r="P32" s="487"/>
      <c r="Q32" s="487"/>
      <c r="R32" s="487"/>
      <c r="S32" s="487"/>
      <c r="T32" s="487"/>
      <c r="U32" s="487"/>
      <c r="V32" s="487"/>
      <c r="W32" s="487"/>
      <c r="X32" s="487"/>
      <c r="Y32" s="487"/>
      <c r="Z32" s="487"/>
      <c r="AA32" s="487"/>
      <c r="AB32" s="487"/>
    </row>
    <row r="33" spans="1:28" ht="15" thickBot="1" x14ac:dyDescent="0.4">
      <c r="A33" s="234"/>
      <c r="B33" s="560" t="s">
        <v>842</v>
      </c>
      <c r="C33" s="561"/>
      <c r="D33" s="561"/>
      <c r="E33" s="561"/>
      <c r="F33" s="561"/>
      <c r="G33" s="561"/>
      <c r="H33" s="561"/>
      <c r="I33" s="561"/>
      <c r="J33" s="562"/>
      <c r="K33" s="569" t="s">
        <v>35</v>
      </c>
      <c r="L33" s="570"/>
      <c r="M33" s="570"/>
      <c r="N33" s="570"/>
      <c r="O33" s="570"/>
      <c r="P33" s="570"/>
      <c r="Q33" s="570"/>
      <c r="R33" s="571"/>
      <c r="S33" s="572" t="s">
        <v>36</v>
      </c>
      <c r="T33" s="573"/>
      <c r="U33" s="573"/>
      <c r="V33" s="573"/>
      <c r="W33" s="574"/>
      <c r="X33" s="575" t="s">
        <v>37</v>
      </c>
      <c r="Y33" s="576"/>
      <c r="Z33" s="576"/>
      <c r="AA33" s="576"/>
      <c r="AB33" s="576"/>
    </row>
    <row r="34" spans="1:28" x14ac:dyDescent="0.35">
      <c r="A34" s="234"/>
      <c r="B34" s="563"/>
      <c r="C34" s="564"/>
      <c r="D34" s="564"/>
      <c r="E34" s="564"/>
      <c r="F34" s="564"/>
      <c r="G34" s="564"/>
      <c r="H34" s="564"/>
      <c r="I34" s="564"/>
      <c r="J34" s="565"/>
      <c r="K34" s="577" t="s">
        <v>38</v>
      </c>
      <c r="L34" s="578"/>
      <c r="M34" s="578"/>
      <c r="N34" s="579"/>
      <c r="O34" s="580" t="s">
        <v>39</v>
      </c>
      <c r="P34" s="578"/>
      <c r="Q34" s="578"/>
      <c r="R34" s="579"/>
      <c r="S34" s="580" t="s">
        <v>38</v>
      </c>
      <c r="T34" s="579"/>
      <c r="U34" s="580" t="s">
        <v>39</v>
      </c>
      <c r="V34" s="578"/>
      <c r="W34" s="579"/>
      <c r="X34" s="506" t="s">
        <v>38</v>
      </c>
      <c r="Y34" s="507"/>
      <c r="Z34" s="506" t="s">
        <v>39</v>
      </c>
      <c r="AA34" s="581"/>
      <c r="AB34" s="507"/>
    </row>
    <row r="35" spans="1:28" ht="15" thickBot="1" x14ac:dyDescent="0.4">
      <c r="A35" s="234"/>
      <c r="B35" s="566"/>
      <c r="C35" s="567"/>
      <c r="D35" s="567"/>
      <c r="E35" s="567"/>
      <c r="F35" s="567"/>
      <c r="G35" s="567"/>
      <c r="H35" s="567"/>
      <c r="I35" s="567"/>
      <c r="J35" s="568"/>
      <c r="K35" s="582">
        <v>0</v>
      </c>
      <c r="L35" s="583"/>
      <c r="M35" s="583"/>
      <c r="N35" s="584"/>
      <c r="O35" s="749">
        <v>54</v>
      </c>
      <c r="P35" s="583"/>
      <c r="Q35" s="583"/>
      <c r="R35" s="584"/>
      <c r="S35" s="749">
        <v>55</v>
      </c>
      <c r="T35" s="584"/>
      <c r="U35" s="749">
        <v>59</v>
      </c>
      <c r="V35" s="583"/>
      <c r="W35" s="584"/>
      <c r="X35" s="749">
        <v>60</v>
      </c>
      <c r="Y35" s="584"/>
      <c r="Z35" s="749">
        <v>100</v>
      </c>
      <c r="AA35" s="583"/>
      <c r="AB35" s="584"/>
    </row>
    <row r="36" spans="1:28" ht="15" thickBot="1" x14ac:dyDescent="0.4">
      <c r="A36" s="234"/>
      <c r="B36" s="486"/>
      <c r="C36" s="487"/>
      <c r="D36" s="487"/>
      <c r="E36" s="487"/>
      <c r="F36" s="487"/>
      <c r="G36" s="487"/>
      <c r="H36" s="487"/>
      <c r="I36" s="487"/>
      <c r="J36" s="487"/>
      <c r="K36" s="487"/>
      <c r="L36" s="487"/>
      <c r="M36" s="487"/>
      <c r="N36" s="487"/>
      <c r="O36" s="487"/>
      <c r="P36" s="487"/>
      <c r="Q36" s="487"/>
      <c r="R36" s="487"/>
      <c r="S36" s="487"/>
      <c r="T36" s="487"/>
      <c r="U36" s="487"/>
      <c r="V36" s="487"/>
      <c r="W36" s="487"/>
      <c r="X36" s="487"/>
      <c r="Y36" s="487"/>
      <c r="Z36" s="487"/>
      <c r="AA36" s="487"/>
      <c r="AB36" s="487"/>
    </row>
    <row r="37" spans="1:28" ht="15" thickBot="1" x14ac:dyDescent="0.4">
      <c r="A37" s="248"/>
      <c r="B37" s="488" t="s">
        <v>40</v>
      </c>
      <c r="C37" s="489"/>
      <c r="D37" s="489"/>
      <c r="E37" s="489"/>
      <c r="F37" s="489"/>
      <c r="G37" s="489"/>
      <c r="H37" s="489"/>
      <c r="I37" s="489"/>
      <c r="J37" s="489"/>
      <c r="K37" s="489"/>
      <c r="L37" s="489"/>
      <c r="M37" s="489"/>
      <c r="N37" s="489"/>
      <c r="O37" s="489"/>
      <c r="P37" s="489"/>
      <c r="Q37" s="489"/>
      <c r="R37" s="489"/>
      <c r="S37" s="489"/>
      <c r="T37" s="489"/>
      <c r="U37" s="489"/>
      <c r="V37" s="489"/>
      <c r="W37" s="489"/>
      <c r="X37" s="489"/>
      <c r="Y37" s="489"/>
      <c r="Z37" s="489"/>
      <c r="AA37" s="489"/>
      <c r="AB37" s="489"/>
    </row>
    <row r="38" spans="1:28" ht="28" x14ac:dyDescent="0.35">
      <c r="A38" s="248"/>
      <c r="B38" s="557" t="s">
        <v>41</v>
      </c>
      <c r="C38" s="558"/>
      <c r="D38" s="558"/>
      <c r="E38" s="558"/>
      <c r="F38" s="558"/>
      <c r="G38" s="559"/>
      <c r="H38" s="214" t="s">
        <v>977</v>
      </c>
      <c r="I38" s="224" t="s">
        <v>978</v>
      </c>
      <c r="J38" s="213" t="s">
        <v>42</v>
      </c>
      <c r="K38" s="557" t="s">
        <v>43</v>
      </c>
      <c r="L38" s="558"/>
      <c r="M38" s="558"/>
      <c r="N38" s="558"/>
      <c r="O38" s="558"/>
      <c r="P38" s="558"/>
      <c r="Q38" s="558"/>
      <c r="R38" s="558"/>
      <c r="S38" s="558"/>
      <c r="T38" s="558"/>
      <c r="U38" s="558"/>
      <c r="V38" s="558"/>
      <c r="W38" s="558"/>
      <c r="X38" s="558"/>
      <c r="Y38" s="558"/>
      <c r="Z38" s="558"/>
      <c r="AA38" s="558"/>
      <c r="AB38" s="559"/>
    </row>
    <row r="39" spans="1:28" x14ac:dyDescent="0.35">
      <c r="A39" s="591"/>
      <c r="B39" s="1181" t="s">
        <v>148</v>
      </c>
      <c r="C39" s="1182"/>
      <c r="D39" s="1182"/>
      <c r="E39" s="1182"/>
      <c r="F39" s="1182"/>
      <c r="G39" s="1183"/>
      <c r="H39" s="628">
        <v>4149</v>
      </c>
      <c r="I39" s="628">
        <v>4450</v>
      </c>
      <c r="J39" s="631">
        <v>0.93</v>
      </c>
      <c r="K39" s="652" t="s">
        <v>1200</v>
      </c>
      <c r="L39" s="653"/>
      <c r="M39" s="653"/>
      <c r="N39" s="653"/>
      <c r="O39" s="653"/>
      <c r="P39" s="653"/>
      <c r="Q39" s="653"/>
      <c r="R39" s="653"/>
      <c r="S39" s="653"/>
      <c r="T39" s="653"/>
      <c r="U39" s="653"/>
      <c r="V39" s="653"/>
      <c r="W39" s="653"/>
      <c r="X39" s="653"/>
      <c r="Y39" s="653"/>
      <c r="Z39" s="653"/>
      <c r="AA39" s="653"/>
      <c r="AB39" s="654"/>
    </row>
    <row r="40" spans="1:28" ht="28" customHeight="1" x14ac:dyDescent="0.35">
      <c r="A40" s="591"/>
      <c r="B40" s="1184"/>
      <c r="C40" s="1185"/>
      <c r="D40" s="1185"/>
      <c r="E40" s="1185"/>
      <c r="F40" s="1185"/>
      <c r="G40" s="1186"/>
      <c r="H40" s="630"/>
      <c r="I40" s="630"/>
      <c r="J40" s="633"/>
      <c r="K40" s="658" t="s">
        <v>1201</v>
      </c>
      <c r="L40" s="659"/>
      <c r="M40" s="659"/>
      <c r="N40" s="659"/>
      <c r="O40" s="659"/>
      <c r="P40" s="659"/>
      <c r="Q40" s="659"/>
      <c r="R40" s="659"/>
      <c r="S40" s="659"/>
      <c r="T40" s="659"/>
      <c r="U40" s="659"/>
      <c r="V40" s="659"/>
      <c r="W40" s="659"/>
      <c r="X40" s="659"/>
      <c r="Y40" s="659"/>
      <c r="Z40" s="659"/>
      <c r="AA40" s="659"/>
      <c r="AB40" s="660"/>
    </row>
    <row r="41" spans="1:28" x14ac:dyDescent="0.35">
      <c r="A41" s="591"/>
      <c r="B41" s="1181" t="s">
        <v>149</v>
      </c>
      <c r="C41" s="1182"/>
      <c r="D41" s="1182"/>
      <c r="E41" s="1182"/>
      <c r="F41" s="1182"/>
      <c r="G41" s="1183"/>
      <c r="H41" s="628">
        <v>3308</v>
      </c>
      <c r="I41" s="628">
        <v>3703</v>
      </c>
      <c r="J41" s="631">
        <v>0.89</v>
      </c>
      <c r="K41" s="652" t="s">
        <v>1202</v>
      </c>
      <c r="L41" s="653"/>
      <c r="M41" s="653"/>
      <c r="N41" s="653"/>
      <c r="O41" s="653"/>
      <c r="P41" s="653"/>
      <c r="Q41" s="653"/>
      <c r="R41" s="653"/>
      <c r="S41" s="653"/>
      <c r="T41" s="653"/>
      <c r="U41" s="653"/>
      <c r="V41" s="653"/>
      <c r="W41" s="653"/>
      <c r="X41" s="653"/>
      <c r="Y41" s="653"/>
      <c r="Z41" s="653"/>
      <c r="AA41" s="653"/>
      <c r="AB41" s="654"/>
    </row>
    <row r="42" spans="1:28" ht="28" customHeight="1" x14ac:dyDescent="0.35">
      <c r="A42" s="591"/>
      <c r="B42" s="1184"/>
      <c r="C42" s="1185"/>
      <c r="D42" s="1185"/>
      <c r="E42" s="1185"/>
      <c r="F42" s="1185"/>
      <c r="G42" s="1186"/>
      <c r="H42" s="630"/>
      <c r="I42" s="630"/>
      <c r="J42" s="633"/>
      <c r="K42" s="658" t="s">
        <v>1203</v>
      </c>
      <c r="L42" s="659"/>
      <c r="M42" s="659"/>
      <c r="N42" s="659"/>
      <c r="O42" s="659"/>
      <c r="P42" s="659"/>
      <c r="Q42" s="659"/>
      <c r="R42" s="659"/>
      <c r="S42" s="659"/>
      <c r="T42" s="659"/>
      <c r="U42" s="659"/>
      <c r="V42" s="659"/>
      <c r="W42" s="659"/>
      <c r="X42" s="659"/>
      <c r="Y42" s="659"/>
      <c r="Z42" s="659"/>
      <c r="AA42" s="659"/>
      <c r="AB42" s="660"/>
    </row>
    <row r="43" spans="1:28" x14ac:dyDescent="0.35">
      <c r="A43" s="591"/>
      <c r="B43" s="1181" t="s">
        <v>531</v>
      </c>
      <c r="C43" s="1182"/>
      <c r="D43" s="1182"/>
      <c r="E43" s="1182"/>
      <c r="F43" s="1182"/>
      <c r="G43" s="1183"/>
      <c r="H43" s="628">
        <v>3859</v>
      </c>
      <c r="I43" s="628">
        <v>4249</v>
      </c>
      <c r="J43" s="631">
        <v>0.91</v>
      </c>
      <c r="K43" s="652" t="s">
        <v>1204</v>
      </c>
      <c r="L43" s="653"/>
      <c r="M43" s="653"/>
      <c r="N43" s="653"/>
      <c r="O43" s="653"/>
      <c r="P43" s="653"/>
      <c r="Q43" s="653"/>
      <c r="R43" s="653"/>
      <c r="S43" s="653"/>
      <c r="T43" s="653"/>
      <c r="U43" s="653"/>
      <c r="V43" s="653"/>
      <c r="W43" s="653"/>
      <c r="X43" s="653"/>
      <c r="Y43" s="653"/>
      <c r="Z43" s="653"/>
      <c r="AA43" s="653"/>
      <c r="AB43" s="654"/>
    </row>
    <row r="44" spans="1:28" ht="28" customHeight="1" x14ac:dyDescent="0.35">
      <c r="A44" s="591"/>
      <c r="B44" s="1184"/>
      <c r="C44" s="1185"/>
      <c r="D44" s="1185"/>
      <c r="E44" s="1185"/>
      <c r="F44" s="1185"/>
      <c r="G44" s="1186"/>
      <c r="H44" s="630"/>
      <c r="I44" s="630"/>
      <c r="J44" s="633"/>
      <c r="K44" s="658" t="s">
        <v>1205</v>
      </c>
      <c r="L44" s="659"/>
      <c r="M44" s="659"/>
      <c r="N44" s="659"/>
      <c r="O44" s="659"/>
      <c r="P44" s="659"/>
      <c r="Q44" s="659"/>
      <c r="R44" s="659"/>
      <c r="S44" s="659"/>
      <c r="T44" s="659"/>
      <c r="U44" s="659"/>
      <c r="V44" s="659"/>
      <c r="W44" s="659"/>
      <c r="X44" s="659"/>
      <c r="Y44" s="659"/>
      <c r="Z44" s="659"/>
      <c r="AA44" s="659"/>
      <c r="AB44" s="660"/>
    </row>
    <row r="45" spans="1:28" x14ac:dyDescent="0.35">
      <c r="A45" s="591"/>
      <c r="B45" s="1181" t="s">
        <v>532</v>
      </c>
      <c r="C45" s="1182"/>
      <c r="D45" s="1182"/>
      <c r="E45" s="1182"/>
      <c r="F45" s="1182"/>
      <c r="G45" s="1187"/>
      <c r="H45" s="625">
        <v>3475</v>
      </c>
      <c r="I45" s="628">
        <v>3936</v>
      </c>
      <c r="J45" s="631">
        <v>0.88</v>
      </c>
      <c r="K45" s="616" t="s">
        <v>1206</v>
      </c>
      <c r="L45" s="617"/>
      <c r="M45" s="617"/>
      <c r="N45" s="617"/>
      <c r="O45" s="617"/>
      <c r="P45" s="617"/>
      <c r="Q45" s="617"/>
      <c r="R45" s="617"/>
      <c r="S45" s="617"/>
      <c r="T45" s="617"/>
      <c r="U45" s="617"/>
      <c r="V45" s="617"/>
      <c r="W45" s="617"/>
      <c r="X45" s="617"/>
      <c r="Y45" s="617"/>
      <c r="Z45" s="617"/>
      <c r="AA45" s="617"/>
      <c r="AB45" s="618"/>
    </row>
    <row r="46" spans="1:28" ht="28" customHeight="1" x14ac:dyDescent="0.35">
      <c r="A46" s="591"/>
      <c r="B46" s="1184"/>
      <c r="C46" s="1185"/>
      <c r="D46" s="1185"/>
      <c r="E46" s="1185"/>
      <c r="F46" s="1185"/>
      <c r="G46" s="1189"/>
      <c r="H46" s="627"/>
      <c r="I46" s="630"/>
      <c r="J46" s="633"/>
      <c r="K46" s="622" t="s">
        <v>1207</v>
      </c>
      <c r="L46" s="623"/>
      <c r="M46" s="623"/>
      <c r="N46" s="623"/>
      <c r="O46" s="623"/>
      <c r="P46" s="623"/>
      <c r="Q46" s="623"/>
      <c r="R46" s="623"/>
      <c r="S46" s="623"/>
      <c r="T46" s="623"/>
      <c r="U46" s="623"/>
      <c r="V46" s="623"/>
      <c r="W46" s="623"/>
      <c r="X46" s="623"/>
      <c r="Y46" s="623"/>
      <c r="Z46" s="623"/>
      <c r="AA46" s="623"/>
      <c r="AB46" s="624"/>
    </row>
    <row r="47" spans="1:28" x14ac:dyDescent="0.35">
      <c r="A47" s="248"/>
      <c r="B47" s="577"/>
      <c r="C47" s="578"/>
      <c r="D47" s="578"/>
      <c r="E47" s="578"/>
      <c r="F47" s="578"/>
      <c r="G47" s="579"/>
      <c r="H47" s="220"/>
      <c r="I47" s="206"/>
      <c r="J47" s="221" t="e">
        <v>#DIV/0!</v>
      </c>
      <c r="K47" s="655"/>
      <c r="L47" s="656"/>
      <c r="M47" s="656"/>
      <c r="N47" s="656"/>
      <c r="O47" s="656"/>
      <c r="P47" s="656"/>
      <c r="Q47" s="656"/>
      <c r="R47" s="656"/>
      <c r="S47" s="656"/>
      <c r="T47" s="656"/>
      <c r="U47" s="656"/>
      <c r="V47" s="656"/>
      <c r="W47" s="656"/>
      <c r="X47" s="656"/>
      <c r="Y47" s="656"/>
      <c r="Z47" s="656"/>
      <c r="AA47" s="656"/>
      <c r="AB47" s="657"/>
    </row>
    <row r="48" spans="1:28" x14ac:dyDescent="0.35">
      <c r="A48" s="248"/>
      <c r="B48" s="577"/>
      <c r="C48" s="578"/>
      <c r="D48" s="578"/>
      <c r="E48" s="578"/>
      <c r="F48" s="578"/>
      <c r="G48" s="579"/>
      <c r="H48" s="220"/>
      <c r="I48" s="206"/>
      <c r="J48" s="221" t="e">
        <v>#DIV/0!</v>
      </c>
      <c r="K48" s="655"/>
      <c r="L48" s="656"/>
      <c r="M48" s="656"/>
      <c r="N48" s="656"/>
      <c r="O48" s="656"/>
      <c r="P48" s="656"/>
      <c r="Q48" s="656"/>
      <c r="R48" s="656"/>
      <c r="S48" s="656"/>
      <c r="T48" s="656"/>
      <c r="U48" s="656"/>
      <c r="V48" s="656"/>
      <c r="W48" s="656"/>
      <c r="X48" s="656"/>
      <c r="Y48" s="656"/>
      <c r="Z48" s="656"/>
      <c r="AA48" s="656"/>
      <c r="AB48" s="657"/>
    </row>
    <row r="49" spans="1:28" x14ac:dyDescent="0.35">
      <c r="A49" s="248"/>
      <c r="B49" s="577"/>
      <c r="C49" s="578"/>
      <c r="D49" s="578"/>
      <c r="E49" s="578"/>
      <c r="F49" s="578"/>
      <c r="G49" s="579"/>
      <c r="H49" s="220"/>
      <c r="I49" s="206"/>
      <c r="J49" s="221" t="e">
        <v>#DIV/0!</v>
      </c>
      <c r="K49" s="655"/>
      <c r="L49" s="656"/>
      <c r="M49" s="656"/>
      <c r="N49" s="656"/>
      <c r="O49" s="656"/>
      <c r="P49" s="656"/>
      <c r="Q49" s="656"/>
      <c r="R49" s="656"/>
      <c r="S49" s="656"/>
      <c r="T49" s="656"/>
      <c r="U49" s="656"/>
      <c r="V49" s="656"/>
      <c r="W49" s="656"/>
      <c r="X49" s="656"/>
      <c r="Y49" s="656"/>
      <c r="Z49" s="656"/>
      <c r="AA49" s="656"/>
      <c r="AB49" s="657"/>
    </row>
    <row r="50" spans="1:28" x14ac:dyDescent="0.35">
      <c r="A50" s="248"/>
      <c r="B50" s="577"/>
      <c r="C50" s="578"/>
      <c r="D50" s="578"/>
      <c r="E50" s="578"/>
      <c r="F50" s="578"/>
      <c r="G50" s="579"/>
      <c r="H50" s="220"/>
      <c r="I50" s="206"/>
      <c r="J50" s="221" t="e">
        <v>#DIV/0!</v>
      </c>
      <c r="K50" s="655"/>
      <c r="L50" s="656"/>
      <c r="M50" s="656"/>
      <c r="N50" s="656"/>
      <c r="O50" s="656"/>
      <c r="P50" s="656"/>
      <c r="Q50" s="656"/>
      <c r="R50" s="656"/>
      <c r="S50" s="656"/>
      <c r="T50" s="656"/>
      <c r="U50" s="656"/>
      <c r="V50" s="656"/>
      <c r="W50" s="656"/>
      <c r="X50" s="656"/>
      <c r="Y50" s="656"/>
      <c r="Z50" s="656"/>
      <c r="AA50" s="656"/>
      <c r="AB50" s="657"/>
    </row>
    <row r="51" spans="1:28" x14ac:dyDescent="0.35">
      <c r="A51" s="248"/>
      <c r="B51" s="577"/>
      <c r="C51" s="578"/>
      <c r="D51" s="578"/>
      <c r="E51" s="578"/>
      <c r="F51" s="578"/>
      <c r="G51" s="579"/>
      <c r="H51" s="220"/>
      <c r="I51" s="206"/>
      <c r="J51" s="221" t="e">
        <v>#DIV/0!</v>
      </c>
      <c r="K51" s="655"/>
      <c r="L51" s="656"/>
      <c r="M51" s="656"/>
      <c r="N51" s="656"/>
      <c r="O51" s="656"/>
      <c r="P51" s="656"/>
      <c r="Q51" s="656"/>
      <c r="R51" s="656"/>
      <c r="S51" s="656"/>
      <c r="T51" s="656"/>
      <c r="U51" s="656"/>
      <c r="V51" s="656"/>
      <c r="W51" s="656"/>
      <c r="X51" s="656"/>
      <c r="Y51" s="656"/>
      <c r="Z51" s="656"/>
      <c r="AA51" s="656"/>
      <c r="AB51" s="657"/>
    </row>
    <row r="52" spans="1:28" x14ac:dyDescent="0.35">
      <c r="A52" s="248"/>
      <c r="B52" s="577"/>
      <c r="C52" s="578"/>
      <c r="D52" s="578"/>
      <c r="E52" s="578"/>
      <c r="F52" s="578"/>
      <c r="G52" s="579"/>
      <c r="H52" s="220"/>
      <c r="I52" s="206"/>
      <c r="J52" s="221" t="e">
        <v>#DIV/0!</v>
      </c>
      <c r="K52" s="655"/>
      <c r="L52" s="656"/>
      <c r="M52" s="656"/>
      <c r="N52" s="656"/>
      <c r="O52" s="656"/>
      <c r="P52" s="656"/>
      <c r="Q52" s="656"/>
      <c r="R52" s="656"/>
      <c r="S52" s="656"/>
      <c r="T52" s="656"/>
      <c r="U52" s="656"/>
      <c r="V52" s="656"/>
      <c r="W52" s="656"/>
      <c r="X52" s="656"/>
      <c r="Y52" s="656"/>
      <c r="Z52" s="656"/>
      <c r="AA52" s="656"/>
      <c r="AB52" s="657"/>
    </row>
    <row r="53" spans="1:28" x14ac:dyDescent="0.35">
      <c r="A53" s="248"/>
      <c r="B53" s="577"/>
      <c r="C53" s="578"/>
      <c r="D53" s="578"/>
      <c r="E53" s="578"/>
      <c r="F53" s="578"/>
      <c r="G53" s="579"/>
      <c r="H53" s="220"/>
      <c r="I53" s="206"/>
      <c r="J53" s="221" t="e">
        <v>#DIV/0!</v>
      </c>
      <c r="K53" s="655"/>
      <c r="L53" s="656"/>
      <c r="M53" s="656"/>
      <c r="N53" s="656"/>
      <c r="O53" s="656"/>
      <c r="P53" s="656"/>
      <c r="Q53" s="656"/>
      <c r="R53" s="656"/>
      <c r="S53" s="656"/>
      <c r="T53" s="656"/>
      <c r="U53" s="656"/>
      <c r="V53" s="656"/>
      <c r="W53" s="656"/>
      <c r="X53" s="656"/>
      <c r="Y53" s="656"/>
      <c r="Z53" s="656"/>
      <c r="AA53" s="656"/>
      <c r="AB53" s="657"/>
    </row>
    <row r="54" spans="1:28" ht="15" thickBot="1" x14ac:dyDescent="0.4">
      <c r="A54" s="248"/>
      <c r="B54" s="577"/>
      <c r="C54" s="578"/>
      <c r="D54" s="578"/>
      <c r="E54" s="578"/>
      <c r="F54" s="578"/>
      <c r="G54" s="579"/>
      <c r="H54" s="236"/>
      <c r="I54" s="237"/>
      <c r="J54" s="221" t="e">
        <v>#DIV/0!</v>
      </c>
      <c r="K54" s="655"/>
      <c r="L54" s="656"/>
      <c r="M54" s="656"/>
      <c r="N54" s="656"/>
      <c r="O54" s="656"/>
      <c r="P54" s="656"/>
      <c r="Q54" s="656"/>
      <c r="R54" s="656"/>
      <c r="S54" s="656"/>
      <c r="T54" s="656"/>
      <c r="U54" s="656"/>
      <c r="V54" s="656"/>
      <c r="W54" s="656"/>
      <c r="X54" s="656"/>
      <c r="Y54" s="656"/>
      <c r="Z54" s="656"/>
      <c r="AA54" s="656"/>
      <c r="AB54" s="657"/>
    </row>
    <row r="55" spans="1:28" ht="15" thickBot="1" x14ac:dyDescent="0.4">
      <c r="A55" s="248"/>
      <c r="B55" s="661" t="s">
        <v>46</v>
      </c>
      <c r="C55" s="662"/>
      <c r="D55" s="662"/>
      <c r="E55" s="662"/>
      <c r="F55" s="662"/>
      <c r="G55" s="663"/>
      <c r="H55" s="227">
        <v>14791</v>
      </c>
      <c r="I55" s="227">
        <v>16338</v>
      </c>
      <c r="J55" s="228">
        <v>0.90529999999999999</v>
      </c>
      <c r="K55" s="664"/>
      <c r="L55" s="665"/>
      <c r="M55" s="665"/>
      <c r="N55" s="665"/>
      <c r="O55" s="665"/>
      <c r="P55" s="665"/>
      <c r="Q55" s="665"/>
      <c r="R55" s="665"/>
      <c r="S55" s="665"/>
      <c r="T55" s="665"/>
      <c r="U55" s="665"/>
      <c r="V55" s="665"/>
      <c r="W55" s="665"/>
      <c r="X55" s="665"/>
      <c r="Y55" s="665"/>
      <c r="Z55" s="665"/>
      <c r="AA55" s="665"/>
      <c r="AB55" s="666"/>
    </row>
    <row r="56" spans="1:28" ht="15" thickBot="1" x14ac:dyDescent="0.4">
      <c r="A56" s="248"/>
      <c r="B56" s="486"/>
      <c r="C56" s="487"/>
      <c r="D56" s="487"/>
      <c r="E56" s="487"/>
      <c r="F56" s="487"/>
      <c r="G56" s="487"/>
      <c r="H56" s="487"/>
      <c r="I56" s="487"/>
      <c r="J56" s="487"/>
      <c r="K56" s="487"/>
      <c r="L56" s="487"/>
      <c r="M56" s="487"/>
      <c r="N56" s="487"/>
      <c r="O56" s="487"/>
      <c r="P56" s="487"/>
      <c r="Q56" s="487"/>
      <c r="R56" s="487"/>
      <c r="S56" s="487"/>
      <c r="T56" s="487"/>
      <c r="U56" s="487"/>
      <c r="V56" s="487"/>
      <c r="W56" s="487"/>
      <c r="X56" s="487"/>
      <c r="Y56" s="487"/>
      <c r="Z56" s="487"/>
      <c r="AA56" s="487"/>
      <c r="AB56" s="487"/>
    </row>
    <row r="57" spans="1:28" ht="15" thickBot="1" x14ac:dyDescent="0.4">
      <c r="A57" s="248"/>
      <c r="B57" s="500" t="s">
        <v>855</v>
      </c>
      <c r="C57" s="501"/>
      <c r="D57" s="501"/>
      <c r="E57" s="501"/>
      <c r="F57" s="501"/>
      <c r="G57" s="501"/>
      <c r="H57" s="501"/>
      <c r="I57" s="501"/>
      <c r="J57" s="501"/>
      <c r="K57" s="501"/>
      <c r="L57" s="501"/>
      <c r="M57" s="501"/>
      <c r="N57" s="501"/>
      <c r="O57" s="501"/>
      <c r="P57" s="501"/>
      <c r="Q57" s="501"/>
      <c r="R57" s="501"/>
      <c r="S57" s="501"/>
      <c r="T57" s="501"/>
      <c r="U57" s="501"/>
      <c r="V57" s="501"/>
      <c r="W57" s="501"/>
      <c r="X57" s="501"/>
      <c r="Y57" s="501"/>
      <c r="Z57" s="501"/>
      <c r="AA57" s="501"/>
      <c r="AB57" s="501"/>
    </row>
    <row r="58" spans="1:28" x14ac:dyDescent="0.35">
      <c r="A58" s="234"/>
      <c r="B58" s="667" t="s">
        <v>71</v>
      </c>
      <c r="C58" s="668"/>
      <c r="D58" s="668"/>
      <c r="E58" s="668"/>
      <c r="F58" s="668"/>
      <c r="G58" s="668"/>
      <c r="H58" s="668"/>
      <c r="I58" s="668"/>
      <c r="J58" s="668"/>
      <c r="K58" s="668"/>
      <c r="L58" s="668"/>
      <c r="M58" s="668"/>
      <c r="N58" s="668"/>
      <c r="O58" s="668"/>
      <c r="P58" s="668"/>
      <c r="Q58" s="668"/>
      <c r="R58" s="668"/>
      <c r="S58" s="668"/>
      <c r="T58" s="668"/>
      <c r="U58" s="668"/>
      <c r="V58" s="668"/>
      <c r="W58" s="668"/>
      <c r="X58" s="668"/>
      <c r="Y58" s="668"/>
      <c r="Z58" s="668"/>
      <c r="AA58" s="668"/>
      <c r="AB58" s="668"/>
    </row>
    <row r="59" spans="1:28" x14ac:dyDescent="0.35">
      <c r="A59" s="234"/>
      <c r="B59" s="619"/>
      <c r="C59" s="620"/>
      <c r="D59" s="620"/>
      <c r="E59" s="620"/>
      <c r="F59" s="620"/>
      <c r="G59" s="620"/>
      <c r="H59" s="620"/>
      <c r="I59" s="620"/>
      <c r="J59" s="620"/>
      <c r="K59" s="620"/>
      <c r="L59" s="620"/>
      <c r="M59" s="620"/>
      <c r="N59" s="620"/>
      <c r="O59" s="620"/>
      <c r="P59" s="620"/>
      <c r="Q59" s="620"/>
      <c r="R59" s="620"/>
      <c r="S59" s="620"/>
      <c r="T59" s="620"/>
      <c r="U59" s="620"/>
      <c r="V59" s="620"/>
      <c r="W59" s="620"/>
      <c r="X59" s="620"/>
      <c r="Y59" s="620"/>
      <c r="Z59" s="620"/>
      <c r="AA59" s="620"/>
      <c r="AB59" s="620"/>
    </row>
    <row r="60" spans="1:28" x14ac:dyDescent="0.35">
      <c r="A60" s="234"/>
      <c r="B60" s="619"/>
      <c r="C60" s="620"/>
      <c r="D60" s="620"/>
      <c r="E60" s="620"/>
      <c r="F60" s="620"/>
      <c r="G60" s="620"/>
      <c r="H60" s="620"/>
      <c r="I60" s="620"/>
      <c r="J60" s="620"/>
      <c r="K60" s="620"/>
      <c r="L60" s="620"/>
      <c r="M60" s="620"/>
      <c r="N60" s="620"/>
      <c r="O60" s="620"/>
      <c r="P60" s="620"/>
      <c r="Q60" s="620"/>
      <c r="R60" s="620"/>
      <c r="S60" s="620"/>
      <c r="T60" s="620"/>
      <c r="U60" s="620"/>
      <c r="V60" s="620"/>
      <c r="W60" s="620"/>
      <c r="X60" s="620"/>
      <c r="Y60" s="620"/>
      <c r="Z60" s="620"/>
      <c r="AA60" s="620"/>
      <c r="AB60" s="620"/>
    </row>
    <row r="61" spans="1:28" x14ac:dyDescent="0.35">
      <c r="A61" s="234"/>
      <c r="B61" s="61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x14ac:dyDescent="0.35">
      <c r="A62" s="234"/>
      <c r="B62" s="619"/>
      <c r="C62" s="620"/>
      <c r="D62" s="620"/>
      <c r="E62" s="620"/>
      <c r="F62" s="620"/>
      <c r="G62" s="620"/>
      <c r="H62" s="620"/>
      <c r="I62" s="620"/>
      <c r="J62" s="620"/>
      <c r="K62" s="620"/>
      <c r="L62" s="620"/>
      <c r="M62" s="620"/>
      <c r="N62" s="620"/>
      <c r="O62" s="620"/>
      <c r="P62" s="620"/>
      <c r="Q62" s="620"/>
      <c r="R62" s="620"/>
      <c r="S62" s="620"/>
      <c r="T62" s="620"/>
      <c r="U62" s="620"/>
      <c r="V62" s="620"/>
      <c r="W62" s="620"/>
      <c r="X62" s="620"/>
      <c r="Y62" s="620"/>
      <c r="Z62" s="620"/>
      <c r="AA62" s="620"/>
      <c r="AB62" s="620"/>
    </row>
    <row r="63" spans="1:28" x14ac:dyDescent="0.35">
      <c r="A63" s="234"/>
      <c r="B63" s="61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x14ac:dyDescent="0.35">
      <c r="A64" s="234"/>
      <c r="B64" s="619"/>
      <c r="C64" s="620"/>
      <c r="D64" s="620"/>
      <c r="E64" s="620"/>
      <c r="F64" s="620"/>
      <c r="G64" s="620"/>
      <c r="H64" s="620"/>
      <c r="I64" s="620"/>
      <c r="J64" s="620"/>
      <c r="K64" s="620"/>
      <c r="L64" s="620"/>
      <c r="M64" s="620"/>
      <c r="N64" s="620"/>
      <c r="O64" s="620"/>
      <c r="P64" s="620"/>
      <c r="Q64" s="620"/>
      <c r="R64" s="620"/>
      <c r="S64" s="620"/>
      <c r="T64" s="620"/>
      <c r="U64" s="620"/>
      <c r="V64" s="620"/>
      <c r="W64" s="620"/>
      <c r="X64" s="620"/>
      <c r="Y64" s="620"/>
      <c r="Z64" s="620"/>
      <c r="AA64" s="620"/>
      <c r="AB64" s="620"/>
    </row>
    <row r="65" spans="1:28" x14ac:dyDescent="0.35">
      <c r="A65" s="234"/>
      <c r="B65" s="619"/>
      <c r="C65" s="620"/>
      <c r="D65" s="620"/>
      <c r="E65" s="620"/>
      <c r="F65" s="620"/>
      <c r="G65" s="620"/>
      <c r="H65" s="620"/>
      <c r="I65" s="620"/>
      <c r="J65" s="620"/>
      <c r="K65" s="620"/>
      <c r="L65" s="620"/>
      <c r="M65" s="620"/>
      <c r="N65" s="620"/>
      <c r="O65" s="620"/>
      <c r="P65" s="620"/>
      <c r="Q65" s="620"/>
      <c r="R65" s="620"/>
      <c r="S65" s="620"/>
      <c r="T65" s="620"/>
      <c r="U65" s="620"/>
      <c r="V65" s="620"/>
      <c r="W65" s="620"/>
      <c r="X65" s="620"/>
      <c r="Y65" s="620"/>
      <c r="Z65" s="620"/>
      <c r="AA65" s="620"/>
      <c r="AB65" s="620"/>
    </row>
    <row r="66" spans="1:28" x14ac:dyDescent="0.35">
      <c r="A66" s="234"/>
      <c r="B66" s="619"/>
      <c r="C66" s="620"/>
      <c r="D66" s="620"/>
      <c r="E66" s="620"/>
      <c r="F66" s="620"/>
      <c r="G66" s="620"/>
      <c r="H66" s="620"/>
      <c r="I66" s="620"/>
      <c r="J66" s="620"/>
      <c r="K66" s="620"/>
      <c r="L66" s="620"/>
      <c r="M66" s="620"/>
      <c r="N66" s="620"/>
      <c r="O66" s="620"/>
      <c r="P66" s="620"/>
      <c r="Q66" s="620"/>
      <c r="R66" s="620"/>
      <c r="S66" s="620"/>
      <c r="T66" s="620"/>
      <c r="U66" s="620"/>
      <c r="V66" s="620"/>
      <c r="W66" s="620"/>
      <c r="X66" s="620"/>
      <c r="Y66" s="620"/>
      <c r="Z66" s="620"/>
      <c r="AA66" s="620"/>
      <c r="AB66" s="620"/>
    </row>
    <row r="67" spans="1:28" ht="15" thickBot="1" x14ac:dyDescent="0.4">
      <c r="A67" s="234"/>
      <c r="B67" s="669"/>
      <c r="C67" s="670"/>
      <c r="D67" s="670"/>
      <c r="E67" s="670"/>
      <c r="F67" s="670"/>
      <c r="G67" s="670"/>
      <c r="H67" s="670"/>
      <c r="I67" s="670"/>
      <c r="J67" s="670"/>
      <c r="K67" s="670"/>
      <c r="L67" s="670"/>
      <c r="M67" s="670"/>
      <c r="N67" s="670"/>
      <c r="O67" s="670"/>
      <c r="P67" s="670"/>
      <c r="Q67" s="670"/>
      <c r="R67" s="670"/>
      <c r="S67" s="670"/>
      <c r="T67" s="670"/>
      <c r="U67" s="670"/>
      <c r="V67" s="670"/>
      <c r="W67" s="670"/>
      <c r="X67" s="670"/>
      <c r="Y67" s="670"/>
      <c r="Z67" s="670"/>
      <c r="AA67" s="670"/>
      <c r="AB67" s="670"/>
    </row>
    <row r="68" spans="1:28" ht="15" thickBot="1" x14ac:dyDescent="0.4">
      <c r="A68" s="234"/>
      <c r="B68" s="486"/>
      <c r="C68" s="487"/>
      <c r="D68" s="487"/>
      <c r="E68" s="487"/>
      <c r="F68" s="487"/>
      <c r="G68" s="487"/>
      <c r="H68" s="487"/>
      <c r="I68" s="487"/>
      <c r="J68" s="487"/>
      <c r="K68" s="487"/>
      <c r="L68" s="487"/>
      <c r="M68" s="487"/>
      <c r="N68" s="487"/>
      <c r="O68" s="487"/>
      <c r="P68" s="487"/>
      <c r="Q68" s="487"/>
      <c r="R68" s="487"/>
      <c r="S68" s="487"/>
      <c r="T68" s="487"/>
      <c r="U68" s="487"/>
      <c r="V68" s="487"/>
      <c r="W68" s="487"/>
      <c r="X68" s="487"/>
      <c r="Y68" s="487"/>
      <c r="Z68" s="487"/>
      <c r="AA68" s="487"/>
      <c r="AB68" s="487"/>
    </row>
    <row r="69" spans="1:28" ht="14.5" customHeight="1" x14ac:dyDescent="0.35">
      <c r="A69" s="671"/>
      <c r="B69" s="672" t="s">
        <v>41</v>
      </c>
      <c r="C69" s="673"/>
      <c r="D69" s="673"/>
      <c r="E69" s="673"/>
      <c r="F69" s="673"/>
      <c r="G69" s="674"/>
      <c r="H69" s="678" t="s">
        <v>595</v>
      </c>
      <c r="I69" s="674"/>
      <c r="J69" s="678" t="s">
        <v>595</v>
      </c>
      <c r="K69" s="673"/>
      <c r="L69" s="673"/>
      <c r="M69" s="674"/>
      <c r="N69" s="678" t="s">
        <v>49</v>
      </c>
      <c r="O69" s="673"/>
      <c r="P69" s="673"/>
      <c r="Q69" s="673"/>
      <c r="R69" s="673"/>
      <c r="S69" s="673"/>
      <c r="T69" s="673"/>
      <c r="U69" s="674"/>
      <c r="V69" s="680" t="s">
        <v>50</v>
      </c>
      <c r="W69" s="681"/>
      <c r="X69" s="681"/>
      <c r="Y69" s="681"/>
      <c r="Z69" s="681"/>
      <c r="AA69" s="681"/>
      <c r="AB69" s="682"/>
    </row>
    <row r="70" spans="1:28" ht="14.5" customHeight="1" x14ac:dyDescent="0.35">
      <c r="A70" s="671"/>
      <c r="B70" s="675"/>
      <c r="C70" s="676"/>
      <c r="D70" s="676"/>
      <c r="E70" s="676"/>
      <c r="F70" s="676"/>
      <c r="G70" s="677"/>
      <c r="H70" s="679" t="s">
        <v>816</v>
      </c>
      <c r="I70" s="677"/>
      <c r="J70" s="679" t="s">
        <v>596</v>
      </c>
      <c r="K70" s="676"/>
      <c r="L70" s="676"/>
      <c r="M70" s="677"/>
      <c r="N70" s="679"/>
      <c r="O70" s="676"/>
      <c r="P70" s="676"/>
      <c r="Q70" s="676"/>
      <c r="R70" s="676"/>
      <c r="S70" s="676"/>
      <c r="T70" s="676"/>
      <c r="U70" s="677"/>
      <c r="V70" s="683"/>
      <c r="W70" s="684"/>
      <c r="X70" s="684"/>
      <c r="Y70" s="684"/>
      <c r="Z70" s="684"/>
      <c r="AA70" s="684"/>
      <c r="AB70" s="685"/>
    </row>
    <row r="71" spans="1:28" ht="14.5" customHeight="1" x14ac:dyDescent="0.35">
      <c r="A71" s="234"/>
      <c r="B71" s="686" t="s">
        <v>136</v>
      </c>
      <c r="C71" s="687"/>
      <c r="D71" s="687"/>
      <c r="E71" s="687"/>
      <c r="F71" s="687"/>
      <c r="G71" s="688"/>
      <c r="H71" s="689">
        <v>0.93</v>
      </c>
      <c r="I71" s="690"/>
      <c r="J71" s="689">
        <v>0.93</v>
      </c>
      <c r="K71" s="691"/>
      <c r="L71" s="691"/>
      <c r="M71" s="690"/>
      <c r="N71" s="693" t="s">
        <v>466</v>
      </c>
      <c r="O71" s="694"/>
      <c r="P71" s="694"/>
      <c r="Q71" s="694"/>
      <c r="R71" s="694"/>
      <c r="S71" s="694"/>
      <c r="T71" s="694"/>
      <c r="U71" s="695"/>
      <c r="V71" s="693" t="s">
        <v>466</v>
      </c>
      <c r="W71" s="694"/>
      <c r="X71" s="694"/>
      <c r="Y71" s="694"/>
      <c r="Z71" s="694"/>
      <c r="AA71" s="694"/>
      <c r="AB71" s="695"/>
    </row>
    <row r="72" spans="1:28" ht="14.5" customHeight="1" x14ac:dyDescent="0.35">
      <c r="A72" s="233"/>
      <c r="B72" s="760" t="s">
        <v>138</v>
      </c>
      <c r="C72" s="761"/>
      <c r="D72" s="761"/>
      <c r="E72" s="761"/>
      <c r="F72" s="761"/>
      <c r="G72" s="762"/>
      <c r="H72" s="763">
        <v>0.93</v>
      </c>
      <c r="I72" s="764"/>
      <c r="J72" s="763">
        <v>0.89</v>
      </c>
      <c r="K72" s="765"/>
      <c r="L72" s="765"/>
      <c r="M72" s="764"/>
      <c r="N72" s="766" t="s">
        <v>466</v>
      </c>
      <c r="O72" s="767"/>
      <c r="P72" s="767"/>
      <c r="Q72" s="767"/>
      <c r="R72" s="767"/>
      <c r="S72" s="767"/>
      <c r="T72" s="767"/>
      <c r="U72" s="768"/>
      <c r="V72" s="766" t="s">
        <v>466</v>
      </c>
      <c r="W72" s="767"/>
      <c r="X72" s="767"/>
      <c r="Y72" s="767"/>
      <c r="Z72" s="767"/>
      <c r="AA72" s="767"/>
      <c r="AB72" s="768"/>
    </row>
    <row r="73" spans="1:28" ht="14.5" customHeight="1" x14ac:dyDescent="0.35">
      <c r="A73" s="233"/>
      <c r="B73" s="760" t="s">
        <v>139</v>
      </c>
      <c r="C73" s="761"/>
      <c r="D73" s="761"/>
      <c r="E73" s="761"/>
      <c r="F73" s="761"/>
      <c r="G73" s="762"/>
      <c r="H73" s="763">
        <v>0.86</v>
      </c>
      <c r="I73" s="764"/>
      <c r="J73" s="763">
        <v>0.91</v>
      </c>
      <c r="K73" s="765"/>
      <c r="L73" s="765"/>
      <c r="M73" s="764"/>
      <c r="N73" s="766" t="s">
        <v>466</v>
      </c>
      <c r="O73" s="767"/>
      <c r="P73" s="767"/>
      <c r="Q73" s="767"/>
      <c r="R73" s="767"/>
      <c r="S73" s="767"/>
      <c r="T73" s="767"/>
      <c r="U73" s="768"/>
      <c r="V73" s="766" t="s">
        <v>466</v>
      </c>
      <c r="W73" s="767"/>
      <c r="X73" s="767"/>
      <c r="Y73" s="767"/>
      <c r="Z73" s="767"/>
      <c r="AA73" s="767"/>
      <c r="AB73" s="768"/>
    </row>
    <row r="74" spans="1:28" ht="14.5" customHeight="1" x14ac:dyDescent="0.35">
      <c r="A74" s="234"/>
      <c r="B74" s="686" t="s">
        <v>140</v>
      </c>
      <c r="C74" s="687"/>
      <c r="D74" s="687"/>
      <c r="E74" s="687"/>
      <c r="F74" s="687"/>
      <c r="G74" s="688"/>
      <c r="H74" s="689">
        <v>0.93</v>
      </c>
      <c r="I74" s="690"/>
      <c r="J74" s="689">
        <v>0.88</v>
      </c>
      <c r="K74" s="691"/>
      <c r="L74" s="691"/>
      <c r="M74" s="690"/>
      <c r="N74" s="766" t="s">
        <v>466</v>
      </c>
      <c r="O74" s="767"/>
      <c r="P74" s="767"/>
      <c r="Q74" s="767"/>
      <c r="R74" s="767"/>
      <c r="S74" s="767"/>
      <c r="T74" s="767"/>
      <c r="U74" s="768"/>
      <c r="V74" s="766" t="s">
        <v>466</v>
      </c>
      <c r="W74" s="767"/>
      <c r="X74" s="767"/>
      <c r="Y74" s="767"/>
      <c r="Z74" s="767"/>
      <c r="AA74" s="767"/>
      <c r="AB74" s="768"/>
    </row>
    <row r="75" spans="1:28" x14ac:dyDescent="0.35">
      <c r="A75" s="234"/>
      <c r="B75" s="686"/>
      <c r="C75" s="687"/>
      <c r="D75" s="687"/>
      <c r="E75" s="687"/>
      <c r="F75" s="687"/>
      <c r="G75" s="688"/>
      <c r="H75" s="692"/>
      <c r="I75" s="688"/>
      <c r="J75" s="692"/>
      <c r="K75" s="687"/>
      <c r="L75" s="687"/>
      <c r="M75" s="688"/>
      <c r="N75" s="692"/>
      <c r="O75" s="687"/>
      <c r="P75" s="687"/>
      <c r="Q75" s="687"/>
      <c r="R75" s="687"/>
      <c r="S75" s="687"/>
      <c r="T75" s="687"/>
      <c r="U75" s="688"/>
      <c r="V75" s="692"/>
      <c r="W75" s="687"/>
      <c r="X75" s="687"/>
      <c r="Y75" s="687"/>
      <c r="Z75" s="687"/>
      <c r="AA75" s="687"/>
      <c r="AB75" s="688"/>
    </row>
    <row r="76" spans="1:28" x14ac:dyDescent="0.35">
      <c r="A76" s="234"/>
      <c r="B76" s="686"/>
      <c r="C76" s="687"/>
      <c r="D76" s="687"/>
      <c r="E76" s="687"/>
      <c r="F76" s="687"/>
      <c r="G76" s="688"/>
      <c r="H76" s="692"/>
      <c r="I76" s="688"/>
      <c r="J76" s="692"/>
      <c r="K76" s="687"/>
      <c r="L76" s="687"/>
      <c r="M76" s="688"/>
      <c r="N76" s="692"/>
      <c r="O76" s="687"/>
      <c r="P76" s="687"/>
      <c r="Q76" s="687"/>
      <c r="R76" s="687"/>
      <c r="S76" s="687"/>
      <c r="T76" s="687"/>
      <c r="U76" s="688"/>
      <c r="V76" s="692"/>
      <c r="W76" s="687"/>
      <c r="X76" s="687"/>
      <c r="Y76" s="687"/>
      <c r="Z76" s="687"/>
      <c r="AA76" s="687"/>
      <c r="AB76" s="688"/>
    </row>
    <row r="77" spans="1:28" x14ac:dyDescent="0.35">
      <c r="A77" s="234"/>
      <c r="B77" s="686"/>
      <c r="C77" s="687"/>
      <c r="D77" s="687"/>
      <c r="E77" s="687"/>
      <c r="F77" s="687"/>
      <c r="G77" s="688"/>
      <c r="H77" s="692"/>
      <c r="I77" s="688"/>
      <c r="J77" s="692"/>
      <c r="K77" s="687"/>
      <c r="L77" s="687"/>
      <c r="M77" s="688"/>
      <c r="N77" s="692"/>
      <c r="O77" s="687"/>
      <c r="P77" s="687"/>
      <c r="Q77" s="687"/>
      <c r="R77" s="687"/>
      <c r="S77" s="687"/>
      <c r="T77" s="687"/>
      <c r="U77" s="688"/>
      <c r="V77" s="692"/>
      <c r="W77" s="687"/>
      <c r="X77" s="687"/>
      <c r="Y77" s="687"/>
      <c r="Z77" s="687"/>
      <c r="AA77" s="687"/>
      <c r="AB77" s="688"/>
    </row>
    <row r="78" spans="1:28" x14ac:dyDescent="0.35">
      <c r="A78" s="234"/>
      <c r="B78" s="686"/>
      <c r="C78" s="687"/>
      <c r="D78" s="687"/>
      <c r="E78" s="687"/>
      <c r="F78" s="687"/>
      <c r="G78" s="688"/>
      <c r="H78" s="692"/>
      <c r="I78" s="688"/>
      <c r="J78" s="692"/>
      <c r="K78" s="687"/>
      <c r="L78" s="687"/>
      <c r="M78" s="688"/>
      <c r="N78" s="692"/>
      <c r="O78" s="687"/>
      <c r="P78" s="687"/>
      <c r="Q78" s="687"/>
      <c r="R78" s="687"/>
      <c r="S78" s="687"/>
      <c r="T78" s="687"/>
      <c r="U78" s="688"/>
      <c r="V78" s="692"/>
      <c r="W78" s="687"/>
      <c r="X78" s="687"/>
      <c r="Y78" s="687"/>
      <c r="Z78" s="687"/>
      <c r="AA78" s="687"/>
      <c r="AB78" s="688"/>
    </row>
    <row r="79" spans="1:28" x14ac:dyDescent="0.35">
      <c r="A79" s="234"/>
      <c r="B79" s="686"/>
      <c r="C79" s="687"/>
      <c r="D79" s="687"/>
      <c r="E79" s="687"/>
      <c r="F79" s="687"/>
      <c r="G79" s="688"/>
      <c r="H79" s="692"/>
      <c r="I79" s="688"/>
      <c r="J79" s="692"/>
      <c r="K79" s="687"/>
      <c r="L79" s="687"/>
      <c r="M79" s="688"/>
      <c r="N79" s="692"/>
      <c r="O79" s="687"/>
      <c r="P79" s="687"/>
      <c r="Q79" s="687"/>
      <c r="R79" s="687"/>
      <c r="S79" s="687"/>
      <c r="T79" s="687"/>
      <c r="U79" s="688"/>
      <c r="V79" s="692"/>
      <c r="W79" s="687"/>
      <c r="X79" s="687"/>
      <c r="Y79" s="687"/>
      <c r="Z79" s="687"/>
      <c r="AA79" s="687"/>
      <c r="AB79" s="688"/>
    </row>
    <row r="80" spans="1:28" x14ac:dyDescent="0.35">
      <c r="A80" s="234"/>
      <c r="B80" s="686"/>
      <c r="C80" s="687"/>
      <c r="D80" s="687"/>
      <c r="E80" s="687"/>
      <c r="F80" s="687"/>
      <c r="G80" s="688"/>
      <c r="H80" s="692"/>
      <c r="I80" s="688"/>
      <c r="J80" s="692"/>
      <c r="K80" s="687"/>
      <c r="L80" s="687"/>
      <c r="M80" s="688"/>
      <c r="N80" s="692"/>
      <c r="O80" s="687"/>
      <c r="P80" s="687"/>
      <c r="Q80" s="687"/>
      <c r="R80" s="687"/>
      <c r="S80" s="687"/>
      <c r="T80" s="687"/>
      <c r="U80" s="688"/>
      <c r="V80" s="692"/>
      <c r="W80" s="687"/>
      <c r="X80" s="687"/>
      <c r="Y80" s="687"/>
      <c r="Z80" s="687"/>
      <c r="AA80" s="687"/>
      <c r="AB80" s="688"/>
    </row>
    <row r="81" spans="1:28" x14ac:dyDescent="0.35">
      <c r="A81" s="234"/>
      <c r="B81" s="686"/>
      <c r="C81" s="687"/>
      <c r="D81" s="687"/>
      <c r="E81" s="687"/>
      <c r="F81" s="687"/>
      <c r="G81" s="688"/>
      <c r="H81" s="692"/>
      <c r="I81" s="688"/>
      <c r="J81" s="692"/>
      <c r="K81" s="687"/>
      <c r="L81" s="687"/>
      <c r="M81" s="688"/>
      <c r="N81" s="692"/>
      <c r="O81" s="687"/>
      <c r="P81" s="687"/>
      <c r="Q81" s="687"/>
      <c r="R81" s="687"/>
      <c r="S81" s="687"/>
      <c r="T81" s="687"/>
      <c r="U81" s="688"/>
      <c r="V81" s="692"/>
      <c r="W81" s="687"/>
      <c r="X81" s="687"/>
      <c r="Y81" s="687"/>
      <c r="Z81" s="687"/>
      <c r="AA81" s="687"/>
      <c r="AB81" s="688"/>
    </row>
    <row r="82" spans="1:28" ht="15" thickBot="1" x14ac:dyDescent="0.4">
      <c r="A82" s="234"/>
      <c r="B82" s="696"/>
      <c r="C82" s="697"/>
      <c r="D82" s="697"/>
      <c r="E82" s="697"/>
      <c r="F82" s="697"/>
      <c r="G82" s="698"/>
      <c r="H82" s="699"/>
      <c r="I82" s="698"/>
      <c r="J82" s="699"/>
      <c r="K82" s="697"/>
      <c r="L82" s="697"/>
      <c r="M82" s="698"/>
      <c r="N82" s="699"/>
      <c r="O82" s="697"/>
      <c r="P82" s="697"/>
      <c r="Q82" s="697"/>
      <c r="R82" s="697"/>
      <c r="S82" s="697"/>
      <c r="T82" s="697"/>
      <c r="U82" s="698"/>
      <c r="V82" s="699"/>
      <c r="W82" s="697"/>
      <c r="X82" s="697"/>
      <c r="Y82" s="697"/>
      <c r="Z82" s="697"/>
      <c r="AA82" s="697"/>
      <c r="AB82" s="698"/>
    </row>
    <row r="83" spans="1:28" ht="15" thickBot="1" x14ac:dyDescent="0.4">
      <c r="A83" s="234"/>
      <c r="B83" s="503"/>
      <c r="C83" s="504"/>
      <c r="D83" s="504"/>
      <c r="E83" s="504"/>
      <c r="F83" s="504"/>
      <c r="G83" s="504"/>
      <c r="H83" s="504"/>
      <c r="I83" s="504"/>
      <c r="J83" s="504"/>
      <c r="K83" s="504"/>
      <c r="L83" s="504"/>
      <c r="M83" s="504"/>
      <c r="N83" s="504"/>
      <c r="O83" s="504"/>
      <c r="P83" s="504"/>
      <c r="Q83" s="504"/>
      <c r="R83" s="504"/>
      <c r="S83" s="504"/>
      <c r="T83" s="504"/>
      <c r="U83" s="504"/>
      <c r="V83" s="504"/>
      <c r="W83" s="504"/>
      <c r="X83" s="504"/>
      <c r="Y83" s="504"/>
      <c r="Z83" s="504"/>
      <c r="AA83" s="504"/>
      <c r="AB83" s="504"/>
    </row>
    <row r="84" spans="1:28" x14ac:dyDescent="0.35">
      <c r="A84" s="234"/>
      <c r="B84" s="714" t="s">
        <v>856</v>
      </c>
      <c r="C84" s="715"/>
      <c r="D84" s="715"/>
      <c r="E84" s="715"/>
      <c r="F84" s="715"/>
      <c r="G84" s="715"/>
      <c r="H84" s="715" t="s">
        <v>857</v>
      </c>
      <c r="I84" s="715"/>
      <c r="J84" s="715"/>
      <c r="K84" s="715"/>
      <c r="L84" s="715"/>
      <c r="M84" s="715"/>
      <c r="N84" s="715"/>
      <c r="O84" s="715"/>
      <c r="P84" s="715"/>
      <c r="Q84" s="715"/>
      <c r="R84" s="718"/>
      <c r="S84" s="714" t="s">
        <v>858</v>
      </c>
      <c r="T84" s="715"/>
      <c r="U84" s="715"/>
      <c r="V84" s="715"/>
      <c r="W84" s="715"/>
      <c r="X84" s="715"/>
      <c r="Y84" s="715"/>
      <c r="Z84" s="715"/>
      <c r="AA84" s="715"/>
      <c r="AB84" s="715"/>
    </row>
    <row r="85" spans="1:28" ht="15" thickBot="1" x14ac:dyDescent="0.4">
      <c r="A85" s="234"/>
      <c r="B85" s="716"/>
      <c r="C85" s="717"/>
      <c r="D85" s="717"/>
      <c r="E85" s="717"/>
      <c r="F85" s="717"/>
      <c r="G85" s="717"/>
      <c r="H85" s="717"/>
      <c r="I85" s="717"/>
      <c r="J85" s="717"/>
      <c r="K85" s="717"/>
      <c r="L85" s="717"/>
      <c r="M85" s="717"/>
      <c r="N85" s="717"/>
      <c r="O85" s="717"/>
      <c r="P85" s="717"/>
      <c r="Q85" s="717"/>
      <c r="R85" s="719"/>
      <c r="S85" s="716"/>
      <c r="T85" s="717"/>
      <c r="U85" s="717"/>
      <c r="V85" s="717"/>
      <c r="W85" s="717"/>
      <c r="X85" s="717"/>
      <c r="Y85" s="717"/>
      <c r="Z85" s="717"/>
      <c r="AA85" s="717"/>
      <c r="AB85" s="717"/>
    </row>
    <row r="86" spans="1:28" ht="15" thickBot="1" x14ac:dyDescent="0.4">
      <c r="A86" s="234"/>
      <c r="B86" s="720">
        <v>0.91</v>
      </c>
      <c r="C86" s="721"/>
      <c r="D86" s="721"/>
      <c r="E86" s="721"/>
      <c r="F86" s="721"/>
      <c r="G86" s="722"/>
      <c r="H86" s="773"/>
      <c r="I86" s="774"/>
      <c r="J86" s="774"/>
      <c r="K86" s="774"/>
      <c r="L86" s="774"/>
      <c r="M86" s="774"/>
      <c r="N86" s="774"/>
      <c r="O86" s="774"/>
      <c r="P86" s="774"/>
      <c r="Q86" s="774"/>
      <c r="R86" s="775"/>
      <c r="S86" s="503"/>
      <c r="T86" s="504"/>
      <c r="U86" s="504"/>
      <c r="V86" s="504"/>
      <c r="W86" s="504"/>
      <c r="X86" s="504"/>
      <c r="Y86" s="504"/>
      <c r="Z86" s="504"/>
      <c r="AA86" s="504"/>
      <c r="AB86" s="504"/>
    </row>
    <row r="87" spans="1:28" ht="15" thickBot="1" x14ac:dyDescent="0.4">
      <c r="A87" s="234"/>
      <c r="B87" s="700"/>
      <c r="C87" s="701"/>
      <c r="D87" s="701"/>
      <c r="E87" s="701"/>
      <c r="F87" s="701"/>
      <c r="G87" s="701"/>
      <c r="H87" s="701"/>
      <c r="I87" s="701"/>
      <c r="J87" s="701"/>
      <c r="K87" s="701"/>
      <c r="L87" s="701"/>
      <c r="M87" s="701"/>
      <c r="N87" s="701"/>
      <c r="O87" s="701"/>
      <c r="P87" s="701"/>
      <c r="Q87" s="701"/>
      <c r="R87" s="701"/>
      <c r="S87" s="701"/>
      <c r="T87" s="701"/>
      <c r="U87" s="701"/>
      <c r="V87" s="701"/>
      <c r="W87" s="701"/>
      <c r="X87" s="701"/>
      <c r="Y87" s="701"/>
      <c r="Z87" s="701"/>
      <c r="AA87" s="701"/>
      <c r="AB87" s="701"/>
    </row>
    <row r="88" spans="1:28" x14ac:dyDescent="0.35">
      <c r="A88" s="234"/>
      <c r="B88" s="702" t="s">
        <v>861</v>
      </c>
      <c r="C88" s="703"/>
      <c r="D88" s="703"/>
      <c r="E88" s="703"/>
      <c r="F88" s="703"/>
      <c r="G88" s="703"/>
      <c r="H88" s="704"/>
      <c r="I88" s="708" t="s">
        <v>1195</v>
      </c>
      <c r="J88" s="709"/>
      <c r="K88" s="709"/>
      <c r="L88" s="709"/>
      <c r="M88" s="709"/>
      <c r="N88" s="709"/>
      <c r="O88" s="709"/>
      <c r="P88" s="710"/>
      <c r="Q88" s="702" t="s">
        <v>863</v>
      </c>
      <c r="R88" s="703"/>
      <c r="S88" s="703"/>
      <c r="T88" s="703"/>
      <c r="U88" s="704"/>
      <c r="V88" s="769" t="s">
        <v>1196</v>
      </c>
      <c r="W88" s="770"/>
      <c r="X88" s="770"/>
      <c r="Y88" s="770"/>
      <c r="Z88" s="770"/>
      <c r="AA88" s="770"/>
      <c r="AB88" s="770"/>
    </row>
    <row r="89" spans="1:28" x14ac:dyDescent="0.35">
      <c r="A89" s="234"/>
      <c r="B89" s="705"/>
      <c r="C89" s="706"/>
      <c r="D89" s="706"/>
      <c r="E89" s="706"/>
      <c r="F89" s="706"/>
      <c r="G89" s="706"/>
      <c r="H89" s="707"/>
      <c r="I89" s="711"/>
      <c r="J89" s="712"/>
      <c r="K89" s="712"/>
      <c r="L89" s="712"/>
      <c r="M89" s="712"/>
      <c r="N89" s="712"/>
      <c r="O89" s="712"/>
      <c r="P89" s="713"/>
      <c r="Q89" s="705"/>
      <c r="R89" s="706"/>
      <c r="S89" s="706"/>
      <c r="T89" s="706"/>
      <c r="U89" s="707"/>
      <c r="V89" s="771"/>
      <c r="W89" s="772"/>
      <c r="X89" s="772"/>
      <c r="Y89" s="772"/>
      <c r="Z89" s="772"/>
      <c r="AA89" s="772"/>
      <c r="AB89" s="772"/>
    </row>
    <row r="90" spans="1:28" x14ac:dyDescent="0.35">
      <c r="A90" s="234"/>
      <c r="B90" s="234"/>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234"/>
      <c r="AB90" s="234"/>
    </row>
    <row r="91" spans="1:28" x14ac:dyDescent="0.35">
      <c r="A91" s="234"/>
      <c r="B91" s="234"/>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234"/>
      <c r="AB91" s="234"/>
    </row>
    <row r="92" spans="1:28" x14ac:dyDescent="0.35">
      <c r="A92" s="234"/>
      <c r="B92" s="234"/>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234"/>
      <c r="AB92" s="234"/>
    </row>
    <row r="93" spans="1:28" x14ac:dyDescent="0.35">
      <c r="A93" s="234"/>
      <c r="B93" s="234"/>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234"/>
      <c r="AB93" s="234"/>
    </row>
    <row r="94" spans="1:28" x14ac:dyDescent="0.35">
      <c r="A94" s="234"/>
      <c r="B94" s="234"/>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234"/>
      <c r="AB94" s="234"/>
    </row>
    <row r="95" spans="1:28" x14ac:dyDescent="0.35">
      <c r="A95" s="234"/>
      <c r="B95" s="234"/>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234"/>
      <c r="AB95" s="234"/>
    </row>
    <row r="96" spans="1:28" x14ac:dyDescent="0.35">
      <c r="A96" s="234"/>
      <c r="B96" s="234"/>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234"/>
      <c r="AB96" s="234"/>
    </row>
    <row r="97" spans="1:28" x14ac:dyDescent="0.35">
      <c r="A97" s="234"/>
      <c r="B97" s="234"/>
      <c r="C97" s="234"/>
      <c r="D97" s="234"/>
      <c r="E97" s="234"/>
      <c r="F97" s="234"/>
      <c r="G97" s="234"/>
      <c r="H97" s="234"/>
      <c r="I97" s="234"/>
      <c r="J97" s="234"/>
      <c r="K97" s="234"/>
      <c r="L97" s="234"/>
      <c r="M97" s="234"/>
      <c r="N97" s="234"/>
      <c r="O97" s="234"/>
      <c r="P97" s="234"/>
      <c r="Q97" s="234"/>
      <c r="R97" s="234"/>
      <c r="S97" s="234"/>
      <c r="T97" s="234"/>
      <c r="U97" s="234"/>
      <c r="V97" s="234"/>
      <c r="W97" s="234"/>
      <c r="X97" s="234"/>
      <c r="Y97" s="234"/>
      <c r="Z97" s="234"/>
      <c r="AA97" s="234"/>
      <c r="AB97" s="234"/>
    </row>
    <row r="98" spans="1:28" x14ac:dyDescent="0.35">
      <c r="A98" s="234"/>
      <c r="B98" s="234"/>
      <c r="C98" s="234"/>
      <c r="D98" s="234"/>
      <c r="E98" s="234"/>
      <c r="F98" s="234"/>
      <c r="G98" s="234"/>
      <c r="H98" s="234"/>
      <c r="I98" s="234"/>
      <c r="J98" s="234"/>
      <c r="K98" s="234"/>
      <c r="L98" s="234"/>
      <c r="M98" s="234"/>
      <c r="N98" s="234"/>
      <c r="O98" s="234"/>
      <c r="P98" s="234"/>
      <c r="Q98" s="234"/>
      <c r="R98" s="234"/>
      <c r="S98" s="234"/>
      <c r="T98" s="234"/>
      <c r="U98" s="234"/>
      <c r="V98" s="234"/>
      <c r="W98" s="234"/>
      <c r="X98" s="234"/>
      <c r="Y98" s="234"/>
      <c r="Z98" s="234"/>
      <c r="AA98" s="234"/>
      <c r="AB98" s="234"/>
    </row>
    <row r="99" spans="1:28" x14ac:dyDescent="0.35">
      <c r="A99" s="234"/>
      <c r="B99" s="234"/>
      <c r="C99" s="234"/>
      <c r="D99" s="234"/>
      <c r="E99" s="234"/>
      <c r="F99" s="234"/>
      <c r="G99" s="234"/>
      <c r="H99" s="234"/>
      <c r="I99" s="234"/>
      <c r="J99" s="234"/>
      <c r="K99" s="234"/>
      <c r="L99" s="234"/>
      <c r="M99" s="234"/>
      <c r="N99" s="234"/>
      <c r="O99" s="234"/>
      <c r="P99" s="234"/>
      <c r="Q99" s="234"/>
      <c r="R99" s="234"/>
      <c r="S99" s="234"/>
      <c r="T99" s="234"/>
      <c r="U99" s="234"/>
      <c r="V99" s="234"/>
      <c r="W99" s="234"/>
      <c r="X99" s="234"/>
      <c r="Y99" s="234"/>
      <c r="Z99" s="234"/>
      <c r="AA99" s="234"/>
      <c r="AB99" s="234"/>
    </row>
    <row r="100" spans="1:28" x14ac:dyDescent="0.35">
      <c r="A100" s="234"/>
      <c r="B100" s="234"/>
      <c r="C100" s="234"/>
      <c r="D100" s="234"/>
      <c r="E100" s="234"/>
      <c r="F100" s="234"/>
      <c r="G100" s="234"/>
      <c r="H100" s="234"/>
      <c r="I100" s="234"/>
      <c r="J100" s="234"/>
      <c r="K100" s="234"/>
      <c r="L100" s="234"/>
      <c r="M100" s="234"/>
      <c r="N100" s="234"/>
      <c r="O100" s="234"/>
      <c r="P100" s="234"/>
      <c r="Q100" s="234"/>
      <c r="R100" s="234"/>
      <c r="S100" s="234"/>
      <c r="T100" s="234"/>
      <c r="U100" s="234"/>
      <c r="V100" s="234"/>
      <c r="W100" s="234"/>
      <c r="X100" s="234"/>
      <c r="Y100" s="234"/>
      <c r="Z100" s="234"/>
      <c r="AA100" s="234"/>
      <c r="AB100" s="234"/>
    </row>
    <row r="101" spans="1:28" x14ac:dyDescent="0.35">
      <c r="A101" s="234"/>
      <c r="B101" s="234"/>
      <c r="C101" s="234"/>
      <c r="D101" s="234"/>
      <c r="E101" s="234"/>
      <c r="F101" s="234"/>
      <c r="G101" s="234"/>
      <c r="H101" s="234"/>
      <c r="I101" s="234"/>
      <c r="J101" s="234"/>
      <c r="K101" s="234"/>
      <c r="L101" s="234"/>
      <c r="M101" s="234"/>
      <c r="N101" s="234"/>
      <c r="O101" s="234"/>
      <c r="P101" s="234"/>
      <c r="Q101" s="234"/>
      <c r="R101" s="234"/>
      <c r="S101" s="234"/>
      <c r="T101" s="234"/>
      <c r="U101" s="234"/>
      <c r="V101" s="234"/>
      <c r="W101" s="234"/>
      <c r="X101" s="234"/>
      <c r="Y101" s="234"/>
      <c r="Z101" s="234"/>
      <c r="AA101" s="234"/>
      <c r="AB101" s="234"/>
    </row>
    <row r="102" spans="1:28" x14ac:dyDescent="0.35">
      <c r="A102" s="234"/>
      <c r="B102" s="234"/>
      <c r="C102" s="234"/>
      <c r="D102" s="234"/>
      <c r="E102" s="234"/>
      <c r="F102" s="234"/>
      <c r="G102" s="234"/>
      <c r="H102" s="234"/>
      <c r="I102" s="234"/>
      <c r="J102" s="234"/>
      <c r="K102" s="234"/>
      <c r="L102" s="234"/>
      <c r="M102" s="234"/>
      <c r="N102" s="234"/>
      <c r="O102" s="234"/>
      <c r="P102" s="234"/>
      <c r="Q102" s="234"/>
      <c r="R102" s="234"/>
      <c r="S102" s="234"/>
      <c r="T102" s="234"/>
      <c r="U102" s="234"/>
      <c r="V102" s="234"/>
      <c r="W102" s="234"/>
      <c r="X102" s="234"/>
      <c r="Y102" s="234"/>
      <c r="Z102" s="234"/>
      <c r="AA102" s="234"/>
      <c r="AB102" s="234"/>
    </row>
    <row r="103" spans="1:28" x14ac:dyDescent="0.35">
      <c r="A103" s="234"/>
      <c r="B103" s="234"/>
      <c r="C103" s="234"/>
      <c r="D103" s="234"/>
      <c r="E103" s="234"/>
      <c r="F103" s="234"/>
      <c r="G103" s="234"/>
      <c r="H103" s="234"/>
      <c r="I103" s="234"/>
      <c r="J103" s="234"/>
      <c r="K103" s="234"/>
      <c r="L103" s="234"/>
      <c r="M103" s="234"/>
      <c r="N103" s="234"/>
      <c r="O103" s="234"/>
      <c r="P103" s="234"/>
      <c r="Q103" s="234"/>
      <c r="R103" s="234"/>
      <c r="S103" s="234"/>
      <c r="T103" s="234"/>
      <c r="U103" s="234"/>
      <c r="V103" s="234"/>
      <c r="W103" s="234"/>
      <c r="X103" s="234"/>
      <c r="Y103" s="234"/>
      <c r="Z103" s="234"/>
      <c r="AA103" s="234"/>
      <c r="AB103" s="234"/>
    </row>
    <row r="104" spans="1:28" x14ac:dyDescent="0.35">
      <c r="A104" s="234"/>
      <c r="B104" s="234"/>
      <c r="C104" s="234"/>
      <c r="D104" s="234"/>
      <c r="E104" s="234"/>
      <c r="F104" s="234"/>
      <c r="G104" s="234"/>
      <c r="H104" s="234"/>
      <c r="I104" s="234"/>
      <c r="J104" s="234"/>
      <c r="K104" s="234"/>
      <c r="L104" s="234"/>
      <c r="M104" s="234"/>
      <c r="N104" s="234"/>
      <c r="O104" s="234"/>
      <c r="P104" s="234"/>
      <c r="Q104" s="234"/>
      <c r="R104" s="234"/>
      <c r="S104" s="234"/>
      <c r="T104" s="234"/>
      <c r="U104" s="234"/>
      <c r="V104" s="234"/>
      <c r="W104" s="234"/>
      <c r="X104" s="234"/>
      <c r="Y104" s="234"/>
      <c r="Z104" s="234"/>
      <c r="AA104" s="234"/>
      <c r="AB104" s="234"/>
    </row>
    <row r="105" spans="1:28" x14ac:dyDescent="0.35">
      <c r="A105" s="234"/>
      <c r="B105" s="234"/>
      <c r="C105" s="234"/>
      <c r="D105" s="234"/>
      <c r="E105" s="234"/>
      <c r="F105" s="234"/>
      <c r="G105" s="234"/>
      <c r="H105" s="234"/>
      <c r="I105" s="234"/>
      <c r="J105" s="234"/>
      <c r="K105" s="234"/>
      <c r="L105" s="234"/>
      <c r="M105" s="234"/>
      <c r="N105" s="234"/>
      <c r="O105" s="234"/>
      <c r="P105" s="234"/>
      <c r="Q105" s="234"/>
      <c r="R105" s="234"/>
      <c r="S105" s="234"/>
      <c r="T105" s="234"/>
      <c r="U105" s="234"/>
      <c r="V105" s="234"/>
      <c r="W105" s="234"/>
      <c r="X105" s="234"/>
      <c r="Y105" s="234"/>
      <c r="Z105" s="234"/>
      <c r="AA105" s="234"/>
      <c r="AB105" s="234"/>
    </row>
    <row r="106" spans="1:28" x14ac:dyDescent="0.35">
      <c r="A106" s="234"/>
      <c r="B106" s="234"/>
      <c r="C106" s="234"/>
      <c r="D106" s="234"/>
      <c r="E106" s="234"/>
      <c r="F106" s="234"/>
      <c r="G106" s="234"/>
      <c r="H106" s="234"/>
      <c r="I106" s="234"/>
      <c r="J106" s="234"/>
      <c r="K106" s="234"/>
      <c r="L106" s="234"/>
      <c r="M106" s="234"/>
      <c r="N106" s="234"/>
      <c r="O106" s="234"/>
      <c r="P106" s="234"/>
      <c r="Q106" s="234"/>
      <c r="R106" s="234"/>
      <c r="S106" s="234"/>
      <c r="T106" s="234"/>
      <c r="U106" s="234"/>
      <c r="V106" s="234"/>
      <c r="W106" s="234"/>
      <c r="X106" s="234"/>
      <c r="Y106" s="234"/>
      <c r="Z106" s="234"/>
      <c r="AA106" s="234"/>
      <c r="AB106" s="234"/>
    </row>
    <row r="107" spans="1:28" x14ac:dyDescent="0.35">
      <c r="A107" s="234"/>
      <c r="B107" s="234"/>
      <c r="C107" s="234"/>
      <c r="D107" s="234"/>
      <c r="E107" s="234"/>
      <c r="F107" s="234"/>
      <c r="G107" s="234"/>
      <c r="H107" s="234"/>
      <c r="I107" s="234"/>
      <c r="J107" s="234"/>
      <c r="K107" s="234"/>
      <c r="L107" s="234"/>
      <c r="M107" s="234"/>
      <c r="N107" s="234"/>
      <c r="O107" s="234"/>
      <c r="P107" s="234"/>
      <c r="Q107" s="234"/>
      <c r="R107" s="234"/>
      <c r="S107" s="234"/>
      <c r="T107" s="234"/>
      <c r="U107" s="234"/>
      <c r="V107" s="234"/>
      <c r="W107" s="234"/>
      <c r="X107" s="234"/>
      <c r="Y107" s="234"/>
      <c r="Z107" s="234"/>
      <c r="AA107" s="234"/>
      <c r="AB107" s="234"/>
    </row>
    <row r="108" spans="1:28" x14ac:dyDescent="0.35">
      <c r="A108" s="234"/>
      <c r="B108" s="234"/>
      <c r="C108" s="234"/>
      <c r="D108" s="234"/>
      <c r="E108" s="234"/>
      <c r="F108" s="234"/>
      <c r="G108" s="234"/>
      <c r="H108" s="234"/>
      <c r="I108" s="234"/>
      <c r="J108" s="234"/>
      <c r="K108" s="234"/>
      <c r="L108" s="234"/>
      <c r="M108" s="234"/>
      <c r="N108" s="234"/>
      <c r="O108" s="234"/>
      <c r="P108" s="234"/>
      <c r="Q108" s="234"/>
      <c r="R108" s="234"/>
      <c r="S108" s="234"/>
      <c r="T108" s="234"/>
      <c r="U108" s="234"/>
      <c r="V108" s="234"/>
      <c r="W108" s="234"/>
      <c r="X108" s="234"/>
      <c r="Y108" s="234"/>
      <c r="Z108" s="234"/>
      <c r="AA108" s="234"/>
      <c r="AB108" s="234"/>
    </row>
    <row r="109" spans="1:28" x14ac:dyDescent="0.35">
      <c r="A109" s="234"/>
      <c r="B109" s="234"/>
      <c r="C109" s="234"/>
      <c r="D109" s="234"/>
      <c r="E109" s="234"/>
      <c r="F109" s="234"/>
      <c r="G109" s="234"/>
      <c r="H109" s="234"/>
      <c r="I109" s="234"/>
      <c r="J109" s="234"/>
      <c r="K109" s="234"/>
      <c r="L109" s="234"/>
      <c r="M109" s="234"/>
      <c r="N109" s="234"/>
      <c r="O109" s="234"/>
      <c r="P109" s="234"/>
      <c r="Q109" s="234"/>
      <c r="R109" s="234"/>
      <c r="S109" s="234"/>
      <c r="T109" s="234"/>
      <c r="U109" s="234"/>
      <c r="V109" s="234"/>
      <c r="W109" s="234"/>
      <c r="X109" s="234"/>
      <c r="Y109" s="234"/>
      <c r="Z109" s="234"/>
      <c r="AA109" s="234"/>
      <c r="AB109" s="234"/>
    </row>
    <row r="110" spans="1:28" x14ac:dyDescent="0.35">
      <c r="A110" s="234"/>
      <c r="B110" s="234"/>
      <c r="C110" s="234"/>
      <c r="D110" s="234"/>
      <c r="E110" s="234"/>
      <c r="F110" s="234"/>
      <c r="G110" s="234"/>
      <c r="H110" s="234"/>
      <c r="I110" s="234"/>
      <c r="J110" s="234"/>
      <c r="K110" s="234"/>
      <c r="L110" s="234"/>
      <c r="M110" s="234"/>
      <c r="N110" s="234"/>
      <c r="O110" s="234"/>
      <c r="P110" s="234"/>
      <c r="Q110" s="234"/>
      <c r="R110" s="234"/>
      <c r="S110" s="234"/>
      <c r="T110" s="234"/>
      <c r="U110" s="234"/>
      <c r="V110" s="234"/>
      <c r="W110" s="234"/>
      <c r="X110" s="234"/>
      <c r="Y110" s="234"/>
      <c r="Z110" s="234"/>
      <c r="AA110" s="234"/>
      <c r="AB110" s="234"/>
    </row>
    <row r="111" spans="1:28" x14ac:dyDescent="0.35">
      <c r="A111" s="234"/>
      <c r="B111" s="234"/>
      <c r="C111" s="234"/>
      <c r="D111" s="234"/>
      <c r="E111" s="234"/>
      <c r="F111" s="234"/>
      <c r="G111" s="234"/>
      <c r="H111" s="234"/>
      <c r="I111" s="234"/>
      <c r="J111" s="234"/>
      <c r="K111" s="234"/>
      <c r="L111" s="234"/>
      <c r="M111" s="234"/>
      <c r="N111" s="234"/>
      <c r="O111" s="234"/>
      <c r="P111" s="234"/>
      <c r="Q111" s="234"/>
      <c r="R111" s="234"/>
      <c r="S111" s="234"/>
      <c r="T111" s="234"/>
      <c r="U111" s="234"/>
      <c r="V111" s="234"/>
      <c r="W111" s="234"/>
      <c r="X111" s="234"/>
      <c r="Y111" s="234"/>
      <c r="Z111" s="234"/>
      <c r="AA111" s="234"/>
      <c r="AB111" s="234"/>
    </row>
    <row r="112" spans="1:28" x14ac:dyDescent="0.35">
      <c r="A112" s="234"/>
      <c r="B112" s="234"/>
      <c r="C112" s="234"/>
      <c r="D112" s="234"/>
      <c r="E112" s="234"/>
      <c r="F112" s="234"/>
      <c r="G112" s="234"/>
      <c r="H112" s="234"/>
      <c r="I112" s="234"/>
      <c r="J112" s="234"/>
      <c r="K112" s="234"/>
      <c r="L112" s="234"/>
      <c r="M112" s="234"/>
      <c r="N112" s="234"/>
      <c r="O112" s="234"/>
      <c r="P112" s="234"/>
      <c r="Q112" s="234"/>
      <c r="R112" s="234"/>
      <c r="S112" s="234"/>
      <c r="T112" s="234"/>
      <c r="U112" s="234"/>
      <c r="V112" s="234"/>
      <c r="W112" s="234"/>
      <c r="X112" s="234"/>
      <c r="Y112" s="234"/>
      <c r="Z112" s="234"/>
      <c r="AA112" s="234"/>
      <c r="AB112" s="234"/>
    </row>
    <row r="113" spans="1:28" x14ac:dyDescent="0.35">
      <c r="A113" s="234"/>
      <c r="B113" s="234"/>
      <c r="C113" s="234"/>
      <c r="D113" s="234"/>
      <c r="E113" s="234"/>
      <c r="F113" s="234"/>
      <c r="G113" s="234"/>
      <c r="H113" s="234"/>
      <c r="I113" s="234"/>
      <c r="J113" s="234"/>
      <c r="K113" s="234"/>
      <c r="L113" s="234"/>
      <c r="M113" s="234"/>
      <c r="N113" s="234"/>
      <c r="O113" s="234"/>
      <c r="P113" s="234"/>
      <c r="Q113" s="234"/>
      <c r="R113" s="234"/>
      <c r="S113" s="234"/>
      <c r="T113" s="234"/>
      <c r="U113" s="234"/>
      <c r="V113" s="234"/>
      <c r="W113" s="234"/>
      <c r="X113" s="234"/>
      <c r="Y113" s="234"/>
      <c r="Z113" s="234"/>
      <c r="AA113" s="234"/>
      <c r="AB113" s="234"/>
    </row>
    <row r="114" spans="1:28" x14ac:dyDescent="0.35">
      <c r="A114" s="234"/>
      <c r="B114" s="234"/>
      <c r="C114" s="234"/>
      <c r="D114" s="234"/>
      <c r="E114" s="234"/>
      <c r="F114" s="234"/>
      <c r="G114" s="234"/>
      <c r="H114" s="234"/>
      <c r="I114" s="234"/>
      <c r="J114" s="234"/>
      <c r="K114" s="234"/>
      <c r="L114" s="234"/>
      <c r="M114" s="234"/>
      <c r="N114" s="234"/>
      <c r="O114" s="234"/>
      <c r="P114" s="234"/>
      <c r="Q114" s="234"/>
      <c r="R114" s="234"/>
      <c r="S114" s="234"/>
      <c r="T114" s="234"/>
      <c r="U114" s="234"/>
      <c r="V114" s="234"/>
      <c r="W114" s="234"/>
      <c r="X114" s="234"/>
      <c r="Y114" s="234"/>
      <c r="Z114" s="234"/>
      <c r="AA114" s="234"/>
      <c r="AB114" s="234"/>
    </row>
  </sheetData>
  <mergeCells count="209">
    <mergeCell ref="B87:AB87"/>
    <mergeCell ref="B88:H89"/>
    <mergeCell ref="I88:P89"/>
    <mergeCell ref="Q88:U89"/>
    <mergeCell ref="V88:AB89"/>
    <mergeCell ref="B84:G85"/>
    <mergeCell ref="H84:R85"/>
    <mergeCell ref="S84:AB85"/>
    <mergeCell ref="B86:G86"/>
    <mergeCell ref="H86:R86"/>
    <mergeCell ref="S86:AB86"/>
    <mergeCell ref="B82:G82"/>
    <mergeCell ref="H82:I82"/>
    <mergeCell ref="J82:M82"/>
    <mergeCell ref="N82:U82"/>
    <mergeCell ref="V82:AB82"/>
    <mergeCell ref="B83:AB83"/>
    <mergeCell ref="B80:G80"/>
    <mergeCell ref="H80:I80"/>
    <mergeCell ref="J80:M80"/>
    <mergeCell ref="N80:U80"/>
    <mergeCell ref="V80:AB80"/>
    <mergeCell ref="B81:G81"/>
    <mergeCell ref="H81:I81"/>
    <mergeCell ref="J81:M81"/>
    <mergeCell ref="N81:U81"/>
    <mergeCell ref="V81:AB81"/>
    <mergeCell ref="B78:G78"/>
    <mergeCell ref="H78:I78"/>
    <mergeCell ref="J78:M78"/>
    <mergeCell ref="N78:U78"/>
    <mergeCell ref="V78:AB78"/>
    <mergeCell ref="B79:G79"/>
    <mergeCell ref="H79:I79"/>
    <mergeCell ref="J79:M79"/>
    <mergeCell ref="N79:U79"/>
    <mergeCell ref="V79:AB79"/>
    <mergeCell ref="B76:G76"/>
    <mergeCell ref="H76:I76"/>
    <mergeCell ref="J76:M76"/>
    <mergeCell ref="N76:U76"/>
    <mergeCell ref="V76:AB76"/>
    <mergeCell ref="B77:G77"/>
    <mergeCell ref="H77:I77"/>
    <mergeCell ref="J77:M77"/>
    <mergeCell ref="N77:U77"/>
    <mergeCell ref="V77:AB77"/>
    <mergeCell ref="B74:G74"/>
    <mergeCell ref="H74:I74"/>
    <mergeCell ref="J74:M74"/>
    <mergeCell ref="N74:U74"/>
    <mergeCell ref="V74:AB74"/>
    <mergeCell ref="B75:G75"/>
    <mergeCell ref="H75:I75"/>
    <mergeCell ref="J75:M75"/>
    <mergeCell ref="N75:U75"/>
    <mergeCell ref="V75:AB75"/>
    <mergeCell ref="B72:G72"/>
    <mergeCell ref="H72:I72"/>
    <mergeCell ref="J72:M72"/>
    <mergeCell ref="N72:U72"/>
    <mergeCell ref="V72:AB72"/>
    <mergeCell ref="B73:G73"/>
    <mergeCell ref="H73:I73"/>
    <mergeCell ref="J73:M73"/>
    <mergeCell ref="N73:U73"/>
    <mergeCell ref="V73:AB73"/>
    <mergeCell ref="B71:G71"/>
    <mergeCell ref="H71:I71"/>
    <mergeCell ref="J71:M71"/>
    <mergeCell ref="N71:U71"/>
    <mergeCell ref="V71:AB71"/>
    <mergeCell ref="B56:AB56"/>
    <mergeCell ref="B57:AB57"/>
    <mergeCell ref="B58:AB67"/>
    <mergeCell ref="B68:AB68"/>
    <mergeCell ref="A69:A70"/>
    <mergeCell ref="B69:G70"/>
    <mergeCell ref="H69:I69"/>
    <mergeCell ref="H70:I70"/>
    <mergeCell ref="J69:M69"/>
    <mergeCell ref="J70:M70"/>
    <mergeCell ref="B53:G53"/>
    <mergeCell ref="K53:AB53"/>
    <mergeCell ref="B54:G54"/>
    <mergeCell ref="K54:AB54"/>
    <mergeCell ref="B55:G55"/>
    <mergeCell ref="K55:AB55"/>
    <mergeCell ref="N69:U70"/>
    <mergeCell ref="V69:AB70"/>
    <mergeCell ref="B50:G50"/>
    <mergeCell ref="K50:AB50"/>
    <mergeCell ref="B51:G51"/>
    <mergeCell ref="K51:AB51"/>
    <mergeCell ref="B52:G52"/>
    <mergeCell ref="K52:AB52"/>
    <mergeCell ref="B47:G47"/>
    <mergeCell ref="K47:AB47"/>
    <mergeCell ref="B48:G48"/>
    <mergeCell ref="K48:AB48"/>
    <mergeCell ref="B49:G49"/>
    <mergeCell ref="K49:AB49"/>
    <mergeCell ref="A45:A46"/>
    <mergeCell ref="B45:G46"/>
    <mergeCell ref="H45:H46"/>
    <mergeCell ref="I45:I46"/>
    <mergeCell ref="J45:J46"/>
    <mergeCell ref="K45:AB45"/>
    <mergeCell ref="K46:AB46"/>
    <mergeCell ref="A43:A44"/>
    <mergeCell ref="B43:G44"/>
    <mergeCell ref="H43:H44"/>
    <mergeCell ref="I43:I44"/>
    <mergeCell ref="J43:J44"/>
    <mergeCell ref="K43:AB43"/>
    <mergeCell ref="K44:AB44"/>
    <mergeCell ref="K40:AB40"/>
    <mergeCell ref="A41:A42"/>
    <mergeCell ref="B41:G42"/>
    <mergeCell ref="H41:H42"/>
    <mergeCell ref="I41:I42"/>
    <mergeCell ref="J41:J42"/>
    <mergeCell ref="K41:AB41"/>
    <mergeCell ref="K42:AB42"/>
    <mergeCell ref="B36:AB36"/>
    <mergeCell ref="B37:AB37"/>
    <mergeCell ref="B38:G38"/>
    <mergeCell ref="K38:AB38"/>
    <mergeCell ref="A39:A40"/>
    <mergeCell ref="B39:G40"/>
    <mergeCell ref="H39:H40"/>
    <mergeCell ref="I39:I40"/>
    <mergeCell ref="J39:J40"/>
    <mergeCell ref="K39:AB39"/>
    <mergeCell ref="X34:Y34"/>
    <mergeCell ref="Z34:AB34"/>
    <mergeCell ref="K35:N35"/>
    <mergeCell ref="O35:R35"/>
    <mergeCell ref="S35:T35"/>
    <mergeCell ref="U35:W35"/>
    <mergeCell ref="X35:Y35"/>
    <mergeCell ref="Z35:AB35"/>
    <mergeCell ref="X31:AB31"/>
    <mergeCell ref="B32:AB32"/>
    <mergeCell ref="B33:J35"/>
    <mergeCell ref="K33:R33"/>
    <mergeCell ref="S33:W33"/>
    <mergeCell ref="X33:AB33"/>
    <mergeCell ref="K34:N34"/>
    <mergeCell ref="O34:R34"/>
    <mergeCell ref="S34:T34"/>
    <mergeCell ref="U34:W34"/>
    <mergeCell ref="B27:L27"/>
    <mergeCell ref="N27:AB27"/>
    <mergeCell ref="B28:M28"/>
    <mergeCell ref="N28:AB28"/>
    <mergeCell ref="B29:AB29"/>
    <mergeCell ref="B30:H31"/>
    <mergeCell ref="I30:L31"/>
    <mergeCell ref="M30:W30"/>
    <mergeCell ref="X30:AB30"/>
    <mergeCell ref="M31:W31"/>
    <mergeCell ref="A23:A25"/>
    <mergeCell ref="B23:H25"/>
    <mergeCell ref="I23:AB23"/>
    <mergeCell ref="I24:AB24"/>
    <mergeCell ref="I25:AB25"/>
    <mergeCell ref="B26:AB26"/>
    <mergeCell ref="B20:AB20"/>
    <mergeCell ref="B21:G21"/>
    <mergeCell ref="H21:J21"/>
    <mergeCell ref="K21:T21"/>
    <mergeCell ref="U21:AB21"/>
    <mergeCell ref="B22:AB22"/>
    <mergeCell ref="B16:AB16"/>
    <mergeCell ref="B17:H17"/>
    <mergeCell ref="I17:AB17"/>
    <mergeCell ref="B18:AB18"/>
    <mergeCell ref="B19:H19"/>
    <mergeCell ref="I19:AB19"/>
    <mergeCell ref="Z12:AB12"/>
    <mergeCell ref="B13:AB13"/>
    <mergeCell ref="B14:H15"/>
    <mergeCell ref="I14:U15"/>
    <mergeCell ref="V14:AB14"/>
    <mergeCell ref="V15:AB15"/>
    <mergeCell ref="B9:H9"/>
    <mergeCell ref="I9:AB9"/>
    <mergeCell ref="B10:AB10"/>
    <mergeCell ref="B11:H12"/>
    <mergeCell ref="I11:P12"/>
    <mergeCell ref="Q11:U11"/>
    <mergeCell ref="V11:Y11"/>
    <mergeCell ref="Z11:AB11"/>
    <mergeCell ref="Q12:U12"/>
    <mergeCell ref="V12:Y12"/>
    <mergeCell ref="B5:AB5"/>
    <mergeCell ref="B6:H7"/>
    <mergeCell ref="I6:I7"/>
    <mergeCell ref="J6:K7"/>
    <mergeCell ref="L6:AB7"/>
    <mergeCell ref="B8:AB8"/>
    <mergeCell ref="B1:D1"/>
    <mergeCell ref="E1:G1"/>
    <mergeCell ref="B2:G4"/>
    <mergeCell ref="H2:AB2"/>
    <mergeCell ref="H3:O3"/>
    <mergeCell ref="P3:AB3"/>
    <mergeCell ref="H4:AB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P100"/>
  <sheetViews>
    <sheetView topLeftCell="A4" workbookViewId="0">
      <selection activeCell="B14" sqref="B14:H15"/>
    </sheetView>
  </sheetViews>
  <sheetFormatPr baseColWidth="10" defaultRowHeight="14.5" x14ac:dyDescent="0.35"/>
  <sheetData>
    <row r="1" spans="1:42" ht="15" thickBot="1" x14ac:dyDescent="0.4">
      <c r="A1" s="234"/>
      <c r="B1" s="518"/>
      <c r="C1" s="518"/>
      <c r="D1" s="518"/>
      <c r="E1" s="518"/>
      <c r="F1" s="518"/>
      <c r="G1" s="518"/>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row>
    <row r="2" spans="1:42" x14ac:dyDescent="0.35">
      <c r="A2" s="234"/>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c r="AC2" s="234"/>
      <c r="AD2" s="234"/>
      <c r="AE2" s="234"/>
      <c r="AF2" s="234"/>
      <c r="AG2" s="234"/>
      <c r="AH2" s="234"/>
      <c r="AI2" s="234"/>
      <c r="AJ2" s="234"/>
      <c r="AK2" s="234"/>
      <c r="AL2" s="234"/>
      <c r="AM2" s="234"/>
      <c r="AN2" s="234"/>
      <c r="AO2" s="234"/>
      <c r="AP2" s="234"/>
    </row>
    <row r="3" spans="1:42" x14ac:dyDescent="0.35">
      <c r="A3" s="234"/>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c r="AC3" s="234"/>
      <c r="AD3" s="234"/>
      <c r="AE3" s="234"/>
      <c r="AF3" s="234"/>
      <c r="AG3" s="234"/>
      <c r="AH3" s="234"/>
      <c r="AI3" s="234"/>
      <c r="AJ3" s="234"/>
      <c r="AK3" s="234"/>
      <c r="AL3" s="234"/>
      <c r="AM3" s="234"/>
      <c r="AN3" s="234"/>
      <c r="AO3" s="234"/>
      <c r="AP3" s="234"/>
    </row>
    <row r="4" spans="1:42" ht="15" thickBot="1" x14ac:dyDescent="0.4">
      <c r="A4" s="234"/>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c r="AC4" s="234"/>
      <c r="AD4" s="234"/>
      <c r="AE4" s="234"/>
      <c r="AF4" s="234"/>
      <c r="AG4" s="234"/>
      <c r="AH4" s="234"/>
      <c r="AI4" s="234"/>
      <c r="AJ4" s="234"/>
      <c r="AK4" s="234"/>
      <c r="AL4" s="234"/>
      <c r="AM4" s="234"/>
      <c r="AN4" s="234"/>
      <c r="AO4" s="234"/>
      <c r="AP4" s="234"/>
    </row>
    <row r="5" spans="1:42" ht="15" thickBot="1" x14ac:dyDescent="0.4">
      <c r="A5" s="234"/>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234"/>
      <c r="AD5" s="234"/>
      <c r="AE5" s="234"/>
      <c r="AF5" s="234"/>
      <c r="AG5" s="234"/>
      <c r="AH5" s="234"/>
      <c r="AI5" s="234"/>
      <c r="AJ5" s="234"/>
      <c r="AK5" s="234"/>
      <c r="AL5" s="234"/>
      <c r="AM5" s="234"/>
      <c r="AN5" s="234"/>
      <c r="AO5" s="234"/>
      <c r="AP5" s="234"/>
    </row>
    <row r="6" spans="1:42" x14ac:dyDescent="0.35">
      <c r="A6" s="234"/>
      <c r="B6" s="488" t="s">
        <v>820</v>
      </c>
      <c r="C6" s="489"/>
      <c r="D6" s="489"/>
      <c r="E6" s="489"/>
      <c r="F6" s="489"/>
      <c r="G6" s="489"/>
      <c r="H6" s="490"/>
      <c r="I6" s="741">
        <v>45905</v>
      </c>
      <c r="J6" s="488" t="s">
        <v>4</v>
      </c>
      <c r="K6" s="490"/>
      <c r="L6" s="544" t="s">
        <v>1208</v>
      </c>
      <c r="M6" s="545"/>
      <c r="N6" s="545"/>
      <c r="O6" s="545"/>
      <c r="P6" s="545"/>
      <c r="Q6" s="545"/>
      <c r="R6" s="545"/>
      <c r="S6" s="545"/>
      <c r="T6" s="545"/>
      <c r="U6" s="545"/>
      <c r="V6" s="545"/>
      <c r="W6" s="545"/>
      <c r="X6" s="545"/>
      <c r="Y6" s="545"/>
      <c r="Z6" s="545"/>
      <c r="AA6" s="545"/>
      <c r="AB6" s="545"/>
      <c r="AC6" s="234"/>
      <c r="AD6" s="234"/>
      <c r="AE6" s="234"/>
      <c r="AF6" s="234"/>
      <c r="AG6" s="234"/>
      <c r="AH6" s="234"/>
      <c r="AI6" s="234"/>
      <c r="AJ6" s="234"/>
      <c r="AK6" s="234"/>
      <c r="AL6" s="234"/>
      <c r="AM6" s="234"/>
      <c r="AN6" s="234"/>
      <c r="AO6" s="234"/>
      <c r="AP6" s="234"/>
    </row>
    <row r="7" spans="1:42" ht="15" thickBot="1" x14ac:dyDescent="0.4">
      <c r="A7" s="234"/>
      <c r="B7" s="491"/>
      <c r="C7" s="492"/>
      <c r="D7" s="492"/>
      <c r="E7" s="492"/>
      <c r="F7" s="492"/>
      <c r="G7" s="492"/>
      <c r="H7" s="493"/>
      <c r="I7" s="742"/>
      <c r="J7" s="491"/>
      <c r="K7" s="493"/>
      <c r="L7" s="546"/>
      <c r="M7" s="547"/>
      <c r="N7" s="547"/>
      <c r="O7" s="547"/>
      <c r="P7" s="547"/>
      <c r="Q7" s="547"/>
      <c r="R7" s="547"/>
      <c r="S7" s="547"/>
      <c r="T7" s="547"/>
      <c r="U7" s="547"/>
      <c r="V7" s="547"/>
      <c r="W7" s="547"/>
      <c r="X7" s="547"/>
      <c r="Y7" s="547"/>
      <c r="Z7" s="547"/>
      <c r="AA7" s="547"/>
      <c r="AB7" s="547"/>
      <c r="AC7" s="234"/>
      <c r="AD7" s="234"/>
      <c r="AE7" s="234"/>
      <c r="AF7" s="234"/>
      <c r="AG7" s="234"/>
      <c r="AH7" s="234"/>
      <c r="AI7" s="234"/>
      <c r="AJ7" s="234"/>
      <c r="AK7" s="234"/>
      <c r="AL7" s="234"/>
      <c r="AM7" s="234"/>
      <c r="AN7" s="234"/>
      <c r="AO7" s="234"/>
      <c r="AP7" s="234"/>
    </row>
    <row r="8" spans="1:42" ht="15" thickBot="1" x14ac:dyDescent="0.4">
      <c r="A8" s="234"/>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c r="AC8" s="234"/>
      <c r="AD8" s="234"/>
      <c r="AE8" s="234"/>
      <c r="AF8" s="234"/>
      <c r="AG8" s="234"/>
      <c r="AH8" s="234"/>
      <c r="AI8" s="234"/>
      <c r="AJ8" s="234"/>
      <c r="AK8" s="234"/>
      <c r="AL8" s="234"/>
      <c r="AM8" s="234"/>
      <c r="AN8" s="234"/>
      <c r="AO8" s="234"/>
      <c r="AP8" s="234"/>
    </row>
    <row r="9" spans="1:42" ht="15" thickBot="1" x14ac:dyDescent="0.4">
      <c r="A9" s="234"/>
      <c r="B9" s="500" t="s">
        <v>822</v>
      </c>
      <c r="C9" s="501"/>
      <c r="D9" s="501"/>
      <c r="E9" s="501"/>
      <c r="F9" s="501"/>
      <c r="G9" s="501"/>
      <c r="H9" s="502"/>
      <c r="I9" s="539" t="s">
        <v>1209</v>
      </c>
      <c r="J9" s="540"/>
      <c r="K9" s="540"/>
      <c r="L9" s="540"/>
      <c r="M9" s="540"/>
      <c r="N9" s="540"/>
      <c r="O9" s="540"/>
      <c r="P9" s="540"/>
      <c r="Q9" s="540"/>
      <c r="R9" s="540"/>
      <c r="S9" s="540"/>
      <c r="T9" s="540"/>
      <c r="U9" s="540"/>
      <c r="V9" s="540"/>
      <c r="W9" s="540"/>
      <c r="X9" s="540"/>
      <c r="Y9" s="540"/>
      <c r="Z9" s="540"/>
      <c r="AA9" s="540"/>
      <c r="AB9" s="540"/>
      <c r="AC9" s="234"/>
      <c r="AD9" s="234"/>
      <c r="AE9" s="234"/>
      <c r="AF9" s="234"/>
      <c r="AG9" s="234"/>
      <c r="AH9" s="234"/>
      <c r="AI9" s="234"/>
      <c r="AJ9" s="234"/>
      <c r="AK9" s="234"/>
      <c r="AL9" s="234"/>
      <c r="AM9" s="234"/>
      <c r="AN9" s="234"/>
      <c r="AO9" s="234"/>
      <c r="AP9" s="234"/>
    </row>
    <row r="10" spans="1:42" ht="15" thickBot="1" x14ac:dyDescent="0.4">
      <c r="A10" s="234"/>
      <c r="B10" s="537"/>
      <c r="C10" s="538"/>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538"/>
      <c r="AC10" s="234"/>
      <c r="AD10" s="234"/>
      <c r="AE10" s="234"/>
      <c r="AF10" s="234"/>
      <c r="AG10" s="234"/>
      <c r="AH10" s="234"/>
      <c r="AI10" s="234"/>
      <c r="AJ10" s="234"/>
      <c r="AK10" s="234"/>
      <c r="AL10" s="234"/>
      <c r="AM10" s="234"/>
      <c r="AN10" s="234"/>
      <c r="AO10" s="234"/>
      <c r="AP10" s="234"/>
    </row>
    <row r="11" spans="1:42" ht="15" thickBot="1" x14ac:dyDescent="0.4">
      <c r="A11" s="234"/>
      <c r="B11" s="488" t="s">
        <v>5</v>
      </c>
      <c r="C11" s="489"/>
      <c r="D11" s="489"/>
      <c r="E11" s="489"/>
      <c r="F11" s="489"/>
      <c r="G11" s="489"/>
      <c r="H11" s="490"/>
      <c r="I11" s="548" t="s">
        <v>1210</v>
      </c>
      <c r="J11" s="549"/>
      <c r="K11" s="549"/>
      <c r="L11" s="549"/>
      <c r="M11" s="549"/>
      <c r="N11" s="549"/>
      <c r="O11" s="549"/>
      <c r="P11" s="550"/>
      <c r="Q11" s="500" t="s">
        <v>460</v>
      </c>
      <c r="R11" s="501"/>
      <c r="S11" s="501"/>
      <c r="T11" s="501"/>
      <c r="U11" s="502"/>
      <c r="V11" s="500" t="s">
        <v>7</v>
      </c>
      <c r="W11" s="501"/>
      <c r="X11" s="501"/>
      <c r="Y11" s="502"/>
      <c r="Z11" s="500" t="s">
        <v>8</v>
      </c>
      <c r="AA11" s="501"/>
      <c r="AB11" s="501"/>
      <c r="AC11" s="234"/>
      <c r="AD11" s="234"/>
      <c r="AE11" s="234"/>
      <c r="AF11" s="234"/>
      <c r="AG11" s="234"/>
      <c r="AH11" s="234"/>
      <c r="AI11" s="234"/>
      <c r="AJ11" s="234"/>
      <c r="AK11" s="234"/>
      <c r="AL11" s="234"/>
      <c r="AM11" s="234"/>
      <c r="AN11" s="234"/>
      <c r="AO11" s="234"/>
      <c r="AP11" s="234"/>
    </row>
    <row r="12" spans="1:42" ht="15" thickBot="1" x14ac:dyDescent="0.4">
      <c r="A12" s="234"/>
      <c r="B12" s="491"/>
      <c r="C12" s="492"/>
      <c r="D12" s="492"/>
      <c r="E12" s="492"/>
      <c r="F12" s="492"/>
      <c r="G12" s="492"/>
      <c r="H12" s="493"/>
      <c r="I12" s="551"/>
      <c r="J12" s="552"/>
      <c r="K12" s="552"/>
      <c r="L12" s="552"/>
      <c r="M12" s="552"/>
      <c r="N12" s="552"/>
      <c r="O12" s="552"/>
      <c r="P12" s="553"/>
      <c r="Q12" s="517" t="s">
        <v>266</v>
      </c>
      <c r="R12" s="485"/>
      <c r="S12" s="485"/>
      <c r="T12" s="485"/>
      <c r="U12" s="541"/>
      <c r="V12" s="517" t="s">
        <v>152</v>
      </c>
      <c r="W12" s="485"/>
      <c r="X12" s="485"/>
      <c r="Y12" s="541"/>
      <c r="Z12" s="517">
        <v>3</v>
      </c>
      <c r="AA12" s="485"/>
      <c r="AB12" s="485"/>
      <c r="AC12" s="234"/>
      <c r="AD12" s="234"/>
      <c r="AE12" s="234"/>
      <c r="AF12" s="234"/>
      <c r="AG12" s="234"/>
      <c r="AH12" s="234"/>
      <c r="AI12" s="234"/>
      <c r="AJ12" s="234"/>
      <c r="AK12" s="234"/>
      <c r="AL12" s="234"/>
      <c r="AM12" s="234"/>
      <c r="AN12" s="234"/>
      <c r="AO12" s="234"/>
      <c r="AP12" s="234"/>
    </row>
    <row r="13" spans="1:42" ht="15" thickBot="1" x14ac:dyDescent="0.4">
      <c r="A13" s="234"/>
      <c r="B13" s="486"/>
      <c r="C13" s="487"/>
      <c r="D13" s="487"/>
      <c r="E13" s="487"/>
      <c r="F13" s="487"/>
      <c r="G13" s="487"/>
      <c r="H13" s="487"/>
      <c r="I13" s="487"/>
      <c r="J13" s="487"/>
      <c r="K13" s="487"/>
      <c r="L13" s="487"/>
      <c r="M13" s="487"/>
      <c r="N13" s="487"/>
      <c r="O13" s="487"/>
      <c r="P13" s="487"/>
      <c r="Q13" s="487"/>
      <c r="R13" s="487"/>
      <c r="S13" s="487"/>
      <c r="T13" s="487"/>
      <c r="U13" s="487"/>
      <c r="V13" s="487"/>
      <c r="W13" s="487"/>
      <c r="X13" s="487"/>
      <c r="Y13" s="487"/>
      <c r="Z13" s="487"/>
      <c r="AA13" s="487"/>
      <c r="AB13" s="487"/>
      <c r="AC13" s="234"/>
      <c r="AD13" s="234"/>
      <c r="AE13" s="234"/>
      <c r="AF13" s="234"/>
      <c r="AG13" s="234"/>
      <c r="AH13" s="234"/>
      <c r="AI13" s="234"/>
      <c r="AJ13" s="234"/>
      <c r="AK13" s="234"/>
      <c r="AL13" s="234"/>
      <c r="AM13" s="234"/>
      <c r="AN13" s="234"/>
      <c r="AO13" s="234"/>
      <c r="AP13" s="234"/>
    </row>
    <row r="14" spans="1:42" ht="15" thickBot="1" x14ac:dyDescent="0.4">
      <c r="A14" s="234"/>
      <c r="B14" s="488" t="s">
        <v>10</v>
      </c>
      <c r="C14" s="489"/>
      <c r="D14" s="489"/>
      <c r="E14" s="489"/>
      <c r="F14" s="489"/>
      <c r="G14" s="489"/>
      <c r="H14" s="490"/>
      <c r="I14" s="508" t="s">
        <v>1211</v>
      </c>
      <c r="J14" s="509"/>
      <c r="K14" s="509"/>
      <c r="L14" s="509"/>
      <c r="M14" s="509"/>
      <c r="N14" s="509"/>
      <c r="O14" s="509"/>
      <c r="P14" s="509"/>
      <c r="Q14" s="509"/>
      <c r="R14" s="509"/>
      <c r="S14" s="509"/>
      <c r="T14" s="509"/>
      <c r="U14" s="510"/>
      <c r="V14" s="500" t="s">
        <v>824</v>
      </c>
      <c r="W14" s="501"/>
      <c r="X14" s="501"/>
      <c r="Y14" s="501"/>
      <c r="Z14" s="501"/>
      <c r="AA14" s="501"/>
      <c r="AB14" s="501"/>
      <c r="AC14" s="234"/>
      <c r="AD14" s="234"/>
      <c r="AE14" s="234"/>
      <c r="AF14" s="234"/>
      <c r="AG14" s="234"/>
      <c r="AH14" s="234"/>
      <c r="AI14" s="234"/>
      <c r="AJ14" s="234"/>
      <c r="AK14" s="234"/>
      <c r="AL14" s="234"/>
      <c r="AM14" s="234"/>
      <c r="AN14" s="234"/>
      <c r="AO14" s="234"/>
      <c r="AP14" s="234"/>
    </row>
    <row r="15" spans="1:42" ht="15" thickBot="1" x14ac:dyDescent="0.4">
      <c r="A15" s="234"/>
      <c r="B15" s="491"/>
      <c r="C15" s="492"/>
      <c r="D15" s="492"/>
      <c r="E15" s="492"/>
      <c r="F15" s="492"/>
      <c r="G15" s="492"/>
      <c r="H15" s="493"/>
      <c r="I15" s="511"/>
      <c r="J15" s="512"/>
      <c r="K15" s="512"/>
      <c r="L15" s="512"/>
      <c r="M15" s="512"/>
      <c r="N15" s="512"/>
      <c r="O15" s="512"/>
      <c r="P15" s="512"/>
      <c r="Q15" s="512"/>
      <c r="R15" s="512"/>
      <c r="S15" s="512"/>
      <c r="T15" s="512"/>
      <c r="U15" s="513"/>
      <c r="V15" s="514" t="s">
        <v>1073</v>
      </c>
      <c r="W15" s="515"/>
      <c r="X15" s="515"/>
      <c r="Y15" s="515"/>
      <c r="Z15" s="515"/>
      <c r="AA15" s="515"/>
      <c r="AB15" s="515"/>
      <c r="AC15" s="234"/>
      <c r="AD15" s="234"/>
      <c r="AE15" s="234"/>
      <c r="AF15" s="234"/>
      <c r="AG15" s="234"/>
      <c r="AH15" s="234"/>
      <c r="AI15" s="234"/>
      <c r="AJ15" s="234"/>
      <c r="AK15" s="234"/>
      <c r="AL15" s="234"/>
      <c r="AM15" s="234"/>
      <c r="AN15" s="234"/>
      <c r="AO15" s="234"/>
      <c r="AP15" s="234"/>
    </row>
    <row r="16" spans="1:42" ht="15" thickBot="1" x14ac:dyDescent="0.4">
      <c r="A16" s="234"/>
      <c r="B16" s="486"/>
      <c r="C16" s="487"/>
      <c r="D16" s="487"/>
      <c r="E16" s="487"/>
      <c r="F16" s="487"/>
      <c r="G16" s="487"/>
      <c r="H16" s="487"/>
      <c r="I16" s="487"/>
      <c r="J16" s="487"/>
      <c r="K16" s="487"/>
      <c r="L16" s="487"/>
      <c r="M16" s="487"/>
      <c r="N16" s="487"/>
      <c r="O16" s="487"/>
      <c r="P16" s="487"/>
      <c r="Q16" s="487"/>
      <c r="R16" s="487"/>
      <c r="S16" s="487"/>
      <c r="T16" s="487"/>
      <c r="U16" s="487"/>
      <c r="V16" s="487"/>
      <c r="W16" s="487"/>
      <c r="X16" s="487"/>
      <c r="Y16" s="487"/>
      <c r="Z16" s="487"/>
      <c r="AA16" s="487"/>
      <c r="AB16" s="487"/>
      <c r="AC16" s="234"/>
      <c r="AD16" s="234"/>
      <c r="AE16" s="234"/>
      <c r="AF16" s="234"/>
      <c r="AG16" s="234"/>
      <c r="AH16" s="234"/>
      <c r="AI16" s="234"/>
      <c r="AJ16" s="234"/>
      <c r="AK16" s="234"/>
      <c r="AL16" s="234"/>
      <c r="AM16" s="234"/>
      <c r="AN16" s="234"/>
      <c r="AO16" s="234"/>
      <c r="AP16" s="234"/>
    </row>
    <row r="17" spans="1:42" ht="28" customHeight="1" thickBot="1" x14ac:dyDescent="0.4">
      <c r="A17" s="234"/>
      <c r="B17" s="500" t="s">
        <v>13</v>
      </c>
      <c r="C17" s="501"/>
      <c r="D17" s="501"/>
      <c r="E17" s="501"/>
      <c r="F17" s="501"/>
      <c r="G17" s="501"/>
      <c r="H17" s="502"/>
      <c r="I17" s="517" t="s">
        <v>1212</v>
      </c>
      <c r="J17" s="485"/>
      <c r="K17" s="485"/>
      <c r="L17" s="485"/>
      <c r="M17" s="485"/>
      <c r="N17" s="485"/>
      <c r="O17" s="485"/>
      <c r="P17" s="485"/>
      <c r="Q17" s="485"/>
      <c r="R17" s="485"/>
      <c r="S17" s="485"/>
      <c r="T17" s="485"/>
      <c r="U17" s="485"/>
      <c r="V17" s="485"/>
      <c r="W17" s="485"/>
      <c r="X17" s="485"/>
      <c r="Y17" s="485"/>
      <c r="Z17" s="485"/>
      <c r="AA17" s="485"/>
      <c r="AB17" s="485"/>
      <c r="AC17" s="234"/>
      <c r="AD17" s="234"/>
      <c r="AE17" s="234"/>
      <c r="AF17" s="234"/>
      <c r="AG17" s="234"/>
      <c r="AH17" s="234"/>
      <c r="AI17" s="234"/>
      <c r="AJ17" s="234"/>
      <c r="AK17" s="234"/>
      <c r="AL17" s="234"/>
      <c r="AM17" s="234"/>
      <c r="AN17" s="234"/>
      <c r="AO17" s="234"/>
      <c r="AP17" s="234"/>
    </row>
    <row r="18" spans="1:42" ht="15" thickBot="1" x14ac:dyDescent="0.4">
      <c r="A18" s="234"/>
      <c r="B18" s="486"/>
      <c r="C18" s="487"/>
      <c r="D18" s="487"/>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487"/>
      <c r="AC18" s="234"/>
      <c r="AD18" s="234"/>
      <c r="AE18" s="234"/>
      <c r="AF18" s="234"/>
      <c r="AG18" s="234"/>
      <c r="AH18" s="234"/>
      <c r="AI18" s="234"/>
      <c r="AJ18" s="234"/>
      <c r="AK18" s="234"/>
      <c r="AL18" s="234"/>
      <c r="AM18" s="234"/>
      <c r="AN18" s="234"/>
      <c r="AO18" s="234"/>
      <c r="AP18" s="234"/>
    </row>
    <row r="19" spans="1:42" ht="42" customHeight="1" thickBot="1" x14ac:dyDescent="0.4">
      <c r="A19" s="234"/>
      <c r="B19" s="500" t="s">
        <v>826</v>
      </c>
      <c r="C19" s="501"/>
      <c r="D19" s="501"/>
      <c r="E19" s="501"/>
      <c r="F19" s="501"/>
      <c r="G19" s="501"/>
      <c r="H19" s="502"/>
      <c r="I19" s="517" t="s">
        <v>153</v>
      </c>
      <c r="J19" s="485"/>
      <c r="K19" s="485"/>
      <c r="L19" s="485"/>
      <c r="M19" s="485"/>
      <c r="N19" s="485"/>
      <c r="O19" s="485"/>
      <c r="P19" s="485"/>
      <c r="Q19" s="485"/>
      <c r="R19" s="485"/>
      <c r="S19" s="485"/>
      <c r="T19" s="485"/>
      <c r="U19" s="485"/>
      <c r="V19" s="485"/>
      <c r="W19" s="485"/>
      <c r="X19" s="485"/>
      <c r="Y19" s="485"/>
      <c r="Z19" s="485"/>
      <c r="AA19" s="485"/>
      <c r="AB19" s="485"/>
      <c r="AC19" s="234"/>
      <c r="AD19" s="234"/>
      <c r="AE19" s="234"/>
      <c r="AF19" s="234"/>
      <c r="AG19" s="234"/>
      <c r="AH19" s="234"/>
      <c r="AI19" s="234"/>
      <c r="AJ19" s="234"/>
      <c r="AK19" s="234"/>
      <c r="AL19" s="234"/>
      <c r="AM19" s="234"/>
      <c r="AN19" s="234"/>
      <c r="AO19" s="234"/>
      <c r="AP19" s="234"/>
    </row>
    <row r="20" spans="1:42" ht="15" thickBot="1" x14ac:dyDescent="0.4">
      <c r="A20" s="234"/>
      <c r="B20" s="486"/>
      <c r="C20" s="487"/>
      <c r="D20" s="487"/>
      <c r="E20" s="487"/>
      <c r="F20" s="487"/>
      <c r="G20" s="487"/>
      <c r="H20" s="487"/>
      <c r="I20" s="487"/>
      <c r="J20" s="487"/>
      <c r="K20" s="487"/>
      <c r="L20" s="487"/>
      <c r="M20" s="487"/>
      <c r="N20" s="487"/>
      <c r="O20" s="487"/>
      <c r="P20" s="487"/>
      <c r="Q20" s="487"/>
      <c r="R20" s="487"/>
      <c r="S20" s="487"/>
      <c r="T20" s="487"/>
      <c r="U20" s="487"/>
      <c r="V20" s="487"/>
      <c r="W20" s="487"/>
      <c r="X20" s="487"/>
      <c r="Y20" s="487"/>
      <c r="Z20" s="487"/>
      <c r="AA20" s="487"/>
      <c r="AB20" s="487"/>
      <c r="AC20" s="234"/>
      <c r="AD20" s="234"/>
      <c r="AE20" s="234"/>
      <c r="AF20" s="234"/>
      <c r="AG20" s="234"/>
      <c r="AH20" s="234"/>
      <c r="AI20" s="234"/>
      <c r="AJ20" s="234"/>
      <c r="AK20" s="234"/>
      <c r="AL20" s="234"/>
      <c r="AM20" s="234"/>
      <c r="AN20" s="234"/>
      <c r="AO20" s="234"/>
      <c r="AP20" s="234"/>
    </row>
    <row r="21" spans="1:42" ht="15" thickBot="1" x14ac:dyDescent="0.4">
      <c r="A21" s="234"/>
      <c r="B21" s="500" t="s">
        <v>463</v>
      </c>
      <c r="C21" s="501"/>
      <c r="D21" s="501"/>
      <c r="E21" s="501"/>
      <c r="F21" s="501"/>
      <c r="G21" s="502"/>
      <c r="H21" s="514" t="s">
        <v>57</v>
      </c>
      <c r="I21" s="515"/>
      <c r="J21" s="516"/>
      <c r="K21" s="500" t="s">
        <v>835</v>
      </c>
      <c r="L21" s="501"/>
      <c r="M21" s="501"/>
      <c r="N21" s="501"/>
      <c r="O21" s="501"/>
      <c r="P21" s="501"/>
      <c r="Q21" s="501"/>
      <c r="R21" s="501"/>
      <c r="S21" s="501"/>
      <c r="T21" s="502"/>
      <c r="U21" s="517" t="s">
        <v>30</v>
      </c>
      <c r="V21" s="485"/>
      <c r="W21" s="485"/>
      <c r="X21" s="485"/>
      <c r="Y21" s="485"/>
      <c r="Z21" s="485"/>
      <c r="AA21" s="485"/>
      <c r="AB21" s="485"/>
      <c r="AC21" s="234"/>
      <c r="AD21" s="234"/>
      <c r="AE21" s="234"/>
      <c r="AF21" s="234"/>
      <c r="AG21" s="234"/>
      <c r="AH21" s="234"/>
      <c r="AI21" s="234"/>
      <c r="AJ21" s="234"/>
      <c r="AK21" s="234"/>
      <c r="AL21" s="234"/>
      <c r="AM21" s="234"/>
      <c r="AN21" s="234"/>
      <c r="AO21" s="234"/>
      <c r="AP21" s="234"/>
    </row>
    <row r="22" spans="1:42" ht="15" thickBot="1" x14ac:dyDescent="0.4">
      <c r="A22" s="234"/>
      <c r="B22" s="50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c r="AC22" s="234"/>
      <c r="AD22" s="234"/>
      <c r="AE22" s="234"/>
      <c r="AF22" s="234"/>
      <c r="AG22" s="234"/>
      <c r="AH22" s="234"/>
      <c r="AI22" s="234"/>
      <c r="AJ22" s="234"/>
      <c r="AK22" s="234"/>
      <c r="AL22" s="234"/>
      <c r="AM22" s="234"/>
      <c r="AN22" s="234"/>
      <c r="AO22" s="234"/>
      <c r="AP22" s="234"/>
    </row>
    <row r="23" spans="1:42" ht="15" thickBot="1" x14ac:dyDescent="0.4">
      <c r="A23" s="234"/>
      <c r="B23" s="500" t="s">
        <v>836</v>
      </c>
      <c r="C23" s="501"/>
      <c r="D23" s="501"/>
      <c r="E23" s="501"/>
      <c r="F23" s="501"/>
      <c r="G23" s="501"/>
      <c r="H23" s="502"/>
      <c r="I23" s="517" t="s">
        <v>157</v>
      </c>
      <c r="J23" s="485"/>
      <c r="K23" s="485"/>
      <c r="L23" s="485"/>
      <c r="M23" s="485"/>
      <c r="N23" s="485"/>
      <c r="O23" s="485"/>
      <c r="P23" s="485"/>
      <c r="Q23" s="485"/>
      <c r="R23" s="485"/>
      <c r="S23" s="485"/>
      <c r="T23" s="485"/>
      <c r="U23" s="485"/>
      <c r="V23" s="485"/>
      <c r="W23" s="485"/>
      <c r="X23" s="485"/>
      <c r="Y23" s="485"/>
      <c r="Z23" s="485"/>
      <c r="AA23" s="485"/>
      <c r="AB23" s="485"/>
      <c r="AC23" s="234"/>
      <c r="AD23" s="234"/>
      <c r="AE23" s="234"/>
      <c r="AF23" s="234"/>
      <c r="AG23" s="234"/>
      <c r="AH23" s="234"/>
      <c r="AI23" s="234"/>
      <c r="AJ23" s="234"/>
      <c r="AK23" s="234"/>
      <c r="AL23" s="234"/>
      <c r="AM23" s="234"/>
      <c r="AN23" s="234"/>
      <c r="AO23" s="234"/>
      <c r="AP23" s="234"/>
    </row>
    <row r="24" spans="1:42" ht="15" thickBot="1" x14ac:dyDescent="0.4">
      <c r="A24" s="234"/>
      <c r="B24" s="486"/>
      <c r="C24" s="487"/>
      <c r="D24" s="487"/>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c r="AC24" s="234"/>
      <c r="AD24" s="234"/>
      <c r="AE24" s="234"/>
      <c r="AF24" s="234"/>
      <c r="AG24" s="234"/>
      <c r="AH24" s="234"/>
      <c r="AI24" s="234"/>
      <c r="AJ24" s="234"/>
      <c r="AK24" s="234"/>
      <c r="AL24" s="234"/>
      <c r="AM24" s="234"/>
      <c r="AN24" s="234"/>
      <c r="AO24" s="234"/>
      <c r="AP24" s="234"/>
    </row>
    <row r="25" spans="1:42" ht="15" thickBot="1" x14ac:dyDescent="0.4">
      <c r="A25" s="234"/>
      <c r="B25" s="500" t="s">
        <v>268</v>
      </c>
      <c r="C25" s="501"/>
      <c r="D25" s="501"/>
      <c r="E25" s="501"/>
      <c r="F25" s="501"/>
      <c r="G25" s="501"/>
      <c r="H25" s="501"/>
      <c r="I25" s="501"/>
      <c r="J25" s="501"/>
      <c r="K25" s="501"/>
      <c r="L25" s="501"/>
      <c r="M25" s="223"/>
      <c r="N25" s="500" t="s">
        <v>24</v>
      </c>
      <c r="O25" s="501"/>
      <c r="P25" s="501"/>
      <c r="Q25" s="501"/>
      <c r="R25" s="501"/>
      <c r="S25" s="501"/>
      <c r="T25" s="501"/>
      <c r="U25" s="501"/>
      <c r="V25" s="501"/>
      <c r="W25" s="501"/>
      <c r="X25" s="501"/>
      <c r="Y25" s="501"/>
      <c r="Z25" s="501"/>
      <c r="AA25" s="501"/>
      <c r="AB25" s="501"/>
      <c r="AC25" s="234"/>
      <c r="AD25" s="234"/>
      <c r="AE25" s="234"/>
      <c r="AF25" s="234"/>
      <c r="AG25" s="234"/>
      <c r="AH25" s="234"/>
      <c r="AI25" s="234"/>
      <c r="AJ25" s="234"/>
      <c r="AK25" s="234"/>
      <c r="AL25" s="234"/>
      <c r="AM25" s="234"/>
      <c r="AN25" s="234"/>
      <c r="AO25" s="234"/>
      <c r="AP25" s="234"/>
    </row>
    <row r="26" spans="1:42" ht="15" thickBot="1" x14ac:dyDescent="0.4">
      <c r="A26" s="234"/>
      <c r="B26" s="483" t="s">
        <v>156</v>
      </c>
      <c r="C26" s="484"/>
      <c r="D26" s="484"/>
      <c r="E26" s="484"/>
      <c r="F26" s="484"/>
      <c r="G26" s="484"/>
      <c r="H26" s="484"/>
      <c r="I26" s="484"/>
      <c r="J26" s="484"/>
      <c r="K26" s="484"/>
      <c r="L26" s="484"/>
      <c r="M26" s="484"/>
      <c r="N26" s="485" t="s">
        <v>1213</v>
      </c>
      <c r="O26" s="485"/>
      <c r="P26" s="485"/>
      <c r="Q26" s="485"/>
      <c r="R26" s="485"/>
      <c r="S26" s="485"/>
      <c r="T26" s="485"/>
      <c r="U26" s="485"/>
      <c r="V26" s="485"/>
      <c r="W26" s="485"/>
      <c r="X26" s="485"/>
      <c r="Y26" s="485"/>
      <c r="Z26" s="485"/>
      <c r="AA26" s="485"/>
      <c r="AB26" s="485"/>
      <c r="AC26" s="234"/>
      <c r="AD26" s="234"/>
      <c r="AE26" s="234"/>
      <c r="AF26" s="234"/>
      <c r="AG26" s="234"/>
      <c r="AH26" s="234"/>
      <c r="AI26" s="234"/>
      <c r="AJ26" s="234"/>
      <c r="AK26" s="234"/>
      <c r="AL26" s="234"/>
      <c r="AM26" s="234"/>
      <c r="AN26" s="234"/>
      <c r="AO26" s="234"/>
      <c r="AP26" s="234"/>
    </row>
    <row r="27" spans="1:42" ht="15" thickBot="1" x14ac:dyDescent="0.4">
      <c r="A27" s="234"/>
      <c r="B27" s="486"/>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c r="AC27" s="234"/>
      <c r="AD27" s="234"/>
      <c r="AE27" s="234"/>
      <c r="AF27" s="234"/>
      <c r="AG27" s="234"/>
      <c r="AH27" s="234"/>
      <c r="AI27" s="234"/>
      <c r="AJ27" s="234"/>
      <c r="AK27" s="234"/>
      <c r="AL27" s="234"/>
      <c r="AM27" s="234"/>
      <c r="AN27" s="234"/>
      <c r="AO27" s="234"/>
      <c r="AP27" s="234"/>
    </row>
    <row r="28" spans="1:42" ht="15" thickBot="1" x14ac:dyDescent="0.4">
      <c r="A28" s="234"/>
      <c r="B28" s="488" t="s">
        <v>839</v>
      </c>
      <c r="C28" s="489"/>
      <c r="D28" s="489"/>
      <c r="E28" s="489"/>
      <c r="F28" s="489"/>
      <c r="G28" s="489"/>
      <c r="H28" s="490"/>
      <c r="I28" s="494">
        <v>1</v>
      </c>
      <c r="J28" s="495"/>
      <c r="K28" s="495"/>
      <c r="L28" s="496"/>
      <c r="M28" s="500" t="s">
        <v>22</v>
      </c>
      <c r="N28" s="501"/>
      <c r="O28" s="501"/>
      <c r="P28" s="501"/>
      <c r="Q28" s="501"/>
      <c r="R28" s="501"/>
      <c r="S28" s="501"/>
      <c r="T28" s="501"/>
      <c r="U28" s="501"/>
      <c r="V28" s="501"/>
      <c r="W28" s="502"/>
      <c r="X28" s="500" t="s">
        <v>18</v>
      </c>
      <c r="Y28" s="501"/>
      <c r="Z28" s="501"/>
      <c r="AA28" s="501"/>
      <c r="AB28" s="501"/>
      <c r="AC28" s="234"/>
      <c r="AD28" s="234"/>
      <c r="AE28" s="234"/>
      <c r="AF28" s="234"/>
      <c r="AG28" s="234"/>
      <c r="AH28" s="234"/>
      <c r="AI28" s="234"/>
      <c r="AJ28" s="234"/>
      <c r="AK28" s="234"/>
      <c r="AL28" s="234"/>
      <c r="AM28" s="234"/>
      <c r="AN28" s="234"/>
      <c r="AO28" s="234"/>
      <c r="AP28" s="234"/>
    </row>
    <row r="29" spans="1:42" ht="15" thickBot="1" x14ac:dyDescent="0.4">
      <c r="A29" s="234"/>
      <c r="B29" s="491"/>
      <c r="C29" s="492"/>
      <c r="D29" s="492"/>
      <c r="E29" s="492"/>
      <c r="F29" s="492"/>
      <c r="G29" s="492"/>
      <c r="H29" s="493"/>
      <c r="I29" s="497"/>
      <c r="J29" s="498"/>
      <c r="K29" s="498"/>
      <c r="L29" s="499"/>
      <c r="M29" s="503" t="s">
        <v>155</v>
      </c>
      <c r="N29" s="504"/>
      <c r="O29" s="504"/>
      <c r="P29" s="504"/>
      <c r="Q29" s="504"/>
      <c r="R29" s="504"/>
      <c r="S29" s="504"/>
      <c r="T29" s="504"/>
      <c r="U29" s="504"/>
      <c r="V29" s="504"/>
      <c r="W29" s="505"/>
      <c r="X29" s="483" t="s">
        <v>20</v>
      </c>
      <c r="Y29" s="484"/>
      <c r="Z29" s="484"/>
      <c r="AA29" s="484"/>
      <c r="AB29" s="484"/>
      <c r="AC29" s="234"/>
      <c r="AD29" s="234"/>
      <c r="AE29" s="234"/>
      <c r="AF29" s="234"/>
      <c r="AG29" s="234"/>
      <c r="AH29" s="234"/>
      <c r="AI29" s="234"/>
      <c r="AJ29" s="234"/>
      <c r="AK29" s="234"/>
      <c r="AL29" s="234"/>
      <c r="AM29" s="234"/>
      <c r="AN29" s="234"/>
      <c r="AO29" s="234"/>
      <c r="AP29" s="234"/>
    </row>
    <row r="30" spans="1:42" ht="15" thickBot="1" x14ac:dyDescent="0.4">
      <c r="A30" s="234"/>
      <c r="B30" s="486"/>
      <c r="C30" s="487"/>
      <c r="D30" s="487"/>
      <c r="E30" s="487"/>
      <c r="F30" s="487"/>
      <c r="G30" s="487"/>
      <c r="H30" s="487"/>
      <c r="I30" s="487"/>
      <c r="J30" s="487"/>
      <c r="K30" s="487"/>
      <c r="L30" s="487"/>
      <c r="M30" s="487"/>
      <c r="N30" s="487"/>
      <c r="O30" s="487"/>
      <c r="P30" s="487"/>
      <c r="Q30" s="487"/>
      <c r="R30" s="487"/>
      <c r="S30" s="487"/>
      <c r="T30" s="487"/>
      <c r="U30" s="487"/>
      <c r="V30" s="487"/>
      <c r="W30" s="487"/>
      <c r="X30" s="487"/>
      <c r="Y30" s="487"/>
      <c r="Z30" s="487"/>
      <c r="AA30" s="487"/>
      <c r="AB30" s="487"/>
      <c r="AC30" s="234"/>
      <c r="AD30" s="234"/>
      <c r="AE30" s="234"/>
      <c r="AF30" s="234"/>
      <c r="AG30" s="234"/>
      <c r="AH30" s="234"/>
      <c r="AI30" s="234"/>
      <c r="AJ30" s="234"/>
      <c r="AK30" s="234"/>
      <c r="AL30" s="234"/>
      <c r="AM30" s="234"/>
      <c r="AN30" s="234"/>
      <c r="AO30" s="234"/>
      <c r="AP30" s="234"/>
    </row>
    <row r="31" spans="1:42" ht="15" thickBot="1" x14ac:dyDescent="0.4">
      <c r="A31" s="234"/>
      <c r="B31" s="560" t="s">
        <v>842</v>
      </c>
      <c r="C31" s="561"/>
      <c r="D31" s="561"/>
      <c r="E31" s="561"/>
      <c r="F31" s="561"/>
      <c r="G31" s="561"/>
      <c r="H31" s="561"/>
      <c r="I31" s="561"/>
      <c r="J31" s="562"/>
      <c r="K31" s="569" t="s">
        <v>35</v>
      </c>
      <c r="L31" s="570"/>
      <c r="M31" s="570"/>
      <c r="N31" s="570"/>
      <c r="O31" s="570"/>
      <c r="P31" s="570"/>
      <c r="Q31" s="570"/>
      <c r="R31" s="571"/>
      <c r="S31" s="572" t="s">
        <v>36</v>
      </c>
      <c r="T31" s="573"/>
      <c r="U31" s="573"/>
      <c r="V31" s="573"/>
      <c r="W31" s="574"/>
      <c r="X31" s="575" t="s">
        <v>37</v>
      </c>
      <c r="Y31" s="576"/>
      <c r="Z31" s="576"/>
      <c r="AA31" s="576"/>
      <c r="AB31" s="576"/>
      <c r="AC31" s="234"/>
      <c r="AD31" s="234"/>
      <c r="AE31" s="234"/>
      <c r="AF31" s="234"/>
      <c r="AG31" s="234"/>
      <c r="AH31" s="234"/>
      <c r="AI31" s="234"/>
      <c r="AJ31" s="234"/>
      <c r="AK31" s="234"/>
      <c r="AL31" s="234"/>
      <c r="AM31" s="234"/>
      <c r="AN31" s="234"/>
      <c r="AO31" s="234"/>
      <c r="AP31" s="234"/>
    </row>
    <row r="32" spans="1:42" x14ac:dyDescent="0.35">
      <c r="A32" s="234"/>
      <c r="B32" s="563"/>
      <c r="C32" s="564"/>
      <c r="D32" s="564"/>
      <c r="E32" s="564"/>
      <c r="F32" s="564"/>
      <c r="G32" s="564"/>
      <c r="H32" s="564"/>
      <c r="I32" s="564"/>
      <c r="J32" s="565"/>
      <c r="K32" s="577" t="s">
        <v>38</v>
      </c>
      <c r="L32" s="578"/>
      <c r="M32" s="578"/>
      <c r="N32" s="579"/>
      <c r="O32" s="580" t="s">
        <v>39</v>
      </c>
      <c r="P32" s="578"/>
      <c r="Q32" s="578"/>
      <c r="R32" s="579"/>
      <c r="S32" s="580" t="s">
        <v>38</v>
      </c>
      <c r="T32" s="579"/>
      <c r="U32" s="580" t="s">
        <v>39</v>
      </c>
      <c r="V32" s="578"/>
      <c r="W32" s="579"/>
      <c r="X32" s="506" t="s">
        <v>38</v>
      </c>
      <c r="Y32" s="507"/>
      <c r="Z32" s="506" t="s">
        <v>39</v>
      </c>
      <c r="AA32" s="581"/>
      <c r="AB32" s="507"/>
      <c r="AC32" s="234"/>
      <c r="AD32" s="234"/>
      <c r="AE32" s="234"/>
      <c r="AF32" s="234"/>
      <c r="AG32" s="234"/>
      <c r="AH32" s="234"/>
      <c r="AI32" s="234"/>
      <c r="AJ32" s="234"/>
      <c r="AK32" s="234"/>
      <c r="AL32" s="234"/>
      <c r="AM32" s="234"/>
      <c r="AN32" s="234"/>
      <c r="AO32" s="234"/>
      <c r="AP32" s="234"/>
    </row>
    <row r="33" spans="1:42" ht="15" thickBot="1" x14ac:dyDescent="0.4">
      <c r="A33" s="234"/>
      <c r="B33" s="566"/>
      <c r="C33" s="567"/>
      <c r="D33" s="567"/>
      <c r="E33" s="567"/>
      <c r="F33" s="567"/>
      <c r="G33" s="567"/>
      <c r="H33" s="567"/>
      <c r="I33" s="567"/>
      <c r="J33" s="568"/>
      <c r="K33" s="1193">
        <v>0</v>
      </c>
      <c r="L33" s="555"/>
      <c r="M33" s="555"/>
      <c r="N33" s="556"/>
      <c r="O33" s="554">
        <v>0.89</v>
      </c>
      <c r="P33" s="555"/>
      <c r="Q33" s="555"/>
      <c r="R33" s="556"/>
      <c r="S33" s="554">
        <v>0.9</v>
      </c>
      <c r="T33" s="556"/>
      <c r="U33" s="554">
        <v>0.99</v>
      </c>
      <c r="V33" s="555"/>
      <c r="W33" s="556"/>
      <c r="X33" s="554">
        <v>1</v>
      </c>
      <c r="Y33" s="556"/>
      <c r="Z33" s="554">
        <v>1.1000000000000001</v>
      </c>
      <c r="AA33" s="555"/>
      <c r="AB33" s="556"/>
      <c r="AC33" s="234"/>
      <c r="AD33" s="234"/>
      <c r="AE33" s="234"/>
      <c r="AF33" s="234"/>
      <c r="AG33" s="234"/>
      <c r="AH33" s="234"/>
      <c r="AI33" s="234"/>
      <c r="AJ33" s="234"/>
      <c r="AK33" s="234"/>
      <c r="AL33" s="234"/>
      <c r="AM33" s="234"/>
      <c r="AN33" s="234"/>
      <c r="AO33" s="234"/>
      <c r="AP33" s="234"/>
    </row>
    <row r="34" spans="1:42" ht="15" thickBot="1" x14ac:dyDescent="0.4">
      <c r="A34" s="234"/>
      <c r="B34" s="486"/>
      <c r="C34" s="487"/>
      <c r="D34" s="487"/>
      <c r="E34" s="487"/>
      <c r="F34" s="487"/>
      <c r="G34" s="487"/>
      <c r="H34" s="487"/>
      <c r="I34" s="487"/>
      <c r="J34" s="487"/>
      <c r="K34" s="487"/>
      <c r="L34" s="487"/>
      <c r="M34" s="487"/>
      <c r="N34" s="487"/>
      <c r="O34" s="487"/>
      <c r="P34" s="487"/>
      <c r="Q34" s="487"/>
      <c r="R34" s="487"/>
      <c r="S34" s="487"/>
      <c r="T34" s="487"/>
      <c r="U34" s="487"/>
      <c r="V34" s="487"/>
      <c r="W34" s="487"/>
      <c r="X34" s="487"/>
      <c r="Y34" s="487"/>
      <c r="Z34" s="487"/>
      <c r="AA34" s="487"/>
      <c r="AB34" s="487"/>
      <c r="AC34" s="234"/>
      <c r="AD34" s="234"/>
      <c r="AE34" s="234"/>
      <c r="AF34" s="234"/>
      <c r="AG34" s="234"/>
      <c r="AH34" s="234"/>
      <c r="AI34" s="234"/>
      <c r="AJ34" s="234"/>
      <c r="AK34" s="234"/>
      <c r="AL34" s="234"/>
      <c r="AM34" s="234"/>
      <c r="AN34" s="234"/>
      <c r="AO34" s="234"/>
      <c r="AP34" s="234"/>
    </row>
    <row r="35" spans="1:42" ht="15" thickBot="1" x14ac:dyDescent="0.4">
      <c r="A35" s="248"/>
      <c r="B35" s="488" t="s">
        <v>40</v>
      </c>
      <c r="C35" s="489"/>
      <c r="D35" s="489"/>
      <c r="E35" s="489"/>
      <c r="F35" s="489"/>
      <c r="G35" s="489"/>
      <c r="H35" s="489"/>
      <c r="I35" s="489"/>
      <c r="J35" s="489"/>
      <c r="K35" s="489"/>
      <c r="L35" s="489"/>
      <c r="M35" s="489"/>
      <c r="N35" s="489"/>
      <c r="O35" s="489"/>
      <c r="P35" s="489"/>
      <c r="Q35" s="489"/>
      <c r="R35" s="489"/>
      <c r="S35" s="489"/>
      <c r="T35" s="489"/>
      <c r="U35" s="489"/>
      <c r="V35" s="489"/>
      <c r="W35" s="489"/>
      <c r="X35" s="489"/>
      <c r="Y35" s="489"/>
      <c r="Z35" s="489"/>
      <c r="AA35" s="489"/>
      <c r="AB35" s="489"/>
      <c r="AC35" s="1194"/>
      <c r="AD35" s="1194"/>
      <c r="AE35" s="1194"/>
      <c r="AF35" s="1194"/>
      <c r="AG35" s="1194"/>
      <c r="AH35" s="1194"/>
      <c r="AI35" s="1194"/>
      <c r="AJ35" s="1194"/>
      <c r="AK35" s="1194"/>
      <c r="AL35" s="1194"/>
      <c r="AM35" s="248"/>
      <c r="AN35" s="248"/>
      <c r="AO35" s="248"/>
      <c r="AP35" s="248"/>
    </row>
    <row r="36" spans="1:42" ht="84" x14ac:dyDescent="0.35">
      <c r="A36" s="248"/>
      <c r="B36" s="557" t="s">
        <v>41</v>
      </c>
      <c r="C36" s="558"/>
      <c r="D36" s="558"/>
      <c r="E36" s="558"/>
      <c r="F36" s="558"/>
      <c r="G36" s="559"/>
      <c r="H36" s="214" t="s">
        <v>158</v>
      </c>
      <c r="I36" s="224" t="s">
        <v>159</v>
      </c>
      <c r="J36" s="213" t="s">
        <v>42</v>
      </c>
      <c r="K36" s="557" t="s">
        <v>43</v>
      </c>
      <c r="L36" s="558"/>
      <c r="M36" s="558"/>
      <c r="N36" s="558"/>
      <c r="O36" s="558"/>
      <c r="P36" s="558"/>
      <c r="Q36" s="558"/>
      <c r="R36" s="558"/>
      <c r="S36" s="558"/>
      <c r="T36" s="558"/>
      <c r="U36" s="558"/>
      <c r="V36" s="558"/>
      <c r="W36" s="558"/>
      <c r="X36" s="558"/>
      <c r="Y36" s="558"/>
      <c r="Z36" s="558"/>
      <c r="AA36" s="558"/>
      <c r="AB36" s="559"/>
      <c r="AC36" s="1195"/>
      <c r="AD36" s="1194"/>
      <c r="AE36" s="1194"/>
      <c r="AF36" s="1194"/>
      <c r="AG36" s="1194"/>
      <c r="AH36" s="1194"/>
      <c r="AI36" s="1194"/>
      <c r="AJ36" s="1194"/>
      <c r="AK36" s="1194"/>
      <c r="AL36" s="1194"/>
      <c r="AM36" s="248"/>
      <c r="AN36" s="248"/>
      <c r="AO36" s="248"/>
      <c r="AP36" s="248"/>
    </row>
    <row r="37" spans="1:42" ht="100" customHeight="1" x14ac:dyDescent="0.35">
      <c r="A37" s="248"/>
      <c r="B37" s="735" t="s">
        <v>160</v>
      </c>
      <c r="C37" s="736"/>
      <c r="D37" s="736"/>
      <c r="E37" s="736"/>
      <c r="F37" s="736"/>
      <c r="G37" s="737"/>
      <c r="H37" s="215">
        <v>83.53</v>
      </c>
      <c r="I37" s="238">
        <v>76.87</v>
      </c>
      <c r="J37" s="264">
        <v>1.087</v>
      </c>
      <c r="K37" s="1196" t="s">
        <v>1214</v>
      </c>
      <c r="L37" s="1197"/>
      <c r="M37" s="1197"/>
      <c r="N37" s="1197"/>
      <c r="O37" s="1197"/>
      <c r="P37" s="1197"/>
      <c r="Q37" s="1197"/>
      <c r="R37" s="1197"/>
      <c r="S37" s="1197"/>
      <c r="T37" s="1197"/>
      <c r="U37" s="1197"/>
      <c r="V37" s="1197"/>
      <c r="W37" s="1197"/>
      <c r="X37" s="1197"/>
      <c r="Y37" s="1197"/>
      <c r="Z37" s="1197"/>
      <c r="AA37" s="1197"/>
      <c r="AB37" s="1198"/>
      <c r="AC37" s="1195"/>
      <c r="AD37" s="1194"/>
      <c r="AE37" s="1194"/>
      <c r="AF37" s="1194"/>
      <c r="AG37" s="1194"/>
      <c r="AH37" s="1194"/>
      <c r="AI37" s="1194"/>
      <c r="AJ37" s="1194"/>
      <c r="AK37" s="1194"/>
      <c r="AL37" s="1194"/>
      <c r="AM37" s="248"/>
      <c r="AN37" s="248"/>
      <c r="AO37" s="248"/>
      <c r="AP37" s="248"/>
    </row>
    <row r="38" spans="1:42" ht="62.5" customHeight="1" x14ac:dyDescent="0.35">
      <c r="A38" s="248"/>
      <c r="B38" s="735" t="s">
        <v>161</v>
      </c>
      <c r="C38" s="736"/>
      <c r="D38" s="736"/>
      <c r="E38" s="736"/>
      <c r="F38" s="736"/>
      <c r="G38" s="737"/>
      <c r="H38" s="215">
        <v>84.16</v>
      </c>
      <c r="I38" s="215">
        <v>76.25</v>
      </c>
      <c r="J38" s="264">
        <v>1.1040000000000001</v>
      </c>
      <c r="K38" s="1196" t="s">
        <v>1215</v>
      </c>
      <c r="L38" s="1197"/>
      <c r="M38" s="1197"/>
      <c r="N38" s="1197"/>
      <c r="O38" s="1197"/>
      <c r="P38" s="1197"/>
      <c r="Q38" s="1197"/>
      <c r="R38" s="1197"/>
      <c r="S38" s="1197"/>
      <c r="T38" s="1197"/>
      <c r="U38" s="1197"/>
      <c r="V38" s="1197"/>
      <c r="W38" s="1197"/>
      <c r="X38" s="1197"/>
      <c r="Y38" s="1197"/>
      <c r="Z38" s="1197"/>
      <c r="AA38" s="1197"/>
      <c r="AB38" s="1198"/>
      <c r="AC38" s="1195"/>
      <c r="AD38" s="1194"/>
      <c r="AE38" s="1194"/>
      <c r="AF38" s="1194"/>
      <c r="AG38" s="1194"/>
      <c r="AH38" s="1194"/>
      <c r="AI38" s="1194"/>
      <c r="AJ38" s="1194"/>
      <c r="AK38" s="1194"/>
      <c r="AL38" s="1194"/>
      <c r="AM38" s="248"/>
      <c r="AN38" s="248"/>
      <c r="AO38" s="248"/>
      <c r="AP38" s="248"/>
    </row>
    <row r="39" spans="1:42" ht="125" customHeight="1" x14ac:dyDescent="0.35">
      <c r="A39" s="248"/>
      <c r="B39" s="735" t="s">
        <v>162</v>
      </c>
      <c r="C39" s="736"/>
      <c r="D39" s="736"/>
      <c r="E39" s="736"/>
      <c r="F39" s="736"/>
      <c r="G39" s="737"/>
      <c r="H39" s="220">
        <v>227.35</v>
      </c>
      <c r="I39" s="220">
        <v>83.75</v>
      </c>
      <c r="J39" s="240">
        <v>2.71</v>
      </c>
      <c r="K39" s="1196" t="s">
        <v>1216</v>
      </c>
      <c r="L39" s="1197"/>
      <c r="M39" s="1197"/>
      <c r="N39" s="1197"/>
      <c r="O39" s="1197"/>
      <c r="P39" s="1197"/>
      <c r="Q39" s="1197"/>
      <c r="R39" s="1197"/>
      <c r="S39" s="1197"/>
      <c r="T39" s="1197"/>
      <c r="U39" s="1197"/>
      <c r="V39" s="1197"/>
      <c r="W39" s="1197"/>
      <c r="X39" s="1197"/>
      <c r="Y39" s="1197"/>
      <c r="Z39" s="1197"/>
      <c r="AA39" s="1197"/>
      <c r="AB39" s="1198"/>
      <c r="AC39" s="1195"/>
      <c r="AD39" s="1194"/>
      <c r="AE39" s="1194"/>
      <c r="AF39" s="1194"/>
      <c r="AG39" s="1194"/>
      <c r="AH39" s="1194"/>
      <c r="AI39" s="1194"/>
      <c r="AJ39" s="1194"/>
      <c r="AK39" s="1194"/>
      <c r="AL39" s="1194"/>
      <c r="AM39" s="248"/>
      <c r="AN39" s="248"/>
      <c r="AO39" s="248"/>
      <c r="AP39" s="248"/>
    </row>
    <row r="40" spans="1:42" ht="62.5" customHeight="1" thickBot="1" x14ac:dyDescent="0.4">
      <c r="A40" s="234"/>
      <c r="B40" s="1199" t="s">
        <v>163</v>
      </c>
      <c r="C40" s="1200"/>
      <c r="D40" s="1200"/>
      <c r="E40" s="1200"/>
      <c r="F40" s="1200"/>
      <c r="G40" s="1201"/>
      <c r="H40" s="220">
        <v>49.63</v>
      </c>
      <c r="I40" s="220">
        <v>144.28</v>
      </c>
      <c r="J40" s="240">
        <v>0.34</v>
      </c>
      <c r="K40" s="1202" t="s">
        <v>1217</v>
      </c>
      <c r="L40" s="1203"/>
      <c r="M40" s="1203"/>
      <c r="N40" s="1203"/>
      <c r="O40" s="1203"/>
      <c r="P40" s="1203"/>
      <c r="Q40" s="1203"/>
      <c r="R40" s="1203"/>
      <c r="S40" s="1203"/>
      <c r="T40" s="1203"/>
      <c r="U40" s="1203"/>
      <c r="V40" s="1203"/>
      <c r="W40" s="1203"/>
      <c r="X40" s="1203"/>
      <c r="Y40" s="1203"/>
      <c r="Z40" s="1203"/>
      <c r="AA40" s="1203"/>
      <c r="AB40" s="1204"/>
      <c r="AC40" s="234"/>
      <c r="AD40" s="234"/>
      <c r="AE40" s="234"/>
      <c r="AF40" s="234"/>
      <c r="AG40" s="234"/>
      <c r="AH40" s="234"/>
      <c r="AI40" s="234"/>
      <c r="AJ40" s="234"/>
      <c r="AK40" s="234"/>
      <c r="AL40" s="234"/>
      <c r="AM40" s="234"/>
      <c r="AN40" s="234"/>
      <c r="AO40" s="234"/>
      <c r="AP40" s="234"/>
    </row>
    <row r="41" spans="1:42" ht="15" thickBot="1" x14ac:dyDescent="0.4">
      <c r="A41" s="234"/>
      <c r="B41" s="500" t="s">
        <v>46</v>
      </c>
      <c r="C41" s="501"/>
      <c r="D41" s="501"/>
      <c r="E41" s="501"/>
      <c r="F41" s="501"/>
      <c r="G41" s="502"/>
      <c r="H41" s="305">
        <v>444.67</v>
      </c>
      <c r="I41" s="305">
        <v>381.15</v>
      </c>
      <c r="J41" s="306">
        <v>1.1667000000000001</v>
      </c>
      <c r="K41" s="664"/>
      <c r="L41" s="665"/>
      <c r="M41" s="665"/>
      <c r="N41" s="665"/>
      <c r="O41" s="665"/>
      <c r="P41" s="665"/>
      <c r="Q41" s="665"/>
      <c r="R41" s="665"/>
      <c r="S41" s="665"/>
      <c r="T41" s="665"/>
      <c r="U41" s="665"/>
      <c r="V41" s="665"/>
      <c r="W41" s="665"/>
      <c r="X41" s="665"/>
      <c r="Y41" s="665"/>
      <c r="Z41" s="665"/>
      <c r="AA41" s="665"/>
      <c r="AB41" s="666"/>
      <c r="AC41" s="234"/>
      <c r="AD41" s="234"/>
      <c r="AE41" s="234"/>
      <c r="AF41" s="234"/>
      <c r="AG41" s="234"/>
      <c r="AH41" s="234"/>
      <c r="AI41" s="234"/>
      <c r="AJ41" s="234"/>
      <c r="AK41" s="234"/>
      <c r="AL41" s="234"/>
      <c r="AM41" s="234"/>
      <c r="AN41" s="234"/>
      <c r="AO41" s="234"/>
      <c r="AP41" s="234"/>
    </row>
    <row r="42" spans="1:42" ht="15" thickBot="1" x14ac:dyDescent="0.4">
      <c r="A42" s="248"/>
      <c r="B42" s="486"/>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c r="AC42" s="1194"/>
      <c r="AD42" s="1194"/>
      <c r="AE42" s="1194"/>
      <c r="AF42" s="1194"/>
      <c r="AG42" s="1194"/>
      <c r="AH42" s="1194"/>
      <c r="AI42" s="1194"/>
      <c r="AJ42" s="1194"/>
      <c r="AK42" s="1194"/>
      <c r="AL42" s="1194"/>
      <c r="AM42" s="248"/>
      <c r="AN42" s="248"/>
      <c r="AO42" s="248"/>
      <c r="AP42" s="248"/>
    </row>
    <row r="43" spans="1:42" ht="15" thickBot="1" x14ac:dyDescent="0.4">
      <c r="A43" s="248"/>
      <c r="B43" s="500" t="s">
        <v>855</v>
      </c>
      <c r="C43" s="501"/>
      <c r="D43" s="501"/>
      <c r="E43" s="501"/>
      <c r="F43" s="501"/>
      <c r="G43" s="501"/>
      <c r="H43" s="501"/>
      <c r="I43" s="501"/>
      <c r="J43" s="501"/>
      <c r="K43" s="501"/>
      <c r="L43" s="501"/>
      <c r="M43" s="501"/>
      <c r="N43" s="501"/>
      <c r="O43" s="501"/>
      <c r="P43" s="501"/>
      <c r="Q43" s="501"/>
      <c r="R43" s="501"/>
      <c r="S43" s="501"/>
      <c r="T43" s="501"/>
      <c r="U43" s="501"/>
      <c r="V43" s="501"/>
      <c r="W43" s="501"/>
      <c r="X43" s="501"/>
      <c r="Y43" s="501"/>
      <c r="Z43" s="501"/>
      <c r="AA43" s="501"/>
      <c r="AB43" s="501"/>
      <c r="AC43" s="1194"/>
      <c r="AD43" s="1194"/>
      <c r="AE43" s="1194"/>
      <c r="AF43" s="1194"/>
      <c r="AG43" s="1194"/>
      <c r="AH43" s="1194"/>
      <c r="AI43" s="1194"/>
      <c r="AJ43" s="1194"/>
      <c r="AK43" s="1194"/>
      <c r="AL43" s="1194"/>
      <c r="AM43" s="248"/>
      <c r="AN43" s="248"/>
      <c r="AO43" s="248"/>
      <c r="AP43" s="248"/>
    </row>
    <row r="44" spans="1:42" x14ac:dyDescent="0.35">
      <c r="A44" s="234"/>
      <c r="B44" s="667" t="s">
        <v>71</v>
      </c>
      <c r="C44" s="668"/>
      <c r="D44" s="668"/>
      <c r="E44" s="668"/>
      <c r="F44" s="668"/>
      <c r="G44" s="668"/>
      <c r="H44" s="668"/>
      <c r="I44" s="668"/>
      <c r="J44" s="668"/>
      <c r="K44" s="668"/>
      <c r="L44" s="668"/>
      <c r="M44" s="668"/>
      <c r="N44" s="668"/>
      <c r="O44" s="668"/>
      <c r="P44" s="668"/>
      <c r="Q44" s="668"/>
      <c r="R44" s="668"/>
      <c r="S44" s="668"/>
      <c r="T44" s="668"/>
      <c r="U44" s="668"/>
      <c r="V44" s="668"/>
      <c r="W44" s="668"/>
      <c r="X44" s="668"/>
      <c r="Y44" s="668"/>
      <c r="Z44" s="668"/>
      <c r="AA44" s="668"/>
      <c r="AB44" s="668"/>
      <c r="AC44" s="234"/>
      <c r="AD44" s="234"/>
      <c r="AE44" s="234"/>
      <c r="AF44" s="234"/>
      <c r="AG44" s="234"/>
      <c r="AH44" s="234"/>
      <c r="AI44" s="234"/>
      <c r="AJ44" s="234"/>
      <c r="AK44" s="234"/>
      <c r="AL44" s="234"/>
      <c r="AM44" s="234"/>
      <c r="AN44" s="234"/>
      <c r="AO44" s="234"/>
      <c r="AP44" s="234"/>
    </row>
    <row r="45" spans="1:42" x14ac:dyDescent="0.35">
      <c r="A45" s="234"/>
      <c r="B45" s="619"/>
      <c r="C45" s="620"/>
      <c r="D45" s="620"/>
      <c r="E45" s="620"/>
      <c r="F45" s="620"/>
      <c r="G45" s="620"/>
      <c r="H45" s="620"/>
      <c r="I45" s="620"/>
      <c r="J45" s="620"/>
      <c r="K45" s="620"/>
      <c r="L45" s="620"/>
      <c r="M45" s="620"/>
      <c r="N45" s="620"/>
      <c r="O45" s="620"/>
      <c r="P45" s="620"/>
      <c r="Q45" s="620"/>
      <c r="R45" s="620"/>
      <c r="S45" s="620"/>
      <c r="T45" s="620"/>
      <c r="U45" s="620"/>
      <c r="V45" s="620"/>
      <c r="W45" s="620"/>
      <c r="X45" s="620"/>
      <c r="Y45" s="620"/>
      <c r="Z45" s="620"/>
      <c r="AA45" s="620"/>
      <c r="AB45" s="620"/>
      <c r="AC45" s="234"/>
      <c r="AD45" s="234"/>
      <c r="AE45" s="234"/>
      <c r="AF45" s="234"/>
      <c r="AG45" s="234"/>
      <c r="AH45" s="234"/>
      <c r="AI45" s="234"/>
      <c r="AJ45" s="234"/>
      <c r="AK45" s="234"/>
      <c r="AL45" s="234"/>
      <c r="AM45" s="234" t="s">
        <v>164</v>
      </c>
      <c r="AN45" s="234" t="s">
        <v>165</v>
      </c>
      <c r="AO45" s="234" t="s">
        <v>166</v>
      </c>
      <c r="AP45" s="234" t="s">
        <v>167</v>
      </c>
    </row>
    <row r="46" spans="1:42" x14ac:dyDescent="0.35">
      <c r="A46" s="234"/>
      <c r="B46" s="619"/>
      <c r="C46" s="620"/>
      <c r="D46" s="620"/>
      <c r="E46" s="620"/>
      <c r="F46" s="620"/>
      <c r="G46" s="620"/>
      <c r="H46" s="620"/>
      <c r="I46" s="620"/>
      <c r="J46" s="620"/>
      <c r="K46" s="620"/>
      <c r="L46" s="620"/>
      <c r="M46" s="620"/>
      <c r="N46" s="620"/>
      <c r="O46" s="620"/>
      <c r="P46" s="620"/>
      <c r="Q46" s="620"/>
      <c r="R46" s="620"/>
      <c r="S46" s="620"/>
      <c r="T46" s="620"/>
      <c r="U46" s="620"/>
      <c r="V46" s="620"/>
      <c r="W46" s="620"/>
      <c r="X46" s="620"/>
      <c r="Y46" s="620"/>
      <c r="Z46" s="620"/>
      <c r="AA46" s="620"/>
      <c r="AB46" s="620"/>
      <c r="AC46" s="234"/>
      <c r="AD46" s="234"/>
      <c r="AE46" s="234"/>
      <c r="AF46" s="234"/>
      <c r="AG46" s="234"/>
      <c r="AH46" s="234"/>
      <c r="AI46" s="234"/>
      <c r="AJ46" s="234"/>
      <c r="AK46" s="234"/>
      <c r="AL46" s="234"/>
      <c r="AM46" s="234" t="s">
        <v>168</v>
      </c>
      <c r="AN46" s="234">
        <v>83.53</v>
      </c>
      <c r="AO46" s="234">
        <v>83.53</v>
      </c>
      <c r="AP46" s="234">
        <v>76.87</v>
      </c>
    </row>
    <row r="47" spans="1:42" x14ac:dyDescent="0.35">
      <c r="A47" s="234"/>
      <c r="B47" s="619"/>
      <c r="C47" s="620"/>
      <c r="D47" s="620"/>
      <c r="E47" s="620"/>
      <c r="F47" s="620"/>
      <c r="G47" s="620"/>
      <c r="H47" s="620"/>
      <c r="I47" s="620"/>
      <c r="J47" s="620"/>
      <c r="K47" s="620"/>
      <c r="L47" s="620"/>
      <c r="M47" s="620"/>
      <c r="N47" s="620"/>
      <c r="O47" s="620"/>
      <c r="P47" s="620"/>
      <c r="Q47" s="620"/>
      <c r="R47" s="620"/>
      <c r="S47" s="620"/>
      <c r="T47" s="620"/>
      <c r="U47" s="620"/>
      <c r="V47" s="620"/>
      <c r="W47" s="620"/>
      <c r="X47" s="620"/>
      <c r="Y47" s="620"/>
      <c r="Z47" s="620"/>
      <c r="AA47" s="620"/>
      <c r="AB47" s="620"/>
      <c r="AC47" s="234"/>
      <c r="AD47" s="234"/>
      <c r="AE47" s="234"/>
      <c r="AF47" s="234"/>
      <c r="AG47" s="234"/>
      <c r="AH47" s="234"/>
      <c r="AI47" s="234"/>
      <c r="AJ47" s="234"/>
      <c r="AK47" s="234"/>
      <c r="AL47" s="234"/>
      <c r="AM47" s="234" t="s">
        <v>169</v>
      </c>
      <c r="AN47" s="234">
        <v>84.16</v>
      </c>
      <c r="AO47" s="234">
        <v>167.69</v>
      </c>
      <c r="AP47" s="234">
        <v>76.25</v>
      </c>
    </row>
    <row r="48" spans="1:42" x14ac:dyDescent="0.35">
      <c r="A48" s="234"/>
      <c r="B48" s="619"/>
      <c r="C48" s="620"/>
      <c r="D48" s="620"/>
      <c r="E48" s="620"/>
      <c r="F48" s="620"/>
      <c r="G48" s="620"/>
      <c r="H48" s="620"/>
      <c r="I48" s="620"/>
      <c r="J48" s="620"/>
      <c r="K48" s="620"/>
      <c r="L48" s="620"/>
      <c r="M48" s="620"/>
      <c r="N48" s="620"/>
      <c r="O48" s="620"/>
      <c r="P48" s="620"/>
      <c r="Q48" s="620"/>
      <c r="R48" s="620"/>
      <c r="S48" s="620"/>
      <c r="T48" s="620"/>
      <c r="U48" s="620"/>
      <c r="V48" s="620"/>
      <c r="W48" s="620"/>
      <c r="X48" s="620"/>
      <c r="Y48" s="620"/>
      <c r="Z48" s="620"/>
      <c r="AA48" s="620"/>
      <c r="AB48" s="620"/>
      <c r="AC48" s="234"/>
      <c r="AD48" s="234"/>
      <c r="AE48" s="234"/>
      <c r="AF48" s="234"/>
      <c r="AG48" s="234"/>
      <c r="AH48" s="234"/>
      <c r="AI48" s="234"/>
      <c r="AJ48" s="234"/>
      <c r="AK48" s="234"/>
      <c r="AL48" s="234"/>
      <c r="AM48" s="234" t="s">
        <v>170</v>
      </c>
      <c r="AN48" s="234">
        <v>227.35</v>
      </c>
      <c r="AO48" s="234">
        <v>395.04</v>
      </c>
      <c r="AP48" s="234">
        <v>83.75</v>
      </c>
    </row>
    <row r="49" spans="1:42" x14ac:dyDescent="0.35">
      <c r="A49" s="234"/>
      <c r="B49" s="619"/>
      <c r="C49" s="620"/>
      <c r="D49" s="620"/>
      <c r="E49" s="620"/>
      <c r="F49" s="620"/>
      <c r="G49" s="620"/>
      <c r="H49" s="620"/>
      <c r="I49" s="620"/>
      <c r="J49" s="620"/>
      <c r="K49" s="620"/>
      <c r="L49" s="620"/>
      <c r="M49" s="620"/>
      <c r="N49" s="620"/>
      <c r="O49" s="620"/>
      <c r="P49" s="620"/>
      <c r="Q49" s="620"/>
      <c r="R49" s="620"/>
      <c r="S49" s="620"/>
      <c r="T49" s="620"/>
      <c r="U49" s="620"/>
      <c r="V49" s="620"/>
      <c r="W49" s="620"/>
      <c r="X49" s="620"/>
      <c r="Y49" s="620"/>
      <c r="Z49" s="620"/>
      <c r="AA49" s="620"/>
      <c r="AB49" s="620"/>
      <c r="AC49" s="234"/>
      <c r="AD49" s="234"/>
      <c r="AE49" s="234"/>
      <c r="AF49" s="234"/>
      <c r="AG49" s="234"/>
      <c r="AH49" s="234"/>
      <c r="AI49" s="234"/>
      <c r="AJ49" s="234"/>
      <c r="AK49" s="234"/>
      <c r="AL49" s="234"/>
      <c r="AM49" s="234" t="s">
        <v>171</v>
      </c>
      <c r="AN49" s="234">
        <v>49.63</v>
      </c>
      <c r="AO49" s="234">
        <v>444.67</v>
      </c>
      <c r="AP49" s="234">
        <v>144.28</v>
      </c>
    </row>
    <row r="50" spans="1:42" x14ac:dyDescent="0.35">
      <c r="A50" s="234"/>
      <c r="B50" s="619"/>
      <c r="C50" s="620"/>
      <c r="D50" s="620"/>
      <c r="E50" s="620"/>
      <c r="F50" s="620"/>
      <c r="G50" s="620"/>
      <c r="H50" s="620"/>
      <c r="I50" s="620"/>
      <c r="J50" s="620"/>
      <c r="K50" s="620"/>
      <c r="L50" s="620"/>
      <c r="M50" s="620"/>
      <c r="N50" s="620"/>
      <c r="O50" s="620"/>
      <c r="P50" s="620"/>
      <c r="Q50" s="620"/>
      <c r="R50" s="620"/>
      <c r="S50" s="620"/>
      <c r="T50" s="620"/>
      <c r="U50" s="620"/>
      <c r="V50" s="620"/>
      <c r="W50" s="620"/>
      <c r="X50" s="620"/>
      <c r="Y50" s="620"/>
      <c r="Z50" s="620"/>
      <c r="AA50" s="620"/>
      <c r="AB50" s="620"/>
      <c r="AC50" s="234"/>
      <c r="AD50" s="234"/>
      <c r="AE50" s="234"/>
      <c r="AF50" s="234"/>
      <c r="AG50" s="234"/>
      <c r="AH50" s="234"/>
      <c r="AI50" s="234"/>
      <c r="AJ50" s="234"/>
      <c r="AK50" s="234"/>
      <c r="AL50" s="234"/>
      <c r="AM50" s="234" t="s">
        <v>46</v>
      </c>
      <c r="AN50" s="234">
        <v>444.67</v>
      </c>
      <c r="AO50" s="234">
        <v>444.67</v>
      </c>
      <c r="AP50" s="234">
        <v>381.15</v>
      </c>
    </row>
    <row r="51" spans="1:42" x14ac:dyDescent="0.35">
      <c r="A51" s="234"/>
      <c r="B51" s="619"/>
      <c r="C51" s="620"/>
      <c r="D51" s="620"/>
      <c r="E51" s="620"/>
      <c r="F51" s="620"/>
      <c r="G51" s="620"/>
      <c r="H51" s="620"/>
      <c r="I51" s="620"/>
      <c r="J51" s="620"/>
      <c r="K51" s="620"/>
      <c r="L51" s="620"/>
      <c r="M51" s="620"/>
      <c r="N51" s="620"/>
      <c r="O51" s="620"/>
      <c r="P51" s="620"/>
      <c r="Q51" s="620"/>
      <c r="R51" s="620"/>
      <c r="S51" s="620"/>
      <c r="T51" s="620"/>
      <c r="U51" s="620"/>
      <c r="V51" s="620"/>
      <c r="W51" s="620"/>
      <c r="X51" s="620"/>
      <c r="Y51" s="620"/>
      <c r="Z51" s="620"/>
      <c r="AA51" s="620"/>
      <c r="AB51" s="620"/>
      <c r="AC51" s="234"/>
      <c r="AD51" s="234"/>
      <c r="AE51" s="234"/>
      <c r="AF51" s="234"/>
      <c r="AG51" s="234"/>
      <c r="AH51" s="234"/>
      <c r="AI51" s="234"/>
      <c r="AJ51" s="234"/>
      <c r="AK51" s="234"/>
      <c r="AL51" s="234"/>
      <c r="AM51" s="234"/>
      <c r="AN51" s="234"/>
      <c r="AO51" s="234"/>
      <c r="AP51" s="234"/>
    </row>
    <row r="52" spans="1:42" x14ac:dyDescent="0.35">
      <c r="A52" s="234"/>
      <c r="B52" s="619"/>
      <c r="C52" s="620"/>
      <c r="D52" s="620"/>
      <c r="E52" s="620"/>
      <c r="F52" s="620"/>
      <c r="G52" s="620"/>
      <c r="H52" s="620"/>
      <c r="I52" s="620"/>
      <c r="J52" s="620"/>
      <c r="K52" s="620"/>
      <c r="L52" s="620"/>
      <c r="M52" s="620"/>
      <c r="N52" s="620"/>
      <c r="O52" s="620"/>
      <c r="P52" s="620"/>
      <c r="Q52" s="620"/>
      <c r="R52" s="620"/>
      <c r="S52" s="620"/>
      <c r="T52" s="620"/>
      <c r="U52" s="620"/>
      <c r="V52" s="620"/>
      <c r="W52" s="620"/>
      <c r="X52" s="620"/>
      <c r="Y52" s="620"/>
      <c r="Z52" s="620"/>
      <c r="AA52" s="620"/>
      <c r="AB52" s="620"/>
      <c r="AC52" s="234"/>
      <c r="AD52" s="234"/>
      <c r="AE52" s="234"/>
      <c r="AF52" s="234"/>
      <c r="AG52" s="234"/>
      <c r="AH52" s="234"/>
      <c r="AI52" s="234"/>
      <c r="AJ52" s="234"/>
      <c r="AK52" s="234"/>
      <c r="AL52" s="234"/>
      <c r="AM52" s="234"/>
      <c r="AN52" s="234"/>
      <c r="AO52" s="234"/>
      <c r="AP52" s="234"/>
    </row>
    <row r="53" spans="1:42" ht="15" thickBot="1" x14ac:dyDescent="0.4">
      <c r="A53" s="234"/>
      <c r="B53" s="669"/>
      <c r="C53" s="670"/>
      <c r="D53" s="670"/>
      <c r="E53" s="670"/>
      <c r="F53" s="670"/>
      <c r="G53" s="670"/>
      <c r="H53" s="670"/>
      <c r="I53" s="670"/>
      <c r="J53" s="670"/>
      <c r="K53" s="670"/>
      <c r="L53" s="670"/>
      <c r="M53" s="670"/>
      <c r="N53" s="670"/>
      <c r="O53" s="670"/>
      <c r="P53" s="670"/>
      <c r="Q53" s="670"/>
      <c r="R53" s="670"/>
      <c r="S53" s="670"/>
      <c r="T53" s="670"/>
      <c r="U53" s="670"/>
      <c r="V53" s="670"/>
      <c r="W53" s="670"/>
      <c r="X53" s="670"/>
      <c r="Y53" s="670"/>
      <c r="Z53" s="670"/>
      <c r="AA53" s="670"/>
      <c r="AB53" s="670"/>
      <c r="AC53" s="234"/>
      <c r="AD53" s="234"/>
      <c r="AE53" s="234"/>
      <c r="AF53" s="234"/>
      <c r="AG53" s="234"/>
      <c r="AH53" s="234"/>
      <c r="AI53" s="234"/>
      <c r="AJ53" s="234"/>
      <c r="AK53" s="234"/>
      <c r="AL53" s="234"/>
      <c r="AM53" s="234"/>
      <c r="AN53" s="234"/>
      <c r="AO53" s="234"/>
      <c r="AP53" s="234"/>
    </row>
    <row r="54" spans="1:42" ht="15" thickBot="1" x14ac:dyDescent="0.4">
      <c r="A54" s="234"/>
      <c r="B54" s="486"/>
      <c r="C54" s="487"/>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7"/>
      <c r="AB54" s="487"/>
      <c r="AC54" s="234"/>
      <c r="AD54" s="234"/>
      <c r="AE54" s="234"/>
      <c r="AF54" s="234"/>
      <c r="AG54" s="234"/>
      <c r="AH54" s="234"/>
      <c r="AI54" s="234"/>
      <c r="AJ54" s="234"/>
      <c r="AK54" s="234"/>
      <c r="AL54" s="234"/>
      <c r="AM54" s="234"/>
      <c r="AN54" s="234"/>
      <c r="AO54" s="234"/>
      <c r="AP54" s="234"/>
    </row>
    <row r="55" spans="1:42" ht="14.5" customHeight="1" x14ac:dyDescent="0.35">
      <c r="A55" s="671"/>
      <c r="B55" s="672" t="s">
        <v>41</v>
      </c>
      <c r="C55" s="673"/>
      <c r="D55" s="673"/>
      <c r="E55" s="673"/>
      <c r="F55" s="673"/>
      <c r="G55" s="674"/>
      <c r="H55" s="678" t="s">
        <v>595</v>
      </c>
      <c r="I55" s="674"/>
      <c r="J55" s="678" t="s">
        <v>595</v>
      </c>
      <c r="K55" s="673"/>
      <c r="L55" s="673"/>
      <c r="M55" s="674"/>
      <c r="N55" s="678" t="s">
        <v>49</v>
      </c>
      <c r="O55" s="673"/>
      <c r="P55" s="673"/>
      <c r="Q55" s="673"/>
      <c r="R55" s="673"/>
      <c r="S55" s="673"/>
      <c r="T55" s="673"/>
      <c r="U55" s="674"/>
      <c r="V55" s="680" t="s">
        <v>50</v>
      </c>
      <c r="W55" s="681"/>
      <c r="X55" s="681"/>
      <c r="Y55" s="681"/>
      <c r="Z55" s="681"/>
      <c r="AA55" s="681"/>
      <c r="AB55" s="682"/>
      <c r="AC55" s="1211"/>
      <c r="AD55" s="1208"/>
      <c r="AE55" s="1208"/>
      <c r="AF55" s="1208"/>
      <c r="AG55" s="1208"/>
      <c r="AH55" s="1208"/>
      <c r="AI55" s="1208"/>
      <c r="AJ55" s="1208"/>
      <c r="AK55" s="1208"/>
      <c r="AL55" s="1208"/>
      <c r="AM55" s="1208"/>
      <c r="AN55" s="1208"/>
      <c r="AO55" s="1208"/>
      <c r="AP55" s="1208"/>
    </row>
    <row r="56" spans="1:42" ht="15" thickBot="1" x14ac:dyDescent="0.4">
      <c r="A56" s="671"/>
      <c r="B56" s="675"/>
      <c r="C56" s="676"/>
      <c r="D56" s="676"/>
      <c r="E56" s="676"/>
      <c r="F56" s="676"/>
      <c r="G56" s="677"/>
      <c r="H56" s="1205" t="s">
        <v>816</v>
      </c>
      <c r="I56" s="1206"/>
      <c r="J56" s="1205" t="s">
        <v>596</v>
      </c>
      <c r="K56" s="1207"/>
      <c r="L56" s="1207"/>
      <c r="M56" s="1206"/>
      <c r="N56" s="679"/>
      <c r="O56" s="676"/>
      <c r="P56" s="676"/>
      <c r="Q56" s="676"/>
      <c r="R56" s="676"/>
      <c r="S56" s="676"/>
      <c r="T56" s="676"/>
      <c r="U56" s="677"/>
      <c r="V56" s="683"/>
      <c r="W56" s="684"/>
      <c r="X56" s="684"/>
      <c r="Y56" s="684"/>
      <c r="Z56" s="684"/>
      <c r="AA56" s="684"/>
      <c r="AB56" s="685"/>
      <c r="AC56" s="1211"/>
      <c r="AD56" s="1208"/>
      <c r="AE56" s="1208"/>
      <c r="AF56" s="1208"/>
      <c r="AG56" s="1208"/>
      <c r="AH56" s="1208"/>
      <c r="AI56" s="1208"/>
      <c r="AJ56" s="1208"/>
      <c r="AK56" s="1208"/>
      <c r="AL56" s="1208"/>
      <c r="AM56" s="1208"/>
      <c r="AN56" s="1208"/>
      <c r="AO56" s="1208"/>
      <c r="AP56" s="1208"/>
    </row>
    <row r="57" spans="1:42" ht="15" thickBot="1" x14ac:dyDescent="0.4">
      <c r="A57" s="234"/>
      <c r="B57" s="686" t="s">
        <v>172</v>
      </c>
      <c r="C57" s="687"/>
      <c r="D57" s="687"/>
      <c r="E57" s="687"/>
      <c r="F57" s="687"/>
      <c r="G57" s="1209"/>
      <c r="H57" s="726">
        <v>166.72</v>
      </c>
      <c r="I57" s="728"/>
      <c r="J57" s="726">
        <v>83.53</v>
      </c>
      <c r="K57" s="727"/>
      <c r="L57" s="727"/>
      <c r="M57" s="728"/>
      <c r="N57" s="1210" t="s">
        <v>173</v>
      </c>
      <c r="O57" s="694"/>
      <c r="P57" s="694"/>
      <c r="Q57" s="694"/>
      <c r="R57" s="694"/>
      <c r="S57" s="694"/>
      <c r="T57" s="694"/>
      <c r="U57" s="695"/>
      <c r="V57" s="766" t="s">
        <v>51</v>
      </c>
      <c r="W57" s="767"/>
      <c r="X57" s="767"/>
      <c r="Y57" s="767"/>
      <c r="Z57" s="767"/>
      <c r="AA57" s="767"/>
      <c r="AB57" s="768"/>
      <c r="AC57" s="234"/>
      <c r="AD57" s="234"/>
      <c r="AE57" s="234"/>
      <c r="AF57" s="234"/>
      <c r="AG57" s="234"/>
      <c r="AH57" s="234"/>
      <c r="AI57" s="234"/>
      <c r="AJ57" s="234"/>
      <c r="AK57" s="234"/>
      <c r="AL57" s="234"/>
      <c r="AM57" s="234"/>
      <c r="AN57" s="234"/>
      <c r="AO57" s="234"/>
      <c r="AP57" s="234"/>
    </row>
    <row r="58" spans="1:42" ht="15" thickBot="1" x14ac:dyDescent="0.4">
      <c r="A58" s="234"/>
      <c r="B58" s="686" t="s">
        <v>174</v>
      </c>
      <c r="C58" s="687"/>
      <c r="D58" s="687"/>
      <c r="E58" s="687"/>
      <c r="F58" s="687"/>
      <c r="G58" s="1209"/>
      <c r="H58" s="726">
        <v>66.55</v>
      </c>
      <c r="I58" s="728"/>
      <c r="J58" s="726">
        <v>84.16</v>
      </c>
      <c r="K58" s="727"/>
      <c r="L58" s="727"/>
      <c r="M58" s="728"/>
      <c r="N58" s="1210" t="s">
        <v>173</v>
      </c>
      <c r="O58" s="694"/>
      <c r="P58" s="694"/>
      <c r="Q58" s="694"/>
      <c r="R58" s="694"/>
      <c r="S58" s="694"/>
      <c r="T58" s="694"/>
      <c r="U58" s="695"/>
      <c r="V58" s="766" t="s">
        <v>51</v>
      </c>
      <c r="W58" s="767"/>
      <c r="X58" s="767"/>
      <c r="Y58" s="767"/>
      <c r="Z58" s="767"/>
      <c r="AA58" s="767"/>
      <c r="AB58" s="768"/>
      <c r="AC58" s="234"/>
      <c r="AD58" s="234"/>
      <c r="AE58" s="234"/>
      <c r="AF58" s="234"/>
      <c r="AG58" s="234"/>
      <c r="AH58" s="234"/>
      <c r="AI58" s="234"/>
      <c r="AJ58" s="234"/>
      <c r="AK58" s="234"/>
      <c r="AL58" s="234"/>
      <c r="AM58" s="234"/>
      <c r="AN58" s="234"/>
      <c r="AO58" s="234"/>
      <c r="AP58" s="234"/>
    </row>
    <row r="59" spans="1:42" ht="15" thickBot="1" x14ac:dyDescent="0.4">
      <c r="A59" s="234"/>
      <c r="B59" s="686" t="s">
        <v>175</v>
      </c>
      <c r="C59" s="687"/>
      <c r="D59" s="687"/>
      <c r="E59" s="687"/>
      <c r="F59" s="687"/>
      <c r="G59" s="1209"/>
      <c r="H59" s="726">
        <v>44.07</v>
      </c>
      <c r="I59" s="728"/>
      <c r="J59" s="726">
        <v>227.35</v>
      </c>
      <c r="K59" s="727"/>
      <c r="L59" s="727"/>
      <c r="M59" s="728"/>
      <c r="N59" s="1210" t="s">
        <v>173</v>
      </c>
      <c r="O59" s="694"/>
      <c r="P59" s="694"/>
      <c r="Q59" s="694"/>
      <c r="R59" s="694"/>
      <c r="S59" s="694"/>
      <c r="T59" s="694"/>
      <c r="U59" s="695"/>
      <c r="V59" s="766" t="s">
        <v>51</v>
      </c>
      <c r="W59" s="767"/>
      <c r="X59" s="767"/>
      <c r="Y59" s="767"/>
      <c r="Z59" s="767"/>
      <c r="AA59" s="767"/>
      <c r="AB59" s="768"/>
      <c r="AC59" s="234"/>
      <c r="AD59" s="234"/>
      <c r="AE59" s="234"/>
      <c r="AF59" s="234"/>
      <c r="AG59" s="234"/>
      <c r="AH59" s="234"/>
      <c r="AI59" s="234"/>
      <c r="AJ59" s="234"/>
      <c r="AK59" s="234"/>
      <c r="AL59" s="234"/>
      <c r="AM59" s="234"/>
      <c r="AN59" s="234"/>
      <c r="AO59" s="234"/>
      <c r="AP59" s="234"/>
    </row>
    <row r="60" spans="1:42" ht="15" thickBot="1" x14ac:dyDescent="0.4">
      <c r="A60" s="234"/>
      <c r="B60" s="686" t="s">
        <v>176</v>
      </c>
      <c r="C60" s="687"/>
      <c r="D60" s="687"/>
      <c r="E60" s="687"/>
      <c r="F60" s="687"/>
      <c r="G60" s="1209"/>
      <c r="H60" s="726">
        <v>86.04</v>
      </c>
      <c r="I60" s="728"/>
      <c r="J60" s="726">
        <v>49.63</v>
      </c>
      <c r="K60" s="727"/>
      <c r="L60" s="727"/>
      <c r="M60" s="728"/>
      <c r="N60" s="1210" t="s">
        <v>173</v>
      </c>
      <c r="O60" s="694"/>
      <c r="P60" s="694"/>
      <c r="Q60" s="694"/>
      <c r="R60" s="694"/>
      <c r="S60" s="694"/>
      <c r="T60" s="694"/>
      <c r="U60" s="695"/>
      <c r="V60" s="766" t="s">
        <v>51</v>
      </c>
      <c r="W60" s="767"/>
      <c r="X60" s="767"/>
      <c r="Y60" s="767"/>
      <c r="Z60" s="767"/>
      <c r="AA60" s="767"/>
      <c r="AB60" s="768"/>
      <c r="AC60" s="234"/>
      <c r="AD60" s="234"/>
      <c r="AE60" s="234"/>
      <c r="AF60" s="234"/>
      <c r="AG60" s="234"/>
      <c r="AH60" s="234"/>
      <c r="AI60" s="234"/>
      <c r="AJ60" s="234"/>
      <c r="AK60" s="234"/>
      <c r="AL60" s="234"/>
      <c r="AM60" s="234"/>
      <c r="AN60" s="234"/>
      <c r="AO60" s="234"/>
      <c r="AP60" s="234"/>
    </row>
    <row r="61" spans="1:42" x14ac:dyDescent="0.35">
      <c r="A61" s="234"/>
      <c r="B61" s="686"/>
      <c r="C61" s="687"/>
      <c r="D61" s="687"/>
      <c r="E61" s="687"/>
      <c r="F61" s="687"/>
      <c r="G61" s="688"/>
      <c r="H61" s="1212"/>
      <c r="I61" s="1213"/>
      <c r="J61" s="1212"/>
      <c r="K61" s="1214"/>
      <c r="L61" s="1214"/>
      <c r="M61" s="1213"/>
      <c r="N61" s="692"/>
      <c r="O61" s="687"/>
      <c r="P61" s="687"/>
      <c r="Q61" s="687"/>
      <c r="R61" s="687"/>
      <c r="S61" s="687"/>
      <c r="T61" s="687"/>
      <c r="U61" s="688"/>
      <c r="V61" s="692"/>
      <c r="W61" s="687"/>
      <c r="X61" s="687"/>
      <c r="Y61" s="687"/>
      <c r="Z61" s="687"/>
      <c r="AA61" s="687"/>
      <c r="AB61" s="688"/>
      <c r="AC61" s="234"/>
      <c r="AD61" s="234"/>
      <c r="AE61" s="234"/>
      <c r="AF61" s="234"/>
      <c r="AG61" s="234"/>
      <c r="AH61" s="234"/>
      <c r="AI61" s="234"/>
      <c r="AJ61" s="234"/>
      <c r="AK61" s="234"/>
      <c r="AL61" s="234"/>
      <c r="AM61" s="234"/>
      <c r="AN61" s="234"/>
      <c r="AO61" s="234"/>
      <c r="AP61" s="234"/>
    </row>
    <row r="62" spans="1:42" x14ac:dyDescent="0.35">
      <c r="A62" s="234"/>
      <c r="B62" s="686"/>
      <c r="C62" s="687"/>
      <c r="D62" s="687"/>
      <c r="E62" s="687"/>
      <c r="F62" s="687"/>
      <c r="G62" s="688"/>
      <c r="H62" s="692"/>
      <c r="I62" s="688"/>
      <c r="J62" s="692"/>
      <c r="K62" s="687"/>
      <c r="L62" s="687"/>
      <c r="M62" s="688"/>
      <c r="N62" s="692"/>
      <c r="O62" s="687"/>
      <c r="P62" s="687"/>
      <c r="Q62" s="687"/>
      <c r="R62" s="687"/>
      <c r="S62" s="687"/>
      <c r="T62" s="687"/>
      <c r="U62" s="688"/>
      <c r="V62" s="692"/>
      <c r="W62" s="687"/>
      <c r="X62" s="687"/>
      <c r="Y62" s="687"/>
      <c r="Z62" s="687"/>
      <c r="AA62" s="687"/>
      <c r="AB62" s="688"/>
      <c r="AC62" s="234"/>
      <c r="AD62" s="234"/>
      <c r="AE62" s="234"/>
      <c r="AF62" s="234"/>
      <c r="AG62" s="234"/>
      <c r="AH62" s="234"/>
      <c r="AI62" s="234"/>
      <c r="AJ62" s="234"/>
      <c r="AK62" s="234"/>
      <c r="AL62" s="234"/>
      <c r="AM62" s="234"/>
      <c r="AN62" s="234"/>
      <c r="AO62" s="234"/>
      <c r="AP62" s="234"/>
    </row>
    <row r="63" spans="1:42" x14ac:dyDescent="0.35">
      <c r="A63" s="234"/>
      <c r="B63" s="686"/>
      <c r="C63" s="687"/>
      <c r="D63" s="687"/>
      <c r="E63" s="687"/>
      <c r="F63" s="687"/>
      <c r="G63" s="688"/>
      <c r="H63" s="692"/>
      <c r="I63" s="688"/>
      <c r="J63" s="692"/>
      <c r="K63" s="687"/>
      <c r="L63" s="687"/>
      <c r="M63" s="688"/>
      <c r="N63" s="692"/>
      <c r="O63" s="687"/>
      <c r="P63" s="687"/>
      <c r="Q63" s="687"/>
      <c r="R63" s="687"/>
      <c r="S63" s="687"/>
      <c r="T63" s="687"/>
      <c r="U63" s="688"/>
      <c r="V63" s="692"/>
      <c r="W63" s="687"/>
      <c r="X63" s="687"/>
      <c r="Y63" s="687"/>
      <c r="Z63" s="687"/>
      <c r="AA63" s="687"/>
      <c r="AB63" s="688"/>
      <c r="AC63" s="234"/>
      <c r="AD63" s="234"/>
      <c r="AE63" s="234"/>
      <c r="AF63" s="234"/>
      <c r="AG63" s="234"/>
      <c r="AH63" s="234"/>
      <c r="AI63" s="234"/>
      <c r="AJ63" s="234"/>
      <c r="AK63" s="234"/>
      <c r="AL63" s="234"/>
      <c r="AM63" s="234"/>
      <c r="AN63" s="234"/>
      <c r="AO63" s="234"/>
      <c r="AP63" s="234"/>
    </row>
    <row r="64" spans="1:42" x14ac:dyDescent="0.35">
      <c r="A64" s="234"/>
      <c r="B64" s="686"/>
      <c r="C64" s="687"/>
      <c r="D64" s="687"/>
      <c r="E64" s="687"/>
      <c r="F64" s="687"/>
      <c r="G64" s="688"/>
      <c r="H64" s="692"/>
      <c r="I64" s="688"/>
      <c r="J64" s="692"/>
      <c r="K64" s="687"/>
      <c r="L64" s="687"/>
      <c r="M64" s="688"/>
      <c r="N64" s="692"/>
      <c r="O64" s="687"/>
      <c r="P64" s="687"/>
      <c r="Q64" s="687"/>
      <c r="R64" s="687"/>
      <c r="S64" s="687"/>
      <c r="T64" s="687"/>
      <c r="U64" s="688"/>
      <c r="V64" s="692"/>
      <c r="W64" s="687"/>
      <c r="X64" s="687"/>
      <c r="Y64" s="687"/>
      <c r="Z64" s="687"/>
      <c r="AA64" s="687"/>
      <c r="AB64" s="688"/>
      <c r="AC64" s="234"/>
      <c r="AD64" s="234"/>
      <c r="AE64" s="234"/>
      <c r="AF64" s="234"/>
      <c r="AG64" s="234"/>
      <c r="AH64" s="234"/>
      <c r="AI64" s="234"/>
      <c r="AJ64" s="234"/>
      <c r="AK64" s="234"/>
      <c r="AL64" s="234"/>
      <c r="AM64" s="234"/>
      <c r="AN64" s="234"/>
      <c r="AO64" s="234"/>
      <c r="AP64" s="234"/>
    </row>
    <row r="65" spans="1:42" x14ac:dyDescent="0.35">
      <c r="A65" s="234"/>
      <c r="B65" s="686"/>
      <c r="C65" s="687"/>
      <c r="D65" s="687"/>
      <c r="E65" s="687"/>
      <c r="F65" s="687"/>
      <c r="G65" s="688"/>
      <c r="H65" s="692"/>
      <c r="I65" s="688"/>
      <c r="J65" s="692"/>
      <c r="K65" s="687"/>
      <c r="L65" s="687"/>
      <c r="M65" s="688"/>
      <c r="N65" s="692"/>
      <c r="O65" s="687"/>
      <c r="P65" s="687"/>
      <c r="Q65" s="687"/>
      <c r="R65" s="687"/>
      <c r="S65" s="687"/>
      <c r="T65" s="687"/>
      <c r="U65" s="688"/>
      <c r="V65" s="692"/>
      <c r="W65" s="687"/>
      <c r="X65" s="687"/>
      <c r="Y65" s="687"/>
      <c r="Z65" s="687"/>
      <c r="AA65" s="687"/>
      <c r="AB65" s="688"/>
      <c r="AC65" s="234"/>
      <c r="AD65" s="234"/>
      <c r="AE65" s="234"/>
      <c r="AF65" s="234"/>
      <c r="AG65" s="234"/>
      <c r="AH65" s="234"/>
      <c r="AI65" s="234"/>
      <c r="AJ65" s="234"/>
      <c r="AK65" s="234"/>
      <c r="AL65" s="234"/>
      <c r="AM65" s="234"/>
      <c r="AN65" s="234"/>
      <c r="AO65" s="234"/>
      <c r="AP65" s="234"/>
    </row>
    <row r="66" spans="1:42" x14ac:dyDescent="0.35">
      <c r="A66" s="234"/>
      <c r="B66" s="686"/>
      <c r="C66" s="687"/>
      <c r="D66" s="687"/>
      <c r="E66" s="687"/>
      <c r="F66" s="687"/>
      <c r="G66" s="688"/>
      <c r="H66" s="692"/>
      <c r="I66" s="688"/>
      <c r="J66" s="692"/>
      <c r="K66" s="687"/>
      <c r="L66" s="687"/>
      <c r="M66" s="688"/>
      <c r="N66" s="692"/>
      <c r="O66" s="687"/>
      <c r="P66" s="687"/>
      <c r="Q66" s="687"/>
      <c r="R66" s="687"/>
      <c r="S66" s="687"/>
      <c r="T66" s="687"/>
      <c r="U66" s="688"/>
      <c r="V66" s="692"/>
      <c r="W66" s="687"/>
      <c r="X66" s="687"/>
      <c r="Y66" s="687"/>
      <c r="Z66" s="687"/>
      <c r="AA66" s="687"/>
      <c r="AB66" s="688"/>
      <c r="AC66" s="234"/>
      <c r="AD66" s="234"/>
      <c r="AE66" s="234"/>
      <c r="AF66" s="234"/>
      <c r="AG66" s="234"/>
      <c r="AH66" s="234"/>
      <c r="AI66" s="234"/>
      <c r="AJ66" s="234"/>
      <c r="AK66" s="234"/>
      <c r="AL66" s="234"/>
      <c r="AM66" s="234"/>
      <c r="AN66" s="234"/>
      <c r="AO66" s="234"/>
      <c r="AP66" s="234"/>
    </row>
    <row r="67" spans="1:42" x14ac:dyDescent="0.35">
      <c r="A67" s="234"/>
      <c r="B67" s="686"/>
      <c r="C67" s="687"/>
      <c r="D67" s="687"/>
      <c r="E67" s="687"/>
      <c r="F67" s="687"/>
      <c r="G67" s="688"/>
      <c r="H67" s="692"/>
      <c r="I67" s="688"/>
      <c r="J67" s="692"/>
      <c r="K67" s="687"/>
      <c r="L67" s="687"/>
      <c r="M67" s="688"/>
      <c r="N67" s="692"/>
      <c r="O67" s="687"/>
      <c r="P67" s="687"/>
      <c r="Q67" s="687"/>
      <c r="R67" s="687"/>
      <c r="S67" s="687"/>
      <c r="T67" s="687"/>
      <c r="U67" s="688"/>
      <c r="V67" s="692"/>
      <c r="W67" s="687"/>
      <c r="X67" s="687"/>
      <c r="Y67" s="687"/>
      <c r="Z67" s="687"/>
      <c r="AA67" s="687"/>
      <c r="AB67" s="688"/>
      <c r="AC67" s="234"/>
      <c r="AD67" s="234"/>
      <c r="AE67" s="234"/>
      <c r="AF67" s="234"/>
      <c r="AG67" s="234"/>
      <c r="AH67" s="234"/>
      <c r="AI67" s="234"/>
      <c r="AJ67" s="234"/>
      <c r="AK67" s="234"/>
      <c r="AL67" s="234"/>
      <c r="AM67" s="234"/>
      <c r="AN67" s="234"/>
      <c r="AO67" s="234"/>
      <c r="AP67" s="234"/>
    </row>
    <row r="68" spans="1:42" ht="15" thickBot="1" x14ac:dyDescent="0.4">
      <c r="A68" s="234"/>
      <c r="B68" s="696"/>
      <c r="C68" s="697"/>
      <c r="D68" s="697"/>
      <c r="E68" s="697"/>
      <c r="F68" s="697"/>
      <c r="G68" s="698"/>
      <c r="H68" s="699"/>
      <c r="I68" s="698"/>
      <c r="J68" s="699"/>
      <c r="K68" s="697"/>
      <c r="L68" s="697"/>
      <c r="M68" s="698"/>
      <c r="N68" s="699"/>
      <c r="O68" s="697"/>
      <c r="P68" s="697"/>
      <c r="Q68" s="697"/>
      <c r="R68" s="697"/>
      <c r="S68" s="697"/>
      <c r="T68" s="697"/>
      <c r="U68" s="698"/>
      <c r="V68" s="699"/>
      <c r="W68" s="697"/>
      <c r="X68" s="697"/>
      <c r="Y68" s="697"/>
      <c r="Z68" s="697"/>
      <c r="AA68" s="697"/>
      <c r="AB68" s="698"/>
      <c r="AC68" s="234"/>
      <c r="AD68" s="234"/>
      <c r="AE68" s="234"/>
      <c r="AF68" s="234"/>
      <c r="AG68" s="234"/>
      <c r="AH68" s="234"/>
      <c r="AI68" s="234"/>
      <c r="AJ68" s="234"/>
      <c r="AK68" s="234"/>
      <c r="AL68" s="234"/>
      <c r="AM68" s="234"/>
      <c r="AN68" s="234"/>
      <c r="AO68" s="234"/>
      <c r="AP68" s="234"/>
    </row>
    <row r="69" spans="1:42" ht="15" thickBot="1" x14ac:dyDescent="0.4">
      <c r="A69" s="234"/>
      <c r="B69" s="503"/>
      <c r="C69" s="504"/>
      <c r="D69" s="504"/>
      <c r="E69" s="504"/>
      <c r="F69" s="504"/>
      <c r="G69" s="504"/>
      <c r="H69" s="504"/>
      <c r="I69" s="504"/>
      <c r="J69" s="504"/>
      <c r="K69" s="504"/>
      <c r="L69" s="504"/>
      <c r="M69" s="504"/>
      <c r="N69" s="504"/>
      <c r="O69" s="504"/>
      <c r="P69" s="504"/>
      <c r="Q69" s="504"/>
      <c r="R69" s="504"/>
      <c r="S69" s="504"/>
      <c r="T69" s="504"/>
      <c r="U69" s="504"/>
      <c r="V69" s="504"/>
      <c r="W69" s="504"/>
      <c r="X69" s="504"/>
      <c r="Y69" s="504"/>
      <c r="Z69" s="504"/>
      <c r="AA69" s="504"/>
      <c r="AB69" s="504"/>
      <c r="AC69" s="234"/>
      <c r="AD69" s="234"/>
      <c r="AE69" s="234"/>
      <c r="AF69" s="234"/>
      <c r="AG69" s="234"/>
      <c r="AH69" s="234"/>
      <c r="AI69" s="234"/>
      <c r="AJ69" s="234"/>
      <c r="AK69" s="234"/>
      <c r="AL69" s="234"/>
      <c r="AM69" s="234"/>
      <c r="AN69" s="234"/>
      <c r="AO69" s="234"/>
      <c r="AP69" s="234"/>
    </row>
    <row r="70" spans="1:42" x14ac:dyDescent="0.35">
      <c r="A70" s="234"/>
      <c r="B70" s="714" t="s">
        <v>856</v>
      </c>
      <c r="C70" s="715"/>
      <c r="D70" s="715"/>
      <c r="E70" s="715"/>
      <c r="F70" s="715"/>
      <c r="G70" s="715"/>
      <c r="H70" s="715" t="s">
        <v>857</v>
      </c>
      <c r="I70" s="715"/>
      <c r="J70" s="715"/>
      <c r="K70" s="715"/>
      <c r="L70" s="715"/>
      <c r="M70" s="715"/>
      <c r="N70" s="715"/>
      <c r="O70" s="715"/>
      <c r="P70" s="715"/>
      <c r="Q70" s="715"/>
      <c r="R70" s="718"/>
      <c r="S70" s="714" t="s">
        <v>858</v>
      </c>
      <c r="T70" s="715"/>
      <c r="U70" s="715"/>
      <c r="V70" s="715"/>
      <c r="W70" s="715"/>
      <c r="X70" s="715"/>
      <c r="Y70" s="715"/>
      <c r="Z70" s="715"/>
      <c r="AA70" s="715"/>
      <c r="AB70" s="715"/>
      <c r="AC70" s="234"/>
      <c r="AD70" s="234"/>
      <c r="AE70" s="234"/>
      <c r="AF70" s="234"/>
      <c r="AG70" s="234"/>
      <c r="AH70" s="234"/>
      <c r="AI70" s="234"/>
      <c r="AJ70" s="234"/>
      <c r="AK70" s="234"/>
      <c r="AL70" s="234"/>
      <c r="AM70" s="234"/>
      <c r="AN70" s="234"/>
      <c r="AO70" s="234"/>
      <c r="AP70" s="234"/>
    </row>
    <row r="71" spans="1:42" ht="15" thickBot="1" x14ac:dyDescent="0.4">
      <c r="A71" s="234"/>
      <c r="B71" s="716"/>
      <c r="C71" s="717"/>
      <c r="D71" s="717"/>
      <c r="E71" s="717"/>
      <c r="F71" s="717"/>
      <c r="G71" s="717"/>
      <c r="H71" s="717"/>
      <c r="I71" s="717"/>
      <c r="J71" s="717"/>
      <c r="K71" s="717"/>
      <c r="L71" s="717"/>
      <c r="M71" s="717"/>
      <c r="N71" s="717"/>
      <c r="O71" s="717"/>
      <c r="P71" s="717"/>
      <c r="Q71" s="717"/>
      <c r="R71" s="719"/>
      <c r="S71" s="716"/>
      <c r="T71" s="717"/>
      <c r="U71" s="717"/>
      <c r="V71" s="717"/>
      <c r="W71" s="717"/>
      <c r="X71" s="717"/>
      <c r="Y71" s="717"/>
      <c r="Z71" s="717"/>
      <c r="AA71" s="717"/>
      <c r="AB71" s="717"/>
      <c r="AC71" s="234"/>
      <c r="AD71" s="234"/>
      <c r="AE71" s="234"/>
      <c r="AF71" s="234"/>
      <c r="AG71" s="234"/>
      <c r="AH71" s="234"/>
      <c r="AI71" s="234"/>
      <c r="AJ71" s="234"/>
      <c r="AK71" s="234"/>
      <c r="AL71" s="234"/>
      <c r="AM71" s="234"/>
      <c r="AN71" s="234"/>
      <c r="AO71" s="234"/>
      <c r="AP71" s="234"/>
    </row>
    <row r="72" spans="1:42" ht="70" customHeight="1" thickBot="1" x14ac:dyDescent="0.4">
      <c r="A72" s="234"/>
      <c r="B72" s="976">
        <v>1.1667000000000001</v>
      </c>
      <c r="C72" s="977"/>
      <c r="D72" s="977"/>
      <c r="E72" s="977"/>
      <c r="F72" s="977"/>
      <c r="G72" s="978"/>
      <c r="H72" s="1219" t="s">
        <v>1218</v>
      </c>
      <c r="I72" s="1220"/>
      <c r="J72" s="1220"/>
      <c r="K72" s="1220"/>
      <c r="L72" s="1220"/>
      <c r="M72" s="1220"/>
      <c r="N72" s="1220"/>
      <c r="O72" s="1220"/>
      <c r="P72" s="1220"/>
      <c r="Q72" s="1220"/>
      <c r="R72" s="1221"/>
      <c r="S72" s="1222"/>
      <c r="T72" s="1223"/>
      <c r="U72" s="1223"/>
      <c r="V72" s="1223"/>
      <c r="W72" s="1223"/>
      <c r="X72" s="1223"/>
      <c r="Y72" s="1223"/>
      <c r="Z72" s="1223"/>
      <c r="AA72" s="1223"/>
      <c r="AB72" s="1223"/>
      <c r="AC72" s="234"/>
      <c r="AD72" s="234"/>
      <c r="AE72" s="234"/>
      <c r="AF72" s="234"/>
      <c r="AG72" s="234"/>
      <c r="AH72" s="234"/>
      <c r="AI72" s="234"/>
      <c r="AJ72" s="234"/>
      <c r="AK72" s="234"/>
      <c r="AL72" s="234"/>
      <c r="AM72" s="234"/>
      <c r="AN72" s="234"/>
      <c r="AO72" s="234"/>
      <c r="AP72" s="234"/>
    </row>
    <row r="73" spans="1:42" ht="15" thickBot="1" x14ac:dyDescent="0.4">
      <c r="A73" s="234"/>
      <c r="B73" s="700"/>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c r="AA73" s="701"/>
      <c r="AB73" s="701"/>
      <c r="AC73" s="234"/>
      <c r="AD73" s="234"/>
      <c r="AE73" s="234"/>
      <c r="AF73" s="234"/>
      <c r="AG73" s="234"/>
      <c r="AH73" s="234"/>
      <c r="AI73" s="234"/>
      <c r="AJ73" s="234"/>
      <c r="AK73" s="234"/>
      <c r="AL73" s="234"/>
      <c r="AM73" s="234"/>
      <c r="AN73" s="234"/>
      <c r="AO73" s="234"/>
      <c r="AP73" s="234"/>
    </row>
    <row r="74" spans="1:42" x14ac:dyDescent="0.35">
      <c r="A74" s="234"/>
      <c r="B74" s="702" t="s">
        <v>861</v>
      </c>
      <c r="C74" s="703"/>
      <c r="D74" s="703"/>
      <c r="E74" s="703"/>
      <c r="F74" s="703"/>
      <c r="G74" s="703"/>
      <c r="H74" s="704"/>
      <c r="I74" s="708" t="s">
        <v>1219</v>
      </c>
      <c r="J74" s="709"/>
      <c r="K74" s="709"/>
      <c r="L74" s="709"/>
      <c r="M74" s="709"/>
      <c r="N74" s="709"/>
      <c r="O74" s="709"/>
      <c r="P74" s="710"/>
      <c r="Q74" s="702" t="s">
        <v>863</v>
      </c>
      <c r="R74" s="703"/>
      <c r="S74" s="703"/>
      <c r="T74" s="703"/>
      <c r="U74" s="704"/>
      <c r="V74" s="1215" t="s">
        <v>1220</v>
      </c>
      <c r="W74" s="1216"/>
      <c r="X74" s="1216"/>
      <c r="Y74" s="1216"/>
      <c r="Z74" s="1216"/>
      <c r="AA74" s="1216"/>
      <c r="AB74" s="1216"/>
      <c r="AC74" s="234"/>
      <c r="AD74" s="234"/>
      <c r="AE74" s="234"/>
      <c r="AF74" s="234"/>
      <c r="AG74" s="234"/>
      <c r="AH74" s="234"/>
      <c r="AI74" s="234"/>
      <c r="AJ74" s="234"/>
      <c r="AK74" s="234"/>
      <c r="AL74" s="234"/>
      <c r="AM74" s="234"/>
      <c r="AN74" s="234"/>
      <c r="AO74" s="234"/>
      <c r="AP74" s="234"/>
    </row>
    <row r="75" spans="1:42" x14ac:dyDescent="0.35">
      <c r="A75" s="234"/>
      <c r="B75" s="705"/>
      <c r="C75" s="706"/>
      <c r="D75" s="706"/>
      <c r="E75" s="706"/>
      <c r="F75" s="706"/>
      <c r="G75" s="706"/>
      <c r="H75" s="707"/>
      <c r="I75" s="711"/>
      <c r="J75" s="712"/>
      <c r="K75" s="712"/>
      <c r="L75" s="712"/>
      <c r="M75" s="712"/>
      <c r="N75" s="712"/>
      <c r="O75" s="712"/>
      <c r="P75" s="713"/>
      <c r="Q75" s="705"/>
      <c r="R75" s="706"/>
      <c r="S75" s="706"/>
      <c r="T75" s="706"/>
      <c r="U75" s="707"/>
      <c r="V75" s="1217" t="s">
        <v>1221</v>
      </c>
      <c r="W75" s="1218"/>
      <c r="X75" s="1218"/>
      <c r="Y75" s="1218"/>
      <c r="Z75" s="1218"/>
      <c r="AA75" s="1218"/>
      <c r="AB75" s="1218"/>
      <c r="AC75" s="234"/>
      <c r="AD75" s="234"/>
      <c r="AE75" s="234"/>
      <c r="AF75" s="234"/>
      <c r="AG75" s="234"/>
      <c r="AH75" s="234"/>
      <c r="AI75" s="234"/>
      <c r="AJ75" s="234"/>
      <c r="AK75" s="234"/>
      <c r="AL75" s="234"/>
      <c r="AM75" s="234"/>
      <c r="AN75" s="234"/>
      <c r="AO75" s="234"/>
      <c r="AP75" s="234"/>
    </row>
    <row r="76" spans="1:42" x14ac:dyDescent="0.35">
      <c r="A76" s="234"/>
      <c r="B76" s="234"/>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234"/>
      <c r="AB76" s="234"/>
      <c r="AC76" s="234"/>
      <c r="AD76" s="234"/>
      <c r="AE76" s="234"/>
      <c r="AF76" s="234"/>
      <c r="AG76" s="234"/>
      <c r="AH76" s="234"/>
      <c r="AI76" s="234"/>
      <c r="AJ76" s="234"/>
      <c r="AK76" s="234"/>
      <c r="AL76" s="234"/>
      <c r="AM76" s="234"/>
      <c r="AN76" s="234"/>
      <c r="AO76" s="234"/>
      <c r="AP76" s="234"/>
    </row>
    <row r="77" spans="1:42" x14ac:dyDescent="0.35">
      <c r="A77" s="234"/>
      <c r="B77" s="234"/>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234"/>
      <c r="AB77" s="234"/>
      <c r="AC77" s="234"/>
      <c r="AD77" s="234"/>
      <c r="AE77" s="234"/>
      <c r="AF77" s="234"/>
      <c r="AG77" s="234"/>
      <c r="AH77" s="234"/>
      <c r="AI77" s="234"/>
      <c r="AJ77" s="234"/>
      <c r="AK77" s="234"/>
      <c r="AL77" s="234"/>
      <c r="AM77" s="234"/>
      <c r="AN77" s="234"/>
      <c r="AO77" s="234"/>
      <c r="AP77" s="234"/>
    </row>
    <row r="78" spans="1:42" x14ac:dyDescent="0.35">
      <c r="A78" s="234"/>
      <c r="B78" s="234"/>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234"/>
      <c r="AB78" s="234"/>
      <c r="AC78" s="234"/>
      <c r="AD78" s="234"/>
      <c r="AE78" s="234"/>
      <c r="AF78" s="234"/>
      <c r="AG78" s="234"/>
      <c r="AH78" s="234"/>
      <c r="AI78" s="234"/>
      <c r="AJ78" s="234"/>
      <c r="AK78" s="234"/>
      <c r="AL78" s="234"/>
      <c r="AM78" s="234"/>
      <c r="AN78" s="234"/>
      <c r="AO78" s="234"/>
      <c r="AP78" s="234"/>
    </row>
    <row r="79" spans="1:42" x14ac:dyDescent="0.35">
      <c r="A79" s="234"/>
      <c r="B79" s="234"/>
      <c r="C79" s="234"/>
      <c r="D79" s="234"/>
      <c r="E79" s="234"/>
      <c r="F79" s="234"/>
      <c r="G79" s="234"/>
      <c r="H79" s="234"/>
      <c r="I79" s="234"/>
      <c r="J79" s="234"/>
      <c r="K79" s="234"/>
      <c r="L79" s="234"/>
      <c r="M79" s="234"/>
      <c r="N79" s="234"/>
      <c r="O79" s="234"/>
      <c r="P79" s="234"/>
      <c r="Q79" s="234"/>
      <c r="R79" s="234"/>
      <c r="S79" s="234"/>
      <c r="T79" s="234"/>
      <c r="U79" s="234"/>
      <c r="V79" s="234"/>
      <c r="W79" s="234"/>
      <c r="X79" s="234"/>
      <c r="Y79" s="234"/>
      <c r="Z79" s="234"/>
      <c r="AA79" s="234"/>
      <c r="AB79" s="234"/>
      <c r="AC79" s="234"/>
      <c r="AD79" s="234"/>
      <c r="AE79" s="234"/>
      <c r="AF79" s="234"/>
      <c r="AG79" s="234"/>
      <c r="AH79" s="234"/>
      <c r="AI79" s="234"/>
      <c r="AJ79" s="234"/>
      <c r="AK79" s="234"/>
      <c r="AL79" s="234"/>
      <c r="AM79" s="234"/>
      <c r="AN79" s="234"/>
      <c r="AO79" s="234"/>
      <c r="AP79" s="234"/>
    </row>
    <row r="80" spans="1:42" x14ac:dyDescent="0.35">
      <c r="A80" s="234"/>
      <c r="B80" s="234"/>
      <c r="C80" s="234"/>
      <c r="D80" s="234"/>
      <c r="E80" s="234"/>
      <c r="F80" s="234"/>
      <c r="G80" s="234"/>
      <c r="H80" s="234"/>
      <c r="I80" s="234"/>
      <c r="J80" s="234"/>
      <c r="K80" s="234"/>
      <c r="L80" s="234"/>
      <c r="M80" s="234"/>
      <c r="N80" s="234"/>
      <c r="O80" s="234"/>
      <c r="P80" s="234"/>
      <c r="Q80" s="234"/>
      <c r="R80" s="234"/>
      <c r="S80" s="234"/>
      <c r="T80" s="234"/>
      <c r="U80" s="234"/>
      <c r="V80" s="234"/>
      <c r="W80" s="234"/>
      <c r="X80" s="234"/>
      <c r="Y80" s="234"/>
      <c r="Z80" s="234"/>
      <c r="AA80" s="234"/>
      <c r="AB80" s="234"/>
      <c r="AC80" s="234"/>
      <c r="AD80" s="234"/>
      <c r="AE80" s="234"/>
      <c r="AF80" s="234"/>
      <c r="AG80" s="234"/>
      <c r="AH80" s="234"/>
      <c r="AI80" s="234"/>
      <c r="AJ80" s="234"/>
      <c r="AK80" s="234"/>
      <c r="AL80" s="234"/>
      <c r="AM80" s="234"/>
      <c r="AN80" s="234"/>
      <c r="AO80" s="234"/>
      <c r="AP80" s="234"/>
    </row>
    <row r="81" spans="1:42" x14ac:dyDescent="0.35">
      <c r="A81" s="234"/>
      <c r="B81" s="234"/>
      <c r="C81" s="234"/>
      <c r="D81" s="234"/>
      <c r="E81" s="234"/>
      <c r="F81" s="234"/>
      <c r="G81" s="234"/>
      <c r="H81" s="234"/>
      <c r="I81" s="234"/>
      <c r="J81" s="234"/>
      <c r="K81" s="234"/>
      <c r="L81" s="234"/>
      <c r="M81" s="234"/>
      <c r="N81" s="234"/>
      <c r="O81" s="234"/>
      <c r="P81" s="234"/>
      <c r="Q81" s="234"/>
      <c r="R81" s="234"/>
      <c r="S81" s="234"/>
      <c r="T81" s="234"/>
      <c r="U81" s="234"/>
      <c r="V81" s="234"/>
      <c r="W81" s="234"/>
      <c r="X81" s="234"/>
      <c r="Y81" s="234"/>
      <c r="Z81" s="234"/>
      <c r="AA81" s="234"/>
      <c r="AB81" s="234"/>
      <c r="AC81" s="234"/>
      <c r="AD81" s="234"/>
      <c r="AE81" s="234"/>
      <c r="AF81" s="234"/>
      <c r="AG81" s="234"/>
      <c r="AH81" s="234"/>
      <c r="AI81" s="234"/>
      <c r="AJ81" s="234"/>
      <c r="AK81" s="234"/>
      <c r="AL81" s="234"/>
      <c r="AM81" s="234"/>
      <c r="AN81" s="234"/>
      <c r="AO81" s="234"/>
      <c r="AP81" s="234"/>
    </row>
    <row r="82" spans="1:42" x14ac:dyDescent="0.35">
      <c r="A82" s="234"/>
      <c r="B82" s="234"/>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234"/>
      <c r="AB82" s="234"/>
      <c r="AC82" s="234"/>
      <c r="AD82" s="234"/>
      <c r="AE82" s="234"/>
      <c r="AF82" s="234"/>
      <c r="AG82" s="234"/>
      <c r="AH82" s="234"/>
      <c r="AI82" s="234"/>
      <c r="AJ82" s="234"/>
      <c r="AK82" s="234"/>
      <c r="AL82" s="234"/>
      <c r="AM82" s="234"/>
      <c r="AN82" s="234"/>
      <c r="AO82" s="234"/>
      <c r="AP82" s="234"/>
    </row>
    <row r="83" spans="1:42" x14ac:dyDescent="0.35">
      <c r="A83" s="234"/>
      <c r="B83" s="234"/>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234"/>
      <c r="AB83" s="234"/>
      <c r="AC83" s="234"/>
      <c r="AD83" s="234"/>
      <c r="AE83" s="234"/>
      <c r="AF83" s="234"/>
      <c r="AG83" s="234"/>
      <c r="AH83" s="234"/>
      <c r="AI83" s="234"/>
      <c r="AJ83" s="234"/>
      <c r="AK83" s="234"/>
      <c r="AL83" s="234"/>
      <c r="AM83" s="234"/>
      <c r="AN83" s="234"/>
      <c r="AO83" s="234"/>
      <c r="AP83" s="234"/>
    </row>
    <row r="84" spans="1:42" x14ac:dyDescent="0.35">
      <c r="A84" s="234"/>
      <c r="B84" s="234"/>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234"/>
      <c r="AB84" s="234"/>
      <c r="AC84" s="234"/>
      <c r="AD84" s="234"/>
      <c r="AE84" s="234"/>
      <c r="AF84" s="234"/>
      <c r="AG84" s="234"/>
      <c r="AH84" s="234"/>
      <c r="AI84" s="234"/>
      <c r="AJ84" s="234"/>
      <c r="AK84" s="234"/>
      <c r="AL84" s="234"/>
      <c r="AM84" s="234"/>
      <c r="AN84" s="234"/>
      <c r="AO84" s="234"/>
      <c r="AP84" s="234"/>
    </row>
    <row r="85" spans="1:42" x14ac:dyDescent="0.35">
      <c r="A85" s="234"/>
      <c r="B85" s="234"/>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234"/>
      <c r="AB85" s="234"/>
      <c r="AC85" s="234"/>
      <c r="AD85" s="234"/>
      <c r="AE85" s="234"/>
      <c r="AF85" s="234"/>
      <c r="AG85" s="234"/>
      <c r="AH85" s="234"/>
      <c r="AI85" s="234"/>
      <c r="AJ85" s="234"/>
      <c r="AK85" s="234"/>
      <c r="AL85" s="234"/>
      <c r="AM85" s="234"/>
      <c r="AN85" s="234"/>
      <c r="AO85" s="234"/>
      <c r="AP85" s="234"/>
    </row>
    <row r="86" spans="1:42" x14ac:dyDescent="0.35">
      <c r="A86" s="234"/>
      <c r="B86" s="234"/>
      <c r="C86" s="234"/>
      <c r="D86" s="234"/>
      <c r="E86" s="234"/>
      <c r="F86" s="234"/>
      <c r="G86" s="234"/>
      <c r="H86" s="234"/>
      <c r="I86" s="234"/>
      <c r="J86" s="234"/>
      <c r="K86" s="234"/>
      <c r="L86" s="234"/>
      <c r="M86" s="234"/>
      <c r="N86" s="234"/>
      <c r="O86" s="234"/>
      <c r="P86" s="234"/>
      <c r="Q86" s="234"/>
      <c r="R86" s="234"/>
      <c r="S86" s="234"/>
      <c r="T86" s="234"/>
      <c r="U86" s="234"/>
      <c r="V86" s="234"/>
      <c r="W86" s="234"/>
      <c r="X86" s="234"/>
      <c r="Y86" s="234"/>
      <c r="Z86" s="234"/>
      <c r="AA86" s="234"/>
      <c r="AB86" s="234"/>
      <c r="AC86" s="234"/>
      <c r="AD86" s="234"/>
      <c r="AE86" s="234"/>
      <c r="AF86" s="234"/>
      <c r="AG86" s="234"/>
      <c r="AH86" s="234"/>
      <c r="AI86" s="234"/>
      <c r="AJ86" s="234"/>
      <c r="AK86" s="234"/>
      <c r="AL86" s="234"/>
      <c r="AM86" s="234"/>
      <c r="AN86" s="234"/>
      <c r="AO86" s="234"/>
      <c r="AP86" s="234"/>
    </row>
    <row r="87" spans="1:42" x14ac:dyDescent="0.35">
      <c r="A87" s="234"/>
      <c r="B87" s="234"/>
      <c r="C87" s="234"/>
      <c r="D87" s="234"/>
      <c r="E87" s="234"/>
      <c r="F87" s="234"/>
      <c r="G87" s="234"/>
      <c r="H87" s="234"/>
      <c r="I87" s="234"/>
      <c r="J87" s="234"/>
      <c r="K87" s="234"/>
      <c r="L87" s="234"/>
      <c r="M87" s="234"/>
      <c r="N87" s="234"/>
      <c r="O87" s="234"/>
      <c r="P87" s="234"/>
      <c r="Q87" s="234"/>
      <c r="R87" s="234"/>
      <c r="S87" s="234"/>
      <c r="T87" s="234"/>
      <c r="U87" s="234"/>
      <c r="V87" s="234"/>
      <c r="W87" s="234"/>
      <c r="X87" s="234"/>
      <c r="Y87" s="234"/>
      <c r="Z87" s="234"/>
      <c r="AA87" s="234"/>
      <c r="AB87" s="234"/>
      <c r="AC87" s="234"/>
      <c r="AD87" s="234"/>
      <c r="AE87" s="234"/>
      <c r="AF87" s="234"/>
      <c r="AG87" s="234"/>
      <c r="AH87" s="234"/>
      <c r="AI87" s="234"/>
      <c r="AJ87" s="234"/>
      <c r="AK87" s="234"/>
      <c r="AL87" s="234"/>
      <c r="AM87" s="234"/>
      <c r="AN87" s="234"/>
      <c r="AO87" s="234"/>
      <c r="AP87" s="234"/>
    </row>
    <row r="88" spans="1:42" x14ac:dyDescent="0.35">
      <c r="A88" s="234"/>
      <c r="B88" s="234"/>
      <c r="C88" s="234"/>
      <c r="D88" s="234"/>
      <c r="E88" s="234"/>
      <c r="F88" s="234"/>
      <c r="G88" s="234"/>
      <c r="H88" s="234"/>
      <c r="I88" s="234"/>
      <c r="J88" s="234"/>
      <c r="K88" s="234"/>
      <c r="L88" s="234"/>
      <c r="M88" s="234"/>
      <c r="N88" s="234"/>
      <c r="O88" s="234"/>
      <c r="P88" s="234"/>
      <c r="Q88" s="234"/>
      <c r="R88" s="234"/>
      <c r="S88" s="234"/>
      <c r="T88" s="234"/>
      <c r="U88" s="234"/>
      <c r="V88" s="234"/>
      <c r="W88" s="234"/>
      <c r="X88" s="234"/>
      <c r="Y88" s="234"/>
      <c r="Z88" s="234"/>
      <c r="AA88" s="234"/>
      <c r="AB88" s="234"/>
      <c r="AC88" s="234"/>
      <c r="AD88" s="234"/>
      <c r="AE88" s="234"/>
      <c r="AF88" s="234"/>
      <c r="AG88" s="234"/>
      <c r="AH88" s="234"/>
      <c r="AI88" s="234"/>
      <c r="AJ88" s="234"/>
      <c r="AK88" s="234"/>
      <c r="AL88" s="234"/>
      <c r="AM88" s="234"/>
      <c r="AN88" s="234"/>
      <c r="AO88" s="234"/>
      <c r="AP88" s="234"/>
    </row>
    <row r="89" spans="1:42" x14ac:dyDescent="0.35">
      <c r="A89" s="234"/>
      <c r="B89" s="234"/>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234"/>
      <c r="AB89" s="234"/>
      <c r="AC89" s="234"/>
      <c r="AD89" s="234"/>
      <c r="AE89" s="234"/>
      <c r="AF89" s="234"/>
      <c r="AG89" s="234"/>
      <c r="AH89" s="234"/>
      <c r="AI89" s="234"/>
      <c r="AJ89" s="234"/>
      <c r="AK89" s="234"/>
      <c r="AL89" s="234"/>
      <c r="AM89" s="234"/>
      <c r="AN89" s="234"/>
      <c r="AO89" s="234"/>
      <c r="AP89" s="234"/>
    </row>
    <row r="90" spans="1:42" x14ac:dyDescent="0.35">
      <c r="A90" s="234"/>
      <c r="B90" s="234"/>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234"/>
      <c r="AB90" s="234"/>
      <c r="AC90" s="234"/>
      <c r="AD90" s="234"/>
      <c r="AE90" s="234"/>
      <c r="AF90" s="234"/>
      <c r="AG90" s="234"/>
      <c r="AH90" s="234"/>
      <c r="AI90" s="234"/>
      <c r="AJ90" s="234"/>
      <c r="AK90" s="234"/>
      <c r="AL90" s="234"/>
      <c r="AM90" s="234"/>
      <c r="AN90" s="234"/>
      <c r="AO90" s="234"/>
      <c r="AP90" s="234"/>
    </row>
    <row r="91" spans="1:42" x14ac:dyDescent="0.35">
      <c r="A91" s="234"/>
      <c r="B91" s="234"/>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234"/>
      <c r="AB91" s="234"/>
      <c r="AC91" s="234"/>
      <c r="AD91" s="234"/>
      <c r="AE91" s="234"/>
      <c r="AF91" s="234"/>
      <c r="AG91" s="234"/>
      <c r="AH91" s="234"/>
      <c r="AI91" s="234"/>
      <c r="AJ91" s="234"/>
      <c r="AK91" s="234"/>
      <c r="AL91" s="234"/>
      <c r="AM91" s="234"/>
      <c r="AN91" s="234"/>
      <c r="AO91" s="234"/>
      <c r="AP91" s="234"/>
    </row>
    <row r="92" spans="1:42" x14ac:dyDescent="0.35">
      <c r="A92" s="234"/>
      <c r="B92" s="234"/>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234"/>
      <c r="AB92" s="234"/>
      <c r="AC92" s="234"/>
      <c r="AD92" s="234"/>
      <c r="AE92" s="234"/>
      <c r="AF92" s="234"/>
      <c r="AG92" s="234"/>
      <c r="AH92" s="234"/>
      <c r="AI92" s="234"/>
      <c r="AJ92" s="234"/>
      <c r="AK92" s="234"/>
      <c r="AL92" s="234"/>
      <c r="AM92" s="234"/>
      <c r="AN92" s="234"/>
      <c r="AO92" s="234"/>
      <c r="AP92" s="234"/>
    </row>
    <row r="93" spans="1:42" x14ac:dyDescent="0.35">
      <c r="A93" s="234"/>
      <c r="B93" s="234"/>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234"/>
      <c r="AB93" s="234"/>
      <c r="AC93" s="234"/>
      <c r="AD93" s="234"/>
      <c r="AE93" s="234"/>
      <c r="AF93" s="234"/>
      <c r="AG93" s="234"/>
      <c r="AH93" s="234"/>
      <c r="AI93" s="234"/>
      <c r="AJ93" s="234"/>
      <c r="AK93" s="234"/>
      <c r="AL93" s="234"/>
      <c r="AM93" s="234"/>
      <c r="AN93" s="234"/>
      <c r="AO93" s="234"/>
      <c r="AP93" s="234"/>
    </row>
    <row r="94" spans="1:42" x14ac:dyDescent="0.35">
      <c r="A94" s="234"/>
      <c r="B94" s="234"/>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234"/>
      <c r="AB94" s="234"/>
      <c r="AC94" s="234"/>
      <c r="AD94" s="234"/>
      <c r="AE94" s="234"/>
      <c r="AF94" s="234"/>
      <c r="AG94" s="234"/>
      <c r="AH94" s="234"/>
      <c r="AI94" s="234"/>
      <c r="AJ94" s="234"/>
      <c r="AK94" s="234"/>
      <c r="AL94" s="234"/>
      <c r="AM94" s="234"/>
      <c r="AN94" s="234"/>
      <c r="AO94" s="234"/>
      <c r="AP94" s="234"/>
    </row>
    <row r="95" spans="1:42" x14ac:dyDescent="0.35">
      <c r="A95" s="234"/>
      <c r="B95" s="234"/>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234"/>
      <c r="AB95" s="234"/>
      <c r="AC95" s="234"/>
      <c r="AD95" s="234"/>
      <c r="AE95" s="234"/>
      <c r="AF95" s="234"/>
      <c r="AG95" s="234"/>
      <c r="AH95" s="234"/>
      <c r="AI95" s="234"/>
      <c r="AJ95" s="234"/>
      <c r="AK95" s="234"/>
      <c r="AL95" s="234"/>
      <c r="AM95" s="234"/>
      <c r="AN95" s="234"/>
      <c r="AO95" s="234"/>
      <c r="AP95" s="234"/>
    </row>
    <row r="96" spans="1:42" x14ac:dyDescent="0.35">
      <c r="A96" s="234"/>
      <c r="B96" s="234"/>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234"/>
      <c r="AB96" s="234"/>
      <c r="AC96" s="234"/>
      <c r="AD96" s="234"/>
      <c r="AE96" s="234"/>
      <c r="AF96" s="234"/>
      <c r="AG96" s="234"/>
      <c r="AH96" s="234"/>
      <c r="AI96" s="234"/>
      <c r="AJ96" s="234"/>
      <c r="AK96" s="234"/>
      <c r="AL96" s="234"/>
      <c r="AM96" s="234"/>
      <c r="AN96" s="234"/>
      <c r="AO96" s="234"/>
      <c r="AP96" s="234"/>
    </row>
    <row r="97" spans="1:42" x14ac:dyDescent="0.35">
      <c r="A97" s="234"/>
      <c r="B97" s="234"/>
      <c r="C97" s="234"/>
      <c r="D97" s="234"/>
      <c r="E97" s="234"/>
      <c r="F97" s="234"/>
      <c r="G97" s="234"/>
      <c r="H97" s="234"/>
      <c r="I97" s="234"/>
      <c r="J97" s="234"/>
      <c r="K97" s="234"/>
      <c r="L97" s="234"/>
      <c r="M97" s="234"/>
      <c r="N97" s="234"/>
      <c r="O97" s="234"/>
      <c r="P97" s="234"/>
      <c r="Q97" s="234"/>
      <c r="R97" s="234"/>
      <c r="S97" s="234"/>
      <c r="T97" s="234"/>
      <c r="U97" s="234"/>
      <c r="V97" s="234"/>
      <c r="W97" s="234"/>
      <c r="X97" s="234"/>
      <c r="Y97" s="234"/>
      <c r="Z97" s="234"/>
      <c r="AA97" s="234"/>
      <c r="AB97" s="234"/>
      <c r="AC97" s="234"/>
      <c r="AD97" s="234"/>
      <c r="AE97" s="234"/>
      <c r="AF97" s="234"/>
      <c r="AG97" s="234"/>
      <c r="AH97" s="234"/>
      <c r="AI97" s="234"/>
      <c r="AJ97" s="234"/>
      <c r="AK97" s="234"/>
      <c r="AL97" s="234"/>
      <c r="AM97" s="234"/>
      <c r="AN97" s="234"/>
      <c r="AO97" s="234"/>
      <c r="AP97" s="234"/>
    </row>
    <row r="98" spans="1:42" x14ac:dyDescent="0.35">
      <c r="A98" s="234"/>
      <c r="B98" s="234"/>
      <c r="C98" s="234"/>
      <c r="D98" s="234"/>
      <c r="E98" s="234"/>
      <c r="F98" s="234"/>
      <c r="G98" s="234"/>
      <c r="H98" s="234"/>
      <c r="I98" s="234"/>
      <c r="J98" s="234"/>
      <c r="K98" s="234"/>
      <c r="L98" s="234"/>
      <c r="M98" s="234"/>
      <c r="N98" s="234"/>
      <c r="O98" s="234"/>
      <c r="P98" s="234"/>
      <c r="Q98" s="234"/>
      <c r="R98" s="234"/>
      <c r="S98" s="234"/>
      <c r="T98" s="234"/>
      <c r="U98" s="234"/>
      <c r="V98" s="234"/>
      <c r="W98" s="234"/>
      <c r="X98" s="234"/>
      <c r="Y98" s="234"/>
      <c r="Z98" s="234"/>
      <c r="AA98" s="234"/>
      <c r="AB98" s="234"/>
      <c r="AC98" s="234"/>
      <c r="AD98" s="234"/>
      <c r="AE98" s="234"/>
      <c r="AF98" s="234"/>
      <c r="AG98" s="234"/>
      <c r="AH98" s="234"/>
      <c r="AI98" s="234"/>
      <c r="AJ98" s="234"/>
      <c r="AK98" s="234"/>
      <c r="AL98" s="234"/>
      <c r="AM98" s="234"/>
      <c r="AN98" s="234"/>
      <c r="AO98" s="234"/>
      <c r="AP98" s="234"/>
    </row>
    <row r="99" spans="1:42" x14ac:dyDescent="0.35">
      <c r="A99" s="234"/>
      <c r="B99" s="234"/>
      <c r="C99" s="234"/>
      <c r="D99" s="234"/>
      <c r="E99" s="234"/>
      <c r="F99" s="234"/>
      <c r="G99" s="234"/>
      <c r="H99" s="234"/>
      <c r="I99" s="234"/>
      <c r="J99" s="234"/>
      <c r="K99" s="234"/>
      <c r="L99" s="234"/>
      <c r="M99" s="234"/>
      <c r="N99" s="234"/>
      <c r="O99" s="234"/>
      <c r="P99" s="234"/>
      <c r="Q99" s="234"/>
      <c r="R99" s="234"/>
      <c r="S99" s="234"/>
      <c r="T99" s="234"/>
      <c r="U99" s="234"/>
      <c r="V99" s="234"/>
      <c r="W99" s="234"/>
      <c r="X99" s="234"/>
      <c r="Y99" s="234"/>
      <c r="Z99" s="234"/>
      <c r="AA99" s="234"/>
      <c r="AB99" s="234"/>
      <c r="AC99" s="234"/>
      <c r="AD99" s="234"/>
      <c r="AE99" s="234"/>
      <c r="AF99" s="234"/>
      <c r="AG99" s="234"/>
      <c r="AH99" s="234"/>
      <c r="AI99" s="234"/>
      <c r="AJ99" s="234"/>
      <c r="AK99" s="234"/>
      <c r="AL99" s="234"/>
      <c r="AM99" s="234"/>
      <c r="AN99" s="234"/>
      <c r="AO99" s="234"/>
      <c r="AP99" s="234"/>
    </row>
    <row r="100" spans="1:42" x14ac:dyDescent="0.35">
      <c r="A100" s="234"/>
      <c r="B100" s="234"/>
      <c r="C100" s="234"/>
      <c r="D100" s="234"/>
      <c r="E100" s="234"/>
      <c r="F100" s="234"/>
      <c r="G100" s="234"/>
      <c r="H100" s="234"/>
      <c r="I100" s="234"/>
      <c r="J100" s="234"/>
      <c r="K100" s="234"/>
      <c r="L100" s="234"/>
      <c r="M100" s="234"/>
      <c r="N100" s="234"/>
      <c r="O100" s="234"/>
      <c r="P100" s="234"/>
      <c r="Q100" s="234"/>
      <c r="R100" s="234"/>
      <c r="S100" s="234"/>
      <c r="T100" s="234"/>
      <c r="U100" s="234"/>
      <c r="V100" s="234"/>
      <c r="W100" s="234"/>
      <c r="X100" s="234"/>
      <c r="Y100" s="234"/>
      <c r="Z100" s="234"/>
      <c r="AA100" s="234"/>
      <c r="AB100" s="234"/>
      <c r="AC100" s="234"/>
      <c r="AD100" s="234"/>
      <c r="AE100" s="234"/>
      <c r="AF100" s="234"/>
      <c r="AG100" s="234"/>
      <c r="AH100" s="234"/>
      <c r="AI100" s="234"/>
      <c r="AJ100" s="234"/>
      <c r="AK100" s="234"/>
      <c r="AL100" s="234"/>
      <c r="AM100" s="234"/>
      <c r="AN100" s="234"/>
      <c r="AO100" s="234"/>
      <c r="AP100" s="234"/>
    </row>
  </sheetData>
  <mergeCells count="220">
    <mergeCell ref="B73:AB73"/>
    <mergeCell ref="B74:H75"/>
    <mergeCell ref="I74:P75"/>
    <mergeCell ref="Q74:U75"/>
    <mergeCell ref="V74:AB74"/>
    <mergeCell ref="V75:AB75"/>
    <mergeCell ref="B70:G71"/>
    <mergeCell ref="H70:R71"/>
    <mergeCell ref="S70:AB71"/>
    <mergeCell ref="B72:G72"/>
    <mergeCell ref="H72:R72"/>
    <mergeCell ref="S72:AB72"/>
    <mergeCell ref="B68:G68"/>
    <mergeCell ref="H68:I68"/>
    <mergeCell ref="J68:M68"/>
    <mergeCell ref="N68:U68"/>
    <mergeCell ref="V68:AB68"/>
    <mergeCell ref="B69:AB69"/>
    <mergeCell ref="B66:G66"/>
    <mergeCell ref="H66:I66"/>
    <mergeCell ref="J66:M66"/>
    <mergeCell ref="N66:U66"/>
    <mergeCell ref="V66:AB66"/>
    <mergeCell ref="B67:G67"/>
    <mergeCell ref="H67:I67"/>
    <mergeCell ref="J67:M67"/>
    <mergeCell ref="N67:U67"/>
    <mergeCell ref="V67:AB67"/>
    <mergeCell ref="B64:G64"/>
    <mergeCell ref="H64:I64"/>
    <mergeCell ref="J64:M64"/>
    <mergeCell ref="N64:U64"/>
    <mergeCell ref="V64:AB64"/>
    <mergeCell ref="B65:G65"/>
    <mergeCell ref="H65:I65"/>
    <mergeCell ref="J65:M65"/>
    <mergeCell ref="N65:U65"/>
    <mergeCell ref="V65:AB65"/>
    <mergeCell ref="B62:G62"/>
    <mergeCell ref="H62:I62"/>
    <mergeCell ref="J62:M62"/>
    <mergeCell ref="N62:U62"/>
    <mergeCell ref="V62:AB62"/>
    <mergeCell ref="B63:G63"/>
    <mergeCell ref="H63:I63"/>
    <mergeCell ref="J63:M63"/>
    <mergeCell ref="N63:U63"/>
    <mergeCell ref="V63:AB63"/>
    <mergeCell ref="B60:G60"/>
    <mergeCell ref="H60:I60"/>
    <mergeCell ref="J60:M60"/>
    <mergeCell ref="N60:U60"/>
    <mergeCell ref="V60:AB60"/>
    <mergeCell ref="B61:G61"/>
    <mergeCell ref="H61:I61"/>
    <mergeCell ref="J61:M61"/>
    <mergeCell ref="N61:U61"/>
    <mergeCell ref="V61:AB61"/>
    <mergeCell ref="B58:G58"/>
    <mergeCell ref="H58:I58"/>
    <mergeCell ref="J58:M58"/>
    <mergeCell ref="N58:U58"/>
    <mergeCell ref="V58:AB58"/>
    <mergeCell ref="B59:G59"/>
    <mergeCell ref="H59:I59"/>
    <mergeCell ref="J59:M59"/>
    <mergeCell ref="N59:U59"/>
    <mergeCell ref="V59:AB59"/>
    <mergeCell ref="AO55:AO56"/>
    <mergeCell ref="AP55:AP56"/>
    <mergeCell ref="B57:G57"/>
    <mergeCell ref="H57:I57"/>
    <mergeCell ref="J57:M57"/>
    <mergeCell ref="N57:U57"/>
    <mergeCell ref="V57:AB57"/>
    <mergeCell ref="AI55:AI56"/>
    <mergeCell ref="AJ55:AJ56"/>
    <mergeCell ref="AK55:AK56"/>
    <mergeCell ref="AL55:AL56"/>
    <mergeCell ref="AM55:AM56"/>
    <mergeCell ref="AN55:AN56"/>
    <mergeCell ref="AC55:AC56"/>
    <mergeCell ref="AD55:AD56"/>
    <mergeCell ref="AE55:AE56"/>
    <mergeCell ref="AF55:AF56"/>
    <mergeCell ref="AG55:AG56"/>
    <mergeCell ref="AH55:AH56"/>
    <mergeCell ref="B44:AB53"/>
    <mergeCell ref="B54:AB54"/>
    <mergeCell ref="A55:A56"/>
    <mergeCell ref="B55:G56"/>
    <mergeCell ref="H55:I55"/>
    <mergeCell ref="H56:I56"/>
    <mergeCell ref="J55:M55"/>
    <mergeCell ref="J56:M56"/>
    <mergeCell ref="N55:U56"/>
    <mergeCell ref="V55:AB56"/>
    <mergeCell ref="AK42:AL42"/>
    <mergeCell ref="B43:AB43"/>
    <mergeCell ref="AC43:AD43"/>
    <mergeCell ref="AE43:AF43"/>
    <mergeCell ref="AG43:AH43"/>
    <mergeCell ref="AI43:AJ43"/>
    <mergeCell ref="AK43:AL43"/>
    <mergeCell ref="AK39:AL39"/>
    <mergeCell ref="B40:G40"/>
    <mergeCell ref="K40:AB40"/>
    <mergeCell ref="B41:G41"/>
    <mergeCell ref="K41:AB41"/>
    <mergeCell ref="B42:AB42"/>
    <mergeCell ref="AC42:AD42"/>
    <mergeCell ref="AE42:AF42"/>
    <mergeCell ref="AG42:AH42"/>
    <mergeCell ref="AI42:AJ42"/>
    <mergeCell ref="B39:G39"/>
    <mergeCell ref="K39:AB39"/>
    <mergeCell ref="AC39:AD39"/>
    <mergeCell ref="AE39:AF39"/>
    <mergeCell ref="AG39:AH39"/>
    <mergeCell ref="AI39:AJ39"/>
    <mergeCell ref="AK37:AL37"/>
    <mergeCell ref="B38:G38"/>
    <mergeCell ref="K38:AB38"/>
    <mergeCell ref="AC38:AD38"/>
    <mergeCell ref="AE38:AF38"/>
    <mergeCell ref="AG38:AH38"/>
    <mergeCell ref="AI38:AJ38"/>
    <mergeCell ref="AK38:AL38"/>
    <mergeCell ref="B37:G37"/>
    <mergeCell ref="K37:AB37"/>
    <mergeCell ref="AC37:AD37"/>
    <mergeCell ref="AE37:AF37"/>
    <mergeCell ref="AG37:AH37"/>
    <mergeCell ref="AI37:AJ37"/>
    <mergeCell ref="AK35:AL35"/>
    <mergeCell ref="B36:G36"/>
    <mergeCell ref="K36:AB36"/>
    <mergeCell ref="AC36:AD36"/>
    <mergeCell ref="AE36:AF36"/>
    <mergeCell ref="AG36:AH36"/>
    <mergeCell ref="AI36:AJ36"/>
    <mergeCell ref="AK36:AL36"/>
    <mergeCell ref="B34:AB34"/>
    <mergeCell ref="B35:AB35"/>
    <mergeCell ref="AC35:AD35"/>
    <mergeCell ref="AE35:AF35"/>
    <mergeCell ref="AG35:AH35"/>
    <mergeCell ref="AI35:AJ35"/>
    <mergeCell ref="Z32:AB32"/>
    <mergeCell ref="K33:N33"/>
    <mergeCell ref="O33:R33"/>
    <mergeCell ref="S33:T33"/>
    <mergeCell ref="U33:W33"/>
    <mergeCell ref="X33:Y33"/>
    <mergeCell ref="Z33:AB33"/>
    <mergeCell ref="B30:AB30"/>
    <mergeCell ref="B31:J33"/>
    <mergeCell ref="K31:R31"/>
    <mergeCell ref="S31:W31"/>
    <mergeCell ref="X31:AB31"/>
    <mergeCell ref="K32:N32"/>
    <mergeCell ref="O32:R32"/>
    <mergeCell ref="S32:T32"/>
    <mergeCell ref="U32:W32"/>
    <mergeCell ref="X32:Y32"/>
    <mergeCell ref="B27:AB27"/>
    <mergeCell ref="B28:H29"/>
    <mergeCell ref="I28:L29"/>
    <mergeCell ref="M28:W28"/>
    <mergeCell ref="X28:AB28"/>
    <mergeCell ref="M29:W29"/>
    <mergeCell ref="X29:AB29"/>
    <mergeCell ref="B23:H23"/>
    <mergeCell ref="I23:AB23"/>
    <mergeCell ref="B24:AB24"/>
    <mergeCell ref="B25:L25"/>
    <mergeCell ref="N25:AB25"/>
    <mergeCell ref="B26:M26"/>
    <mergeCell ref="N26:AB26"/>
    <mergeCell ref="B20:AB20"/>
    <mergeCell ref="B21:G21"/>
    <mergeCell ref="H21:J21"/>
    <mergeCell ref="K21:T21"/>
    <mergeCell ref="U21:AB21"/>
    <mergeCell ref="B22:AB22"/>
    <mergeCell ref="B16:AB16"/>
    <mergeCell ref="B17:H17"/>
    <mergeCell ref="I17:AB17"/>
    <mergeCell ref="B18:AB18"/>
    <mergeCell ref="B19:H19"/>
    <mergeCell ref="I19:AB19"/>
    <mergeCell ref="Z12:AB12"/>
    <mergeCell ref="B13:AB13"/>
    <mergeCell ref="B14:H15"/>
    <mergeCell ref="I14:U15"/>
    <mergeCell ref="V14:AB14"/>
    <mergeCell ref="V15:AB15"/>
    <mergeCell ref="B9:H9"/>
    <mergeCell ref="I9:AB9"/>
    <mergeCell ref="B10:AB10"/>
    <mergeCell ref="B11:H12"/>
    <mergeCell ref="I11:P12"/>
    <mergeCell ref="Q11:U11"/>
    <mergeCell ref="V11:Y11"/>
    <mergeCell ref="Z11:AB11"/>
    <mergeCell ref="Q12:U12"/>
    <mergeCell ref="V12:Y12"/>
    <mergeCell ref="B5:AB5"/>
    <mergeCell ref="B6:H7"/>
    <mergeCell ref="I6:I7"/>
    <mergeCell ref="J6:K7"/>
    <mergeCell ref="L6:AB7"/>
    <mergeCell ref="B8:AB8"/>
    <mergeCell ref="B1:D1"/>
    <mergeCell ref="E1:G1"/>
    <mergeCell ref="B2:G4"/>
    <mergeCell ref="H2:AB2"/>
    <mergeCell ref="H3:O3"/>
    <mergeCell ref="P3:AB3"/>
    <mergeCell ref="H4:AB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O100"/>
  <sheetViews>
    <sheetView topLeftCell="I40" workbookViewId="0">
      <selection activeCell="B14" sqref="B14:H15"/>
    </sheetView>
  </sheetViews>
  <sheetFormatPr baseColWidth="10" defaultRowHeight="14.5" x14ac:dyDescent="0.35"/>
  <sheetData>
    <row r="1" spans="1:41" ht="15" thickBot="1" x14ac:dyDescent="0.4">
      <c r="A1" s="234"/>
      <c r="B1" s="518"/>
      <c r="C1" s="518"/>
      <c r="D1" s="518"/>
      <c r="E1" s="518"/>
      <c r="F1" s="518"/>
      <c r="G1" s="518"/>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row>
    <row r="2" spans="1:41" ht="14.5" customHeight="1" x14ac:dyDescent="0.35">
      <c r="A2" s="234"/>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30"/>
      <c r="AB2" s="234"/>
      <c r="AC2" s="234"/>
      <c r="AD2" s="234"/>
      <c r="AE2" s="234"/>
      <c r="AF2" s="234"/>
      <c r="AG2" s="234"/>
      <c r="AH2" s="234"/>
      <c r="AI2" s="234"/>
      <c r="AJ2" s="234"/>
      <c r="AK2" s="234"/>
      <c r="AL2" s="234"/>
      <c r="AM2" s="234"/>
      <c r="AN2" s="234"/>
      <c r="AO2" s="234"/>
    </row>
    <row r="3" spans="1:41" ht="14.5" customHeight="1" x14ac:dyDescent="0.35">
      <c r="A3" s="234"/>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3"/>
      <c r="AB3" s="234"/>
      <c r="AC3" s="234"/>
      <c r="AD3" s="234"/>
      <c r="AE3" s="234"/>
      <c r="AF3" s="234"/>
      <c r="AG3" s="234"/>
      <c r="AH3" s="234"/>
      <c r="AI3" s="234"/>
      <c r="AJ3" s="234"/>
      <c r="AK3" s="234"/>
      <c r="AL3" s="234"/>
      <c r="AM3" s="234"/>
      <c r="AN3" s="234"/>
      <c r="AO3" s="234"/>
    </row>
    <row r="4" spans="1:41" ht="15" customHeight="1" thickBot="1" x14ac:dyDescent="0.4">
      <c r="A4" s="234"/>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6"/>
      <c r="AB4" s="234"/>
      <c r="AC4" s="234"/>
      <c r="AD4" s="234"/>
      <c r="AE4" s="234"/>
      <c r="AF4" s="234"/>
      <c r="AG4" s="234"/>
      <c r="AH4" s="234"/>
      <c r="AI4" s="234"/>
      <c r="AJ4" s="234"/>
      <c r="AK4" s="234"/>
      <c r="AL4" s="234"/>
      <c r="AM4" s="234"/>
      <c r="AN4" s="234"/>
      <c r="AO4" s="234"/>
    </row>
    <row r="5" spans="1:41" ht="15" thickBot="1" x14ac:dyDescent="0.4">
      <c r="A5" s="234"/>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234"/>
      <c r="AC5" s="234"/>
      <c r="AD5" s="234"/>
      <c r="AE5" s="234"/>
      <c r="AF5" s="234"/>
      <c r="AG5" s="234"/>
      <c r="AH5" s="234"/>
      <c r="AI5" s="234"/>
      <c r="AJ5" s="234"/>
      <c r="AK5" s="234"/>
      <c r="AL5" s="234"/>
      <c r="AM5" s="234"/>
      <c r="AN5" s="234"/>
      <c r="AO5" s="234"/>
    </row>
    <row r="6" spans="1:41" ht="14.5" customHeight="1" x14ac:dyDescent="0.35">
      <c r="A6" s="234"/>
      <c r="B6" s="488" t="s">
        <v>820</v>
      </c>
      <c r="C6" s="489"/>
      <c r="D6" s="489"/>
      <c r="E6" s="489"/>
      <c r="F6" s="489"/>
      <c r="G6" s="489"/>
      <c r="H6" s="490"/>
      <c r="I6" s="741">
        <v>45536</v>
      </c>
      <c r="J6" s="488" t="s">
        <v>4</v>
      </c>
      <c r="K6" s="490"/>
      <c r="L6" s="544" t="s">
        <v>1208</v>
      </c>
      <c r="M6" s="545"/>
      <c r="N6" s="545"/>
      <c r="O6" s="545"/>
      <c r="P6" s="545"/>
      <c r="Q6" s="545"/>
      <c r="R6" s="545"/>
      <c r="S6" s="545"/>
      <c r="T6" s="545"/>
      <c r="U6" s="545"/>
      <c r="V6" s="545"/>
      <c r="W6" s="545"/>
      <c r="X6" s="545"/>
      <c r="Y6" s="545"/>
      <c r="Z6" s="545"/>
      <c r="AA6" s="545"/>
      <c r="AB6" s="234"/>
      <c r="AC6" s="234"/>
      <c r="AD6" s="234"/>
      <c r="AE6" s="234"/>
      <c r="AF6" s="234"/>
      <c r="AG6" s="234"/>
      <c r="AH6" s="234"/>
      <c r="AI6" s="234"/>
      <c r="AJ6" s="234"/>
      <c r="AK6" s="234"/>
      <c r="AL6" s="234"/>
      <c r="AM6" s="234"/>
      <c r="AN6" s="234"/>
      <c r="AO6" s="234"/>
    </row>
    <row r="7" spans="1:41" ht="15" thickBot="1" x14ac:dyDescent="0.4">
      <c r="A7" s="234"/>
      <c r="B7" s="491"/>
      <c r="C7" s="492"/>
      <c r="D7" s="492"/>
      <c r="E7" s="492"/>
      <c r="F7" s="492"/>
      <c r="G7" s="492"/>
      <c r="H7" s="493"/>
      <c r="I7" s="742"/>
      <c r="J7" s="491"/>
      <c r="K7" s="493"/>
      <c r="L7" s="546"/>
      <c r="M7" s="547"/>
      <c r="N7" s="547"/>
      <c r="O7" s="547"/>
      <c r="P7" s="547"/>
      <c r="Q7" s="547"/>
      <c r="R7" s="547"/>
      <c r="S7" s="547"/>
      <c r="T7" s="547"/>
      <c r="U7" s="547"/>
      <c r="V7" s="547"/>
      <c r="W7" s="547"/>
      <c r="X7" s="547"/>
      <c r="Y7" s="547"/>
      <c r="Z7" s="547"/>
      <c r="AA7" s="547"/>
      <c r="AB7" s="234"/>
      <c r="AC7" s="234"/>
      <c r="AD7" s="234"/>
      <c r="AE7" s="234"/>
      <c r="AF7" s="234"/>
      <c r="AG7" s="234"/>
      <c r="AH7" s="234"/>
      <c r="AI7" s="234"/>
      <c r="AJ7" s="234"/>
      <c r="AK7" s="234"/>
      <c r="AL7" s="234"/>
      <c r="AM7" s="234"/>
      <c r="AN7" s="234"/>
      <c r="AO7" s="234"/>
    </row>
    <row r="8" spans="1:41" ht="15" thickBot="1" x14ac:dyDescent="0.4">
      <c r="A8" s="234"/>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234"/>
      <c r="AC8" s="234"/>
      <c r="AD8" s="234"/>
      <c r="AE8" s="234"/>
      <c r="AF8" s="234"/>
      <c r="AG8" s="234"/>
      <c r="AH8" s="234"/>
      <c r="AI8" s="234"/>
      <c r="AJ8" s="234"/>
      <c r="AK8" s="234"/>
      <c r="AL8" s="234"/>
      <c r="AM8" s="234"/>
      <c r="AN8" s="234"/>
      <c r="AO8" s="234"/>
    </row>
    <row r="9" spans="1:41" ht="15" customHeight="1" thickBot="1" x14ac:dyDescent="0.4">
      <c r="A9" s="234"/>
      <c r="B9" s="500" t="s">
        <v>822</v>
      </c>
      <c r="C9" s="501"/>
      <c r="D9" s="501"/>
      <c r="E9" s="501"/>
      <c r="F9" s="501"/>
      <c r="G9" s="501"/>
      <c r="H9" s="502"/>
      <c r="I9" s="539" t="s">
        <v>1209</v>
      </c>
      <c r="J9" s="540"/>
      <c r="K9" s="540"/>
      <c r="L9" s="540"/>
      <c r="M9" s="540"/>
      <c r="N9" s="540"/>
      <c r="O9" s="540"/>
      <c r="P9" s="540"/>
      <c r="Q9" s="540"/>
      <c r="R9" s="540"/>
      <c r="S9" s="540"/>
      <c r="T9" s="540"/>
      <c r="U9" s="540"/>
      <c r="V9" s="540"/>
      <c r="W9" s="540"/>
      <c r="X9" s="540"/>
      <c r="Y9" s="540"/>
      <c r="Z9" s="540"/>
      <c r="AA9" s="540"/>
      <c r="AB9" s="234"/>
      <c r="AC9" s="234"/>
      <c r="AD9" s="234"/>
      <c r="AE9" s="234"/>
      <c r="AF9" s="234"/>
      <c r="AG9" s="234"/>
      <c r="AH9" s="234"/>
      <c r="AI9" s="234"/>
      <c r="AJ9" s="234"/>
      <c r="AK9" s="234"/>
      <c r="AL9" s="234"/>
      <c r="AM9" s="234"/>
      <c r="AN9" s="234"/>
      <c r="AO9" s="234"/>
    </row>
    <row r="10" spans="1:41" ht="15" thickBot="1" x14ac:dyDescent="0.4">
      <c r="A10" s="234"/>
      <c r="B10" s="537"/>
      <c r="C10" s="538"/>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234"/>
      <c r="AC10" s="234"/>
      <c r="AD10" s="234"/>
      <c r="AE10" s="234"/>
      <c r="AF10" s="234"/>
      <c r="AG10" s="234"/>
      <c r="AH10" s="234"/>
      <c r="AI10" s="234"/>
      <c r="AJ10" s="234"/>
      <c r="AK10" s="234"/>
      <c r="AL10" s="234"/>
      <c r="AM10" s="234"/>
      <c r="AN10" s="234"/>
      <c r="AO10" s="234"/>
    </row>
    <row r="11" spans="1:41" ht="15" customHeight="1" thickBot="1" x14ac:dyDescent="0.4">
      <c r="A11" s="234"/>
      <c r="B11" s="488" t="s">
        <v>5</v>
      </c>
      <c r="C11" s="489"/>
      <c r="D11" s="489"/>
      <c r="E11" s="489"/>
      <c r="F11" s="489"/>
      <c r="G11" s="489"/>
      <c r="H11" s="490"/>
      <c r="I11" s="548" t="s">
        <v>189</v>
      </c>
      <c r="J11" s="549"/>
      <c r="K11" s="549"/>
      <c r="L11" s="549"/>
      <c r="M11" s="549"/>
      <c r="N11" s="549"/>
      <c r="O11" s="549"/>
      <c r="P11" s="550"/>
      <c r="Q11" s="500" t="s">
        <v>460</v>
      </c>
      <c r="R11" s="501"/>
      <c r="S11" s="501"/>
      <c r="T11" s="501"/>
      <c r="U11" s="502"/>
      <c r="V11" s="500" t="s">
        <v>7</v>
      </c>
      <c r="W11" s="501"/>
      <c r="X11" s="501"/>
      <c r="Y11" s="502"/>
      <c r="Z11" s="500" t="s">
        <v>8</v>
      </c>
      <c r="AA11" s="501"/>
      <c r="AB11" s="234"/>
      <c r="AC11" s="234"/>
      <c r="AD11" s="234"/>
      <c r="AE11" s="234"/>
      <c r="AF11" s="234"/>
      <c r="AG11" s="234"/>
      <c r="AH11" s="234"/>
      <c r="AI11" s="234"/>
      <c r="AJ11" s="234"/>
      <c r="AK11" s="234"/>
      <c r="AL11" s="234"/>
      <c r="AM11" s="234"/>
      <c r="AN11" s="234"/>
      <c r="AO11" s="234"/>
    </row>
    <row r="12" spans="1:41" ht="15" customHeight="1" thickBot="1" x14ac:dyDescent="0.4">
      <c r="A12" s="234"/>
      <c r="B12" s="491"/>
      <c r="C12" s="492"/>
      <c r="D12" s="492"/>
      <c r="E12" s="492"/>
      <c r="F12" s="492"/>
      <c r="G12" s="492"/>
      <c r="H12" s="493"/>
      <c r="I12" s="551"/>
      <c r="J12" s="552"/>
      <c r="K12" s="552"/>
      <c r="L12" s="552"/>
      <c r="M12" s="552"/>
      <c r="N12" s="552"/>
      <c r="O12" s="552"/>
      <c r="P12" s="553"/>
      <c r="Q12" s="517" t="s">
        <v>266</v>
      </c>
      <c r="R12" s="485"/>
      <c r="S12" s="485"/>
      <c r="T12" s="485"/>
      <c r="U12" s="541"/>
      <c r="V12" s="517" t="s">
        <v>190</v>
      </c>
      <c r="W12" s="485"/>
      <c r="X12" s="485"/>
      <c r="Y12" s="541"/>
      <c r="Z12" s="517">
        <v>2</v>
      </c>
      <c r="AA12" s="485"/>
      <c r="AB12" s="234"/>
      <c r="AC12" s="234"/>
      <c r="AD12" s="234"/>
      <c r="AE12" s="234"/>
      <c r="AF12" s="234"/>
      <c r="AG12" s="234"/>
      <c r="AH12" s="234"/>
      <c r="AI12" s="234"/>
      <c r="AJ12" s="234"/>
      <c r="AK12" s="234"/>
      <c r="AL12" s="234"/>
      <c r="AM12" s="234"/>
      <c r="AN12" s="234"/>
      <c r="AO12" s="234"/>
    </row>
    <row r="13" spans="1:41" ht="15" thickBot="1" x14ac:dyDescent="0.4">
      <c r="A13" s="234"/>
      <c r="B13" s="486"/>
      <c r="C13" s="487"/>
      <c r="D13" s="487"/>
      <c r="E13" s="487"/>
      <c r="F13" s="487"/>
      <c r="G13" s="487"/>
      <c r="H13" s="487"/>
      <c r="I13" s="487"/>
      <c r="J13" s="487"/>
      <c r="K13" s="487"/>
      <c r="L13" s="487"/>
      <c r="M13" s="487"/>
      <c r="N13" s="487"/>
      <c r="O13" s="487"/>
      <c r="P13" s="487"/>
      <c r="Q13" s="487"/>
      <c r="R13" s="487"/>
      <c r="S13" s="487"/>
      <c r="T13" s="487"/>
      <c r="U13" s="487"/>
      <c r="V13" s="487"/>
      <c r="W13" s="487"/>
      <c r="X13" s="487"/>
      <c r="Y13" s="487"/>
      <c r="Z13" s="487"/>
      <c r="AA13" s="487"/>
      <c r="AB13" s="234"/>
      <c r="AC13" s="234"/>
      <c r="AD13" s="234"/>
      <c r="AE13" s="234"/>
      <c r="AF13" s="234"/>
      <c r="AG13" s="234"/>
      <c r="AH13" s="234"/>
      <c r="AI13" s="234"/>
      <c r="AJ13" s="234"/>
      <c r="AK13" s="234"/>
      <c r="AL13" s="234"/>
      <c r="AM13" s="234"/>
      <c r="AN13" s="234"/>
      <c r="AO13" s="234"/>
    </row>
    <row r="14" spans="1:41" ht="15" customHeight="1" thickBot="1" x14ac:dyDescent="0.4">
      <c r="A14" s="234"/>
      <c r="B14" s="488" t="s">
        <v>10</v>
      </c>
      <c r="C14" s="489"/>
      <c r="D14" s="489"/>
      <c r="E14" s="489"/>
      <c r="F14" s="489"/>
      <c r="G14" s="489"/>
      <c r="H14" s="490"/>
      <c r="I14" s="667" t="s">
        <v>191</v>
      </c>
      <c r="J14" s="668"/>
      <c r="K14" s="668"/>
      <c r="L14" s="668"/>
      <c r="M14" s="668"/>
      <c r="N14" s="668"/>
      <c r="O14" s="668"/>
      <c r="P14" s="668"/>
      <c r="Q14" s="668"/>
      <c r="R14" s="668"/>
      <c r="S14" s="668"/>
      <c r="T14" s="668"/>
      <c r="U14" s="782"/>
      <c r="V14" s="500" t="s">
        <v>824</v>
      </c>
      <c r="W14" s="501"/>
      <c r="X14" s="501"/>
      <c r="Y14" s="501"/>
      <c r="Z14" s="501"/>
      <c r="AA14" s="501"/>
      <c r="AB14" s="234"/>
      <c r="AC14" s="234"/>
      <c r="AD14" s="234"/>
      <c r="AE14" s="234"/>
      <c r="AF14" s="234"/>
      <c r="AG14" s="234"/>
      <c r="AH14" s="234"/>
      <c r="AI14" s="234"/>
      <c r="AJ14" s="234"/>
      <c r="AK14" s="234"/>
      <c r="AL14" s="234"/>
      <c r="AM14" s="234"/>
      <c r="AN14" s="234"/>
      <c r="AO14" s="234"/>
    </row>
    <row r="15" spans="1:41" ht="15" thickBot="1" x14ac:dyDescent="0.4">
      <c r="A15" s="234"/>
      <c r="B15" s="491"/>
      <c r="C15" s="492"/>
      <c r="D15" s="492"/>
      <c r="E15" s="492"/>
      <c r="F15" s="492"/>
      <c r="G15" s="492"/>
      <c r="H15" s="493"/>
      <c r="I15" s="669"/>
      <c r="J15" s="670"/>
      <c r="K15" s="670"/>
      <c r="L15" s="670"/>
      <c r="M15" s="670"/>
      <c r="N15" s="670"/>
      <c r="O15" s="670"/>
      <c r="P15" s="670"/>
      <c r="Q15" s="670"/>
      <c r="R15" s="670"/>
      <c r="S15" s="670"/>
      <c r="T15" s="670"/>
      <c r="U15" s="783"/>
      <c r="V15" s="514" t="s">
        <v>1073</v>
      </c>
      <c r="W15" s="515"/>
      <c r="X15" s="515"/>
      <c r="Y15" s="515"/>
      <c r="Z15" s="515"/>
      <c r="AA15" s="515"/>
      <c r="AB15" s="234"/>
      <c r="AC15" s="234"/>
      <c r="AD15" s="234"/>
      <c r="AE15" s="234"/>
      <c r="AF15" s="234"/>
      <c r="AG15" s="234"/>
      <c r="AH15" s="234"/>
      <c r="AI15" s="234"/>
      <c r="AJ15" s="234"/>
      <c r="AK15" s="234"/>
      <c r="AL15" s="234"/>
      <c r="AM15" s="234"/>
      <c r="AN15" s="234"/>
      <c r="AO15" s="234"/>
    </row>
    <row r="16" spans="1:41" ht="15" thickBot="1" x14ac:dyDescent="0.4">
      <c r="A16" s="234"/>
      <c r="B16" s="486"/>
      <c r="C16" s="487"/>
      <c r="D16" s="487"/>
      <c r="E16" s="487"/>
      <c r="F16" s="487"/>
      <c r="G16" s="487"/>
      <c r="H16" s="487"/>
      <c r="I16" s="487"/>
      <c r="J16" s="487"/>
      <c r="K16" s="487"/>
      <c r="L16" s="487"/>
      <c r="M16" s="487"/>
      <c r="N16" s="487"/>
      <c r="O16" s="487"/>
      <c r="P16" s="487"/>
      <c r="Q16" s="487"/>
      <c r="R16" s="487"/>
      <c r="S16" s="487"/>
      <c r="T16" s="487"/>
      <c r="U16" s="487"/>
      <c r="V16" s="487"/>
      <c r="W16" s="487"/>
      <c r="X16" s="487"/>
      <c r="Y16" s="487"/>
      <c r="Z16" s="487"/>
      <c r="AA16" s="487"/>
      <c r="AB16" s="234"/>
      <c r="AC16" s="234"/>
      <c r="AD16" s="234"/>
      <c r="AE16" s="234"/>
      <c r="AF16" s="234"/>
      <c r="AG16" s="234"/>
      <c r="AH16" s="234"/>
      <c r="AI16" s="234"/>
      <c r="AJ16" s="234"/>
      <c r="AK16" s="234"/>
      <c r="AL16" s="234"/>
      <c r="AM16" s="234"/>
      <c r="AN16" s="234"/>
      <c r="AO16" s="234"/>
    </row>
    <row r="17" spans="1:41" ht="28" customHeight="1" thickBot="1" x14ac:dyDescent="0.4">
      <c r="A17" s="234"/>
      <c r="B17" s="500" t="s">
        <v>13</v>
      </c>
      <c r="C17" s="501"/>
      <c r="D17" s="501"/>
      <c r="E17" s="501"/>
      <c r="F17" s="501"/>
      <c r="G17" s="501"/>
      <c r="H17" s="502"/>
      <c r="I17" s="1224" t="s">
        <v>192</v>
      </c>
      <c r="J17" s="1225"/>
      <c r="K17" s="1225"/>
      <c r="L17" s="1225"/>
      <c r="M17" s="1225"/>
      <c r="N17" s="1225"/>
      <c r="O17" s="1225"/>
      <c r="P17" s="1225"/>
      <c r="Q17" s="1225"/>
      <c r="R17" s="1225"/>
      <c r="S17" s="1225"/>
      <c r="T17" s="1225"/>
      <c r="U17" s="1225"/>
      <c r="V17" s="1225"/>
      <c r="W17" s="1225"/>
      <c r="X17" s="1225"/>
      <c r="Y17" s="1225"/>
      <c r="Z17" s="1225"/>
      <c r="AA17" s="1225"/>
      <c r="AB17" s="234"/>
      <c r="AC17" s="234"/>
      <c r="AD17" s="234"/>
      <c r="AE17" s="234"/>
      <c r="AF17" s="234"/>
      <c r="AG17" s="234"/>
      <c r="AH17" s="234"/>
      <c r="AI17" s="234"/>
      <c r="AJ17" s="234"/>
      <c r="AK17" s="234"/>
      <c r="AL17" s="234"/>
      <c r="AM17" s="234"/>
      <c r="AN17" s="234"/>
      <c r="AO17" s="234"/>
    </row>
    <row r="18" spans="1:41" ht="15" thickBot="1" x14ac:dyDescent="0.4">
      <c r="A18" s="234"/>
      <c r="B18" s="486"/>
      <c r="C18" s="487"/>
      <c r="D18" s="487"/>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234"/>
      <c r="AC18" s="234"/>
      <c r="AD18" s="234"/>
      <c r="AE18" s="234"/>
      <c r="AF18" s="234"/>
      <c r="AG18" s="234"/>
      <c r="AH18" s="234"/>
      <c r="AI18" s="234"/>
      <c r="AJ18" s="234"/>
      <c r="AK18" s="234"/>
      <c r="AL18" s="234"/>
      <c r="AM18" s="234"/>
      <c r="AN18" s="234"/>
      <c r="AO18" s="234"/>
    </row>
    <row r="19" spans="1:41" ht="42" customHeight="1" thickBot="1" x14ac:dyDescent="0.4">
      <c r="A19" s="234"/>
      <c r="B19" s="500" t="s">
        <v>826</v>
      </c>
      <c r="C19" s="501"/>
      <c r="D19" s="501"/>
      <c r="E19" s="501"/>
      <c r="F19" s="501"/>
      <c r="G19" s="501"/>
      <c r="H19" s="502"/>
      <c r="I19" s="1224" t="s">
        <v>193</v>
      </c>
      <c r="J19" s="1225"/>
      <c r="K19" s="1225"/>
      <c r="L19" s="1225"/>
      <c r="M19" s="1225"/>
      <c r="N19" s="1225"/>
      <c r="O19" s="1225"/>
      <c r="P19" s="1225"/>
      <c r="Q19" s="1225"/>
      <c r="R19" s="1225"/>
      <c r="S19" s="1225"/>
      <c r="T19" s="1225"/>
      <c r="U19" s="1225"/>
      <c r="V19" s="1225"/>
      <c r="W19" s="1225"/>
      <c r="X19" s="1225"/>
      <c r="Y19" s="1225"/>
      <c r="Z19" s="1225"/>
      <c r="AA19" s="1225"/>
      <c r="AB19" s="234"/>
      <c r="AC19" s="234"/>
      <c r="AD19" s="234"/>
      <c r="AE19" s="234"/>
      <c r="AF19" s="234"/>
      <c r="AG19" s="234"/>
      <c r="AH19" s="234"/>
      <c r="AI19" s="234"/>
      <c r="AJ19" s="234"/>
      <c r="AK19" s="234"/>
      <c r="AL19" s="234"/>
      <c r="AM19" s="234"/>
      <c r="AN19" s="234"/>
      <c r="AO19" s="234"/>
    </row>
    <row r="20" spans="1:41" ht="15" thickBot="1" x14ac:dyDescent="0.4">
      <c r="A20" s="234"/>
      <c r="B20" s="486"/>
      <c r="C20" s="487"/>
      <c r="D20" s="487"/>
      <c r="E20" s="487"/>
      <c r="F20" s="487"/>
      <c r="G20" s="487"/>
      <c r="H20" s="487"/>
      <c r="I20" s="487"/>
      <c r="J20" s="487"/>
      <c r="K20" s="487"/>
      <c r="L20" s="487"/>
      <c r="M20" s="487"/>
      <c r="N20" s="487"/>
      <c r="O20" s="487"/>
      <c r="P20" s="487"/>
      <c r="Q20" s="487"/>
      <c r="R20" s="487"/>
      <c r="S20" s="487"/>
      <c r="T20" s="487"/>
      <c r="U20" s="487"/>
      <c r="V20" s="487"/>
      <c r="W20" s="487"/>
      <c r="X20" s="487"/>
      <c r="Y20" s="487"/>
      <c r="Z20" s="487"/>
      <c r="AA20" s="487"/>
      <c r="AB20" s="234"/>
      <c r="AC20" s="234"/>
      <c r="AD20" s="234"/>
      <c r="AE20" s="234"/>
      <c r="AF20" s="234"/>
      <c r="AG20" s="234"/>
      <c r="AH20" s="234"/>
      <c r="AI20" s="234"/>
      <c r="AJ20" s="234"/>
      <c r="AK20" s="234"/>
      <c r="AL20" s="234"/>
      <c r="AM20" s="234"/>
      <c r="AN20" s="234"/>
      <c r="AO20" s="234"/>
    </row>
    <row r="21" spans="1:41" ht="15" customHeight="1" thickBot="1" x14ac:dyDescent="0.4">
      <c r="A21" s="234"/>
      <c r="B21" s="500" t="s">
        <v>463</v>
      </c>
      <c r="C21" s="501"/>
      <c r="D21" s="501"/>
      <c r="E21" s="501"/>
      <c r="F21" s="501"/>
      <c r="G21" s="502"/>
      <c r="H21" s="514" t="s">
        <v>57</v>
      </c>
      <c r="I21" s="515"/>
      <c r="J21" s="516"/>
      <c r="K21" s="500" t="s">
        <v>835</v>
      </c>
      <c r="L21" s="501"/>
      <c r="M21" s="501"/>
      <c r="N21" s="501"/>
      <c r="O21" s="501"/>
      <c r="P21" s="501"/>
      <c r="Q21" s="501"/>
      <c r="R21" s="501"/>
      <c r="S21" s="501"/>
      <c r="T21" s="502"/>
      <c r="U21" s="517" t="s">
        <v>30</v>
      </c>
      <c r="V21" s="485"/>
      <c r="W21" s="485"/>
      <c r="X21" s="485"/>
      <c r="Y21" s="485"/>
      <c r="Z21" s="485"/>
      <c r="AA21" s="485"/>
      <c r="AB21" s="234"/>
      <c r="AC21" s="234"/>
      <c r="AD21" s="234"/>
      <c r="AE21" s="234"/>
      <c r="AF21" s="234"/>
      <c r="AG21" s="234"/>
      <c r="AH21" s="234"/>
      <c r="AI21" s="234"/>
      <c r="AJ21" s="234"/>
      <c r="AK21" s="234"/>
      <c r="AL21" s="234"/>
      <c r="AM21" s="234"/>
      <c r="AN21" s="234"/>
      <c r="AO21" s="234"/>
    </row>
    <row r="22" spans="1:41" ht="15" thickBot="1" x14ac:dyDescent="0.4">
      <c r="A22" s="234"/>
      <c r="B22" s="50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234"/>
      <c r="AC22" s="234"/>
      <c r="AD22" s="234"/>
      <c r="AE22" s="234"/>
      <c r="AF22" s="234"/>
      <c r="AG22" s="234"/>
      <c r="AH22" s="234"/>
      <c r="AI22" s="234"/>
      <c r="AJ22" s="234"/>
      <c r="AK22" s="234"/>
      <c r="AL22" s="234"/>
      <c r="AM22" s="234"/>
      <c r="AN22" s="234"/>
      <c r="AO22" s="234"/>
    </row>
    <row r="23" spans="1:41" ht="15" customHeight="1" thickBot="1" x14ac:dyDescent="0.4">
      <c r="A23" s="234"/>
      <c r="B23" s="500" t="s">
        <v>836</v>
      </c>
      <c r="C23" s="501"/>
      <c r="D23" s="501"/>
      <c r="E23" s="501"/>
      <c r="F23" s="501"/>
      <c r="G23" s="501"/>
      <c r="H23" s="502"/>
      <c r="I23" s="517" t="s">
        <v>194</v>
      </c>
      <c r="J23" s="485"/>
      <c r="K23" s="485"/>
      <c r="L23" s="485"/>
      <c r="M23" s="485"/>
      <c r="N23" s="485"/>
      <c r="O23" s="485"/>
      <c r="P23" s="485"/>
      <c r="Q23" s="485"/>
      <c r="R23" s="485"/>
      <c r="S23" s="485"/>
      <c r="T23" s="485"/>
      <c r="U23" s="485"/>
      <c r="V23" s="485"/>
      <c r="W23" s="485"/>
      <c r="X23" s="485"/>
      <c r="Y23" s="485"/>
      <c r="Z23" s="485"/>
      <c r="AA23" s="485"/>
      <c r="AB23" s="234"/>
      <c r="AC23" s="234"/>
      <c r="AD23" s="234"/>
      <c r="AE23" s="234"/>
      <c r="AF23" s="234"/>
      <c r="AG23" s="234"/>
      <c r="AH23" s="234"/>
      <c r="AI23" s="234"/>
      <c r="AJ23" s="234"/>
      <c r="AK23" s="234"/>
      <c r="AL23" s="234"/>
      <c r="AM23" s="234"/>
      <c r="AN23" s="234"/>
      <c r="AO23" s="234"/>
    </row>
    <row r="24" spans="1:41" ht="15" thickBot="1" x14ac:dyDescent="0.4">
      <c r="A24" s="234"/>
      <c r="B24" s="486"/>
      <c r="C24" s="487"/>
      <c r="D24" s="487"/>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234"/>
      <c r="AC24" s="234"/>
      <c r="AD24" s="234"/>
      <c r="AE24" s="234"/>
      <c r="AF24" s="234"/>
      <c r="AG24" s="234"/>
      <c r="AH24" s="234"/>
      <c r="AI24" s="234"/>
      <c r="AJ24" s="234"/>
      <c r="AK24" s="234"/>
      <c r="AL24" s="234"/>
      <c r="AM24" s="234"/>
      <c r="AN24" s="234"/>
      <c r="AO24" s="234"/>
    </row>
    <row r="25" spans="1:41" ht="15" customHeight="1" thickBot="1" x14ac:dyDescent="0.4">
      <c r="A25" s="234"/>
      <c r="B25" s="500" t="s">
        <v>268</v>
      </c>
      <c r="C25" s="501"/>
      <c r="D25" s="501"/>
      <c r="E25" s="501"/>
      <c r="F25" s="501"/>
      <c r="G25" s="501"/>
      <c r="H25" s="501"/>
      <c r="I25" s="501"/>
      <c r="J25" s="501"/>
      <c r="K25" s="501"/>
      <c r="L25" s="501"/>
      <c r="M25" s="223"/>
      <c r="N25" s="500" t="s">
        <v>24</v>
      </c>
      <c r="O25" s="501"/>
      <c r="P25" s="501"/>
      <c r="Q25" s="501"/>
      <c r="R25" s="501"/>
      <c r="S25" s="501"/>
      <c r="T25" s="501"/>
      <c r="U25" s="501"/>
      <c r="V25" s="501"/>
      <c r="W25" s="501"/>
      <c r="X25" s="501"/>
      <c r="Y25" s="501"/>
      <c r="Z25" s="501"/>
      <c r="AA25" s="501"/>
      <c r="AB25" s="234"/>
      <c r="AC25" s="234"/>
      <c r="AD25" s="234"/>
      <c r="AE25" s="234"/>
      <c r="AF25" s="234"/>
      <c r="AG25" s="234"/>
      <c r="AH25" s="234"/>
      <c r="AI25" s="234"/>
      <c r="AJ25" s="234"/>
      <c r="AK25" s="234"/>
      <c r="AL25" s="234"/>
      <c r="AM25" s="234"/>
      <c r="AN25" s="234"/>
      <c r="AO25" s="234"/>
    </row>
    <row r="26" spans="1:41" ht="15" customHeight="1" thickBot="1" x14ac:dyDescent="0.4">
      <c r="A26" s="234"/>
      <c r="B26" s="483" t="s">
        <v>156</v>
      </c>
      <c r="C26" s="484"/>
      <c r="D26" s="484"/>
      <c r="E26" s="484"/>
      <c r="F26" s="484"/>
      <c r="G26" s="484"/>
      <c r="H26" s="484"/>
      <c r="I26" s="484"/>
      <c r="J26" s="484"/>
      <c r="K26" s="484"/>
      <c r="L26" s="484"/>
      <c r="M26" s="484"/>
      <c r="N26" s="485" t="s">
        <v>1213</v>
      </c>
      <c r="O26" s="485"/>
      <c r="P26" s="485"/>
      <c r="Q26" s="485"/>
      <c r="R26" s="485"/>
      <c r="S26" s="485"/>
      <c r="T26" s="485"/>
      <c r="U26" s="485"/>
      <c r="V26" s="485"/>
      <c r="W26" s="485"/>
      <c r="X26" s="485"/>
      <c r="Y26" s="485"/>
      <c r="Z26" s="485"/>
      <c r="AA26" s="485"/>
      <c r="AB26" s="234"/>
      <c r="AC26" s="234"/>
      <c r="AD26" s="234"/>
      <c r="AE26" s="234"/>
      <c r="AF26" s="234"/>
      <c r="AG26" s="234"/>
      <c r="AH26" s="234"/>
      <c r="AI26" s="234"/>
      <c r="AJ26" s="234"/>
      <c r="AK26" s="234"/>
      <c r="AL26" s="234"/>
      <c r="AM26" s="234"/>
      <c r="AN26" s="234"/>
      <c r="AO26" s="234"/>
    </row>
    <row r="27" spans="1:41" ht="15" thickBot="1" x14ac:dyDescent="0.4">
      <c r="A27" s="234"/>
      <c r="B27" s="486"/>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234"/>
      <c r="AC27" s="234"/>
      <c r="AD27" s="234"/>
      <c r="AE27" s="234"/>
      <c r="AF27" s="234"/>
      <c r="AG27" s="234"/>
      <c r="AH27" s="234"/>
      <c r="AI27" s="234"/>
      <c r="AJ27" s="234"/>
      <c r="AK27" s="234"/>
      <c r="AL27" s="234"/>
      <c r="AM27" s="234"/>
      <c r="AN27" s="234"/>
      <c r="AO27" s="234"/>
    </row>
    <row r="28" spans="1:41" ht="15" customHeight="1" thickBot="1" x14ac:dyDescent="0.4">
      <c r="A28" s="234"/>
      <c r="B28" s="488" t="s">
        <v>839</v>
      </c>
      <c r="C28" s="489"/>
      <c r="D28" s="489"/>
      <c r="E28" s="489"/>
      <c r="F28" s="489"/>
      <c r="G28" s="489"/>
      <c r="H28" s="490"/>
      <c r="I28" s="494">
        <v>1</v>
      </c>
      <c r="J28" s="495"/>
      <c r="K28" s="495"/>
      <c r="L28" s="496"/>
      <c r="M28" s="500" t="s">
        <v>22</v>
      </c>
      <c r="N28" s="501"/>
      <c r="O28" s="501"/>
      <c r="P28" s="501"/>
      <c r="Q28" s="501"/>
      <c r="R28" s="501"/>
      <c r="S28" s="501"/>
      <c r="T28" s="501"/>
      <c r="U28" s="501"/>
      <c r="V28" s="501"/>
      <c r="W28" s="502"/>
      <c r="X28" s="500" t="s">
        <v>18</v>
      </c>
      <c r="Y28" s="501"/>
      <c r="Z28" s="501"/>
      <c r="AA28" s="501"/>
      <c r="AB28" s="234"/>
      <c r="AC28" s="234"/>
      <c r="AD28" s="234"/>
      <c r="AE28" s="234"/>
      <c r="AF28" s="234"/>
      <c r="AG28" s="234"/>
      <c r="AH28" s="234"/>
      <c r="AI28" s="234"/>
      <c r="AJ28" s="234"/>
      <c r="AK28" s="234"/>
      <c r="AL28" s="234"/>
      <c r="AM28" s="234"/>
      <c r="AN28" s="234"/>
      <c r="AO28" s="234"/>
    </row>
    <row r="29" spans="1:41" ht="15" thickBot="1" x14ac:dyDescent="0.4">
      <c r="A29" s="234"/>
      <c r="B29" s="491"/>
      <c r="C29" s="492"/>
      <c r="D29" s="492"/>
      <c r="E29" s="492"/>
      <c r="F29" s="492"/>
      <c r="G29" s="492"/>
      <c r="H29" s="493"/>
      <c r="I29" s="497"/>
      <c r="J29" s="498"/>
      <c r="K29" s="498"/>
      <c r="L29" s="499"/>
      <c r="M29" s="503" t="s">
        <v>155</v>
      </c>
      <c r="N29" s="504"/>
      <c r="O29" s="504"/>
      <c r="P29" s="504"/>
      <c r="Q29" s="504"/>
      <c r="R29" s="504"/>
      <c r="S29" s="504"/>
      <c r="T29" s="504"/>
      <c r="U29" s="504"/>
      <c r="V29" s="504"/>
      <c r="W29" s="505"/>
      <c r="X29" s="483" t="s">
        <v>20</v>
      </c>
      <c r="Y29" s="484"/>
      <c r="Z29" s="484"/>
      <c r="AA29" s="484"/>
      <c r="AB29" s="234"/>
      <c r="AC29" s="234"/>
      <c r="AD29" s="234"/>
      <c r="AE29" s="234"/>
      <c r="AF29" s="234"/>
      <c r="AG29" s="234"/>
      <c r="AH29" s="234"/>
      <c r="AI29" s="234"/>
      <c r="AJ29" s="234"/>
      <c r="AK29" s="234"/>
      <c r="AL29" s="234"/>
      <c r="AM29" s="234"/>
      <c r="AN29" s="234"/>
      <c r="AO29" s="234"/>
    </row>
    <row r="30" spans="1:41" ht="15" thickBot="1" x14ac:dyDescent="0.4">
      <c r="A30" s="234"/>
      <c r="B30" s="486"/>
      <c r="C30" s="487"/>
      <c r="D30" s="487"/>
      <c r="E30" s="487"/>
      <c r="F30" s="487"/>
      <c r="G30" s="487"/>
      <c r="H30" s="487"/>
      <c r="I30" s="487"/>
      <c r="J30" s="487"/>
      <c r="K30" s="487"/>
      <c r="L30" s="487"/>
      <c r="M30" s="487"/>
      <c r="N30" s="487"/>
      <c r="O30" s="487"/>
      <c r="P30" s="487"/>
      <c r="Q30" s="487"/>
      <c r="R30" s="487"/>
      <c r="S30" s="487"/>
      <c r="T30" s="487"/>
      <c r="U30" s="487"/>
      <c r="V30" s="487"/>
      <c r="W30" s="487"/>
      <c r="X30" s="487"/>
      <c r="Y30" s="487"/>
      <c r="Z30" s="487"/>
      <c r="AA30" s="487"/>
      <c r="AB30" s="234"/>
      <c r="AC30" s="234"/>
      <c r="AD30" s="234"/>
      <c r="AE30" s="234"/>
      <c r="AF30" s="234"/>
      <c r="AG30" s="234"/>
      <c r="AH30" s="234"/>
      <c r="AI30" s="234"/>
      <c r="AJ30" s="234"/>
      <c r="AK30" s="234"/>
      <c r="AL30" s="234"/>
      <c r="AM30" s="234"/>
      <c r="AN30" s="234"/>
      <c r="AO30" s="234"/>
    </row>
    <row r="31" spans="1:41" ht="15" thickBot="1" x14ac:dyDescent="0.4">
      <c r="A31" s="234"/>
      <c r="B31" s="560" t="s">
        <v>842</v>
      </c>
      <c r="C31" s="561"/>
      <c r="D31" s="561"/>
      <c r="E31" s="561"/>
      <c r="F31" s="561"/>
      <c r="G31" s="561"/>
      <c r="H31" s="561"/>
      <c r="I31" s="561"/>
      <c r="J31" s="562"/>
      <c r="K31" s="569" t="s">
        <v>35</v>
      </c>
      <c r="L31" s="570"/>
      <c r="M31" s="570"/>
      <c r="N31" s="570"/>
      <c r="O31" s="570"/>
      <c r="P31" s="570"/>
      <c r="Q31" s="570"/>
      <c r="R31" s="571"/>
      <c r="S31" s="572" t="s">
        <v>36</v>
      </c>
      <c r="T31" s="573"/>
      <c r="U31" s="573"/>
      <c r="V31" s="573"/>
      <c r="W31" s="574"/>
      <c r="X31" s="575" t="s">
        <v>37</v>
      </c>
      <c r="Y31" s="576"/>
      <c r="Z31" s="576"/>
      <c r="AA31" s="576"/>
      <c r="AB31" s="234"/>
      <c r="AC31" s="234"/>
      <c r="AD31" s="234"/>
      <c r="AE31" s="234"/>
      <c r="AF31" s="234"/>
      <c r="AG31" s="234"/>
      <c r="AH31" s="234"/>
      <c r="AI31" s="234"/>
      <c r="AJ31" s="234"/>
      <c r="AK31" s="234"/>
      <c r="AL31" s="234"/>
      <c r="AM31" s="234"/>
      <c r="AN31" s="234"/>
      <c r="AO31" s="234"/>
    </row>
    <row r="32" spans="1:41" x14ac:dyDescent="0.35">
      <c r="A32" s="234"/>
      <c r="B32" s="563"/>
      <c r="C32" s="564"/>
      <c r="D32" s="564"/>
      <c r="E32" s="564"/>
      <c r="F32" s="564"/>
      <c r="G32" s="564"/>
      <c r="H32" s="564"/>
      <c r="I32" s="564"/>
      <c r="J32" s="565"/>
      <c r="K32" s="577" t="s">
        <v>38</v>
      </c>
      <c r="L32" s="578"/>
      <c r="M32" s="578"/>
      <c r="N32" s="579"/>
      <c r="O32" s="580" t="s">
        <v>39</v>
      </c>
      <c r="P32" s="578"/>
      <c r="Q32" s="578"/>
      <c r="R32" s="579"/>
      <c r="S32" s="580" t="s">
        <v>38</v>
      </c>
      <c r="T32" s="579"/>
      <c r="U32" s="580" t="s">
        <v>39</v>
      </c>
      <c r="V32" s="578"/>
      <c r="W32" s="579"/>
      <c r="X32" s="506" t="s">
        <v>38</v>
      </c>
      <c r="Y32" s="507"/>
      <c r="Z32" s="506" t="s">
        <v>39</v>
      </c>
      <c r="AA32" s="507"/>
      <c r="AB32" s="234"/>
      <c r="AC32" s="234"/>
      <c r="AD32" s="234"/>
      <c r="AE32" s="234"/>
      <c r="AF32" s="234"/>
      <c r="AG32" s="234"/>
      <c r="AH32" s="234"/>
      <c r="AI32" s="234"/>
      <c r="AJ32" s="234"/>
      <c r="AK32" s="234"/>
      <c r="AL32" s="234"/>
      <c r="AM32" s="234"/>
      <c r="AN32" s="234"/>
      <c r="AO32" s="234"/>
    </row>
    <row r="33" spans="1:41" ht="15" thickBot="1" x14ac:dyDescent="0.4">
      <c r="A33" s="234"/>
      <c r="B33" s="566"/>
      <c r="C33" s="567"/>
      <c r="D33" s="567"/>
      <c r="E33" s="567"/>
      <c r="F33" s="567"/>
      <c r="G33" s="567"/>
      <c r="H33" s="567"/>
      <c r="I33" s="567"/>
      <c r="J33" s="568"/>
      <c r="K33" s="1193">
        <v>0</v>
      </c>
      <c r="L33" s="555"/>
      <c r="M33" s="555"/>
      <c r="N33" s="556"/>
      <c r="O33" s="554">
        <v>0.89</v>
      </c>
      <c r="P33" s="555"/>
      <c r="Q33" s="555"/>
      <c r="R33" s="556"/>
      <c r="S33" s="554">
        <v>0.9</v>
      </c>
      <c r="T33" s="556"/>
      <c r="U33" s="554">
        <v>0.99</v>
      </c>
      <c r="V33" s="555"/>
      <c r="W33" s="556"/>
      <c r="X33" s="554">
        <v>1</v>
      </c>
      <c r="Y33" s="556"/>
      <c r="Z33" s="554">
        <v>1.1000000000000001</v>
      </c>
      <c r="AA33" s="556"/>
      <c r="AB33" s="234"/>
      <c r="AC33" s="234"/>
      <c r="AD33" s="234"/>
      <c r="AE33" s="234"/>
      <c r="AF33" s="234"/>
      <c r="AG33" s="234"/>
      <c r="AH33" s="234"/>
      <c r="AI33" s="234"/>
      <c r="AJ33" s="234"/>
      <c r="AK33" s="234"/>
      <c r="AL33" s="234"/>
      <c r="AM33" s="234"/>
      <c r="AN33" s="234"/>
      <c r="AO33" s="234"/>
    </row>
    <row r="34" spans="1:41" ht="15" thickBot="1" x14ac:dyDescent="0.4">
      <c r="A34" s="234"/>
      <c r="B34" s="486"/>
      <c r="C34" s="487"/>
      <c r="D34" s="487"/>
      <c r="E34" s="487"/>
      <c r="F34" s="487"/>
      <c r="G34" s="487"/>
      <c r="H34" s="487"/>
      <c r="I34" s="487"/>
      <c r="J34" s="487"/>
      <c r="K34" s="487"/>
      <c r="L34" s="487"/>
      <c r="M34" s="487"/>
      <c r="N34" s="487"/>
      <c r="O34" s="487"/>
      <c r="P34" s="487"/>
      <c r="Q34" s="487"/>
      <c r="R34" s="487"/>
      <c r="S34" s="487"/>
      <c r="T34" s="487"/>
      <c r="U34" s="487"/>
      <c r="V34" s="487"/>
      <c r="W34" s="487"/>
      <c r="X34" s="487"/>
      <c r="Y34" s="487"/>
      <c r="Z34" s="487"/>
      <c r="AA34" s="487"/>
      <c r="AB34" s="234"/>
      <c r="AC34" s="234"/>
      <c r="AD34" s="234"/>
      <c r="AE34" s="234"/>
      <c r="AF34" s="234"/>
      <c r="AG34" s="234"/>
      <c r="AH34" s="234"/>
      <c r="AI34" s="234"/>
      <c r="AJ34" s="234"/>
      <c r="AK34" s="234"/>
      <c r="AL34" s="234"/>
      <c r="AM34" s="234"/>
      <c r="AN34" s="234"/>
      <c r="AO34" s="234"/>
    </row>
    <row r="35" spans="1:41" ht="15" customHeight="1" thickBot="1" x14ac:dyDescent="0.4">
      <c r="A35" s="248"/>
      <c r="B35" s="488" t="s">
        <v>40</v>
      </c>
      <c r="C35" s="489"/>
      <c r="D35" s="489"/>
      <c r="E35" s="489"/>
      <c r="F35" s="489"/>
      <c r="G35" s="489"/>
      <c r="H35" s="489"/>
      <c r="I35" s="489"/>
      <c r="J35" s="489"/>
      <c r="K35" s="489"/>
      <c r="L35" s="489"/>
      <c r="M35" s="489"/>
      <c r="N35" s="489"/>
      <c r="O35" s="489"/>
      <c r="P35" s="489"/>
      <c r="Q35" s="489"/>
      <c r="R35" s="489"/>
      <c r="S35" s="489"/>
      <c r="T35" s="489"/>
      <c r="U35" s="489"/>
      <c r="V35" s="489"/>
      <c r="W35" s="489"/>
      <c r="X35" s="489"/>
      <c r="Y35" s="489"/>
      <c r="Z35" s="489"/>
      <c r="AA35" s="489"/>
      <c r="AB35" s="1194"/>
      <c r="AC35" s="1194"/>
      <c r="AD35" s="1194"/>
      <c r="AE35" s="1194"/>
      <c r="AF35" s="1194"/>
      <c r="AG35" s="1194"/>
      <c r="AH35" s="1194"/>
      <c r="AI35" s="1194"/>
      <c r="AJ35" s="1194"/>
      <c r="AK35" s="1194"/>
      <c r="AL35" s="248"/>
      <c r="AM35" s="248"/>
      <c r="AN35" s="248"/>
      <c r="AO35" s="248"/>
    </row>
    <row r="36" spans="1:41" ht="84.5" thickBot="1" x14ac:dyDescent="0.4">
      <c r="A36" s="248"/>
      <c r="B36" s="557" t="s">
        <v>41</v>
      </c>
      <c r="C36" s="558"/>
      <c r="D36" s="558"/>
      <c r="E36" s="558"/>
      <c r="F36" s="558"/>
      <c r="G36" s="1226"/>
      <c r="H36" s="307" t="s">
        <v>195</v>
      </c>
      <c r="I36" s="307" t="s">
        <v>196</v>
      </c>
      <c r="J36" s="213" t="s">
        <v>42</v>
      </c>
      <c r="K36" s="557" t="s">
        <v>43</v>
      </c>
      <c r="L36" s="558"/>
      <c r="M36" s="558"/>
      <c r="N36" s="558"/>
      <c r="O36" s="558"/>
      <c r="P36" s="558"/>
      <c r="Q36" s="558"/>
      <c r="R36" s="558"/>
      <c r="S36" s="558"/>
      <c r="T36" s="558"/>
      <c r="U36" s="558"/>
      <c r="V36" s="558"/>
      <c r="W36" s="558"/>
      <c r="X36" s="558"/>
      <c r="Y36" s="558"/>
      <c r="Z36" s="558"/>
      <c r="AA36" s="559"/>
      <c r="AB36" s="1195"/>
      <c r="AC36" s="1194"/>
      <c r="AD36" s="1194"/>
      <c r="AE36" s="1194"/>
      <c r="AF36" s="1194"/>
      <c r="AG36" s="1194"/>
      <c r="AH36" s="1194"/>
      <c r="AI36" s="1194"/>
      <c r="AJ36" s="1194"/>
      <c r="AK36" s="1194"/>
      <c r="AL36" s="248"/>
      <c r="AM36" s="248"/>
      <c r="AN36" s="248"/>
      <c r="AO36" s="248"/>
    </row>
    <row r="37" spans="1:41" ht="28" customHeight="1" x14ac:dyDescent="0.35">
      <c r="A37" s="248"/>
      <c r="B37" s="735" t="s">
        <v>160</v>
      </c>
      <c r="C37" s="736"/>
      <c r="D37" s="736"/>
      <c r="E37" s="736"/>
      <c r="F37" s="736"/>
      <c r="G37" s="1180"/>
      <c r="H37" s="238">
        <v>2.41</v>
      </c>
      <c r="I37" s="238">
        <v>3.5</v>
      </c>
      <c r="J37" s="308">
        <v>0.68899999999999995</v>
      </c>
      <c r="K37" s="1227" t="s">
        <v>1222</v>
      </c>
      <c r="L37" s="1228"/>
      <c r="M37" s="1228"/>
      <c r="N37" s="1228"/>
      <c r="O37" s="1228"/>
      <c r="P37" s="1228"/>
      <c r="Q37" s="1228"/>
      <c r="R37" s="1228"/>
      <c r="S37" s="1228"/>
      <c r="T37" s="1228"/>
      <c r="U37" s="1228"/>
      <c r="V37" s="1228"/>
      <c r="W37" s="1228"/>
      <c r="X37" s="1228"/>
      <c r="Y37" s="1228"/>
      <c r="Z37" s="1228"/>
      <c r="AA37" s="1229"/>
      <c r="AB37" s="1195"/>
      <c r="AC37" s="1194"/>
      <c r="AD37" s="1194"/>
      <c r="AE37" s="1194"/>
      <c r="AF37" s="1194"/>
      <c r="AG37" s="1194"/>
      <c r="AH37" s="1194"/>
      <c r="AI37" s="1194"/>
      <c r="AJ37" s="1194"/>
      <c r="AK37" s="1194"/>
      <c r="AL37" s="248"/>
      <c r="AM37" s="248"/>
      <c r="AN37" s="248"/>
      <c r="AO37" s="248"/>
    </row>
    <row r="38" spans="1:41" ht="28" customHeight="1" x14ac:dyDescent="0.35">
      <c r="A38" s="248"/>
      <c r="B38" s="735" t="s">
        <v>161</v>
      </c>
      <c r="C38" s="736"/>
      <c r="D38" s="736"/>
      <c r="E38" s="736"/>
      <c r="F38" s="736"/>
      <c r="G38" s="1180"/>
      <c r="H38" s="206">
        <v>5.04</v>
      </c>
      <c r="I38" s="238">
        <v>3.5</v>
      </c>
      <c r="J38" s="308">
        <v>1.44</v>
      </c>
      <c r="K38" s="1227" t="s">
        <v>1223</v>
      </c>
      <c r="L38" s="1228"/>
      <c r="M38" s="1228"/>
      <c r="N38" s="1228"/>
      <c r="O38" s="1228"/>
      <c r="P38" s="1228"/>
      <c r="Q38" s="1228"/>
      <c r="R38" s="1228"/>
      <c r="S38" s="1228"/>
      <c r="T38" s="1228"/>
      <c r="U38" s="1228"/>
      <c r="V38" s="1228"/>
      <c r="W38" s="1228"/>
      <c r="X38" s="1228"/>
      <c r="Y38" s="1228"/>
      <c r="Z38" s="1228"/>
      <c r="AA38" s="1229"/>
      <c r="AB38" s="1195"/>
      <c r="AC38" s="1194"/>
      <c r="AD38" s="1194"/>
      <c r="AE38" s="1194"/>
      <c r="AF38" s="1194"/>
      <c r="AG38" s="1194"/>
      <c r="AH38" s="1194"/>
      <c r="AI38" s="1194"/>
      <c r="AJ38" s="1194"/>
      <c r="AK38" s="1194"/>
      <c r="AL38" s="248"/>
      <c r="AM38" s="248"/>
      <c r="AN38" s="248"/>
      <c r="AO38" s="248"/>
    </row>
    <row r="39" spans="1:41" ht="75" customHeight="1" x14ac:dyDescent="0.35">
      <c r="A39" s="248"/>
      <c r="B39" s="735" t="s">
        <v>162</v>
      </c>
      <c r="C39" s="736"/>
      <c r="D39" s="736"/>
      <c r="E39" s="736"/>
      <c r="F39" s="736"/>
      <c r="G39" s="737"/>
      <c r="H39" s="220">
        <v>8.2100000000000009</v>
      </c>
      <c r="I39" s="238">
        <v>3.5</v>
      </c>
      <c r="J39" s="264">
        <v>2.3460000000000001</v>
      </c>
      <c r="K39" s="1230" t="s">
        <v>1224</v>
      </c>
      <c r="L39" s="1231"/>
      <c r="M39" s="1231"/>
      <c r="N39" s="1231"/>
      <c r="O39" s="1231"/>
      <c r="P39" s="1231"/>
      <c r="Q39" s="1231"/>
      <c r="R39" s="1231"/>
      <c r="S39" s="1231"/>
      <c r="T39" s="1231"/>
      <c r="U39" s="1231"/>
      <c r="V39" s="1231"/>
      <c r="W39" s="1231"/>
      <c r="X39" s="1231"/>
      <c r="Y39" s="1231"/>
      <c r="Z39" s="1231"/>
      <c r="AA39" s="1232"/>
      <c r="AB39" s="1195"/>
      <c r="AC39" s="1194"/>
      <c r="AD39" s="1194"/>
      <c r="AE39" s="1194"/>
      <c r="AF39" s="1194"/>
      <c r="AG39" s="1194"/>
      <c r="AH39" s="1194"/>
      <c r="AI39" s="1194"/>
      <c r="AJ39" s="1194"/>
      <c r="AK39" s="1194"/>
      <c r="AL39" s="248"/>
      <c r="AM39" s="248"/>
      <c r="AN39" s="248"/>
      <c r="AO39" s="248"/>
    </row>
    <row r="40" spans="1:41" ht="28" customHeight="1" thickBot="1" x14ac:dyDescent="0.4">
      <c r="A40" s="248"/>
      <c r="B40" s="735" t="s">
        <v>163</v>
      </c>
      <c r="C40" s="736"/>
      <c r="D40" s="736"/>
      <c r="E40" s="736"/>
      <c r="F40" s="736"/>
      <c r="G40" s="737"/>
      <c r="H40" s="220">
        <v>0</v>
      </c>
      <c r="I40" s="238">
        <v>3.5</v>
      </c>
      <c r="J40" s="264">
        <v>0</v>
      </c>
      <c r="K40" s="655" t="s">
        <v>1225</v>
      </c>
      <c r="L40" s="656"/>
      <c r="M40" s="656"/>
      <c r="N40" s="656"/>
      <c r="O40" s="656"/>
      <c r="P40" s="656"/>
      <c r="Q40" s="656"/>
      <c r="R40" s="656"/>
      <c r="S40" s="656"/>
      <c r="T40" s="656"/>
      <c r="U40" s="656"/>
      <c r="V40" s="656"/>
      <c r="W40" s="656"/>
      <c r="X40" s="656"/>
      <c r="Y40" s="656"/>
      <c r="Z40" s="656"/>
      <c r="AA40" s="657"/>
      <c r="AB40" s="1195"/>
      <c r="AC40" s="1194"/>
      <c r="AD40" s="1194"/>
      <c r="AE40" s="1194"/>
      <c r="AF40" s="1194"/>
      <c r="AG40" s="1194"/>
      <c r="AH40" s="1194"/>
      <c r="AI40" s="1194"/>
      <c r="AJ40" s="1194"/>
      <c r="AK40" s="1194"/>
      <c r="AL40" s="248"/>
      <c r="AM40" s="248"/>
      <c r="AN40" s="248"/>
      <c r="AO40" s="248"/>
    </row>
    <row r="41" spans="1:41" ht="15" thickBot="1" x14ac:dyDescent="0.4">
      <c r="A41" s="248"/>
      <c r="B41" s="661" t="s">
        <v>46</v>
      </c>
      <c r="C41" s="662"/>
      <c r="D41" s="662"/>
      <c r="E41" s="662"/>
      <c r="F41" s="662"/>
      <c r="G41" s="1233"/>
      <c r="H41" s="309">
        <v>15.66</v>
      </c>
      <c r="I41" s="309">
        <v>14</v>
      </c>
      <c r="J41" s="310">
        <v>1.119</v>
      </c>
      <c r="K41" s="664"/>
      <c r="L41" s="665"/>
      <c r="M41" s="665"/>
      <c r="N41" s="665"/>
      <c r="O41" s="665"/>
      <c r="P41" s="665"/>
      <c r="Q41" s="665"/>
      <c r="R41" s="665"/>
      <c r="S41" s="665"/>
      <c r="T41" s="665"/>
      <c r="U41" s="665"/>
      <c r="V41" s="665"/>
      <c r="W41" s="665"/>
      <c r="X41" s="665"/>
      <c r="Y41" s="665"/>
      <c r="Z41" s="665"/>
      <c r="AA41" s="666"/>
      <c r="AB41" s="1195"/>
      <c r="AC41" s="1194"/>
      <c r="AD41" s="1194"/>
      <c r="AE41" s="1194"/>
      <c r="AF41" s="1194"/>
      <c r="AG41" s="1194"/>
      <c r="AH41" s="1194"/>
      <c r="AI41" s="1194"/>
      <c r="AJ41" s="1194"/>
      <c r="AK41" s="1194"/>
      <c r="AL41" s="248"/>
      <c r="AM41" s="248"/>
      <c r="AN41" s="248"/>
      <c r="AO41" s="248"/>
    </row>
    <row r="42" spans="1:41" ht="15" thickBot="1" x14ac:dyDescent="0.4">
      <c r="A42" s="248"/>
      <c r="B42" s="486"/>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1194"/>
      <c r="AC42" s="1194"/>
      <c r="AD42" s="1194"/>
      <c r="AE42" s="1194"/>
      <c r="AF42" s="1194"/>
      <c r="AG42" s="1194"/>
      <c r="AH42" s="1194"/>
      <c r="AI42" s="1194"/>
      <c r="AJ42" s="1194"/>
      <c r="AK42" s="1194"/>
      <c r="AL42" s="248"/>
      <c r="AM42" s="248"/>
      <c r="AN42" s="248"/>
      <c r="AO42" s="248"/>
    </row>
    <row r="43" spans="1:41" ht="15" customHeight="1" thickBot="1" x14ac:dyDescent="0.4">
      <c r="A43" s="248"/>
      <c r="B43" s="500" t="s">
        <v>855</v>
      </c>
      <c r="C43" s="501"/>
      <c r="D43" s="501"/>
      <c r="E43" s="501"/>
      <c r="F43" s="501"/>
      <c r="G43" s="501"/>
      <c r="H43" s="501"/>
      <c r="I43" s="501"/>
      <c r="J43" s="501"/>
      <c r="K43" s="501"/>
      <c r="L43" s="501"/>
      <c r="M43" s="501"/>
      <c r="N43" s="501"/>
      <c r="O43" s="501"/>
      <c r="P43" s="501"/>
      <c r="Q43" s="501"/>
      <c r="R43" s="501"/>
      <c r="S43" s="501"/>
      <c r="T43" s="501"/>
      <c r="U43" s="501"/>
      <c r="V43" s="501"/>
      <c r="W43" s="501"/>
      <c r="X43" s="501"/>
      <c r="Y43" s="501"/>
      <c r="Z43" s="501"/>
      <c r="AA43" s="501"/>
      <c r="AB43" s="1194"/>
      <c r="AC43" s="1194"/>
      <c r="AD43" s="1194"/>
      <c r="AE43" s="1194"/>
      <c r="AF43" s="1194"/>
      <c r="AG43" s="1194"/>
      <c r="AH43" s="1194"/>
      <c r="AI43" s="1194"/>
      <c r="AJ43" s="1194"/>
      <c r="AK43" s="1194"/>
      <c r="AL43" s="248"/>
      <c r="AM43" s="248"/>
      <c r="AN43" s="248"/>
      <c r="AO43" s="248"/>
    </row>
    <row r="44" spans="1:41" ht="14.5" customHeight="1" x14ac:dyDescent="0.35">
      <c r="A44" s="234"/>
      <c r="B44" s="667" t="s">
        <v>71</v>
      </c>
      <c r="C44" s="668"/>
      <c r="D44" s="668"/>
      <c r="E44" s="668"/>
      <c r="F44" s="668"/>
      <c r="G44" s="668"/>
      <c r="H44" s="668"/>
      <c r="I44" s="668"/>
      <c r="J44" s="668"/>
      <c r="K44" s="668"/>
      <c r="L44" s="668"/>
      <c r="M44" s="668"/>
      <c r="N44" s="668"/>
      <c r="O44" s="668"/>
      <c r="P44" s="668"/>
      <c r="Q44" s="668"/>
      <c r="R44" s="668"/>
      <c r="S44" s="668"/>
      <c r="T44" s="668"/>
      <c r="U44" s="668"/>
      <c r="V44" s="668"/>
      <c r="W44" s="668"/>
      <c r="X44" s="668"/>
      <c r="Y44" s="668"/>
      <c r="Z44" s="668"/>
      <c r="AA44" s="668"/>
      <c r="AB44" s="234"/>
      <c r="AC44" s="234"/>
      <c r="AD44" s="234"/>
      <c r="AE44" s="234"/>
      <c r="AF44" s="234"/>
      <c r="AG44" s="234"/>
      <c r="AH44" s="234"/>
      <c r="AI44" s="234"/>
      <c r="AJ44" s="234"/>
      <c r="AK44" s="234"/>
      <c r="AL44" s="234"/>
      <c r="AM44" s="234"/>
      <c r="AN44" s="234"/>
      <c r="AO44" s="234"/>
    </row>
    <row r="45" spans="1:41" x14ac:dyDescent="0.35">
      <c r="A45" s="234"/>
      <c r="B45" s="619"/>
      <c r="C45" s="620"/>
      <c r="D45" s="620"/>
      <c r="E45" s="620"/>
      <c r="F45" s="620"/>
      <c r="G45" s="620"/>
      <c r="H45" s="620"/>
      <c r="I45" s="620"/>
      <c r="J45" s="620"/>
      <c r="K45" s="620"/>
      <c r="L45" s="620"/>
      <c r="M45" s="620"/>
      <c r="N45" s="620"/>
      <c r="O45" s="620"/>
      <c r="P45" s="620"/>
      <c r="Q45" s="620"/>
      <c r="R45" s="620"/>
      <c r="S45" s="620"/>
      <c r="T45" s="620"/>
      <c r="U45" s="620"/>
      <c r="V45" s="620"/>
      <c r="W45" s="620"/>
      <c r="X45" s="620"/>
      <c r="Y45" s="620"/>
      <c r="Z45" s="620"/>
      <c r="AA45" s="620"/>
      <c r="AB45" s="234"/>
      <c r="AC45" s="234"/>
      <c r="AD45" s="234"/>
      <c r="AE45" s="234"/>
      <c r="AF45" s="234"/>
      <c r="AG45" s="234"/>
      <c r="AH45" s="234"/>
      <c r="AI45" s="234"/>
      <c r="AJ45" s="234"/>
      <c r="AK45" s="234"/>
      <c r="AL45" s="234" t="s">
        <v>164</v>
      </c>
      <c r="AM45" s="234" t="s">
        <v>1226</v>
      </c>
      <c r="AN45" s="234" t="s">
        <v>1227</v>
      </c>
      <c r="AO45" s="234" t="s">
        <v>1228</v>
      </c>
    </row>
    <row r="46" spans="1:41" x14ac:dyDescent="0.35">
      <c r="A46" s="234"/>
      <c r="B46" s="619"/>
      <c r="C46" s="620"/>
      <c r="D46" s="620"/>
      <c r="E46" s="620"/>
      <c r="F46" s="620"/>
      <c r="G46" s="620"/>
      <c r="H46" s="620"/>
      <c r="I46" s="620"/>
      <c r="J46" s="620"/>
      <c r="K46" s="620"/>
      <c r="L46" s="620"/>
      <c r="M46" s="620"/>
      <c r="N46" s="620"/>
      <c r="O46" s="620"/>
      <c r="P46" s="620"/>
      <c r="Q46" s="620"/>
      <c r="R46" s="620"/>
      <c r="S46" s="620"/>
      <c r="T46" s="620"/>
      <c r="U46" s="620"/>
      <c r="V46" s="620"/>
      <c r="W46" s="620"/>
      <c r="X46" s="620"/>
      <c r="Y46" s="620"/>
      <c r="Z46" s="620"/>
      <c r="AA46" s="620"/>
      <c r="AB46" s="234"/>
      <c r="AC46" s="234"/>
      <c r="AD46" s="234"/>
      <c r="AE46" s="234"/>
      <c r="AF46" s="234"/>
      <c r="AG46" s="234"/>
      <c r="AH46" s="234"/>
      <c r="AI46" s="234"/>
      <c r="AJ46" s="234"/>
      <c r="AK46" s="234"/>
      <c r="AL46" s="234" t="s">
        <v>168</v>
      </c>
      <c r="AM46" s="234">
        <v>2.41</v>
      </c>
      <c r="AN46" s="234">
        <v>2.41</v>
      </c>
      <c r="AO46" s="234">
        <v>3.5</v>
      </c>
    </row>
    <row r="47" spans="1:41" x14ac:dyDescent="0.35">
      <c r="A47" s="234"/>
      <c r="B47" s="619"/>
      <c r="C47" s="620"/>
      <c r="D47" s="620"/>
      <c r="E47" s="620"/>
      <c r="F47" s="620"/>
      <c r="G47" s="620"/>
      <c r="H47" s="620"/>
      <c r="I47" s="620"/>
      <c r="J47" s="620"/>
      <c r="K47" s="620"/>
      <c r="L47" s="620"/>
      <c r="M47" s="620"/>
      <c r="N47" s="620"/>
      <c r="O47" s="620"/>
      <c r="P47" s="620"/>
      <c r="Q47" s="620"/>
      <c r="R47" s="620"/>
      <c r="S47" s="620"/>
      <c r="T47" s="620"/>
      <c r="U47" s="620"/>
      <c r="V47" s="620"/>
      <c r="W47" s="620"/>
      <c r="X47" s="620"/>
      <c r="Y47" s="620"/>
      <c r="Z47" s="620"/>
      <c r="AA47" s="620"/>
      <c r="AB47" s="234"/>
      <c r="AC47" s="234"/>
      <c r="AD47" s="234"/>
      <c r="AE47" s="234"/>
      <c r="AF47" s="234"/>
      <c r="AG47" s="234"/>
      <c r="AH47" s="234"/>
      <c r="AI47" s="234"/>
      <c r="AJ47" s="234"/>
      <c r="AK47" s="234"/>
      <c r="AL47" s="234" t="s">
        <v>169</v>
      </c>
      <c r="AM47" s="234">
        <v>5.04</v>
      </c>
      <c r="AN47" s="234">
        <v>7.45</v>
      </c>
      <c r="AO47" s="234">
        <v>3.5</v>
      </c>
    </row>
    <row r="48" spans="1:41" x14ac:dyDescent="0.35">
      <c r="A48" s="234"/>
      <c r="B48" s="619"/>
      <c r="C48" s="620"/>
      <c r="D48" s="620"/>
      <c r="E48" s="620"/>
      <c r="F48" s="620"/>
      <c r="G48" s="620"/>
      <c r="H48" s="620"/>
      <c r="I48" s="620"/>
      <c r="J48" s="620"/>
      <c r="K48" s="620"/>
      <c r="L48" s="620"/>
      <c r="M48" s="620"/>
      <c r="N48" s="620"/>
      <c r="O48" s="620"/>
      <c r="P48" s="620"/>
      <c r="Q48" s="620"/>
      <c r="R48" s="620"/>
      <c r="S48" s="620"/>
      <c r="T48" s="620"/>
      <c r="U48" s="620"/>
      <c r="V48" s="620"/>
      <c r="W48" s="620"/>
      <c r="X48" s="620"/>
      <c r="Y48" s="620"/>
      <c r="Z48" s="620"/>
      <c r="AA48" s="620"/>
      <c r="AB48" s="234"/>
      <c r="AC48" s="234"/>
      <c r="AD48" s="234"/>
      <c r="AE48" s="234"/>
      <c r="AF48" s="234"/>
      <c r="AG48" s="234"/>
      <c r="AH48" s="234"/>
      <c r="AI48" s="234"/>
      <c r="AJ48" s="234"/>
      <c r="AK48" s="234"/>
      <c r="AL48" s="234" t="s">
        <v>170</v>
      </c>
      <c r="AM48" s="234">
        <v>8.2100000000000009</v>
      </c>
      <c r="AN48" s="234">
        <v>15.66</v>
      </c>
      <c r="AO48" s="234">
        <v>3.5</v>
      </c>
    </row>
    <row r="49" spans="1:41" x14ac:dyDescent="0.35">
      <c r="A49" s="234"/>
      <c r="B49" s="619"/>
      <c r="C49" s="620"/>
      <c r="D49" s="620"/>
      <c r="E49" s="620"/>
      <c r="F49" s="620"/>
      <c r="G49" s="620"/>
      <c r="H49" s="620"/>
      <c r="I49" s="620"/>
      <c r="J49" s="620"/>
      <c r="K49" s="620"/>
      <c r="L49" s="620"/>
      <c r="M49" s="620"/>
      <c r="N49" s="620"/>
      <c r="O49" s="620"/>
      <c r="P49" s="620"/>
      <c r="Q49" s="620"/>
      <c r="R49" s="620"/>
      <c r="S49" s="620"/>
      <c r="T49" s="620"/>
      <c r="U49" s="620"/>
      <c r="V49" s="620"/>
      <c r="W49" s="620"/>
      <c r="X49" s="620"/>
      <c r="Y49" s="620"/>
      <c r="Z49" s="620"/>
      <c r="AA49" s="620"/>
      <c r="AB49" s="234"/>
      <c r="AC49" s="234"/>
      <c r="AD49" s="234"/>
      <c r="AE49" s="234"/>
      <c r="AF49" s="234"/>
      <c r="AG49" s="234"/>
      <c r="AH49" s="234"/>
      <c r="AI49" s="234"/>
      <c r="AJ49" s="234"/>
      <c r="AK49" s="234"/>
      <c r="AL49" s="234" t="s">
        <v>171</v>
      </c>
      <c r="AM49" s="234">
        <v>0</v>
      </c>
      <c r="AN49" s="234">
        <v>15.66</v>
      </c>
      <c r="AO49" s="234">
        <v>3.5</v>
      </c>
    </row>
    <row r="50" spans="1:41" x14ac:dyDescent="0.35">
      <c r="A50" s="234"/>
      <c r="B50" s="619"/>
      <c r="C50" s="620"/>
      <c r="D50" s="620"/>
      <c r="E50" s="620"/>
      <c r="F50" s="620"/>
      <c r="G50" s="620"/>
      <c r="H50" s="620"/>
      <c r="I50" s="620"/>
      <c r="J50" s="620"/>
      <c r="K50" s="620"/>
      <c r="L50" s="620"/>
      <c r="M50" s="620"/>
      <c r="N50" s="620"/>
      <c r="O50" s="620"/>
      <c r="P50" s="620"/>
      <c r="Q50" s="620"/>
      <c r="R50" s="620"/>
      <c r="S50" s="620"/>
      <c r="T50" s="620"/>
      <c r="U50" s="620"/>
      <c r="V50" s="620"/>
      <c r="W50" s="620"/>
      <c r="X50" s="620"/>
      <c r="Y50" s="620"/>
      <c r="Z50" s="620"/>
      <c r="AA50" s="620"/>
      <c r="AB50" s="234"/>
      <c r="AC50" s="234"/>
      <c r="AD50" s="234"/>
      <c r="AE50" s="234"/>
      <c r="AF50" s="234"/>
      <c r="AG50" s="234"/>
      <c r="AH50" s="234"/>
      <c r="AI50" s="234"/>
      <c r="AJ50" s="234"/>
      <c r="AK50" s="234"/>
      <c r="AL50" s="234" t="s">
        <v>46</v>
      </c>
      <c r="AM50" s="234">
        <v>15.66</v>
      </c>
      <c r="AN50" s="234">
        <v>15.66</v>
      </c>
      <c r="AO50" s="234">
        <v>14</v>
      </c>
    </row>
    <row r="51" spans="1:41" x14ac:dyDescent="0.35">
      <c r="A51" s="234"/>
      <c r="B51" s="619"/>
      <c r="C51" s="620"/>
      <c r="D51" s="620"/>
      <c r="E51" s="620"/>
      <c r="F51" s="620"/>
      <c r="G51" s="620"/>
      <c r="H51" s="620"/>
      <c r="I51" s="620"/>
      <c r="J51" s="620"/>
      <c r="K51" s="620"/>
      <c r="L51" s="620"/>
      <c r="M51" s="620"/>
      <c r="N51" s="620"/>
      <c r="O51" s="620"/>
      <c r="P51" s="620"/>
      <c r="Q51" s="620"/>
      <c r="R51" s="620"/>
      <c r="S51" s="620"/>
      <c r="T51" s="620"/>
      <c r="U51" s="620"/>
      <c r="V51" s="620"/>
      <c r="W51" s="620"/>
      <c r="X51" s="620"/>
      <c r="Y51" s="620"/>
      <c r="Z51" s="620"/>
      <c r="AA51" s="620"/>
      <c r="AB51" s="234"/>
      <c r="AC51" s="234"/>
      <c r="AD51" s="234"/>
      <c r="AE51" s="234"/>
      <c r="AF51" s="234"/>
      <c r="AG51" s="234"/>
      <c r="AH51" s="234"/>
      <c r="AI51" s="234"/>
      <c r="AJ51" s="234"/>
      <c r="AK51" s="234"/>
      <c r="AL51" s="234"/>
      <c r="AM51" s="234"/>
      <c r="AN51" s="234"/>
      <c r="AO51" s="234"/>
    </row>
    <row r="52" spans="1:41" x14ac:dyDescent="0.35">
      <c r="A52" s="234"/>
      <c r="B52" s="619"/>
      <c r="C52" s="620"/>
      <c r="D52" s="620"/>
      <c r="E52" s="620"/>
      <c r="F52" s="620"/>
      <c r="G52" s="620"/>
      <c r="H52" s="620"/>
      <c r="I52" s="620"/>
      <c r="J52" s="620"/>
      <c r="K52" s="620"/>
      <c r="L52" s="620"/>
      <c r="M52" s="620"/>
      <c r="N52" s="620"/>
      <c r="O52" s="620"/>
      <c r="P52" s="620"/>
      <c r="Q52" s="620"/>
      <c r="R52" s="620"/>
      <c r="S52" s="620"/>
      <c r="T52" s="620"/>
      <c r="U52" s="620"/>
      <c r="V52" s="620"/>
      <c r="W52" s="620"/>
      <c r="X52" s="620"/>
      <c r="Y52" s="620"/>
      <c r="Z52" s="620"/>
      <c r="AA52" s="620"/>
      <c r="AB52" s="234"/>
      <c r="AC52" s="234"/>
      <c r="AD52" s="234"/>
      <c r="AE52" s="234"/>
      <c r="AF52" s="234"/>
      <c r="AG52" s="234"/>
      <c r="AH52" s="234"/>
      <c r="AI52" s="234"/>
      <c r="AJ52" s="234"/>
      <c r="AK52" s="234"/>
      <c r="AL52" s="234"/>
      <c r="AM52" s="234"/>
      <c r="AN52" s="234"/>
      <c r="AO52" s="234"/>
    </row>
    <row r="53" spans="1:41" ht="15" thickBot="1" x14ac:dyDescent="0.4">
      <c r="A53" s="234"/>
      <c r="B53" s="669"/>
      <c r="C53" s="670"/>
      <c r="D53" s="670"/>
      <c r="E53" s="670"/>
      <c r="F53" s="670"/>
      <c r="G53" s="670"/>
      <c r="H53" s="670"/>
      <c r="I53" s="670"/>
      <c r="J53" s="670"/>
      <c r="K53" s="670"/>
      <c r="L53" s="670"/>
      <c r="M53" s="670"/>
      <c r="N53" s="670"/>
      <c r="O53" s="670"/>
      <c r="P53" s="670"/>
      <c r="Q53" s="670"/>
      <c r="R53" s="670"/>
      <c r="S53" s="670"/>
      <c r="T53" s="670"/>
      <c r="U53" s="670"/>
      <c r="V53" s="670"/>
      <c r="W53" s="670"/>
      <c r="X53" s="670"/>
      <c r="Y53" s="670"/>
      <c r="Z53" s="670"/>
      <c r="AA53" s="670"/>
      <c r="AB53" s="234"/>
      <c r="AC53" s="234"/>
      <c r="AD53" s="234"/>
      <c r="AE53" s="234"/>
      <c r="AF53" s="234"/>
      <c r="AG53" s="234"/>
      <c r="AH53" s="234"/>
      <c r="AI53" s="234"/>
      <c r="AJ53" s="234"/>
      <c r="AK53" s="234"/>
      <c r="AL53" s="234"/>
      <c r="AM53" s="234"/>
      <c r="AN53" s="234">
        <v>0</v>
      </c>
      <c r="AO53" s="234"/>
    </row>
    <row r="54" spans="1:41" ht="15" thickBot="1" x14ac:dyDescent="0.4">
      <c r="A54" s="234"/>
      <c r="B54" s="486"/>
      <c r="C54" s="487"/>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7"/>
      <c r="AB54" s="234"/>
      <c r="AC54" s="234"/>
      <c r="AD54" s="234"/>
      <c r="AE54" s="234"/>
      <c r="AF54" s="234"/>
      <c r="AG54" s="234"/>
      <c r="AH54" s="234"/>
      <c r="AI54" s="234"/>
      <c r="AJ54" s="234"/>
      <c r="AK54" s="234"/>
      <c r="AL54" s="234"/>
      <c r="AM54" s="234"/>
      <c r="AN54" s="234"/>
      <c r="AO54" s="234"/>
    </row>
    <row r="55" spans="1:41" ht="14.5" customHeight="1" x14ac:dyDescent="0.35">
      <c r="A55" s="671"/>
      <c r="B55" s="672" t="s">
        <v>41</v>
      </c>
      <c r="C55" s="673"/>
      <c r="D55" s="673"/>
      <c r="E55" s="673"/>
      <c r="F55" s="673"/>
      <c r="G55" s="674"/>
      <c r="H55" s="678" t="s">
        <v>595</v>
      </c>
      <c r="I55" s="674"/>
      <c r="J55" s="678" t="s">
        <v>595</v>
      </c>
      <c r="K55" s="673"/>
      <c r="L55" s="673"/>
      <c r="M55" s="674"/>
      <c r="N55" s="678" t="s">
        <v>49</v>
      </c>
      <c r="O55" s="673"/>
      <c r="P55" s="673"/>
      <c r="Q55" s="673"/>
      <c r="R55" s="673"/>
      <c r="S55" s="673"/>
      <c r="T55" s="673"/>
      <c r="U55" s="674"/>
      <c r="V55" s="680" t="s">
        <v>50</v>
      </c>
      <c r="W55" s="681"/>
      <c r="X55" s="681"/>
      <c r="Y55" s="681"/>
      <c r="Z55" s="681"/>
      <c r="AA55" s="682"/>
      <c r="AB55" s="1211"/>
      <c r="AC55" s="1208"/>
      <c r="AD55" s="1208"/>
      <c r="AE55" s="1208"/>
      <c r="AF55" s="1208"/>
      <c r="AG55" s="1208"/>
      <c r="AH55" s="1208"/>
      <c r="AI55" s="1208"/>
      <c r="AJ55" s="1208"/>
      <c r="AK55" s="1208"/>
      <c r="AL55" s="1208"/>
      <c r="AM55" s="1208"/>
      <c r="AN55" s="1208"/>
      <c r="AO55" s="1208"/>
    </row>
    <row r="56" spans="1:41" ht="15" customHeight="1" thickBot="1" x14ac:dyDescent="0.4">
      <c r="A56" s="671"/>
      <c r="B56" s="675"/>
      <c r="C56" s="676"/>
      <c r="D56" s="676"/>
      <c r="E56" s="676"/>
      <c r="F56" s="676"/>
      <c r="G56" s="677"/>
      <c r="H56" s="1205" t="s">
        <v>816</v>
      </c>
      <c r="I56" s="1206"/>
      <c r="J56" s="1205" t="s">
        <v>596</v>
      </c>
      <c r="K56" s="1207"/>
      <c r="L56" s="1207"/>
      <c r="M56" s="1206"/>
      <c r="N56" s="679"/>
      <c r="O56" s="676"/>
      <c r="P56" s="676"/>
      <c r="Q56" s="676"/>
      <c r="R56" s="676"/>
      <c r="S56" s="676"/>
      <c r="T56" s="676"/>
      <c r="U56" s="677"/>
      <c r="V56" s="683"/>
      <c r="W56" s="684"/>
      <c r="X56" s="684"/>
      <c r="Y56" s="684"/>
      <c r="Z56" s="684"/>
      <c r="AA56" s="685"/>
      <c r="AB56" s="1211"/>
      <c r="AC56" s="1208"/>
      <c r="AD56" s="1208"/>
      <c r="AE56" s="1208"/>
      <c r="AF56" s="1208"/>
      <c r="AG56" s="1208"/>
      <c r="AH56" s="1208"/>
      <c r="AI56" s="1208"/>
      <c r="AJ56" s="1208"/>
      <c r="AK56" s="1208"/>
      <c r="AL56" s="1208"/>
      <c r="AM56" s="1208"/>
      <c r="AN56" s="1208"/>
      <c r="AO56" s="1208"/>
    </row>
    <row r="57" spans="1:41" ht="43.5" customHeight="1" thickBot="1" x14ac:dyDescent="0.4">
      <c r="A57" s="234"/>
      <c r="B57" s="760" t="s">
        <v>172</v>
      </c>
      <c r="C57" s="761"/>
      <c r="D57" s="761"/>
      <c r="E57" s="761"/>
      <c r="F57" s="761"/>
      <c r="G57" s="1234"/>
      <c r="H57" s="726">
        <v>1.6</v>
      </c>
      <c r="I57" s="728"/>
      <c r="J57" s="726">
        <v>2.41</v>
      </c>
      <c r="K57" s="727"/>
      <c r="L57" s="727"/>
      <c r="M57" s="728"/>
      <c r="N57" s="1210" t="s">
        <v>198</v>
      </c>
      <c r="O57" s="694"/>
      <c r="P57" s="694"/>
      <c r="Q57" s="694"/>
      <c r="R57" s="694"/>
      <c r="S57" s="694"/>
      <c r="T57" s="694"/>
      <c r="U57" s="695"/>
      <c r="V57" s="766" t="s">
        <v>199</v>
      </c>
      <c r="W57" s="767"/>
      <c r="X57" s="767"/>
      <c r="Y57" s="767"/>
      <c r="Z57" s="767"/>
      <c r="AA57" s="768"/>
      <c r="AB57" s="234"/>
      <c r="AC57" s="234"/>
      <c r="AD57" s="234"/>
      <c r="AE57" s="234"/>
      <c r="AF57" s="234"/>
      <c r="AG57" s="234"/>
      <c r="AH57" s="234"/>
      <c r="AI57" s="234"/>
      <c r="AJ57" s="234"/>
      <c r="AK57" s="234"/>
      <c r="AL57" s="234"/>
      <c r="AM57" s="234"/>
      <c r="AN57" s="234"/>
      <c r="AO57" s="234"/>
    </row>
    <row r="58" spans="1:41" ht="29" customHeight="1" thickBot="1" x14ac:dyDescent="0.4">
      <c r="A58" s="234"/>
      <c r="B58" s="760" t="s">
        <v>174</v>
      </c>
      <c r="C58" s="761"/>
      <c r="D58" s="761"/>
      <c r="E58" s="761"/>
      <c r="F58" s="761"/>
      <c r="G58" s="1234"/>
      <c r="H58" s="726">
        <v>4.3600000000000003</v>
      </c>
      <c r="I58" s="728"/>
      <c r="J58" s="726">
        <v>5.04</v>
      </c>
      <c r="K58" s="727"/>
      <c r="L58" s="727"/>
      <c r="M58" s="728"/>
      <c r="N58" s="1210" t="s">
        <v>713</v>
      </c>
      <c r="O58" s="694"/>
      <c r="P58" s="694"/>
      <c r="Q58" s="694"/>
      <c r="R58" s="694"/>
      <c r="S58" s="694"/>
      <c r="T58" s="694"/>
      <c r="U58" s="695"/>
      <c r="V58" s="766" t="s">
        <v>714</v>
      </c>
      <c r="W58" s="767"/>
      <c r="X58" s="767"/>
      <c r="Y58" s="767"/>
      <c r="Z58" s="767"/>
      <c r="AA58" s="768"/>
      <c r="AB58" s="234"/>
      <c r="AC58" s="234"/>
      <c r="AD58" s="234"/>
      <c r="AE58" s="234"/>
      <c r="AF58" s="234"/>
      <c r="AG58" s="234"/>
      <c r="AH58" s="234"/>
      <c r="AI58" s="234"/>
      <c r="AJ58" s="234"/>
      <c r="AK58" s="234"/>
      <c r="AL58" s="234"/>
      <c r="AM58" s="234"/>
      <c r="AN58" s="234"/>
      <c r="AO58" s="234"/>
    </row>
    <row r="59" spans="1:41" ht="29" customHeight="1" thickBot="1" x14ac:dyDescent="0.4">
      <c r="A59" s="234"/>
      <c r="B59" s="750" t="s">
        <v>175</v>
      </c>
      <c r="C59" s="751"/>
      <c r="D59" s="751"/>
      <c r="E59" s="751"/>
      <c r="F59" s="751"/>
      <c r="G59" s="1235"/>
      <c r="H59" s="726">
        <v>5.53</v>
      </c>
      <c r="I59" s="728"/>
      <c r="J59" s="726">
        <v>8.2100000000000009</v>
      </c>
      <c r="K59" s="727"/>
      <c r="L59" s="727"/>
      <c r="M59" s="728"/>
      <c r="N59" s="1236" t="s">
        <v>1229</v>
      </c>
      <c r="O59" s="767"/>
      <c r="P59" s="767"/>
      <c r="Q59" s="767"/>
      <c r="R59" s="767"/>
      <c r="S59" s="767"/>
      <c r="T59" s="767"/>
      <c r="U59" s="768"/>
      <c r="V59" s="766" t="s">
        <v>1230</v>
      </c>
      <c r="W59" s="767"/>
      <c r="X59" s="767"/>
      <c r="Y59" s="767"/>
      <c r="Z59" s="767"/>
      <c r="AA59" s="768"/>
      <c r="AB59" s="234"/>
      <c r="AC59" s="234"/>
      <c r="AD59" s="234"/>
      <c r="AE59" s="234"/>
      <c r="AF59" s="234"/>
      <c r="AG59" s="234"/>
      <c r="AH59" s="234"/>
      <c r="AI59" s="234"/>
      <c r="AJ59" s="234"/>
      <c r="AK59" s="234"/>
      <c r="AL59" s="234"/>
      <c r="AM59" s="234"/>
      <c r="AN59" s="234"/>
      <c r="AO59" s="234"/>
    </row>
    <row r="60" spans="1:41" ht="58" customHeight="1" thickBot="1" x14ac:dyDescent="0.4">
      <c r="A60" s="234"/>
      <c r="B60" s="726" t="s">
        <v>176</v>
      </c>
      <c r="C60" s="727"/>
      <c r="D60" s="727"/>
      <c r="E60" s="727"/>
      <c r="F60" s="727"/>
      <c r="G60" s="728"/>
      <c r="H60" s="726">
        <v>0.39</v>
      </c>
      <c r="I60" s="728"/>
      <c r="J60" s="726">
        <v>0</v>
      </c>
      <c r="K60" s="727"/>
      <c r="L60" s="727"/>
      <c r="M60" s="728"/>
      <c r="N60" s="1210" t="s">
        <v>1225</v>
      </c>
      <c r="O60" s="694"/>
      <c r="P60" s="694"/>
      <c r="Q60" s="694"/>
      <c r="R60" s="694"/>
      <c r="S60" s="694"/>
      <c r="T60" s="694"/>
      <c r="U60" s="695"/>
      <c r="V60" s="1237" t="s">
        <v>150</v>
      </c>
      <c r="W60" s="761"/>
      <c r="X60" s="761"/>
      <c r="Y60" s="761"/>
      <c r="Z60" s="761"/>
      <c r="AA60" s="762"/>
      <c r="AB60" s="234"/>
      <c r="AC60" s="234"/>
      <c r="AD60" s="234"/>
      <c r="AE60" s="234"/>
      <c r="AF60" s="234"/>
      <c r="AG60" s="234"/>
      <c r="AH60" s="234"/>
      <c r="AI60" s="234"/>
      <c r="AJ60" s="234"/>
      <c r="AK60" s="234"/>
      <c r="AL60" s="234"/>
      <c r="AM60" s="234"/>
      <c r="AN60" s="234"/>
      <c r="AO60" s="234"/>
    </row>
    <row r="61" spans="1:41" x14ac:dyDescent="0.35">
      <c r="A61" s="234"/>
      <c r="B61" s="1238"/>
      <c r="C61" s="1214"/>
      <c r="D61" s="1214"/>
      <c r="E61" s="1214"/>
      <c r="F61" s="1214"/>
      <c r="G61" s="1213"/>
      <c r="H61" s="1212"/>
      <c r="I61" s="1213"/>
      <c r="J61" s="1212"/>
      <c r="K61" s="1214"/>
      <c r="L61" s="1214"/>
      <c r="M61" s="1213"/>
      <c r="N61" s="692"/>
      <c r="O61" s="687"/>
      <c r="P61" s="687"/>
      <c r="Q61" s="687"/>
      <c r="R61" s="687"/>
      <c r="S61" s="687"/>
      <c r="T61" s="687"/>
      <c r="U61" s="688"/>
      <c r="V61" s="692"/>
      <c r="W61" s="687"/>
      <c r="X61" s="687"/>
      <c r="Y61" s="687"/>
      <c r="Z61" s="687"/>
      <c r="AA61" s="688"/>
      <c r="AB61" s="234"/>
      <c r="AC61" s="234"/>
      <c r="AD61" s="234"/>
      <c r="AE61" s="234"/>
      <c r="AF61" s="234"/>
      <c r="AG61" s="234"/>
      <c r="AH61" s="234"/>
      <c r="AI61" s="234"/>
      <c r="AJ61" s="234"/>
      <c r="AK61" s="234"/>
      <c r="AL61" s="234"/>
      <c r="AM61" s="234"/>
      <c r="AN61" s="234"/>
      <c r="AO61" s="234"/>
    </row>
    <row r="62" spans="1:41" x14ac:dyDescent="0.35">
      <c r="A62" s="234"/>
      <c r="B62" s="686"/>
      <c r="C62" s="687"/>
      <c r="D62" s="687"/>
      <c r="E62" s="687"/>
      <c r="F62" s="687"/>
      <c r="G62" s="688"/>
      <c r="H62" s="692"/>
      <c r="I62" s="688"/>
      <c r="J62" s="692"/>
      <c r="K62" s="687"/>
      <c r="L62" s="687"/>
      <c r="M62" s="688"/>
      <c r="N62" s="692"/>
      <c r="O62" s="687"/>
      <c r="P62" s="687"/>
      <c r="Q62" s="687"/>
      <c r="R62" s="687"/>
      <c r="S62" s="687"/>
      <c r="T62" s="687"/>
      <c r="U62" s="688"/>
      <c r="V62" s="692"/>
      <c r="W62" s="687"/>
      <c r="X62" s="687"/>
      <c r="Y62" s="687"/>
      <c r="Z62" s="687"/>
      <c r="AA62" s="688"/>
      <c r="AB62" s="234"/>
      <c r="AC62" s="234"/>
      <c r="AD62" s="234"/>
      <c r="AE62" s="234"/>
      <c r="AF62" s="234"/>
      <c r="AG62" s="234"/>
      <c r="AH62" s="234"/>
      <c r="AI62" s="234"/>
      <c r="AJ62" s="234"/>
      <c r="AK62" s="234"/>
      <c r="AL62" s="234"/>
      <c r="AM62" s="234"/>
      <c r="AN62" s="234"/>
      <c r="AO62" s="234"/>
    </row>
    <row r="63" spans="1:41" x14ac:dyDescent="0.35">
      <c r="A63" s="234"/>
      <c r="B63" s="686"/>
      <c r="C63" s="687"/>
      <c r="D63" s="687"/>
      <c r="E63" s="687"/>
      <c r="F63" s="687"/>
      <c r="G63" s="688"/>
      <c r="H63" s="692"/>
      <c r="I63" s="688"/>
      <c r="J63" s="692"/>
      <c r="K63" s="687"/>
      <c r="L63" s="687"/>
      <c r="M63" s="688"/>
      <c r="N63" s="692"/>
      <c r="O63" s="687"/>
      <c r="P63" s="687"/>
      <c r="Q63" s="687"/>
      <c r="R63" s="687"/>
      <c r="S63" s="687"/>
      <c r="T63" s="687"/>
      <c r="U63" s="688"/>
      <c r="V63" s="692"/>
      <c r="W63" s="687"/>
      <c r="X63" s="687"/>
      <c r="Y63" s="687"/>
      <c r="Z63" s="687"/>
      <c r="AA63" s="688"/>
      <c r="AB63" s="234"/>
      <c r="AC63" s="234"/>
      <c r="AD63" s="234"/>
      <c r="AE63" s="234"/>
      <c r="AF63" s="234"/>
      <c r="AG63" s="234"/>
      <c r="AH63" s="234"/>
      <c r="AI63" s="234"/>
      <c r="AJ63" s="234"/>
      <c r="AK63" s="234"/>
      <c r="AL63" s="234"/>
      <c r="AM63" s="234"/>
      <c r="AN63" s="234"/>
      <c r="AO63" s="234"/>
    </row>
    <row r="64" spans="1:41" x14ac:dyDescent="0.35">
      <c r="A64" s="234"/>
      <c r="B64" s="686"/>
      <c r="C64" s="687"/>
      <c r="D64" s="687"/>
      <c r="E64" s="687"/>
      <c r="F64" s="687"/>
      <c r="G64" s="688"/>
      <c r="H64" s="692"/>
      <c r="I64" s="688"/>
      <c r="J64" s="692"/>
      <c r="K64" s="687"/>
      <c r="L64" s="687"/>
      <c r="M64" s="688"/>
      <c r="N64" s="692"/>
      <c r="O64" s="687"/>
      <c r="P64" s="687"/>
      <c r="Q64" s="687"/>
      <c r="R64" s="687"/>
      <c r="S64" s="687"/>
      <c r="T64" s="687"/>
      <c r="U64" s="688"/>
      <c r="V64" s="692"/>
      <c r="W64" s="687"/>
      <c r="X64" s="687"/>
      <c r="Y64" s="687"/>
      <c r="Z64" s="687"/>
      <c r="AA64" s="688"/>
      <c r="AB64" s="234"/>
      <c r="AC64" s="234"/>
      <c r="AD64" s="234"/>
      <c r="AE64" s="234"/>
      <c r="AF64" s="234"/>
      <c r="AG64" s="234"/>
      <c r="AH64" s="234"/>
      <c r="AI64" s="234"/>
      <c r="AJ64" s="234"/>
      <c r="AK64" s="234"/>
      <c r="AL64" s="234"/>
      <c r="AM64" s="234"/>
      <c r="AN64" s="234"/>
      <c r="AO64" s="234"/>
    </row>
    <row r="65" spans="1:41" x14ac:dyDescent="0.35">
      <c r="A65" s="234"/>
      <c r="B65" s="686"/>
      <c r="C65" s="687"/>
      <c r="D65" s="687"/>
      <c r="E65" s="687"/>
      <c r="F65" s="687"/>
      <c r="G65" s="688"/>
      <c r="H65" s="692"/>
      <c r="I65" s="688"/>
      <c r="J65" s="692"/>
      <c r="K65" s="687"/>
      <c r="L65" s="687"/>
      <c r="M65" s="688"/>
      <c r="N65" s="692"/>
      <c r="O65" s="687"/>
      <c r="P65" s="687"/>
      <c r="Q65" s="687"/>
      <c r="R65" s="687"/>
      <c r="S65" s="687"/>
      <c r="T65" s="687"/>
      <c r="U65" s="688"/>
      <c r="V65" s="692"/>
      <c r="W65" s="687"/>
      <c r="X65" s="687"/>
      <c r="Y65" s="687"/>
      <c r="Z65" s="687"/>
      <c r="AA65" s="688"/>
      <c r="AB65" s="234"/>
      <c r="AC65" s="234"/>
      <c r="AD65" s="234"/>
      <c r="AE65" s="234"/>
      <c r="AF65" s="234"/>
      <c r="AG65" s="234"/>
      <c r="AH65" s="234"/>
      <c r="AI65" s="234"/>
      <c r="AJ65" s="234"/>
      <c r="AK65" s="234"/>
      <c r="AL65" s="234"/>
      <c r="AM65" s="234"/>
      <c r="AN65" s="234"/>
      <c r="AO65" s="234"/>
    </row>
    <row r="66" spans="1:41" x14ac:dyDescent="0.35">
      <c r="A66" s="234"/>
      <c r="B66" s="686"/>
      <c r="C66" s="687"/>
      <c r="D66" s="687"/>
      <c r="E66" s="687"/>
      <c r="F66" s="687"/>
      <c r="G66" s="688"/>
      <c r="H66" s="692"/>
      <c r="I66" s="688"/>
      <c r="J66" s="692"/>
      <c r="K66" s="687"/>
      <c r="L66" s="687"/>
      <c r="M66" s="688"/>
      <c r="N66" s="692"/>
      <c r="O66" s="687"/>
      <c r="P66" s="687"/>
      <c r="Q66" s="687"/>
      <c r="R66" s="687"/>
      <c r="S66" s="687"/>
      <c r="T66" s="687"/>
      <c r="U66" s="688"/>
      <c r="V66" s="692"/>
      <c r="W66" s="687"/>
      <c r="X66" s="687"/>
      <c r="Y66" s="687"/>
      <c r="Z66" s="687"/>
      <c r="AA66" s="688"/>
      <c r="AB66" s="234"/>
      <c r="AC66" s="234"/>
      <c r="AD66" s="234"/>
      <c r="AE66" s="234"/>
      <c r="AF66" s="234"/>
      <c r="AG66" s="234"/>
      <c r="AH66" s="234"/>
      <c r="AI66" s="234"/>
      <c r="AJ66" s="234"/>
      <c r="AK66" s="234"/>
      <c r="AL66" s="234"/>
      <c r="AM66" s="234"/>
      <c r="AN66" s="234"/>
      <c r="AO66" s="234"/>
    </row>
    <row r="67" spans="1:41" x14ac:dyDescent="0.35">
      <c r="A67" s="234"/>
      <c r="B67" s="686"/>
      <c r="C67" s="687"/>
      <c r="D67" s="687"/>
      <c r="E67" s="687"/>
      <c r="F67" s="687"/>
      <c r="G67" s="688"/>
      <c r="H67" s="692"/>
      <c r="I67" s="688"/>
      <c r="J67" s="692"/>
      <c r="K67" s="687"/>
      <c r="L67" s="687"/>
      <c r="M67" s="688"/>
      <c r="N67" s="692"/>
      <c r="O67" s="687"/>
      <c r="P67" s="687"/>
      <c r="Q67" s="687"/>
      <c r="R67" s="687"/>
      <c r="S67" s="687"/>
      <c r="T67" s="687"/>
      <c r="U67" s="688"/>
      <c r="V67" s="692"/>
      <c r="W67" s="687"/>
      <c r="X67" s="687"/>
      <c r="Y67" s="687"/>
      <c r="Z67" s="687"/>
      <c r="AA67" s="688"/>
      <c r="AB67" s="234"/>
      <c r="AC67" s="234"/>
      <c r="AD67" s="234"/>
      <c r="AE67" s="234"/>
      <c r="AF67" s="234"/>
      <c r="AG67" s="234"/>
      <c r="AH67" s="234"/>
      <c r="AI67" s="234"/>
      <c r="AJ67" s="234"/>
      <c r="AK67" s="234"/>
      <c r="AL67" s="234"/>
      <c r="AM67" s="234"/>
      <c r="AN67" s="234"/>
      <c r="AO67" s="234"/>
    </row>
    <row r="68" spans="1:41" ht="15" thickBot="1" x14ac:dyDescent="0.4">
      <c r="A68" s="234"/>
      <c r="B68" s="696"/>
      <c r="C68" s="697"/>
      <c r="D68" s="697"/>
      <c r="E68" s="697"/>
      <c r="F68" s="697"/>
      <c r="G68" s="698"/>
      <c r="H68" s="699"/>
      <c r="I68" s="698"/>
      <c r="J68" s="699"/>
      <c r="K68" s="697"/>
      <c r="L68" s="697"/>
      <c r="M68" s="698"/>
      <c r="N68" s="699"/>
      <c r="O68" s="697"/>
      <c r="P68" s="697"/>
      <c r="Q68" s="697"/>
      <c r="R68" s="697"/>
      <c r="S68" s="697"/>
      <c r="T68" s="697"/>
      <c r="U68" s="698"/>
      <c r="V68" s="699"/>
      <c r="W68" s="697"/>
      <c r="X68" s="697"/>
      <c r="Y68" s="697"/>
      <c r="Z68" s="697"/>
      <c r="AA68" s="698"/>
      <c r="AB68" s="234"/>
      <c r="AC68" s="234"/>
      <c r="AD68" s="234"/>
      <c r="AE68" s="234"/>
      <c r="AF68" s="234"/>
      <c r="AG68" s="234"/>
      <c r="AH68" s="234"/>
      <c r="AI68" s="234"/>
      <c r="AJ68" s="234"/>
      <c r="AK68" s="234"/>
      <c r="AL68" s="234"/>
      <c r="AM68" s="234"/>
      <c r="AN68" s="234"/>
      <c r="AO68" s="234"/>
    </row>
    <row r="69" spans="1:41" ht="15" thickBot="1" x14ac:dyDescent="0.4">
      <c r="A69" s="234"/>
      <c r="B69" s="503"/>
      <c r="C69" s="504"/>
      <c r="D69" s="504"/>
      <c r="E69" s="504"/>
      <c r="F69" s="504"/>
      <c r="G69" s="504"/>
      <c r="H69" s="504"/>
      <c r="I69" s="504"/>
      <c r="J69" s="504"/>
      <c r="K69" s="504"/>
      <c r="L69" s="504"/>
      <c r="M69" s="504"/>
      <c r="N69" s="504"/>
      <c r="O69" s="504"/>
      <c r="P69" s="504"/>
      <c r="Q69" s="504"/>
      <c r="R69" s="504"/>
      <c r="S69" s="504"/>
      <c r="T69" s="504"/>
      <c r="U69" s="504"/>
      <c r="V69" s="504"/>
      <c r="W69" s="504"/>
      <c r="X69" s="504"/>
      <c r="Y69" s="504"/>
      <c r="Z69" s="504"/>
      <c r="AA69" s="504"/>
      <c r="AB69" s="234"/>
      <c r="AC69" s="234"/>
      <c r="AD69" s="234"/>
      <c r="AE69" s="234"/>
      <c r="AF69" s="234"/>
      <c r="AG69" s="234"/>
      <c r="AH69" s="234"/>
      <c r="AI69" s="234"/>
      <c r="AJ69" s="234"/>
      <c r="AK69" s="234"/>
      <c r="AL69" s="234"/>
      <c r="AM69" s="234"/>
      <c r="AN69" s="234"/>
      <c r="AO69" s="234"/>
    </row>
    <row r="70" spans="1:41" ht="14.5" customHeight="1" x14ac:dyDescent="0.35">
      <c r="A70" s="234"/>
      <c r="B70" s="714" t="s">
        <v>856</v>
      </c>
      <c r="C70" s="715"/>
      <c r="D70" s="715"/>
      <c r="E70" s="715"/>
      <c r="F70" s="715"/>
      <c r="G70" s="715"/>
      <c r="H70" s="715" t="s">
        <v>857</v>
      </c>
      <c r="I70" s="715"/>
      <c r="J70" s="715"/>
      <c r="K70" s="715"/>
      <c r="L70" s="715"/>
      <c r="M70" s="715"/>
      <c r="N70" s="715"/>
      <c r="O70" s="715"/>
      <c r="P70" s="715"/>
      <c r="Q70" s="715"/>
      <c r="R70" s="718"/>
      <c r="S70" s="714" t="s">
        <v>858</v>
      </c>
      <c r="T70" s="715"/>
      <c r="U70" s="715"/>
      <c r="V70" s="715"/>
      <c r="W70" s="715"/>
      <c r="X70" s="715"/>
      <c r="Y70" s="715"/>
      <c r="Z70" s="715"/>
      <c r="AA70" s="715"/>
      <c r="AB70" s="234"/>
      <c r="AC70" s="234"/>
      <c r="AD70" s="234"/>
      <c r="AE70" s="234"/>
      <c r="AF70" s="234"/>
      <c r="AG70" s="234"/>
      <c r="AH70" s="234"/>
      <c r="AI70" s="234"/>
      <c r="AJ70" s="234"/>
      <c r="AK70" s="234"/>
      <c r="AL70" s="234"/>
      <c r="AM70" s="234"/>
      <c r="AN70" s="234"/>
      <c r="AO70" s="234"/>
    </row>
    <row r="71" spans="1:41" ht="15" thickBot="1" x14ac:dyDescent="0.4">
      <c r="A71" s="234"/>
      <c r="B71" s="716"/>
      <c r="C71" s="717"/>
      <c r="D71" s="717"/>
      <c r="E71" s="717"/>
      <c r="F71" s="717"/>
      <c r="G71" s="717"/>
      <c r="H71" s="717"/>
      <c r="I71" s="717"/>
      <c r="J71" s="717"/>
      <c r="K71" s="717"/>
      <c r="L71" s="717"/>
      <c r="M71" s="717"/>
      <c r="N71" s="717"/>
      <c r="O71" s="717"/>
      <c r="P71" s="717"/>
      <c r="Q71" s="717"/>
      <c r="R71" s="719"/>
      <c r="S71" s="716"/>
      <c r="T71" s="717"/>
      <c r="U71" s="717"/>
      <c r="V71" s="717"/>
      <c r="W71" s="717"/>
      <c r="X71" s="717"/>
      <c r="Y71" s="717"/>
      <c r="Z71" s="717"/>
      <c r="AA71" s="717"/>
      <c r="AB71" s="234"/>
      <c r="AC71" s="234"/>
      <c r="AD71" s="234"/>
      <c r="AE71" s="234"/>
      <c r="AF71" s="234"/>
      <c r="AG71" s="234"/>
      <c r="AH71" s="234"/>
      <c r="AI71" s="234"/>
      <c r="AJ71" s="234"/>
      <c r="AK71" s="234"/>
      <c r="AL71" s="234"/>
      <c r="AM71" s="234"/>
      <c r="AN71" s="234"/>
      <c r="AO71" s="234"/>
    </row>
    <row r="72" spans="1:41" ht="42" customHeight="1" thickBot="1" x14ac:dyDescent="0.4">
      <c r="A72" s="234"/>
      <c r="B72" s="976">
        <v>1.119</v>
      </c>
      <c r="C72" s="977"/>
      <c r="D72" s="977"/>
      <c r="E72" s="977"/>
      <c r="F72" s="977"/>
      <c r="G72" s="978"/>
      <c r="H72" s="1239" t="s">
        <v>1231</v>
      </c>
      <c r="I72" s="1240"/>
      <c r="J72" s="1240"/>
      <c r="K72" s="1240"/>
      <c r="L72" s="1240"/>
      <c r="M72" s="1240"/>
      <c r="N72" s="1240"/>
      <c r="O72" s="1240"/>
      <c r="P72" s="1240"/>
      <c r="Q72" s="1240"/>
      <c r="R72" s="1241"/>
      <c r="S72" s="503"/>
      <c r="T72" s="504"/>
      <c r="U72" s="504"/>
      <c r="V72" s="504"/>
      <c r="W72" s="504"/>
      <c r="X72" s="504"/>
      <c r="Y72" s="504"/>
      <c r="Z72" s="504"/>
      <c r="AA72" s="504"/>
      <c r="AB72" s="234"/>
      <c r="AC72" s="234"/>
      <c r="AD72" s="234"/>
      <c r="AE72" s="234"/>
      <c r="AF72" s="234"/>
      <c r="AG72" s="234"/>
      <c r="AH72" s="234"/>
      <c r="AI72" s="234"/>
      <c r="AJ72" s="234"/>
      <c r="AK72" s="234"/>
      <c r="AL72" s="234"/>
      <c r="AM72" s="234"/>
      <c r="AN72" s="234"/>
      <c r="AO72" s="234"/>
    </row>
    <row r="73" spans="1:41" ht="15" thickBot="1" x14ac:dyDescent="0.4">
      <c r="A73" s="234"/>
      <c r="B73" s="700"/>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c r="AA73" s="701"/>
      <c r="AB73" s="234"/>
      <c r="AC73" s="234"/>
      <c r="AD73" s="234"/>
      <c r="AE73" s="234"/>
      <c r="AF73" s="234"/>
      <c r="AG73" s="234"/>
      <c r="AH73" s="234"/>
      <c r="AI73" s="234"/>
      <c r="AJ73" s="234"/>
      <c r="AK73" s="234"/>
      <c r="AL73" s="234"/>
      <c r="AM73" s="234"/>
      <c r="AN73" s="234"/>
      <c r="AO73" s="234"/>
    </row>
    <row r="74" spans="1:41" ht="14.5" customHeight="1" x14ac:dyDescent="0.35">
      <c r="A74" s="234"/>
      <c r="B74" s="702" t="s">
        <v>861</v>
      </c>
      <c r="C74" s="703"/>
      <c r="D74" s="703"/>
      <c r="E74" s="703"/>
      <c r="F74" s="703"/>
      <c r="G74" s="703"/>
      <c r="H74" s="704"/>
      <c r="I74" s="708" t="s">
        <v>1219</v>
      </c>
      <c r="J74" s="709"/>
      <c r="K74" s="709"/>
      <c r="L74" s="709"/>
      <c r="M74" s="709"/>
      <c r="N74" s="709"/>
      <c r="O74" s="709"/>
      <c r="P74" s="710"/>
      <c r="Q74" s="702" t="s">
        <v>863</v>
      </c>
      <c r="R74" s="703"/>
      <c r="S74" s="703"/>
      <c r="T74" s="703"/>
      <c r="U74" s="704"/>
      <c r="V74" s="1215" t="s">
        <v>1220</v>
      </c>
      <c r="W74" s="1216"/>
      <c r="X74" s="1216"/>
      <c r="Y74" s="1216"/>
      <c r="Z74" s="1216"/>
      <c r="AA74" s="1216"/>
      <c r="AB74" s="234"/>
      <c r="AC74" s="234"/>
      <c r="AD74" s="234"/>
      <c r="AE74" s="234"/>
      <c r="AF74" s="234"/>
      <c r="AG74" s="234"/>
      <c r="AH74" s="234"/>
      <c r="AI74" s="234"/>
      <c r="AJ74" s="234"/>
      <c r="AK74" s="234"/>
      <c r="AL74" s="234"/>
      <c r="AM74" s="234"/>
      <c r="AN74" s="234"/>
      <c r="AO74" s="234"/>
    </row>
    <row r="75" spans="1:41" ht="14.5" customHeight="1" x14ac:dyDescent="0.35">
      <c r="A75" s="234"/>
      <c r="B75" s="705"/>
      <c r="C75" s="706"/>
      <c r="D75" s="706"/>
      <c r="E75" s="706"/>
      <c r="F75" s="706"/>
      <c r="G75" s="706"/>
      <c r="H75" s="707"/>
      <c r="I75" s="711"/>
      <c r="J75" s="712"/>
      <c r="K75" s="712"/>
      <c r="L75" s="712"/>
      <c r="M75" s="712"/>
      <c r="N75" s="712"/>
      <c r="O75" s="712"/>
      <c r="P75" s="713"/>
      <c r="Q75" s="705"/>
      <c r="R75" s="706"/>
      <c r="S75" s="706"/>
      <c r="T75" s="706"/>
      <c r="U75" s="707"/>
      <c r="V75" s="1217" t="s">
        <v>1221</v>
      </c>
      <c r="W75" s="1218"/>
      <c r="X75" s="1218"/>
      <c r="Y75" s="1218"/>
      <c r="Z75" s="1218"/>
      <c r="AA75" s="1218"/>
      <c r="AB75" s="234"/>
      <c r="AC75" s="234"/>
      <c r="AD75" s="234"/>
      <c r="AE75" s="234"/>
      <c r="AF75" s="234"/>
      <c r="AG75" s="234"/>
      <c r="AH75" s="234"/>
      <c r="AI75" s="234"/>
      <c r="AJ75" s="234"/>
      <c r="AK75" s="234"/>
      <c r="AL75" s="234"/>
      <c r="AM75" s="234"/>
      <c r="AN75" s="234"/>
      <c r="AO75" s="234"/>
    </row>
    <row r="76" spans="1:41" x14ac:dyDescent="0.35">
      <c r="A76" s="234"/>
      <c r="B76" s="234"/>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234"/>
      <c r="AB76" s="234"/>
      <c r="AC76" s="234"/>
      <c r="AD76" s="234"/>
      <c r="AE76" s="234"/>
      <c r="AF76" s="234"/>
      <c r="AG76" s="234"/>
      <c r="AH76" s="234"/>
      <c r="AI76" s="234"/>
      <c r="AJ76" s="234"/>
      <c r="AK76" s="234"/>
      <c r="AL76" s="234"/>
      <c r="AM76" s="234"/>
      <c r="AN76" s="234"/>
      <c r="AO76" s="234"/>
    </row>
    <row r="77" spans="1:41" x14ac:dyDescent="0.35">
      <c r="A77" s="234"/>
      <c r="B77" s="234"/>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234"/>
      <c r="AB77" s="234"/>
      <c r="AC77" s="234"/>
      <c r="AD77" s="234"/>
      <c r="AE77" s="234"/>
      <c r="AF77" s="234"/>
      <c r="AG77" s="234"/>
      <c r="AH77" s="234"/>
      <c r="AI77" s="234"/>
      <c r="AJ77" s="234"/>
      <c r="AK77" s="234"/>
      <c r="AL77" s="234"/>
      <c r="AM77" s="234"/>
      <c r="AN77" s="234"/>
      <c r="AO77" s="234"/>
    </row>
    <row r="78" spans="1:41" x14ac:dyDescent="0.35">
      <c r="A78" s="234"/>
      <c r="B78" s="234"/>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234"/>
      <c r="AB78" s="234"/>
      <c r="AC78" s="234"/>
      <c r="AD78" s="234"/>
      <c r="AE78" s="234"/>
      <c r="AF78" s="234"/>
      <c r="AG78" s="234"/>
      <c r="AH78" s="234"/>
      <c r="AI78" s="234"/>
      <c r="AJ78" s="234"/>
      <c r="AK78" s="234"/>
      <c r="AL78" s="234"/>
      <c r="AM78" s="234"/>
      <c r="AN78" s="234"/>
      <c r="AO78" s="234"/>
    </row>
    <row r="79" spans="1:41" x14ac:dyDescent="0.35">
      <c r="A79" s="234"/>
      <c r="B79" s="234"/>
      <c r="C79" s="234"/>
      <c r="D79" s="234"/>
      <c r="E79" s="234"/>
      <c r="F79" s="234"/>
      <c r="G79" s="234"/>
      <c r="H79" s="234"/>
      <c r="I79" s="234"/>
      <c r="J79" s="234"/>
      <c r="K79" s="234"/>
      <c r="L79" s="234"/>
      <c r="M79" s="234"/>
      <c r="N79" s="234"/>
      <c r="O79" s="234"/>
      <c r="P79" s="234"/>
      <c r="Q79" s="234"/>
      <c r="R79" s="234"/>
      <c r="S79" s="234"/>
      <c r="T79" s="234"/>
      <c r="U79" s="234"/>
      <c r="V79" s="234"/>
      <c r="W79" s="234"/>
      <c r="X79" s="234"/>
      <c r="Y79" s="234"/>
      <c r="Z79" s="234"/>
      <c r="AA79" s="234"/>
      <c r="AB79" s="234"/>
      <c r="AC79" s="234"/>
      <c r="AD79" s="234"/>
      <c r="AE79" s="234"/>
      <c r="AF79" s="234"/>
      <c r="AG79" s="234"/>
      <c r="AH79" s="234"/>
      <c r="AI79" s="234"/>
      <c r="AJ79" s="234"/>
      <c r="AK79" s="234"/>
      <c r="AL79" s="234"/>
      <c r="AM79" s="234"/>
      <c r="AN79" s="234"/>
      <c r="AO79" s="234"/>
    </row>
    <row r="80" spans="1:41" x14ac:dyDescent="0.35">
      <c r="A80" s="234"/>
      <c r="B80" s="234"/>
      <c r="C80" s="234"/>
      <c r="D80" s="234"/>
      <c r="E80" s="234"/>
      <c r="F80" s="234"/>
      <c r="G80" s="234"/>
      <c r="H80" s="234"/>
      <c r="I80" s="234"/>
      <c r="J80" s="234"/>
      <c r="K80" s="234"/>
      <c r="L80" s="234"/>
      <c r="M80" s="234"/>
      <c r="N80" s="234"/>
      <c r="O80" s="234"/>
      <c r="P80" s="234"/>
      <c r="Q80" s="234"/>
      <c r="R80" s="234"/>
      <c r="S80" s="234"/>
      <c r="T80" s="234"/>
      <c r="U80" s="234"/>
      <c r="V80" s="234"/>
      <c r="W80" s="234"/>
      <c r="X80" s="234"/>
      <c r="Y80" s="234"/>
      <c r="Z80" s="234"/>
      <c r="AA80" s="234"/>
      <c r="AB80" s="234"/>
      <c r="AC80" s="234"/>
      <c r="AD80" s="234"/>
      <c r="AE80" s="234"/>
      <c r="AF80" s="234"/>
      <c r="AG80" s="234"/>
      <c r="AH80" s="234"/>
      <c r="AI80" s="234"/>
      <c r="AJ80" s="234"/>
      <c r="AK80" s="234"/>
      <c r="AL80" s="234"/>
      <c r="AM80" s="234"/>
      <c r="AN80" s="234"/>
      <c r="AO80" s="234"/>
    </row>
    <row r="81" spans="1:41" x14ac:dyDescent="0.35">
      <c r="A81" s="234"/>
      <c r="B81" s="234"/>
      <c r="C81" s="234"/>
      <c r="D81" s="234"/>
      <c r="E81" s="234"/>
      <c r="F81" s="234"/>
      <c r="G81" s="234"/>
      <c r="H81" s="234"/>
      <c r="I81" s="234"/>
      <c r="J81" s="234"/>
      <c r="K81" s="234"/>
      <c r="L81" s="234"/>
      <c r="M81" s="234"/>
      <c r="N81" s="234"/>
      <c r="O81" s="234"/>
      <c r="P81" s="234"/>
      <c r="Q81" s="234"/>
      <c r="R81" s="234"/>
      <c r="S81" s="234"/>
      <c r="T81" s="234"/>
      <c r="U81" s="234"/>
      <c r="V81" s="234"/>
      <c r="W81" s="234"/>
      <c r="X81" s="234"/>
      <c r="Y81" s="234"/>
      <c r="Z81" s="234"/>
      <c r="AA81" s="234"/>
      <c r="AB81" s="234"/>
      <c r="AC81" s="234"/>
      <c r="AD81" s="234"/>
      <c r="AE81" s="234"/>
      <c r="AF81" s="234"/>
      <c r="AG81" s="234"/>
      <c r="AH81" s="234"/>
      <c r="AI81" s="234"/>
      <c r="AJ81" s="234"/>
      <c r="AK81" s="234"/>
      <c r="AL81" s="234"/>
      <c r="AM81" s="234"/>
      <c r="AN81" s="234"/>
      <c r="AO81" s="234"/>
    </row>
    <row r="82" spans="1:41" x14ac:dyDescent="0.35">
      <c r="A82" s="234"/>
      <c r="B82" s="234"/>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234"/>
      <c r="AB82" s="234"/>
      <c r="AC82" s="234"/>
      <c r="AD82" s="234"/>
      <c r="AE82" s="234"/>
      <c r="AF82" s="234"/>
      <c r="AG82" s="234"/>
      <c r="AH82" s="234"/>
      <c r="AI82" s="234"/>
      <c r="AJ82" s="234"/>
      <c r="AK82" s="234"/>
      <c r="AL82" s="234"/>
      <c r="AM82" s="234"/>
      <c r="AN82" s="234"/>
      <c r="AO82" s="234"/>
    </row>
    <row r="83" spans="1:41" x14ac:dyDescent="0.35">
      <c r="A83" s="234"/>
      <c r="B83" s="234"/>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234"/>
      <c r="AB83" s="234"/>
      <c r="AC83" s="234"/>
      <c r="AD83" s="234"/>
      <c r="AE83" s="234"/>
      <c r="AF83" s="234"/>
      <c r="AG83" s="234"/>
      <c r="AH83" s="234"/>
      <c r="AI83" s="234"/>
      <c r="AJ83" s="234"/>
      <c r="AK83" s="234"/>
      <c r="AL83" s="234"/>
      <c r="AM83" s="234"/>
      <c r="AN83" s="234"/>
      <c r="AO83" s="234"/>
    </row>
    <row r="84" spans="1:41" x14ac:dyDescent="0.35">
      <c r="A84" s="234"/>
      <c r="B84" s="234"/>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234"/>
      <c r="AB84" s="234"/>
      <c r="AC84" s="234"/>
      <c r="AD84" s="234"/>
      <c r="AE84" s="234"/>
      <c r="AF84" s="234"/>
      <c r="AG84" s="234"/>
      <c r="AH84" s="234"/>
      <c r="AI84" s="234"/>
      <c r="AJ84" s="234"/>
      <c r="AK84" s="234"/>
      <c r="AL84" s="234"/>
      <c r="AM84" s="234"/>
      <c r="AN84" s="234"/>
      <c r="AO84" s="234"/>
    </row>
    <row r="85" spans="1:41" x14ac:dyDescent="0.35">
      <c r="A85" s="234"/>
      <c r="B85" s="234"/>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234"/>
      <c r="AB85" s="234"/>
      <c r="AC85" s="234"/>
      <c r="AD85" s="234"/>
      <c r="AE85" s="234"/>
      <c r="AF85" s="234"/>
      <c r="AG85" s="234"/>
      <c r="AH85" s="234"/>
      <c r="AI85" s="234"/>
      <c r="AJ85" s="234"/>
      <c r="AK85" s="234"/>
      <c r="AL85" s="234"/>
      <c r="AM85" s="234"/>
      <c r="AN85" s="234"/>
      <c r="AO85" s="234"/>
    </row>
    <row r="86" spans="1:41" x14ac:dyDescent="0.35">
      <c r="A86" s="234"/>
      <c r="B86" s="234"/>
      <c r="C86" s="234"/>
      <c r="D86" s="234"/>
      <c r="E86" s="234"/>
      <c r="F86" s="234"/>
      <c r="G86" s="234"/>
      <c r="H86" s="234"/>
      <c r="I86" s="234"/>
      <c r="J86" s="234"/>
      <c r="K86" s="234"/>
      <c r="L86" s="234"/>
      <c r="M86" s="234"/>
      <c r="N86" s="234"/>
      <c r="O86" s="234"/>
      <c r="P86" s="234"/>
      <c r="Q86" s="234"/>
      <c r="R86" s="234"/>
      <c r="S86" s="234"/>
      <c r="T86" s="234"/>
      <c r="U86" s="234"/>
      <c r="V86" s="234"/>
      <c r="W86" s="234"/>
      <c r="X86" s="234"/>
      <c r="Y86" s="234"/>
      <c r="Z86" s="234"/>
      <c r="AA86" s="234"/>
      <c r="AB86" s="234"/>
      <c r="AC86" s="234"/>
      <c r="AD86" s="234"/>
      <c r="AE86" s="234"/>
      <c r="AF86" s="234"/>
      <c r="AG86" s="234"/>
      <c r="AH86" s="234"/>
      <c r="AI86" s="234"/>
      <c r="AJ86" s="234"/>
      <c r="AK86" s="234"/>
      <c r="AL86" s="234"/>
      <c r="AM86" s="234"/>
      <c r="AN86" s="234"/>
      <c r="AO86" s="234"/>
    </row>
    <row r="87" spans="1:41" x14ac:dyDescent="0.35">
      <c r="A87" s="234"/>
      <c r="B87" s="234"/>
      <c r="C87" s="234"/>
      <c r="D87" s="234"/>
      <c r="E87" s="234"/>
      <c r="F87" s="234"/>
      <c r="G87" s="234"/>
      <c r="H87" s="234"/>
      <c r="I87" s="234"/>
      <c r="J87" s="234"/>
      <c r="K87" s="234"/>
      <c r="L87" s="234"/>
      <c r="M87" s="234"/>
      <c r="N87" s="234"/>
      <c r="O87" s="234"/>
      <c r="P87" s="234"/>
      <c r="Q87" s="234"/>
      <c r="R87" s="234"/>
      <c r="S87" s="234"/>
      <c r="T87" s="234"/>
      <c r="U87" s="234"/>
      <c r="V87" s="234"/>
      <c r="W87" s="234"/>
      <c r="X87" s="234"/>
      <c r="Y87" s="234"/>
      <c r="Z87" s="234"/>
      <c r="AA87" s="234"/>
      <c r="AB87" s="234"/>
      <c r="AC87" s="234"/>
      <c r="AD87" s="234"/>
      <c r="AE87" s="234"/>
      <c r="AF87" s="234"/>
      <c r="AG87" s="234"/>
      <c r="AH87" s="234"/>
      <c r="AI87" s="234"/>
      <c r="AJ87" s="234"/>
      <c r="AK87" s="234"/>
      <c r="AL87" s="234"/>
      <c r="AM87" s="234"/>
      <c r="AN87" s="234"/>
      <c r="AO87" s="234"/>
    </row>
    <row r="88" spans="1:41" x14ac:dyDescent="0.35">
      <c r="A88" s="234"/>
      <c r="B88" s="234"/>
      <c r="C88" s="234"/>
      <c r="D88" s="234"/>
      <c r="E88" s="234"/>
      <c r="F88" s="234"/>
      <c r="G88" s="234"/>
      <c r="H88" s="234"/>
      <c r="I88" s="234"/>
      <c r="J88" s="234"/>
      <c r="K88" s="234"/>
      <c r="L88" s="234"/>
      <c r="M88" s="234"/>
      <c r="N88" s="234"/>
      <c r="O88" s="234"/>
      <c r="P88" s="234"/>
      <c r="Q88" s="234"/>
      <c r="R88" s="234"/>
      <c r="S88" s="234"/>
      <c r="T88" s="234"/>
      <c r="U88" s="234"/>
      <c r="V88" s="234"/>
      <c r="W88" s="234"/>
      <c r="X88" s="234"/>
      <c r="Y88" s="234"/>
      <c r="Z88" s="234"/>
      <c r="AA88" s="234"/>
      <c r="AB88" s="234"/>
      <c r="AC88" s="234"/>
      <c r="AD88" s="234"/>
      <c r="AE88" s="234"/>
      <c r="AF88" s="234"/>
      <c r="AG88" s="234"/>
      <c r="AH88" s="234"/>
      <c r="AI88" s="234"/>
      <c r="AJ88" s="234"/>
      <c r="AK88" s="234"/>
      <c r="AL88" s="234"/>
      <c r="AM88" s="234"/>
      <c r="AN88" s="234"/>
      <c r="AO88" s="234"/>
    </row>
    <row r="89" spans="1:41" x14ac:dyDescent="0.35">
      <c r="A89" s="234"/>
      <c r="B89" s="234"/>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234"/>
      <c r="AB89" s="234"/>
      <c r="AC89" s="234"/>
      <c r="AD89" s="234"/>
      <c r="AE89" s="234"/>
      <c r="AF89" s="234"/>
      <c r="AG89" s="234"/>
      <c r="AH89" s="234"/>
      <c r="AI89" s="234"/>
      <c r="AJ89" s="234"/>
      <c r="AK89" s="234"/>
      <c r="AL89" s="234"/>
      <c r="AM89" s="234"/>
      <c r="AN89" s="234"/>
      <c r="AO89" s="234"/>
    </row>
    <row r="90" spans="1:41" x14ac:dyDescent="0.35">
      <c r="A90" s="234"/>
      <c r="B90" s="234"/>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234"/>
      <c r="AB90" s="234"/>
      <c r="AC90" s="234"/>
      <c r="AD90" s="234"/>
      <c r="AE90" s="234"/>
      <c r="AF90" s="234"/>
      <c r="AG90" s="234"/>
      <c r="AH90" s="234"/>
      <c r="AI90" s="234"/>
      <c r="AJ90" s="234"/>
      <c r="AK90" s="234"/>
      <c r="AL90" s="234"/>
      <c r="AM90" s="234"/>
      <c r="AN90" s="234"/>
      <c r="AO90" s="234"/>
    </row>
    <row r="91" spans="1:41" x14ac:dyDescent="0.35">
      <c r="A91" s="234"/>
      <c r="B91" s="234"/>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234"/>
      <c r="AB91" s="234"/>
      <c r="AC91" s="234"/>
      <c r="AD91" s="234"/>
      <c r="AE91" s="234"/>
      <c r="AF91" s="234"/>
      <c r="AG91" s="234"/>
      <c r="AH91" s="234"/>
      <c r="AI91" s="234"/>
      <c r="AJ91" s="234"/>
      <c r="AK91" s="234"/>
      <c r="AL91" s="234"/>
      <c r="AM91" s="234"/>
      <c r="AN91" s="234"/>
      <c r="AO91" s="234"/>
    </row>
    <row r="92" spans="1:41" x14ac:dyDescent="0.35">
      <c r="A92" s="234"/>
      <c r="B92" s="234"/>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234"/>
      <c r="AB92" s="234"/>
      <c r="AC92" s="234"/>
      <c r="AD92" s="234"/>
      <c r="AE92" s="234"/>
      <c r="AF92" s="234"/>
      <c r="AG92" s="234"/>
      <c r="AH92" s="234"/>
      <c r="AI92" s="234"/>
      <c r="AJ92" s="234"/>
      <c r="AK92" s="234"/>
      <c r="AL92" s="234"/>
      <c r="AM92" s="234"/>
      <c r="AN92" s="234"/>
      <c r="AO92" s="234"/>
    </row>
    <row r="93" spans="1:41" x14ac:dyDescent="0.35">
      <c r="A93" s="234"/>
      <c r="B93" s="234"/>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234"/>
      <c r="AB93" s="234"/>
      <c r="AC93" s="234"/>
      <c r="AD93" s="234"/>
      <c r="AE93" s="234"/>
      <c r="AF93" s="234"/>
      <c r="AG93" s="234"/>
      <c r="AH93" s="234"/>
      <c r="AI93" s="234"/>
      <c r="AJ93" s="234"/>
      <c r="AK93" s="234"/>
      <c r="AL93" s="234"/>
      <c r="AM93" s="234"/>
      <c r="AN93" s="234"/>
      <c r="AO93" s="234"/>
    </row>
    <row r="94" spans="1:41" x14ac:dyDescent="0.35">
      <c r="A94" s="234"/>
      <c r="B94" s="234"/>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234"/>
      <c r="AB94" s="234"/>
      <c r="AC94" s="234"/>
      <c r="AD94" s="234"/>
      <c r="AE94" s="234"/>
      <c r="AF94" s="234"/>
      <c r="AG94" s="234"/>
      <c r="AH94" s="234"/>
      <c r="AI94" s="234"/>
      <c r="AJ94" s="234"/>
      <c r="AK94" s="234"/>
      <c r="AL94" s="234"/>
      <c r="AM94" s="234"/>
      <c r="AN94" s="234"/>
      <c r="AO94" s="234"/>
    </row>
    <row r="95" spans="1:41" x14ac:dyDescent="0.35">
      <c r="A95" s="234"/>
      <c r="B95" s="234"/>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234"/>
      <c r="AB95" s="234"/>
      <c r="AC95" s="234"/>
      <c r="AD95" s="234"/>
      <c r="AE95" s="234"/>
      <c r="AF95" s="234"/>
      <c r="AG95" s="234"/>
      <c r="AH95" s="234"/>
      <c r="AI95" s="234"/>
      <c r="AJ95" s="234"/>
      <c r="AK95" s="234"/>
      <c r="AL95" s="234"/>
      <c r="AM95" s="234"/>
      <c r="AN95" s="234"/>
      <c r="AO95" s="234"/>
    </row>
    <row r="96" spans="1:41" x14ac:dyDescent="0.35">
      <c r="A96" s="234"/>
      <c r="B96" s="234"/>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234"/>
      <c r="AB96" s="234"/>
      <c r="AC96" s="234"/>
      <c r="AD96" s="234"/>
      <c r="AE96" s="234"/>
      <c r="AF96" s="234"/>
      <c r="AG96" s="234"/>
      <c r="AH96" s="234"/>
      <c r="AI96" s="234"/>
      <c r="AJ96" s="234"/>
      <c r="AK96" s="234"/>
      <c r="AL96" s="234"/>
      <c r="AM96" s="234"/>
      <c r="AN96" s="234"/>
      <c r="AO96" s="234"/>
    </row>
    <row r="97" spans="1:41" x14ac:dyDescent="0.35">
      <c r="A97" s="234"/>
      <c r="B97" s="234"/>
      <c r="C97" s="234"/>
      <c r="D97" s="234"/>
      <c r="E97" s="234"/>
      <c r="F97" s="234"/>
      <c r="G97" s="234"/>
      <c r="H97" s="234"/>
      <c r="I97" s="234"/>
      <c r="J97" s="234"/>
      <c r="K97" s="234"/>
      <c r="L97" s="234"/>
      <c r="M97" s="234"/>
      <c r="N97" s="234"/>
      <c r="O97" s="234"/>
      <c r="P97" s="234"/>
      <c r="Q97" s="234"/>
      <c r="R97" s="234"/>
      <c r="S97" s="234"/>
      <c r="T97" s="234"/>
      <c r="U97" s="234"/>
      <c r="V97" s="234"/>
      <c r="W97" s="234"/>
      <c r="X97" s="234"/>
      <c r="Y97" s="234"/>
      <c r="Z97" s="234"/>
      <c r="AA97" s="234"/>
      <c r="AB97" s="234"/>
      <c r="AC97" s="234"/>
      <c r="AD97" s="234"/>
      <c r="AE97" s="234"/>
      <c r="AF97" s="234"/>
      <c r="AG97" s="234"/>
      <c r="AH97" s="234"/>
      <c r="AI97" s="234"/>
      <c r="AJ97" s="234"/>
      <c r="AK97" s="234"/>
      <c r="AL97" s="234"/>
      <c r="AM97" s="234"/>
      <c r="AN97" s="234"/>
      <c r="AO97" s="234"/>
    </row>
    <row r="98" spans="1:41" x14ac:dyDescent="0.35">
      <c r="A98" s="234"/>
      <c r="B98" s="234"/>
      <c r="C98" s="234"/>
      <c r="D98" s="234"/>
      <c r="E98" s="234"/>
      <c r="F98" s="234"/>
      <c r="G98" s="234"/>
      <c r="H98" s="234"/>
      <c r="I98" s="234"/>
      <c r="J98" s="234"/>
      <c r="K98" s="234"/>
      <c r="L98" s="234"/>
      <c r="M98" s="234"/>
      <c r="N98" s="234"/>
      <c r="O98" s="234"/>
      <c r="P98" s="234"/>
      <c r="Q98" s="234"/>
      <c r="R98" s="234"/>
      <c r="S98" s="234"/>
      <c r="T98" s="234"/>
      <c r="U98" s="234"/>
      <c r="V98" s="234"/>
      <c r="W98" s="234"/>
      <c r="X98" s="234"/>
      <c r="Y98" s="234"/>
      <c r="Z98" s="234"/>
      <c r="AA98" s="234"/>
      <c r="AB98" s="234"/>
      <c r="AC98" s="234"/>
      <c r="AD98" s="234"/>
      <c r="AE98" s="234"/>
      <c r="AF98" s="234"/>
      <c r="AG98" s="234"/>
      <c r="AH98" s="234"/>
      <c r="AI98" s="234"/>
      <c r="AJ98" s="234"/>
      <c r="AK98" s="234"/>
      <c r="AL98" s="234"/>
      <c r="AM98" s="234"/>
      <c r="AN98" s="234"/>
      <c r="AO98" s="234"/>
    </row>
    <row r="99" spans="1:41" x14ac:dyDescent="0.35">
      <c r="A99" s="234"/>
      <c r="B99" s="234"/>
      <c r="C99" s="234"/>
      <c r="D99" s="234"/>
      <c r="E99" s="234"/>
      <c r="F99" s="234"/>
      <c r="G99" s="234"/>
      <c r="H99" s="234"/>
      <c r="I99" s="234"/>
      <c r="J99" s="234"/>
      <c r="K99" s="234"/>
      <c r="L99" s="234"/>
      <c r="M99" s="234"/>
      <c r="N99" s="234"/>
      <c r="O99" s="234"/>
      <c r="P99" s="234"/>
      <c r="Q99" s="234"/>
      <c r="R99" s="234"/>
      <c r="S99" s="234"/>
      <c r="T99" s="234"/>
      <c r="U99" s="234"/>
      <c r="V99" s="234"/>
      <c r="W99" s="234"/>
      <c r="X99" s="234"/>
      <c r="Y99" s="234"/>
      <c r="Z99" s="234"/>
      <c r="AA99" s="234"/>
      <c r="AB99" s="234"/>
      <c r="AC99" s="234"/>
      <c r="AD99" s="234"/>
      <c r="AE99" s="234"/>
      <c r="AF99" s="234"/>
      <c r="AG99" s="234"/>
      <c r="AH99" s="234"/>
      <c r="AI99" s="234"/>
      <c r="AJ99" s="234"/>
      <c r="AK99" s="234"/>
      <c r="AL99" s="234"/>
      <c r="AM99" s="234"/>
      <c r="AN99" s="234"/>
      <c r="AO99" s="234"/>
    </row>
    <row r="100" spans="1:41" x14ac:dyDescent="0.35">
      <c r="A100" s="234"/>
      <c r="B100" s="234"/>
      <c r="C100" s="234"/>
      <c r="D100" s="234"/>
      <c r="E100" s="234"/>
      <c r="F100" s="234"/>
      <c r="G100" s="234"/>
      <c r="H100" s="234"/>
      <c r="I100" s="234"/>
      <c r="J100" s="234"/>
      <c r="K100" s="234"/>
      <c r="L100" s="234"/>
      <c r="M100" s="234"/>
      <c r="N100" s="234"/>
      <c r="O100" s="234"/>
      <c r="P100" s="234"/>
      <c r="Q100" s="234"/>
      <c r="R100" s="234"/>
      <c r="S100" s="234"/>
      <c r="T100" s="234"/>
      <c r="U100" s="234"/>
      <c r="V100" s="234"/>
      <c r="W100" s="234"/>
      <c r="X100" s="234"/>
      <c r="Y100" s="234"/>
      <c r="Z100" s="234"/>
      <c r="AA100" s="234"/>
      <c r="AB100" s="234"/>
      <c r="AC100" s="234"/>
      <c r="AD100" s="234"/>
      <c r="AE100" s="234"/>
      <c r="AF100" s="234"/>
      <c r="AG100" s="234"/>
      <c r="AH100" s="234"/>
      <c r="AI100" s="234"/>
      <c r="AJ100" s="234"/>
      <c r="AK100" s="234"/>
      <c r="AL100" s="234"/>
      <c r="AM100" s="234"/>
      <c r="AN100" s="234"/>
      <c r="AO100" s="234"/>
    </row>
  </sheetData>
  <mergeCells count="230">
    <mergeCell ref="B73:AA73"/>
    <mergeCell ref="B74:H75"/>
    <mergeCell ref="I74:P75"/>
    <mergeCell ref="Q74:U75"/>
    <mergeCell ref="V74:AA74"/>
    <mergeCell ref="V75:AA75"/>
    <mergeCell ref="B70:G71"/>
    <mergeCell ref="H70:R71"/>
    <mergeCell ref="S70:AA71"/>
    <mergeCell ref="B72:G72"/>
    <mergeCell ref="H72:R72"/>
    <mergeCell ref="S72:AA72"/>
    <mergeCell ref="B68:G68"/>
    <mergeCell ref="H68:I68"/>
    <mergeCell ref="J68:M68"/>
    <mergeCell ref="N68:U68"/>
    <mergeCell ref="V68:AA68"/>
    <mergeCell ref="B69:AA69"/>
    <mergeCell ref="B66:G66"/>
    <mergeCell ref="H66:I66"/>
    <mergeCell ref="J66:M66"/>
    <mergeCell ref="N66:U66"/>
    <mergeCell ref="V66:AA66"/>
    <mergeCell ref="B67:G67"/>
    <mergeCell ref="H67:I67"/>
    <mergeCell ref="J67:M67"/>
    <mergeCell ref="N67:U67"/>
    <mergeCell ref="V67:AA67"/>
    <mergeCell ref="B64:G64"/>
    <mergeCell ref="H64:I64"/>
    <mergeCell ref="J64:M64"/>
    <mergeCell ref="N64:U64"/>
    <mergeCell ref="V64:AA64"/>
    <mergeCell ref="B65:G65"/>
    <mergeCell ref="H65:I65"/>
    <mergeCell ref="J65:M65"/>
    <mergeCell ref="N65:U65"/>
    <mergeCell ref="V65:AA65"/>
    <mergeCell ref="B62:G62"/>
    <mergeCell ref="H62:I62"/>
    <mergeCell ref="J62:M62"/>
    <mergeCell ref="N62:U62"/>
    <mergeCell ref="V62:AA62"/>
    <mergeCell ref="B63:G63"/>
    <mergeCell ref="H63:I63"/>
    <mergeCell ref="J63:M63"/>
    <mergeCell ref="N63:U63"/>
    <mergeCell ref="V63:AA63"/>
    <mergeCell ref="B60:G60"/>
    <mergeCell ref="H60:I60"/>
    <mergeCell ref="J60:M60"/>
    <mergeCell ref="N60:U60"/>
    <mergeCell ref="V60:AA60"/>
    <mergeCell ref="B61:G61"/>
    <mergeCell ref="H61:I61"/>
    <mergeCell ref="J61:M61"/>
    <mergeCell ref="N61:U61"/>
    <mergeCell ref="V61:AA61"/>
    <mergeCell ref="B58:G58"/>
    <mergeCell ref="H58:I58"/>
    <mergeCell ref="J58:M58"/>
    <mergeCell ref="N58:U58"/>
    <mergeCell ref="V58:AA58"/>
    <mergeCell ref="B59:G59"/>
    <mergeCell ref="H59:I59"/>
    <mergeCell ref="J59:M59"/>
    <mergeCell ref="N59:U59"/>
    <mergeCell ref="V59:AA59"/>
    <mergeCell ref="AN55:AN56"/>
    <mergeCell ref="AO55:AO56"/>
    <mergeCell ref="B57:G57"/>
    <mergeCell ref="H57:I57"/>
    <mergeCell ref="J57:M57"/>
    <mergeCell ref="N57:U57"/>
    <mergeCell ref="V57:AA57"/>
    <mergeCell ref="AH55:AH56"/>
    <mergeCell ref="AI55:AI56"/>
    <mergeCell ref="AJ55:AJ56"/>
    <mergeCell ref="AK55:AK56"/>
    <mergeCell ref="AL55:AL56"/>
    <mergeCell ref="AM55:AM56"/>
    <mergeCell ref="AB55:AB56"/>
    <mergeCell ref="AC55:AC56"/>
    <mergeCell ref="AD55:AD56"/>
    <mergeCell ref="AE55:AE56"/>
    <mergeCell ref="AF55:AF56"/>
    <mergeCell ref="AG55:AG56"/>
    <mergeCell ref="B44:AA53"/>
    <mergeCell ref="B54:AA54"/>
    <mergeCell ref="A55:A56"/>
    <mergeCell ref="B55:G56"/>
    <mergeCell ref="H55:I55"/>
    <mergeCell ref="H56:I56"/>
    <mergeCell ref="J55:M55"/>
    <mergeCell ref="J56:M56"/>
    <mergeCell ref="N55:U56"/>
    <mergeCell ref="V55:AA56"/>
    <mergeCell ref="B43:AA43"/>
    <mergeCell ref="AB43:AC43"/>
    <mergeCell ref="AD43:AE43"/>
    <mergeCell ref="AF43:AG43"/>
    <mergeCell ref="AH43:AI43"/>
    <mergeCell ref="AJ43:AK43"/>
    <mergeCell ref="AJ41:AK41"/>
    <mergeCell ref="B42:AA42"/>
    <mergeCell ref="AB42:AC42"/>
    <mergeCell ref="AD42:AE42"/>
    <mergeCell ref="AF42:AG42"/>
    <mergeCell ref="AH42:AI42"/>
    <mergeCell ref="AJ42:AK42"/>
    <mergeCell ref="B41:G41"/>
    <mergeCell ref="K41:AA41"/>
    <mergeCell ref="AB41:AC41"/>
    <mergeCell ref="AD41:AE41"/>
    <mergeCell ref="AF41:AG41"/>
    <mergeCell ref="AH41:AI41"/>
    <mergeCell ref="AJ39:AK39"/>
    <mergeCell ref="B40:G40"/>
    <mergeCell ref="K40:AA40"/>
    <mergeCell ref="AB40:AC40"/>
    <mergeCell ref="AD40:AE40"/>
    <mergeCell ref="AF40:AG40"/>
    <mergeCell ref="AH40:AI40"/>
    <mergeCell ref="AJ40:AK40"/>
    <mergeCell ref="B39:G39"/>
    <mergeCell ref="K39:AA39"/>
    <mergeCell ref="AB39:AC39"/>
    <mergeCell ref="AD39:AE39"/>
    <mergeCell ref="AF39:AG39"/>
    <mergeCell ref="AH39:AI39"/>
    <mergeCell ref="AJ37:AK37"/>
    <mergeCell ref="B38:G38"/>
    <mergeCell ref="K38:AA38"/>
    <mergeCell ref="AB38:AC38"/>
    <mergeCell ref="AD38:AE38"/>
    <mergeCell ref="AF38:AG38"/>
    <mergeCell ref="AH38:AI38"/>
    <mergeCell ref="AJ38:AK38"/>
    <mergeCell ref="B37:G37"/>
    <mergeCell ref="K37:AA37"/>
    <mergeCell ref="AB37:AC37"/>
    <mergeCell ref="AD37:AE37"/>
    <mergeCell ref="AF37:AG37"/>
    <mergeCell ref="AH37:AI37"/>
    <mergeCell ref="AJ35:AK35"/>
    <mergeCell ref="B36:G36"/>
    <mergeCell ref="K36:AA36"/>
    <mergeCell ref="AB36:AC36"/>
    <mergeCell ref="AD36:AE36"/>
    <mergeCell ref="AF36:AG36"/>
    <mergeCell ref="AH36:AI36"/>
    <mergeCell ref="AJ36:AK36"/>
    <mergeCell ref="B34:AA34"/>
    <mergeCell ref="B35:AA35"/>
    <mergeCell ref="AB35:AC35"/>
    <mergeCell ref="AD35:AE35"/>
    <mergeCell ref="AF35:AG35"/>
    <mergeCell ref="AH35:AI35"/>
    <mergeCell ref="Z32:AA32"/>
    <mergeCell ref="K33:N33"/>
    <mergeCell ref="O33:R33"/>
    <mergeCell ref="S33:T33"/>
    <mergeCell ref="U33:W33"/>
    <mergeCell ref="X33:Y33"/>
    <mergeCell ref="Z33:AA33"/>
    <mergeCell ref="B30:AA30"/>
    <mergeCell ref="B31:J33"/>
    <mergeCell ref="K31:R31"/>
    <mergeCell ref="S31:W31"/>
    <mergeCell ref="X31:AA31"/>
    <mergeCell ref="K32:N32"/>
    <mergeCell ref="O32:R32"/>
    <mergeCell ref="S32:T32"/>
    <mergeCell ref="U32:W32"/>
    <mergeCell ref="X32:Y32"/>
    <mergeCell ref="B27:AA27"/>
    <mergeCell ref="B28:H29"/>
    <mergeCell ref="I28:L29"/>
    <mergeCell ref="M28:W28"/>
    <mergeCell ref="X28:AA28"/>
    <mergeCell ref="M29:W29"/>
    <mergeCell ref="X29:AA29"/>
    <mergeCell ref="B23:H23"/>
    <mergeCell ref="I23:AA23"/>
    <mergeCell ref="B24:AA24"/>
    <mergeCell ref="B25:L25"/>
    <mergeCell ref="N25:AA25"/>
    <mergeCell ref="B26:M26"/>
    <mergeCell ref="N26:AA26"/>
    <mergeCell ref="B20:AA20"/>
    <mergeCell ref="B21:G21"/>
    <mergeCell ref="H21:J21"/>
    <mergeCell ref="K21:T21"/>
    <mergeCell ref="U21:AA21"/>
    <mergeCell ref="B22:AA22"/>
    <mergeCell ref="B16:AA16"/>
    <mergeCell ref="B17:H17"/>
    <mergeCell ref="I17:AA17"/>
    <mergeCell ref="B18:AA18"/>
    <mergeCell ref="B19:H19"/>
    <mergeCell ref="I19:AA19"/>
    <mergeCell ref="Z12:AA12"/>
    <mergeCell ref="B13:AA13"/>
    <mergeCell ref="B14:H15"/>
    <mergeCell ref="I14:U15"/>
    <mergeCell ref="V14:AA14"/>
    <mergeCell ref="V15:AA15"/>
    <mergeCell ref="B9:H9"/>
    <mergeCell ref="I9:AA9"/>
    <mergeCell ref="B10:AA10"/>
    <mergeCell ref="B11:H12"/>
    <mergeCell ref="I11:P12"/>
    <mergeCell ref="Q11:U11"/>
    <mergeCell ref="V11:Y11"/>
    <mergeCell ref="Z11:AA11"/>
    <mergeCell ref="Q12:U12"/>
    <mergeCell ref="V12:Y12"/>
    <mergeCell ref="B5:AA5"/>
    <mergeCell ref="B6:H7"/>
    <mergeCell ref="I6:I7"/>
    <mergeCell ref="J6:K7"/>
    <mergeCell ref="L6:AA7"/>
    <mergeCell ref="B8:AA8"/>
    <mergeCell ref="B1:D1"/>
    <mergeCell ref="E1:G1"/>
    <mergeCell ref="B2:G4"/>
    <mergeCell ref="H2:AA2"/>
    <mergeCell ref="H3:O3"/>
    <mergeCell ref="P3:AA3"/>
    <mergeCell ref="H4:AA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P100"/>
  <sheetViews>
    <sheetView topLeftCell="H4" workbookViewId="0">
      <selection activeCell="B14" sqref="B14:H15"/>
    </sheetView>
  </sheetViews>
  <sheetFormatPr baseColWidth="10" defaultRowHeight="14.5" x14ac:dyDescent="0.35"/>
  <sheetData>
    <row r="1" spans="1:42" ht="15" thickBot="1" x14ac:dyDescent="0.4">
      <c r="A1" s="234"/>
      <c r="B1" s="518"/>
      <c r="C1" s="518"/>
      <c r="D1" s="518"/>
      <c r="E1" s="518"/>
      <c r="F1" s="518"/>
      <c r="G1" s="518"/>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row>
    <row r="2" spans="1:42" x14ac:dyDescent="0.35">
      <c r="A2" s="234"/>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c r="AC2" s="234"/>
      <c r="AD2" s="234"/>
      <c r="AE2" s="234"/>
      <c r="AF2" s="234"/>
      <c r="AG2" s="234"/>
      <c r="AH2" s="234"/>
      <c r="AI2" s="234"/>
      <c r="AJ2" s="234"/>
      <c r="AK2" s="234"/>
      <c r="AL2" s="234"/>
      <c r="AM2" s="234"/>
      <c r="AN2" s="234"/>
      <c r="AO2" s="234"/>
      <c r="AP2" s="234"/>
    </row>
    <row r="3" spans="1:42" x14ac:dyDescent="0.35">
      <c r="A3" s="234"/>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c r="AC3" s="234"/>
      <c r="AD3" s="234"/>
      <c r="AE3" s="234"/>
      <c r="AF3" s="234"/>
      <c r="AG3" s="234"/>
      <c r="AH3" s="234"/>
      <c r="AI3" s="234"/>
      <c r="AJ3" s="234"/>
      <c r="AK3" s="234"/>
      <c r="AL3" s="234"/>
      <c r="AM3" s="234"/>
      <c r="AN3" s="234"/>
      <c r="AO3" s="234"/>
      <c r="AP3" s="234"/>
    </row>
    <row r="4" spans="1:42" ht="15" thickBot="1" x14ac:dyDescent="0.4">
      <c r="A4" s="234"/>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c r="AC4" s="234"/>
      <c r="AD4" s="234"/>
      <c r="AE4" s="234"/>
      <c r="AF4" s="234"/>
      <c r="AG4" s="234"/>
      <c r="AH4" s="234"/>
      <c r="AI4" s="234"/>
      <c r="AJ4" s="234"/>
      <c r="AK4" s="234"/>
      <c r="AL4" s="234"/>
      <c r="AM4" s="234"/>
      <c r="AN4" s="234"/>
      <c r="AO4" s="234"/>
      <c r="AP4" s="234"/>
    </row>
    <row r="5" spans="1:42" ht="15" thickBot="1" x14ac:dyDescent="0.4">
      <c r="A5" s="234"/>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234"/>
      <c r="AD5" s="234"/>
      <c r="AE5" s="234"/>
      <c r="AF5" s="234"/>
      <c r="AG5" s="234"/>
      <c r="AH5" s="234"/>
      <c r="AI5" s="234"/>
      <c r="AJ5" s="234"/>
      <c r="AK5" s="234"/>
      <c r="AL5" s="234"/>
      <c r="AM5" s="234"/>
      <c r="AN5" s="234"/>
      <c r="AO5" s="234"/>
      <c r="AP5" s="234"/>
    </row>
    <row r="6" spans="1:42" x14ac:dyDescent="0.35">
      <c r="A6" s="234"/>
      <c r="B6" s="488" t="s">
        <v>820</v>
      </c>
      <c r="C6" s="489"/>
      <c r="D6" s="489"/>
      <c r="E6" s="489"/>
      <c r="F6" s="489"/>
      <c r="G6" s="489"/>
      <c r="H6" s="490"/>
      <c r="I6" s="741">
        <v>45536</v>
      </c>
      <c r="J6" s="488" t="s">
        <v>4</v>
      </c>
      <c r="K6" s="490"/>
      <c r="L6" s="544" t="s">
        <v>1208</v>
      </c>
      <c r="M6" s="545"/>
      <c r="N6" s="545"/>
      <c r="O6" s="545"/>
      <c r="P6" s="545"/>
      <c r="Q6" s="545"/>
      <c r="R6" s="545"/>
      <c r="S6" s="545"/>
      <c r="T6" s="545"/>
      <c r="U6" s="545"/>
      <c r="V6" s="545"/>
      <c r="W6" s="545"/>
      <c r="X6" s="545"/>
      <c r="Y6" s="545"/>
      <c r="Z6" s="545"/>
      <c r="AA6" s="545"/>
      <c r="AB6" s="545"/>
      <c r="AC6" s="234"/>
      <c r="AD6" s="234"/>
      <c r="AE6" s="234"/>
      <c r="AF6" s="234"/>
      <c r="AG6" s="234"/>
      <c r="AH6" s="234"/>
      <c r="AI6" s="234"/>
      <c r="AJ6" s="234"/>
      <c r="AK6" s="234"/>
      <c r="AL6" s="234"/>
      <c r="AM6" s="234"/>
      <c r="AN6" s="234"/>
      <c r="AO6" s="234"/>
      <c r="AP6" s="234"/>
    </row>
    <row r="7" spans="1:42" ht="15" thickBot="1" x14ac:dyDescent="0.4">
      <c r="A7" s="234"/>
      <c r="B7" s="491"/>
      <c r="C7" s="492"/>
      <c r="D7" s="492"/>
      <c r="E7" s="492"/>
      <c r="F7" s="492"/>
      <c r="G7" s="492"/>
      <c r="H7" s="493"/>
      <c r="I7" s="742"/>
      <c r="J7" s="491"/>
      <c r="K7" s="493"/>
      <c r="L7" s="546"/>
      <c r="M7" s="547"/>
      <c r="N7" s="547"/>
      <c r="O7" s="547"/>
      <c r="P7" s="547"/>
      <c r="Q7" s="547"/>
      <c r="R7" s="547"/>
      <c r="S7" s="547"/>
      <c r="T7" s="547"/>
      <c r="U7" s="547"/>
      <c r="V7" s="547"/>
      <c r="W7" s="547"/>
      <c r="X7" s="547"/>
      <c r="Y7" s="547"/>
      <c r="Z7" s="547"/>
      <c r="AA7" s="547"/>
      <c r="AB7" s="547"/>
      <c r="AC7" s="234"/>
      <c r="AD7" s="234"/>
      <c r="AE7" s="234"/>
      <c r="AF7" s="234"/>
      <c r="AG7" s="234"/>
      <c r="AH7" s="234"/>
      <c r="AI7" s="234"/>
      <c r="AJ7" s="234"/>
      <c r="AK7" s="234"/>
      <c r="AL7" s="234"/>
      <c r="AM7" s="234"/>
      <c r="AN7" s="234"/>
      <c r="AO7" s="234"/>
      <c r="AP7" s="234"/>
    </row>
    <row r="8" spans="1:42" ht="15" thickBot="1" x14ac:dyDescent="0.4">
      <c r="A8" s="234"/>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c r="AC8" s="234"/>
      <c r="AD8" s="234"/>
      <c r="AE8" s="234"/>
      <c r="AF8" s="234"/>
      <c r="AG8" s="234"/>
      <c r="AH8" s="234"/>
      <c r="AI8" s="234"/>
      <c r="AJ8" s="234"/>
      <c r="AK8" s="234"/>
      <c r="AL8" s="234"/>
      <c r="AM8" s="234"/>
      <c r="AN8" s="234"/>
      <c r="AO8" s="234"/>
      <c r="AP8" s="234"/>
    </row>
    <row r="9" spans="1:42" ht="15" thickBot="1" x14ac:dyDescent="0.4">
      <c r="A9" s="234"/>
      <c r="B9" s="500" t="s">
        <v>822</v>
      </c>
      <c r="C9" s="501"/>
      <c r="D9" s="501"/>
      <c r="E9" s="501"/>
      <c r="F9" s="501"/>
      <c r="G9" s="501"/>
      <c r="H9" s="502"/>
      <c r="I9" s="539" t="s">
        <v>1209</v>
      </c>
      <c r="J9" s="540"/>
      <c r="K9" s="540"/>
      <c r="L9" s="540"/>
      <c r="M9" s="540"/>
      <c r="N9" s="540"/>
      <c r="O9" s="540"/>
      <c r="P9" s="540"/>
      <c r="Q9" s="540"/>
      <c r="R9" s="540"/>
      <c r="S9" s="540"/>
      <c r="T9" s="540"/>
      <c r="U9" s="540"/>
      <c r="V9" s="540"/>
      <c r="W9" s="540"/>
      <c r="X9" s="540"/>
      <c r="Y9" s="540"/>
      <c r="Z9" s="540"/>
      <c r="AA9" s="540"/>
      <c r="AB9" s="540"/>
      <c r="AC9" s="234"/>
      <c r="AD9" s="234"/>
      <c r="AE9" s="234"/>
      <c r="AF9" s="234"/>
      <c r="AG9" s="234"/>
      <c r="AH9" s="234"/>
      <c r="AI9" s="234"/>
      <c r="AJ9" s="234"/>
      <c r="AK9" s="234"/>
      <c r="AL9" s="234"/>
      <c r="AM9" s="234"/>
      <c r="AN9" s="234"/>
      <c r="AO9" s="234"/>
      <c r="AP9" s="234"/>
    </row>
    <row r="10" spans="1:42" ht="15" thickBot="1" x14ac:dyDescent="0.4">
      <c r="A10" s="234"/>
      <c r="B10" s="537"/>
      <c r="C10" s="538"/>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538"/>
      <c r="AC10" s="234"/>
      <c r="AD10" s="234"/>
      <c r="AE10" s="234"/>
      <c r="AF10" s="234"/>
      <c r="AG10" s="234"/>
      <c r="AH10" s="234"/>
      <c r="AI10" s="234"/>
      <c r="AJ10" s="234"/>
      <c r="AK10" s="234"/>
      <c r="AL10" s="234"/>
      <c r="AM10" s="234"/>
      <c r="AN10" s="234"/>
      <c r="AO10" s="234"/>
      <c r="AP10" s="234"/>
    </row>
    <row r="11" spans="1:42" ht="15" thickBot="1" x14ac:dyDescent="0.4">
      <c r="A11" s="234"/>
      <c r="B11" s="488" t="s">
        <v>5</v>
      </c>
      <c r="C11" s="489"/>
      <c r="D11" s="489"/>
      <c r="E11" s="489"/>
      <c r="F11" s="489"/>
      <c r="G11" s="489"/>
      <c r="H11" s="490"/>
      <c r="I11" s="548" t="s">
        <v>203</v>
      </c>
      <c r="J11" s="549"/>
      <c r="K11" s="549"/>
      <c r="L11" s="549"/>
      <c r="M11" s="549"/>
      <c r="N11" s="549"/>
      <c r="O11" s="549"/>
      <c r="P11" s="550"/>
      <c r="Q11" s="500" t="s">
        <v>460</v>
      </c>
      <c r="R11" s="501"/>
      <c r="S11" s="501"/>
      <c r="T11" s="501"/>
      <c r="U11" s="502"/>
      <c r="V11" s="500" t="s">
        <v>7</v>
      </c>
      <c r="W11" s="501"/>
      <c r="X11" s="501"/>
      <c r="Y11" s="502"/>
      <c r="Z11" s="500" t="s">
        <v>8</v>
      </c>
      <c r="AA11" s="501"/>
      <c r="AB11" s="501"/>
      <c r="AC11" s="234"/>
      <c r="AD11" s="234"/>
      <c r="AE11" s="234"/>
      <c r="AF11" s="234"/>
      <c r="AG11" s="234"/>
      <c r="AH11" s="234"/>
      <c r="AI11" s="234"/>
      <c r="AJ11" s="234"/>
      <c r="AK11" s="234"/>
      <c r="AL11" s="234"/>
      <c r="AM11" s="234"/>
      <c r="AN11" s="234"/>
      <c r="AO11" s="234"/>
      <c r="AP11" s="234"/>
    </row>
    <row r="12" spans="1:42" ht="15" thickBot="1" x14ac:dyDescent="0.4">
      <c r="A12" s="234"/>
      <c r="B12" s="491"/>
      <c r="C12" s="492"/>
      <c r="D12" s="492"/>
      <c r="E12" s="492"/>
      <c r="F12" s="492"/>
      <c r="G12" s="492"/>
      <c r="H12" s="493"/>
      <c r="I12" s="551"/>
      <c r="J12" s="552"/>
      <c r="K12" s="552"/>
      <c r="L12" s="552"/>
      <c r="M12" s="552"/>
      <c r="N12" s="552"/>
      <c r="O12" s="552"/>
      <c r="P12" s="553"/>
      <c r="Q12" s="517" t="s">
        <v>266</v>
      </c>
      <c r="R12" s="485"/>
      <c r="S12" s="485"/>
      <c r="T12" s="485"/>
      <c r="U12" s="541"/>
      <c r="V12" s="517" t="s">
        <v>204</v>
      </c>
      <c r="W12" s="485"/>
      <c r="X12" s="485"/>
      <c r="Y12" s="541"/>
      <c r="Z12" s="517">
        <v>2</v>
      </c>
      <c r="AA12" s="485"/>
      <c r="AB12" s="485"/>
      <c r="AC12" s="234"/>
      <c r="AD12" s="234"/>
      <c r="AE12" s="234"/>
      <c r="AF12" s="234"/>
      <c r="AG12" s="234"/>
      <c r="AH12" s="234"/>
      <c r="AI12" s="234"/>
      <c r="AJ12" s="234"/>
      <c r="AK12" s="234"/>
      <c r="AL12" s="234"/>
      <c r="AM12" s="234"/>
      <c r="AN12" s="234"/>
      <c r="AO12" s="234"/>
      <c r="AP12" s="234"/>
    </row>
    <row r="13" spans="1:42" ht="15" thickBot="1" x14ac:dyDescent="0.4">
      <c r="A13" s="234"/>
      <c r="B13" s="486"/>
      <c r="C13" s="487"/>
      <c r="D13" s="487"/>
      <c r="E13" s="487"/>
      <c r="F13" s="487"/>
      <c r="G13" s="487"/>
      <c r="H13" s="487"/>
      <c r="I13" s="487"/>
      <c r="J13" s="487"/>
      <c r="K13" s="487"/>
      <c r="L13" s="487"/>
      <c r="M13" s="487"/>
      <c r="N13" s="487"/>
      <c r="O13" s="487"/>
      <c r="P13" s="487"/>
      <c r="Q13" s="487"/>
      <c r="R13" s="487"/>
      <c r="S13" s="487"/>
      <c r="T13" s="487"/>
      <c r="U13" s="487"/>
      <c r="V13" s="487"/>
      <c r="W13" s="487"/>
      <c r="X13" s="487"/>
      <c r="Y13" s="487"/>
      <c r="Z13" s="487"/>
      <c r="AA13" s="487"/>
      <c r="AB13" s="487"/>
      <c r="AC13" s="234"/>
      <c r="AD13" s="234"/>
      <c r="AE13" s="234"/>
      <c r="AF13" s="234"/>
      <c r="AG13" s="234"/>
      <c r="AH13" s="234"/>
      <c r="AI13" s="234"/>
      <c r="AJ13" s="234"/>
      <c r="AK13" s="234"/>
      <c r="AL13" s="234"/>
      <c r="AM13" s="234"/>
      <c r="AN13" s="234"/>
      <c r="AO13" s="234"/>
      <c r="AP13" s="234"/>
    </row>
    <row r="14" spans="1:42" ht="15" thickBot="1" x14ac:dyDescent="0.4">
      <c r="A14" s="234"/>
      <c r="B14" s="488" t="s">
        <v>10</v>
      </c>
      <c r="C14" s="489"/>
      <c r="D14" s="489"/>
      <c r="E14" s="489"/>
      <c r="F14" s="489"/>
      <c r="G14" s="489"/>
      <c r="H14" s="490"/>
      <c r="I14" s="667" t="s">
        <v>205</v>
      </c>
      <c r="J14" s="668"/>
      <c r="K14" s="668"/>
      <c r="L14" s="668"/>
      <c r="M14" s="668"/>
      <c r="N14" s="668"/>
      <c r="O14" s="668"/>
      <c r="P14" s="668"/>
      <c r="Q14" s="668"/>
      <c r="R14" s="668"/>
      <c r="S14" s="668"/>
      <c r="T14" s="668"/>
      <c r="U14" s="782"/>
      <c r="V14" s="500" t="s">
        <v>824</v>
      </c>
      <c r="W14" s="501"/>
      <c r="X14" s="501"/>
      <c r="Y14" s="501"/>
      <c r="Z14" s="501"/>
      <c r="AA14" s="501"/>
      <c r="AB14" s="501"/>
      <c r="AC14" s="234"/>
      <c r="AD14" s="234"/>
      <c r="AE14" s="234"/>
      <c r="AF14" s="234"/>
      <c r="AG14" s="234"/>
      <c r="AH14" s="234"/>
      <c r="AI14" s="234"/>
      <c r="AJ14" s="234"/>
      <c r="AK14" s="234"/>
      <c r="AL14" s="234"/>
      <c r="AM14" s="234"/>
      <c r="AN14" s="234"/>
      <c r="AO14" s="234"/>
      <c r="AP14" s="234"/>
    </row>
    <row r="15" spans="1:42" ht="15" thickBot="1" x14ac:dyDescent="0.4">
      <c r="A15" s="234"/>
      <c r="B15" s="491"/>
      <c r="C15" s="492"/>
      <c r="D15" s="492"/>
      <c r="E15" s="492"/>
      <c r="F15" s="492"/>
      <c r="G15" s="492"/>
      <c r="H15" s="493"/>
      <c r="I15" s="669"/>
      <c r="J15" s="670"/>
      <c r="K15" s="670"/>
      <c r="L15" s="670"/>
      <c r="M15" s="670"/>
      <c r="N15" s="670"/>
      <c r="O15" s="670"/>
      <c r="P15" s="670"/>
      <c r="Q15" s="670"/>
      <c r="R15" s="670"/>
      <c r="S15" s="670"/>
      <c r="T15" s="670"/>
      <c r="U15" s="783"/>
      <c r="V15" s="514" t="s">
        <v>1073</v>
      </c>
      <c r="W15" s="515"/>
      <c r="X15" s="515"/>
      <c r="Y15" s="515"/>
      <c r="Z15" s="515"/>
      <c r="AA15" s="515"/>
      <c r="AB15" s="515"/>
      <c r="AC15" s="234"/>
      <c r="AD15" s="234"/>
      <c r="AE15" s="234"/>
      <c r="AF15" s="234"/>
      <c r="AG15" s="234"/>
      <c r="AH15" s="234"/>
      <c r="AI15" s="234"/>
      <c r="AJ15" s="234"/>
      <c r="AK15" s="234"/>
      <c r="AL15" s="234"/>
      <c r="AM15" s="234"/>
      <c r="AN15" s="234"/>
      <c r="AO15" s="234"/>
      <c r="AP15" s="234"/>
    </row>
    <row r="16" spans="1:42" ht="15" thickBot="1" x14ac:dyDescent="0.4">
      <c r="A16" s="234"/>
      <c r="B16" s="486"/>
      <c r="C16" s="487"/>
      <c r="D16" s="487"/>
      <c r="E16" s="487"/>
      <c r="F16" s="487"/>
      <c r="G16" s="487"/>
      <c r="H16" s="487"/>
      <c r="I16" s="487"/>
      <c r="J16" s="487"/>
      <c r="K16" s="487"/>
      <c r="L16" s="487"/>
      <c r="M16" s="487"/>
      <c r="N16" s="487"/>
      <c r="O16" s="487"/>
      <c r="P16" s="487"/>
      <c r="Q16" s="487"/>
      <c r="R16" s="487"/>
      <c r="S16" s="487"/>
      <c r="T16" s="487"/>
      <c r="U16" s="487"/>
      <c r="V16" s="487"/>
      <c r="W16" s="487"/>
      <c r="X16" s="487"/>
      <c r="Y16" s="487"/>
      <c r="Z16" s="487"/>
      <c r="AA16" s="487"/>
      <c r="AB16" s="487"/>
      <c r="AC16" s="234"/>
      <c r="AD16" s="234"/>
      <c r="AE16" s="234"/>
      <c r="AF16" s="234"/>
      <c r="AG16" s="234"/>
      <c r="AH16" s="234"/>
      <c r="AI16" s="234"/>
      <c r="AJ16" s="234"/>
      <c r="AK16" s="234"/>
      <c r="AL16" s="234"/>
      <c r="AM16" s="234"/>
      <c r="AN16" s="234"/>
      <c r="AO16" s="234"/>
      <c r="AP16" s="234"/>
    </row>
    <row r="17" spans="1:42" ht="28" customHeight="1" thickBot="1" x14ac:dyDescent="0.4">
      <c r="A17" s="234"/>
      <c r="B17" s="500" t="s">
        <v>13</v>
      </c>
      <c r="C17" s="501"/>
      <c r="D17" s="501"/>
      <c r="E17" s="501"/>
      <c r="F17" s="501"/>
      <c r="G17" s="501"/>
      <c r="H17" s="502"/>
      <c r="I17" s="1224" t="s">
        <v>206</v>
      </c>
      <c r="J17" s="1225"/>
      <c r="K17" s="1225"/>
      <c r="L17" s="1225"/>
      <c r="M17" s="1225"/>
      <c r="N17" s="1225"/>
      <c r="O17" s="1225"/>
      <c r="P17" s="1225"/>
      <c r="Q17" s="1225"/>
      <c r="R17" s="1225"/>
      <c r="S17" s="1225"/>
      <c r="T17" s="1225"/>
      <c r="U17" s="1225"/>
      <c r="V17" s="1225"/>
      <c r="W17" s="1225"/>
      <c r="X17" s="1225"/>
      <c r="Y17" s="1225"/>
      <c r="Z17" s="1225"/>
      <c r="AA17" s="1225"/>
      <c r="AB17" s="1225"/>
      <c r="AC17" s="234"/>
      <c r="AD17" s="234"/>
      <c r="AE17" s="234"/>
      <c r="AF17" s="234"/>
      <c r="AG17" s="234"/>
      <c r="AH17" s="234"/>
      <c r="AI17" s="234"/>
      <c r="AJ17" s="234"/>
      <c r="AK17" s="234"/>
      <c r="AL17" s="234"/>
      <c r="AM17" s="234"/>
      <c r="AN17" s="234"/>
      <c r="AO17" s="234"/>
      <c r="AP17" s="234"/>
    </row>
    <row r="18" spans="1:42" ht="15" thickBot="1" x14ac:dyDescent="0.4">
      <c r="A18" s="234"/>
      <c r="B18" s="486"/>
      <c r="C18" s="487"/>
      <c r="D18" s="487"/>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487"/>
      <c r="AC18" s="234"/>
      <c r="AD18" s="234"/>
      <c r="AE18" s="234"/>
      <c r="AF18" s="234"/>
      <c r="AG18" s="234"/>
      <c r="AH18" s="234"/>
      <c r="AI18" s="234"/>
      <c r="AJ18" s="234"/>
      <c r="AK18" s="234"/>
      <c r="AL18" s="234"/>
      <c r="AM18" s="234"/>
      <c r="AN18" s="234"/>
      <c r="AO18" s="234"/>
      <c r="AP18" s="234"/>
    </row>
    <row r="19" spans="1:42" ht="28" customHeight="1" thickBot="1" x14ac:dyDescent="0.4">
      <c r="A19" s="234"/>
      <c r="B19" s="500" t="s">
        <v>826</v>
      </c>
      <c r="C19" s="501"/>
      <c r="D19" s="501"/>
      <c r="E19" s="501"/>
      <c r="F19" s="501"/>
      <c r="G19" s="501"/>
      <c r="H19" s="502"/>
      <c r="I19" s="1224" t="s">
        <v>207</v>
      </c>
      <c r="J19" s="1225"/>
      <c r="K19" s="1225"/>
      <c r="L19" s="1225"/>
      <c r="M19" s="1225"/>
      <c r="N19" s="1225"/>
      <c r="O19" s="1225"/>
      <c r="P19" s="1225"/>
      <c r="Q19" s="1225"/>
      <c r="R19" s="1225"/>
      <c r="S19" s="1225"/>
      <c r="T19" s="1225"/>
      <c r="U19" s="1225"/>
      <c r="V19" s="1225"/>
      <c r="W19" s="1225"/>
      <c r="X19" s="1225"/>
      <c r="Y19" s="1225"/>
      <c r="Z19" s="1225"/>
      <c r="AA19" s="1225"/>
      <c r="AB19" s="1225"/>
      <c r="AC19" s="234"/>
      <c r="AD19" s="234"/>
      <c r="AE19" s="234"/>
      <c r="AF19" s="234"/>
      <c r="AG19" s="234"/>
      <c r="AH19" s="234"/>
      <c r="AI19" s="234"/>
      <c r="AJ19" s="234"/>
      <c r="AK19" s="234"/>
      <c r="AL19" s="234"/>
      <c r="AM19" s="234"/>
      <c r="AN19" s="234"/>
      <c r="AO19" s="234"/>
      <c r="AP19" s="234"/>
    </row>
    <row r="20" spans="1:42" ht="15" thickBot="1" x14ac:dyDescent="0.4">
      <c r="A20" s="234"/>
      <c r="B20" s="486"/>
      <c r="C20" s="487"/>
      <c r="D20" s="487"/>
      <c r="E20" s="487"/>
      <c r="F20" s="487"/>
      <c r="G20" s="487"/>
      <c r="H20" s="487"/>
      <c r="I20" s="487"/>
      <c r="J20" s="487"/>
      <c r="K20" s="487"/>
      <c r="L20" s="487"/>
      <c r="M20" s="487"/>
      <c r="N20" s="487"/>
      <c r="O20" s="487"/>
      <c r="P20" s="487"/>
      <c r="Q20" s="487"/>
      <c r="R20" s="487"/>
      <c r="S20" s="487"/>
      <c r="T20" s="487"/>
      <c r="U20" s="487"/>
      <c r="V20" s="487"/>
      <c r="W20" s="487"/>
      <c r="X20" s="487"/>
      <c r="Y20" s="487"/>
      <c r="Z20" s="487"/>
      <c r="AA20" s="487"/>
      <c r="AB20" s="487"/>
      <c r="AC20" s="234"/>
      <c r="AD20" s="234"/>
      <c r="AE20" s="234"/>
      <c r="AF20" s="234"/>
      <c r="AG20" s="234"/>
      <c r="AH20" s="234"/>
      <c r="AI20" s="234"/>
      <c r="AJ20" s="234"/>
      <c r="AK20" s="234"/>
      <c r="AL20" s="234"/>
      <c r="AM20" s="234"/>
      <c r="AN20" s="234"/>
      <c r="AO20" s="234"/>
      <c r="AP20" s="234"/>
    </row>
    <row r="21" spans="1:42" ht="15" thickBot="1" x14ac:dyDescent="0.4">
      <c r="A21" s="234"/>
      <c r="B21" s="500" t="s">
        <v>463</v>
      </c>
      <c r="C21" s="501"/>
      <c r="D21" s="501"/>
      <c r="E21" s="501"/>
      <c r="F21" s="501"/>
      <c r="G21" s="502"/>
      <c r="H21" s="514" t="s">
        <v>57</v>
      </c>
      <c r="I21" s="515"/>
      <c r="J21" s="516"/>
      <c r="K21" s="500" t="s">
        <v>835</v>
      </c>
      <c r="L21" s="501"/>
      <c r="M21" s="501"/>
      <c r="N21" s="501"/>
      <c r="O21" s="501"/>
      <c r="P21" s="501"/>
      <c r="Q21" s="501"/>
      <c r="R21" s="501"/>
      <c r="S21" s="501"/>
      <c r="T21" s="502"/>
      <c r="U21" s="517" t="s">
        <v>30</v>
      </c>
      <c r="V21" s="485"/>
      <c r="W21" s="485"/>
      <c r="X21" s="485"/>
      <c r="Y21" s="485"/>
      <c r="Z21" s="485"/>
      <c r="AA21" s="485"/>
      <c r="AB21" s="485"/>
      <c r="AC21" s="234"/>
      <c r="AD21" s="234"/>
      <c r="AE21" s="234"/>
      <c r="AF21" s="234"/>
      <c r="AG21" s="234"/>
      <c r="AH21" s="234"/>
      <c r="AI21" s="234"/>
      <c r="AJ21" s="234"/>
      <c r="AK21" s="234"/>
      <c r="AL21" s="234"/>
      <c r="AM21" s="234"/>
      <c r="AN21" s="234"/>
      <c r="AO21" s="234"/>
      <c r="AP21" s="234"/>
    </row>
    <row r="22" spans="1:42" ht="15" thickBot="1" x14ac:dyDescent="0.4">
      <c r="A22" s="234"/>
      <c r="B22" s="50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c r="AC22" s="234"/>
      <c r="AD22" s="234"/>
      <c r="AE22" s="234"/>
      <c r="AF22" s="234"/>
      <c r="AG22" s="234"/>
      <c r="AH22" s="234"/>
      <c r="AI22" s="234"/>
      <c r="AJ22" s="234"/>
      <c r="AK22" s="234"/>
      <c r="AL22" s="234"/>
      <c r="AM22" s="234"/>
      <c r="AN22" s="234"/>
      <c r="AO22" s="234"/>
      <c r="AP22" s="234"/>
    </row>
    <row r="23" spans="1:42" ht="15" thickBot="1" x14ac:dyDescent="0.4">
      <c r="A23" s="234"/>
      <c r="B23" s="500" t="s">
        <v>836</v>
      </c>
      <c r="C23" s="501"/>
      <c r="D23" s="501"/>
      <c r="E23" s="501"/>
      <c r="F23" s="501"/>
      <c r="G23" s="501"/>
      <c r="H23" s="502"/>
      <c r="I23" s="517" t="s">
        <v>209</v>
      </c>
      <c r="J23" s="485"/>
      <c r="K23" s="485"/>
      <c r="L23" s="485"/>
      <c r="M23" s="485"/>
      <c r="N23" s="485"/>
      <c r="O23" s="485"/>
      <c r="P23" s="485"/>
      <c r="Q23" s="485"/>
      <c r="R23" s="485"/>
      <c r="S23" s="485"/>
      <c r="T23" s="485"/>
      <c r="U23" s="485"/>
      <c r="V23" s="485"/>
      <c r="W23" s="485"/>
      <c r="X23" s="485"/>
      <c r="Y23" s="485"/>
      <c r="Z23" s="485"/>
      <c r="AA23" s="485"/>
      <c r="AB23" s="485"/>
      <c r="AC23" s="234"/>
      <c r="AD23" s="234"/>
      <c r="AE23" s="234"/>
      <c r="AF23" s="234"/>
      <c r="AG23" s="234"/>
      <c r="AH23" s="234"/>
      <c r="AI23" s="234"/>
      <c r="AJ23" s="234"/>
      <c r="AK23" s="234"/>
      <c r="AL23" s="234"/>
      <c r="AM23" s="234"/>
      <c r="AN23" s="234"/>
      <c r="AO23" s="234"/>
      <c r="AP23" s="234"/>
    </row>
    <row r="24" spans="1:42" ht="15" thickBot="1" x14ac:dyDescent="0.4">
      <c r="A24" s="234"/>
      <c r="B24" s="486"/>
      <c r="C24" s="487"/>
      <c r="D24" s="487"/>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c r="AC24" s="234"/>
      <c r="AD24" s="234"/>
      <c r="AE24" s="234"/>
      <c r="AF24" s="234"/>
      <c r="AG24" s="234"/>
      <c r="AH24" s="234"/>
      <c r="AI24" s="234"/>
      <c r="AJ24" s="234"/>
      <c r="AK24" s="234"/>
      <c r="AL24" s="234"/>
      <c r="AM24" s="234"/>
      <c r="AN24" s="234"/>
      <c r="AO24" s="234"/>
      <c r="AP24" s="234"/>
    </row>
    <row r="25" spans="1:42" ht="15" thickBot="1" x14ac:dyDescent="0.4">
      <c r="A25" s="234"/>
      <c r="B25" s="500" t="s">
        <v>268</v>
      </c>
      <c r="C25" s="501"/>
      <c r="D25" s="501"/>
      <c r="E25" s="501"/>
      <c r="F25" s="501"/>
      <c r="G25" s="501"/>
      <c r="H25" s="501"/>
      <c r="I25" s="501"/>
      <c r="J25" s="501"/>
      <c r="K25" s="501"/>
      <c r="L25" s="501"/>
      <c r="M25" s="223"/>
      <c r="N25" s="500" t="s">
        <v>24</v>
      </c>
      <c r="O25" s="501"/>
      <c r="P25" s="501"/>
      <c r="Q25" s="501"/>
      <c r="R25" s="501"/>
      <c r="S25" s="501"/>
      <c r="T25" s="501"/>
      <c r="U25" s="501"/>
      <c r="V25" s="501"/>
      <c r="W25" s="501"/>
      <c r="X25" s="501"/>
      <c r="Y25" s="501"/>
      <c r="Z25" s="501"/>
      <c r="AA25" s="501"/>
      <c r="AB25" s="501"/>
      <c r="AC25" s="234"/>
      <c r="AD25" s="234"/>
      <c r="AE25" s="234"/>
      <c r="AF25" s="234"/>
      <c r="AG25" s="234"/>
      <c r="AH25" s="234"/>
      <c r="AI25" s="234"/>
      <c r="AJ25" s="234"/>
      <c r="AK25" s="234"/>
      <c r="AL25" s="234"/>
      <c r="AM25" s="234"/>
      <c r="AN25" s="234"/>
      <c r="AO25" s="234"/>
      <c r="AP25" s="234"/>
    </row>
    <row r="26" spans="1:42" ht="15" thickBot="1" x14ac:dyDescent="0.4">
      <c r="A26" s="234"/>
      <c r="B26" s="483" t="s">
        <v>156</v>
      </c>
      <c r="C26" s="484"/>
      <c r="D26" s="484"/>
      <c r="E26" s="484"/>
      <c r="F26" s="484"/>
      <c r="G26" s="484"/>
      <c r="H26" s="484"/>
      <c r="I26" s="484"/>
      <c r="J26" s="484"/>
      <c r="K26" s="484"/>
      <c r="L26" s="484"/>
      <c r="M26" s="484"/>
      <c r="N26" s="485" t="s">
        <v>1213</v>
      </c>
      <c r="O26" s="485"/>
      <c r="P26" s="485"/>
      <c r="Q26" s="485"/>
      <c r="R26" s="485"/>
      <c r="S26" s="485"/>
      <c r="T26" s="485"/>
      <c r="U26" s="485"/>
      <c r="V26" s="485"/>
      <c r="W26" s="485"/>
      <c r="X26" s="485"/>
      <c r="Y26" s="485"/>
      <c r="Z26" s="485"/>
      <c r="AA26" s="485"/>
      <c r="AB26" s="485"/>
      <c r="AC26" s="234"/>
      <c r="AD26" s="234"/>
      <c r="AE26" s="234"/>
      <c r="AF26" s="234"/>
      <c r="AG26" s="234"/>
      <c r="AH26" s="234"/>
      <c r="AI26" s="234"/>
      <c r="AJ26" s="234"/>
      <c r="AK26" s="234"/>
      <c r="AL26" s="234"/>
      <c r="AM26" s="234"/>
      <c r="AN26" s="234"/>
      <c r="AO26" s="234"/>
      <c r="AP26" s="234"/>
    </row>
    <row r="27" spans="1:42" ht="15" thickBot="1" x14ac:dyDescent="0.4">
      <c r="A27" s="234"/>
      <c r="B27" s="486"/>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c r="AC27" s="234"/>
      <c r="AD27" s="234"/>
      <c r="AE27" s="234"/>
      <c r="AF27" s="234"/>
      <c r="AG27" s="234"/>
      <c r="AH27" s="234"/>
      <c r="AI27" s="234"/>
      <c r="AJ27" s="234"/>
      <c r="AK27" s="234"/>
      <c r="AL27" s="234"/>
      <c r="AM27" s="234"/>
      <c r="AN27" s="234"/>
      <c r="AO27" s="234"/>
      <c r="AP27" s="234"/>
    </row>
    <row r="28" spans="1:42" ht="15" thickBot="1" x14ac:dyDescent="0.4">
      <c r="A28" s="234"/>
      <c r="B28" s="488" t="s">
        <v>839</v>
      </c>
      <c r="C28" s="489"/>
      <c r="D28" s="489"/>
      <c r="E28" s="489"/>
      <c r="F28" s="489"/>
      <c r="G28" s="489"/>
      <c r="H28" s="490"/>
      <c r="I28" s="494">
        <v>1</v>
      </c>
      <c r="J28" s="495"/>
      <c r="K28" s="495"/>
      <c r="L28" s="496"/>
      <c r="M28" s="500" t="s">
        <v>22</v>
      </c>
      <c r="N28" s="501"/>
      <c r="O28" s="501"/>
      <c r="P28" s="501"/>
      <c r="Q28" s="501"/>
      <c r="R28" s="501"/>
      <c r="S28" s="501"/>
      <c r="T28" s="501"/>
      <c r="U28" s="501"/>
      <c r="V28" s="501"/>
      <c r="W28" s="502"/>
      <c r="X28" s="500" t="s">
        <v>18</v>
      </c>
      <c r="Y28" s="501"/>
      <c r="Z28" s="501"/>
      <c r="AA28" s="501"/>
      <c r="AB28" s="501"/>
      <c r="AC28" s="234"/>
      <c r="AD28" s="234"/>
      <c r="AE28" s="234"/>
      <c r="AF28" s="234"/>
      <c r="AG28" s="234"/>
      <c r="AH28" s="234"/>
      <c r="AI28" s="234"/>
      <c r="AJ28" s="234"/>
      <c r="AK28" s="234"/>
      <c r="AL28" s="234"/>
      <c r="AM28" s="234"/>
      <c r="AN28" s="234"/>
      <c r="AO28" s="234"/>
      <c r="AP28" s="234"/>
    </row>
    <row r="29" spans="1:42" ht="15" thickBot="1" x14ac:dyDescent="0.4">
      <c r="A29" s="234"/>
      <c r="B29" s="491"/>
      <c r="C29" s="492"/>
      <c r="D29" s="492"/>
      <c r="E29" s="492"/>
      <c r="F29" s="492"/>
      <c r="G29" s="492"/>
      <c r="H29" s="493"/>
      <c r="I29" s="497"/>
      <c r="J29" s="498"/>
      <c r="K29" s="498"/>
      <c r="L29" s="499"/>
      <c r="M29" s="1242" t="s">
        <v>208</v>
      </c>
      <c r="N29" s="1243"/>
      <c r="O29" s="1243"/>
      <c r="P29" s="1243"/>
      <c r="Q29" s="1243"/>
      <c r="R29" s="1243"/>
      <c r="S29" s="1243"/>
      <c r="T29" s="1243"/>
      <c r="U29" s="1243"/>
      <c r="V29" s="1243"/>
      <c r="W29" s="1244"/>
      <c r="X29" s="483" t="s">
        <v>20</v>
      </c>
      <c r="Y29" s="484"/>
      <c r="Z29" s="484"/>
      <c r="AA29" s="484"/>
      <c r="AB29" s="484"/>
      <c r="AC29" s="234"/>
      <c r="AD29" s="234"/>
      <c r="AE29" s="234"/>
      <c r="AF29" s="234"/>
      <c r="AG29" s="234"/>
      <c r="AH29" s="234"/>
      <c r="AI29" s="234"/>
      <c r="AJ29" s="234"/>
      <c r="AK29" s="234"/>
      <c r="AL29" s="234"/>
      <c r="AM29" s="234"/>
      <c r="AN29" s="234"/>
      <c r="AO29" s="234"/>
      <c r="AP29" s="234"/>
    </row>
    <row r="30" spans="1:42" ht="15" thickBot="1" x14ac:dyDescent="0.4">
      <c r="A30" s="234"/>
      <c r="B30" s="486"/>
      <c r="C30" s="487"/>
      <c r="D30" s="487"/>
      <c r="E30" s="487"/>
      <c r="F30" s="487"/>
      <c r="G30" s="487"/>
      <c r="H30" s="487"/>
      <c r="I30" s="487"/>
      <c r="J30" s="487"/>
      <c r="K30" s="487"/>
      <c r="L30" s="487"/>
      <c r="M30" s="487"/>
      <c r="N30" s="487"/>
      <c r="O30" s="487"/>
      <c r="P30" s="487"/>
      <c r="Q30" s="487"/>
      <c r="R30" s="487"/>
      <c r="S30" s="487"/>
      <c r="T30" s="487"/>
      <c r="U30" s="487"/>
      <c r="V30" s="487"/>
      <c r="W30" s="487"/>
      <c r="X30" s="487"/>
      <c r="Y30" s="487"/>
      <c r="Z30" s="487"/>
      <c r="AA30" s="487"/>
      <c r="AB30" s="487"/>
      <c r="AC30" s="234"/>
      <c r="AD30" s="234"/>
      <c r="AE30" s="234"/>
      <c r="AF30" s="234"/>
      <c r="AG30" s="234"/>
      <c r="AH30" s="234"/>
      <c r="AI30" s="234"/>
      <c r="AJ30" s="234"/>
      <c r="AK30" s="234"/>
      <c r="AL30" s="234"/>
      <c r="AM30" s="234"/>
      <c r="AN30" s="234"/>
      <c r="AO30" s="234"/>
      <c r="AP30" s="234"/>
    </row>
    <row r="31" spans="1:42" ht="15" thickBot="1" x14ac:dyDescent="0.4">
      <c r="A31" s="234"/>
      <c r="B31" s="560" t="s">
        <v>842</v>
      </c>
      <c r="C31" s="561"/>
      <c r="D31" s="561"/>
      <c r="E31" s="561"/>
      <c r="F31" s="561"/>
      <c r="G31" s="561"/>
      <c r="H31" s="561"/>
      <c r="I31" s="561"/>
      <c r="J31" s="562"/>
      <c r="K31" s="569" t="s">
        <v>35</v>
      </c>
      <c r="L31" s="570"/>
      <c r="M31" s="570"/>
      <c r="N31" s="570"/>
      <c r="O31" s="570"/>
      <c r="P31" s="570"/>
      <c r="Q31" s="570"/>
      <c r="R31" s="571"/>
      <c r="S31" s="572" t="s">
        <v>36</v>
      </c>
      <c r="T31" s="573"/>
      <c r="U31" s="573"/>
      <c r="V31" s="573"/>
      <c r="W31" s="574"/>
      <c r="X31" s="575" t="s">
        <v>37</v>
      </c>
      <c r="Y31" s="576"/>
      <c r="Z31" s="576"/>
      <c r="AA31" s="576"/>
      <c r="AB31" s="576"/>
      <c r="AC31" s="234"/>
      <c r="AD31" s="234"/>
      <c r="AE31" s="234"/>
      <c r="AF31" s="234"/>
      <c r="AG31" s="234"/>
      <c r="AH31" s="234"/>
      <c r="AI31" s="234"/>
      <c r="AJ31" s="234"/>
      <c r="AK31" s="234"/>
      <c r="AL31" s="234"/>
      <c r="AM31" s="234"/>
      <c r="AN31" s="234"/>
      <c r="AO31" s="234"/>
      <c r="AP31" s="234"/>
    </row>
    <row r="32" spans="1:42" x14ac:dyDescent="0.35">
      <c r="A32" s="234"/>
      <c r="B32" s="563"/>
      <c r="C32" s="564"/>
      <c r="D32" s="564"/>
      <c r="E32" s="564"/>
      <c r="F32" s="564"/>
      <c r="G32" s="564"/>
      <c r="H32" s="564"/>
      <c r="I32" s="564"/>
      <c r="J32" s="565"/>
      <c r="K32" s="577" t="s">
        <v>38</v>
      </c>
      <c r="L32" s="578"/>
      <c r="M32" s="578"/>
      <c r="N32" s="579"/>
      <c r="O32" s="580" t="s">
        <v>39</v>
      </c>
      <c r="P32" s="578"/>
      <c r="Q32" s="578"/>
      <c r="R32" s="579"/>
      <c r="S32" s="580" t="s">
        <v>38</v>
      </c>
      <c r="T32" s="579"/>
      <c r="U32" s="580" t="s">
        <v>39</v>
      </c>
      <c r="V32" s="578"/>
      <c r="W32" s="579"/>
      <c r="X32" s="506" t="s">
        <v>38</v>
      </c>
      <c r="Y32" s="507"/>
      <c r="Z32" s="506" t="s">
        <v>39</v>
      </c>
      <c r="AA32" s="581"/>
      <c r="AB32" s="507"/>
      <c r="AC32" s="234"/>
      <c r="AD32" s="234"/>
      <c r="AE32" s="234"/>
      <c r="AF32" s="234"/>
      <c r="AG32" s="234"/>
      <c r="AH32" s="234"/>
      <c r="AI32" s="234"/>
      <c r="AJ32" s="234"/>
      <c r="AK32" s="234"/>
      <c r="AL32" s="234"/>
      <c r="AM32" s="234"/>
      <c r="AN32" s="234"/>
      <c r="AO32" s="234"/>
      <c r="AP32" s="234"/>
    </row>
    <row r="33" spans="1:42" ht="15" thickBot="1" x14ac:dyDescent="0.4">
      <c r="A33" s="234"/>
      <c r="B33" s="566"/>
      <c r="C33" s="567"/>
      <c r="D33" s="567"/>
      <c r="E33" s="567"/>
      <c r="F33" s="567"/>
      <c r="G33" s="567"/>
      <c r="H33" s="567"/>
      <c r="I33" s="567"/>
      <c r="J33" s="568"/>
      <c r="K33" s="1193">
        <v>0</v>
      </c>
      <c r="L33" s="555"/>
      <c r="M33" s="555"/>
      <c r="N33" s="556"/>
      <c r="O33" s="554">
        <v>0.89</v>
      </c>
      <c r="P33" s="555"/>
      <c r="Q33" s="555"/>
      <c r="R33" s="556"/>
      <c r="S33" s="554">
        <v>0.9</v>
      </c>
      <c r="T33" s="556"/>
      <c r="U33" s="554">
        <v>0.99</v>
      </c>
      <c r="V33" s="555"/>
      <c r="W33" s="556"/>
      <c r="X33" s="554">
        <v>1</v>
      </c>
      <c r="Y33" s="556"/>
      <c r="Z33" s="554">
        <v>1.1000000000000001</v>
      </c>
      <c r="AA33" s="555"/>
      <c r="AB33" s="556"/>
      <c r="AC33" s="234"/>
      <c r="AD33" s="234"/>
      <c r="AE33" s="234"/>
      <c r="AF33" s="234"/>
      <c r="AG33" s="234"/>
      <c r="AH33" s="234"/>
      <c r="AI33" s="234"/>
      <c r="AJ33" s="234"/>
      <c r="AK33" s="234"/>
      <c r="AL33" s="234"/>
      <c r="AM33" s="234"/>
      <c r="AN33" s="234"/>
      <c r="AO33" s="234"/>
      <c r="AP33" s="234"/>
    </row>
    <row r="34" spans="1:42" ht="15" thickBot="1" x14ac:dyDescent="0.4">
      <c r="A34" s="234"/>
      <c r="B34" s="486"/>
      <c r="C34" s="487"/>
      <c r="D34" s="487"/>
      <c r="E34" s="487"/>
      <c r="F34" s="487"/>
      <c r="G34" s="487"/>
      <c r="H34" s="487"/>
      <c r="I34" s="487"/>
      <c r="J34" s="487"/>
      <c r="K34" s="487"/>
      <c r="L34" s="487"/>
      <c r="M34" s="487"/>
      <c r="N34" s="487"/>
      <c r="O34" s="487"/>
      <c r="P34" s="487"/>
      <c r="Q34" s="487"/>
      <c r="R34" s="487"/>
      <c r="S34" s="487"/>
      <c r="T34" s="487"/>
      <c r="U34" s="487"/>
      <c r="V34" s="487"/>
      <c r="W34" s="487"/>
      <c r="X34" s="487"/>
      <c r="Y34" s="487"/>
      <c r="Z34" s="487"/>
      <c r="AA34" s="487"/>
      <c r="AB34" s="487"/>
      <c r="AC34" s="234"/>
      <c r="AD34" s="234"/>
      <c r="AE34" s="234"/>
      <c r="AF34" s="234"/>
      <c r="AG34" s="234"/>
      <c r="AH34" s="234"/>
      <c r="AI34" s="234"/>
      <c r="AJ34" s="234"/>
      <c r="AK34" s="234"/>
      <c r="AL34" s="234"/>
      <c r="AM34" s="234"/>
      <c r="AN34" s="234"/>
      <c r="AO34" s="234"/>
      <c r="AP34" s="234"/>
    </row>
    <row r="35" spans="1:42" ht="15" thickBot="1" x14ac:dyDescent="0.4">
      <c r="A35" s="248"/>
      <c r="B35" s="488" t="s">
        <v>40</v>
      </c>
      <c r="C35" s="489"/>
      <c r="D35" s="489"/>
      <c r="E35" s="489"/>
      <c r="F35" s="489"/>
      <c r="G35" s="489"/>
      <c r="H35" s="489"/>
      <c r="I35" s="489"/>
      <c r="J35" s="489"/>
      <c r="K35" s="489"/>
      <c r="L35" s="489"/>
      <c r="M35" s="489"/>
      <c r="N35" s="489"/>
      <c r="O35" s="489"/>
      <c r="P35" s="489"/>
      <c r="Q35" s="489"/>
      <c r="R35" s="489"/>
      <c r="S35" s="489"/>
      <c r="T35" s="489"/>
      <c r="U35" s="489"/>
      <c r="V35" s="489"/>
      <c r="W35" s="489"/>
      <c r="X35" s="489"/>
      <c r="Y35" s="489"/>
      <c r="Z35" s="489"/>
      <c r="AA35" s="489"/>
      <c r="AB35" s="489"/>
      <c r="AC35" s="1194"/>
      <c r="AD35" s="1194"/>
      <c r="AE35" s="1194"/>
      <c r="AF35" s="1194"/>
      <c r="AG35" s="1194"/>
      <c r="AH35" s="1194"/>
      <c r="AI35" s="1194"/>
      <c r="AJ35" s="1194"/>
      <c r="AK35" s="1194"/>
      <c r="AL35" s="1194"/>
      <c r="AM35" s="248"/>
      <c r="AN35" s="248"/>
      <c r="AO35" s="248"/>
      <c r="AP35" s="248"/>
    </row>
    <row r="36" spans="1:42" ht="52" x14ac:dyDescent="0.35">
      <c r="A36" s="248"/>
      <c r="B36" s="557" t="s">
        <v>41</v>
      </c>
      <c r="C36" s="558"/>
      <c r="D36" s="558"/>
      <c r="E36" s="558"/>
      <c r="F36" s="558"/>
      <c r="G36" s="1226"/>
      <c r="H36" s="311" t="s">
        <v>210</v>
      </c>
      <c r="I36" s="311" t="s">
        <v>211</v>
      </c>
      <c r="J36" s="213" t="s">
        <v>42</v>
      </c>
      <c r="K36" s="557" t="s">
        <v>43</v>
      </c>
      <c r="L36" s="558"/>
      <c r="M36" s="558"/>
      <c r="N36" s="558"/>
      <c r="O36" s="558"/>
      <c r="P36" s="558"/>
      <c r="Q36" s="558"/>
      <c r="R36" s="558"/>
      <c r="S36" s="558"/>
      <c r="T36" s="558"/>
      <c r="U36" s="558"/>
      <c r="V36" s="558"/>
      <c r="W36" s="558"/>
      <c r="X36" s="558"/>
      <c r="Y36" s="558"/>
      <c r="Z36" s="558"/>
      <c r="AA36" s="558"/>
      <c r="AB36" s="559"/>
      <c r="AC36" s="1195"/>
      <c r="AD36" s="1194"/>
      <c r="AE36" s="1194"/>
      <c r="AF36" s="1194"/>
      <c r="AG36" s="1194"/>
      <c r="AH36" s="1194"/>
      <c r="AI36" s="1194"/>
      <c r="AJ36" s="1194"/>
      <c r="AK36" s="1194"/>
      <c r="AL36" s="1194"/>
      <c r="AM36" s="248"/>
      <c r="AN36" s="248"/>
      <c r="AO36" s="248"/>
      <c r="AP36" s="248"/>
    </row>
    <row r="37" spans="1:42" ht="28" customHeight="1" x14ac:dyDescent="0.35">
      <c r="A37" s="248"/>
      <c r="B37" s="735" t="s">
        <v>160</v>
      </c>
      <c r="C37" s="736"/>
      <c r="D37" s="736"/>
      <c r="E37" s="736"/>
      <c r="F37" s="736"/>
      <c r="G37" s="1180"/>
      <c r="H37" s="238">
        <v>5</v>
      </c>
      <c r="I37" s="238">
        <v>5</v>
      </c>
      <c r="J37" s="239">
        <v>1</v>
      </c>
      <c r="K37" s="1227" t="s">
        <v>212</v>
      </c>
      <c r="L37" s="1228"/>
      <c r="M37" s="1228"/>
      <c r="N37" s="1228"/>
      <c r="O37" s="1228"/>
      <c r="P37" s="1228"/>
      <c r="Q37" s="1228"/>
      <c r="R37" s="1228"/>
      <c r="S37" s="1228"/>
      <c r="T37" s="1228"/>
      <c r="U37" s="1228"/>
      <c r="V37" s="1228"/>
      <c r="W37" s="1228"/>
      <c r="X37" s="1228"/>
      <c r="Y37" s="1228"/>
      <c r="Z37" s="1228"/>
      <c r="AA37" s="1228"/>
      <c r="AB37" s="1229"/>
      <c r="AC37" s="1195"/>
      <c r="AD37" s="1194"/>
      <c r="AE37" s="1194"/>
      <c r="AF37" s="1194"/>
      <c r="AG37" s="1194"/>
      <c r="AH37" s="1194"/>
      <c r="AI37" s="1194"/>
      <c r="AJ37" s="1194"/>
      <c r="AK37" s="1194"/>
      <c r="AL37" s="1194"/>
      <c r="AM37" s="248"/>
      <c r="AN37" s="248"/>
      <c r="AO37" s="248"/>
      <c r="AP37" s="248"/>
    </row>
    <row r="38" spans="1:42" ht="28" customHeight="1" x14ac:dyDescent="0.35">
      <c r="A38" s="248"/>
      <c r="B38" s="735" t="s">
        <v>161</v>
      </c>
      <c r="C38" s="736"/>
      <c r="D38" s="736"/>
      <c r="E38" s="736"/>
      <c r="F38" s="736"/>
      <c r="G38" s="1180"/>
      <c r="H38" s="206">
        <v>5</v>
      </c>
      <c r="I38" s="206">
        <v>5</v>
      </c>
      <c r="J38" s="239">
        <v>1</v>
      </c>
      <c r="K38" s="1227" t="s">
        <v>715</v>
      </c>
      <c r="L38" s="1228"/>
      <c r="M38" s="1228"/>
      <c r="N38" s="1228"/>
      <c r="O38" s="1228"/>
      <c r="P38" s="1228"/>
      <c r="Q38" s="1228"/>
      <c r="R38" s="1228"/>
      <c r="S38" s="1228"/>
      <c r="T38" s="1228"/>
      <c r="U38" s="1228"/>
      <c r="V38" s="1228"/>
      <c r="W38" s="1228"/>
      <c r="X38" s="1228"/>
      <c r="Y38" s="1228"/>
      <c r="Z38" s="1228"/>
      <c r="AA38" s="1228"/>
      <c r="AB38" s="1229"/>
      <c r="AC38" s="1195"/>
      <c r="AD38" s="1194"/>
      <c r="AE38" s="1194"/>
      <c r="AF38" s="1194"/>
      <c r="AG38" s="1194"/>
      <c r="AH38" s="1194"/>
      <c r="AI38" s="1194"/>
      <c r="AJ38" s="1194"/>
      <c r="AK38" s="1194"/>
      <c r="AL38" s="1194"/>
      <c r="AM38" s="248"/>
      <c r="AN38" s="248"/>
      <c r="AO38" s="248"/>
      <c r="AP38" s="248"/>
    </row>
    <row r="39" spans="1:42" ht="28" customHeight="1" x14ac:dyDescent="0.35">
      <c r="A39" s="248"/>
      <c r="B39" s="735" t="s">
        <v>162</v>
      </c>
      <c r="C39" s="736"/>
      <c r="D39" s="736"/>
      <c r="E39" s="736"/>
      <c r="F39" s="736"/>
      <c r="G39" s="737"/>
      <c r="H39" s="220">
        <v>5</v>
      </c>
      <c r="I39" s="206">
        <v>5</v>
      </c>
      <c r="J39" s="240">
        <v>1</v>
      </c>
      <c r="K39" s="655" t="s">
        <v>1232</v>
      </c>
      <c r="L39" s="656"/>
      <c r="M39" s="656"/>
      <c r="N39" s="656"/>
      <c r="O39" s="656"/>
      <c r="P39" s="656"/>
      <c r="Q39" s="656"/>
      <c r="R39" s="656"/>
      <c r="S39" s="656"/>
      <c r="T39" s="656"/>
      <c r="U39" s="656"/>
      <c r="V39" s="656"/>
      <c r="W39" s="656"/>
      <c r="X39" s="656"/>
      <c r="Y39" s="656"/>
      <c r="Z39" s="656"/>
      <c r="AA39" s="656"/>
      <c r="AB39" s="657"/>
      <c r="AC39" s="1195"/>
      <c r="AD39" s="1194"/>
      <c r="AE39" s="1194"/>
      <c r="AF39" s="1194"/>
      <c r="AG39" s="1194"/>
      <c r="AH39" s="1194"/>
      <c r="AI39" s="1194"/>
      <c r="AJ39" s="1194"/>
      <c r="AK39" s="1194"/>
      <c r="AL39" s="1194"/>
      <c r="AM39" s="248"/>
      <c r="AN39" s="248"/>
      <c r="AO39" s="248"/>
      <c r="AP39" s="248"/>
    </row>
    <row r="40" spans="1:42" ht="28" customHeight="1" thickBot="1" x14ac:dyDescent="0.4">
      <c r="A40" s="248"/>
      <c r="B40" s="735" t="s">
        <v>163</v>
      </c>
      <c r="C40" s="736"/>
      <c r="D40" s="736"/>
      <c r="E40" s="736"/>
      <c r="F40" s="736"/>
      <c r="G40" s="737"/>
      <c r="H40" s="220">
        <v>5</v>
      </c>
      <c r="I40" s="206">
        <v>5</v>
      </c>
      <c r="J40" s="240">
        <v>1</v>
      </c>
      <c r="K40" s="655" t="s">
        <v>1233</v>
      </c>
      <c r="L40" s="656"/>
      <c r="M40" s="656"/>
      <c r="N40" s="656"/>
      <c r="O40" s="656"/>
      <c r="P40" s="656"/>
      <c r="Q40" s="656"/>
      <c r="R40" s="656"/>
      <c r="S40" s="656"/>
      <c r="T40" s="656"/>
      <c r="U40" s="656"/>
      <c r="V40" s="656"/>
      <c r="W40" s="656"/>
      <c r="X40" s="656"/>
      <c r="Y40" s="656"/>
      <c r="Z40" s="656"/>
      <c r="AA40" s="656"/>
      <c r="AB40" s="657"/>
      <c r="AC40" s="1195"/>
      <c r="AD40" s="1194"/>
      <c r="AE40" s="1194"/>
      <c r="AF40" s="1194"/>
      <c r="AG40" s="1194"/>
      <c r="AH40" s="1194"/>
      <c r="AI40" s="1194"/>
      <c r="AJ40" s="1194"/>
      <c r="AK40" s="1194"/>
      <c r="AL40" s="1194"/>
      <c r="AM40" s="248"/>
      <c r="AN40" s="248"/>
      <c r="AO40" s="248"/>
      <c r="AP40" s="248"/>
    </row>
    <row r="41" spans="1:42" ht="15" thickBot="1" x14ac:dyDescent="0.4">
      <c r="A41" s="248"/>
      <c r="B41" s="661" t="s">
        <v>46</v>
      </c>
      <c r="C41" s="662"/>
      <c r="D41" s="662"/>
      <c r="E41" s="662"/>
      <c r="F41" s="662"/>
      <c r="G41" s="1233"/>
      <c r="H41" s="312">
        <v>20</v>
      </c>
      <c r="I41" s="313">
        <v>20</v>
      </c>
      <c r="J41" s="314">
        <v>1</v>
      </c>
      <c r="K41" s="1247"/>
      <c r="L41" s="665"/>
      <c r="M41" s="665"/>
      <c r="N41" s="665"/>
      <c r="O41" s="665"/>
      <c r="P41" s="665"/>
      <c r="Q41" s="665"/>
      <c r="R41" s="665"/>
      <c r="S41" s="665"/>
      <c r="T41" s="665"/>
      <c r="U41" s="665"/>
      <c r="V41" s="665"/>
      <c r="W41" s="665"/>
      <c r="X41" s="665"/>
      <c r="Y41" s="665"/>
      <c r="Z41" s="665"/>
      <c r="AA41" s="665"/>
      <c r="AB41" s="666"/>
      <c r="AC41" s="1195"/>
      <c r="AD41" s="1194"/>
      <c r="AE41" s="1194"/>
      <c r="AF41" s="1194"/>
      <c r="AG41" s="1194"/>
      <c r="AH41" s="1194"/>
      <c r="AI41" s="1194"/>
      <c r="AJ41" s="1194"/>
      <c r="AK41" s="1194"/>
      <c r="AL41" s="1194"/>
      <c r="AM41" s="248"/>
      <c r="AN41" s="248"/>
      <c r="AO41" s="248"/>
      <c r="AP41" s="248"/>
    </row>
    <row r="42" spans="1:42" ht="15" thickBot="1" x14ac:dyDescent="0.4">
      <c r="A42" s="248"/>
      <c r="B42" s="1245"/>
      <c r="C42" s="1246"/>
      <c r="D42" s="1246"/>
      <c r="E42" s="1246"/>
      <c r="F42" s="1246"/>
      <c r="G42" s="1246"/>
      <c r="H42" s="1246"/>
      <c r="I42" s="1246"/>
      <c r="J42" s="1246"/>
      <c r="K42" s="1246"/>
      <c r="L42" s="1246"/>
      <c r="M42" s="1246"/>
      <c r="N42" s="1246"/>
      <c r="O42" s="1246"/>
      <c r="P42" s="1246"/>
      <c r="Q42" s="1246"/>
      <c r="R42" s="1246"/>
      <c r="S42" s="1246"/>
      <c r="T42" s="1246"/>
      <c r="U42" s="1246"/>
      <c r="V42" s="1246"/>
      <c r="W42" s="1246"/>
      <c r="X42" s="1246"/>
      <c r="Y42" s="1246"/>
      <c r="Z42" s="1246"/>
      <c r="AA42" s="1246"/>
      <c r="AB42" s="1246"/>
      <c r="AC42" s="1194"/>
      <c r="AD42" s="1194"/>
      <c r="AE42" s="1194"/>
      <c r="AF42" s="1194"/>
      <c r="AG42" s="1194"/>
      <c r="AH42" s="1194"/>
      <c r="AI42" s="1194"/>
      <c r="AJ42" s="1194"/>
      <c r="AK42" s="1194"/>
      <c r="AL42" s="1194"/>
      <c r="AM42" s="248"/>
      <c r="AN42" s="248"/>
      <c r="AO42" s="248"/>
      <c r="AP42" s="248"/>
    </row>
    <row r="43" spans="1:42" ht="15" thickBot="1" x14ac:dyDescent="0.4">
      <c r="A43" s="248"/>
      <c r="B43" s="500" t="s">
        <v>855</v>
      </c>
      <c r="C43" s="501"/>
      <c r="D43" s="501"/>
      <c r="E43" s="501"/>
      <c r="F43" s="501"/>
      <c r="G43" s="501"/>
      <c r="H43" s="501"/>
      <c r="I43" s="501"/>
      <c r="J43" s="501"/>
      <c r="K43" s="501"/>
      <c r="L43" s="501"/>
      <c r="M43" s="501"/>
      <c r="N43" s="501"/>
      <c r="O43" s="501"/>
      <c r="P43" s="501"/>
      <c r="Q43" s="501"/>
      <c r="R43" s="501"/>
      <c r="S43" s="501"/>
      <c r="T43" s="501"/>
      <c r="U43" s="501"/>
      <c r="V43" s="501"/>
      <c r="W43" s="501"/>
      <c r="X43" s="501"/>
      <c r="Y43" s="501"/>
      <c r="Z43" s="501"/>
      <c r="AA43" s="501"/>
      <c r="AB43" s="501"/>
      <c r="AC43" s="1194"/>
      <c r="AD43" s="1194"/>
      <c r="AE43" s="1194"/>
      <c r="AF43" s="1194"/>
      <c r="AG43" s="1194"/>
      <c r="AH43" s="1194"/>
      <c r="AI43" s="1194"/>
      <c r="AJ43" s="1194"/>
      <c r="AK43" s="1194"/>
      <c r="AL43" s="1194"/>
      <c r="AM43" s="248"/>
      <c r="AN43" s="248"/>
      <c r="AO43" s="248"/>
      <c r="AP43" s="248"/>
    </row>
    <row r="44" spans="1:42" x14ac:dyDescent="0.35">
      <c r="A44" s="234"/>
      <c r="B44" s="667" t="s">
        <v>71</v>
      </c>
      <c r="C44" s="668"/>
      <c r="D44" s="668"/>
      <c r="E44" s="668"/>
      <c r="F44" s="668"/>
      <c r="G44" s="668"/>
      <c r="H44" s="668"/>
      <c r="I44" s="668"/>
      <c r="J44" s="668"/>
      <c r="K44" s="668"/>
      <c r="L44" s="668"/>
      <c r="M44" s="668"/>
      <c r="N44" s="668"/>
      <c r="O44" s="668"/>
      <c r="P44" s="668"/>
      <c r="Q44" s="668"/>
      <c r="R44" s="668"/>
      <c r="S44" s="668"/>
      <c r="T44" s="668"/>
      <c r="U44" s="668"/>
      <c r="V44" s="668"/>
      <c r="W44" s="668"/>
      <c r="X44" s="668"/>
      <c r="Y44" s="668"/>
      <c r="Z44" s="668"/>
      <c r="AA44" s="668"/>
      <c r="AB44" s="668"/>
      <c r="AC44" s="234"/>
      <c r="AD44" s="234"/>
      <c r="AE44" s="234"/>
      <c r="AF44" s="234"/>
      <c r="AG44" s="234"/>
      <c r="AH44" s="234"/>
      <c r="AI44" s="234"/>
      <c r="AJ44" s="234"/>
      <c r="AK44" s="234"/>
      <c r="AL44" s="234"/>
      <c r="AM44" s="234"/>
      <c r="AN44" s="234"/>
      <c r="AO44" s="234"/>
      <c r="AP44" s="234"/>
    </row>
    <row r="45" spans="1:42" x14ac:dyDescent="0.35">
      <c r="A45" s="234"/>
      <c r="B45" s="619"/>
      <c r="C45" s="620"/>
      <c r="D45" s="620"/>
      <c r="E45" s="620"/>
      <c r="F45" s="620"/>
      <c r="G45" s="620"/>
      <c r="H45" s="620"/>
      <c r="I45" s="620"/>
      <c r="J45" s="620"/>
      <c r="K45" s="620"/>
      <c r="L45" s="620"/>
      <c r="M45" s="620"/>
      <c r="N45" s="620"/>
      <c r="O45" s="620"/>
      <c r="P45" s="620"/>
      <c r="Q45" s="620"/>
      <c r="R45" s="620"/>
      <c r="S45" s="620"/>
      <c r="T45" s="620"/>
      <c r="U45" s="620"/>
      <c r="V45" s="620"/>
      <c r="W45" s="620"/>
      <c r="X45" s="620"/>
      <c r="Y45" s="620"/>
      <c r="Z45" s="620"/>
      <c r="AA45" s="620"/>
      <c r="AB45" s="620"/>
      <c r="AC45" s="234"/>
      <c r="AD45" s="234"/>
      <c r="AE45" s="234"/>
      <c r="AF45" s="234"/>
      <c r="AG45" s="234"/>
      <c r="AH45" s="234"/>
      <c r="AI45" s="234"/>
      <c r="AJ45" s="234"/>
      <c r="AK45" s="234"/>
      <c r="AL45" s="234"/>
      <c r="AM45" s="234" t="s">
        <v>164</v>
      </c>
      <c r="AN45" s="234" t="s">
        <v>1234</v>
      </c>
      <c r="AO45" s="234" t="s">
        <v>186</v>
      </c>
      <c r="AP45" s="234" t="s">
        <v>187</v>
      </c>
    </row>
    <row r="46" spans="1:42" x14ac:dyDescent="0.35">
      <c r="A46" s="234"/>
      <c r="B46" s="619"/>
      <c r="C46" s="620"/>
      <c r="D46" s="620"/>
      <c r="E46" s="620"/>
      <c r="F46" s="620"/>
      <c r="G46" s="620"/>
      <c r="H46" s="620"/>
      <c r="I46" s="620"/>
      <c r="J46" s="620"/>
      <c r="K46" s="620"/>
      <c r="L46" s="620"/>
      <c r="M46" s="620"/>
      <c r="N46" s="620"/>
      <c r="O46" s="620"/>
      <c r="P46" s="620"/>
      <c r="Q46" s="620"/>
      <c r="R46" s="620"/>
      <c r="S46" s="620"/>
      <c r="T46" s="620"/>
      <c r="U46" s="620"/>
      <c r="V46" s="620"/>
      <c r="W46" s="620"/>
      <c r="X46" s="620"/>
      <c r="Y46" s="620"/>
      <c r="Z46" s="620"/>
      <c r="AA46" s="620"/>
      <c r="AB46" s="620"/>
      <c r="AC46" s="234"/>
      <c r="AD46" s="234"/>
      <c r="AE46" s="234"/>
      <c r="AF46" s="234"/>
      <c r="AG46" s="234"/>
      <c r="AH46" s="234"/>
      <c r="AI46" s="234"/>
      <c r="AJ46" s="234"/>
      <c r="AK46" s="234"/>
      <c r="AL46" s="234"/>
      <c r="AM46" s="234" t="s">
        <v>168</v>
      </c>
      <c r="AN46" s="234">
        <v>5</v>
      </c>
      <c r="AO46" s="234">
        <v>5</v>
      </c>
      <c r="AP46" s="234">
        <v>5</v>
      </c>
    </row>
    <row r="47" spans="1:42" x14ac:dyDescent="0.35">
      <c r="A47" s="234"/>
      <c r="B47" s="619"/>
      <c r="C47" s="620"/>
      <c r="D47" s="620"/>
      <c r="E47" s="620"/>
      <c r="F47" s="620"/>
      <c r="G47" s="620"/>
      <c r="H47" s="620"/>
      <c r="I47" s="620"/>
      <c r="J47" s="620"/>
      <c r="K47" s="620"/>
      <c r="L47" s="620"/>
      <c r="M47" s="620"/>
      <c r="N47" s="620"/>
      <c r="O47" s="620"/>
      <c r="P47" s="620"/>
      <c r="Q47" s="620"/>
      <c r="R47" s="620"/>
      <c r="S47" s="620"/>
      <c r="T47" s="620"/>
      <c r="U47" s="620"/>
      <c r="V47" s="620"/>
      <c r="W47" s="620"/>
      <c r="X47" s="620"/>
      <c r="Y47" s="620"/>
      <c r="Z47" s="620"/>
      <c r="AA47" s="620"/>
      <c r="AB47" s="620"/>
      <c r="AC47" s="234"/>
      <c r="AD47" s="234"/>
      <c r="AE47" s="234"/>
      <c r="AF47" s="234"/>
      <c r="AG47" s="234"/>
      <c r="AH47" s="234"/>
      <c r="AI47" s="234"/>
      <c r="AJ47" s="234"/>
      <c r="AK47" s="234"/>
      <c r="AL47" s="234"/>
      <c r="AM47" s="234" t="s">
        <v>169</v>
      </c>
      <c r="AN47" s="234">
        <v>5</v>
      </c>
      <c r="AO47" s="234">
        <v>10</v>
      </c>
      <c r="AP47" s="234">
        <v>5</v>
      </c>
    </row>
    <row r="48" spans="1:42" x14ac:dyDescent="0.35">
      <c r="A48" s="234"/>
      <c r="B48" s="619"/>
      <c r="C48" s="620"/>
      <c r="D48" s="620"/>
      <c r="E48" s="620"/>
      <c r="F48" s="620"/>
      <c r="G48" s="620"/>
      <c r="H48" s="620"/>
      <c r="I48" s="620"/>
      <c r="J48" s="620"/>
      <c r="K48" s="620"/>
      <c r="L48" s="620"/>
      <c r="M48" s="620"/>
      <c r="N48" s="620"/>
      <c r="O48" s="620"/>
      <c r="P48" s="620"/>
      <c r="Q48" s="620"/>
      <c r="R48" s="620"/>
      <c r="S48" s="620"/>
      <c r="T48" s="620"/>
      <c r="U48" s="620"/>
      <c r="V48" s="620"/>
      <c r="W48" s="620"/>
      <c r="X48" s="620"/>
      <c r="Y48" s="620"/>
      <c r="Z48" s="620"/>
      <c r="AA48" s="620"/>
      <c r="AB48" s="620"/>
      <c r="AC48" s="234"/>
      <c r="AD48" s="234"/>
      <c r="AE48" s="234"/>
      <c r="AF48" s="234"/>
      <c r="AG48" s="234"/>
      <c r="AH48" s="234"/>
      <c r="AI48" s="234"/>
      <c r="AJ48" s="234"/>
      <c r="AK48" s="234"/>
      <c r="AL48" s="234"/>
      <c r="AM48" s="234" t="s">
        <v>170</v>
      </c>
      <c r="AN48" s="234">
        <v>5</v>
      </c>
      <c r="AO48" s="234">
        <v>15</v>
      </c>
      <c r="AP48" s="234">
        <v>5</v>
      </c>
    </row>
    <row r="49" spans="1:42" x14ac:dyDescent="0.35">
      <c r="A49" s="234"/>
      <c r="B49" s="619"/>
      <c r="C49" s="620"/>
      <c r="D49" s="620"/>
      <c r="E49" s="620"/>
      <c r="F49" s="620"/>
      <c r="G49" s="620"/>
      <c r="H49" s="620"/>
      <c r="I49" s="620"/>
      <c r="J49" s="620"/>
      <c r="K49" s="620"/>
      <c r="L49" s="620"/>
      <c r="M49" s="620"/>
      <c r="N49" s="620"/>
      <c r="O49" s="620"/>
      <c r="P49" s="620"/>
      <c r="Q49" s="620"/>
      <c r="R49" s="620"/>
      <c r="S49" s="620"/>
      <c r="T49" s="620"/>
      <c r="U49" s="620"/>
      <c r="V49" s="620"/>
      <c r="W49" s="620"/>
      <c r="X49" s="620"/>
      <c r="Y49" s="620"/>
      <c r="Z49" s="620"/>
      <c r="AA49" s="620"/>
      <c r="AB49" s="620"/>
      <c r="AC49" s="234"/>
      <c r="AD49" s="234"/>
      <c r="AE49" s="234"/>
      <c r="AF49" s="234"/>
      <c r="AG49" s="234"/>
      <c r="AH49" s="234"/>
      <c r="AI49" s="234"/>
      <c r="AJ49" s="234"/>
      <c r="AK49" s="234"/>
      <c r="AL49" s="234"/>
      <c r="AM49" s="234" t="s">
        <v>171</v>
      </c>
      <c r="AN49" s="234">
        <v>5</v>
      </c>
      <c r="AO49" s="234">
        <v>20</v>
      </c>
      <c r="AP49" s="234">
        <v>5</v>
      </c>
    </row>
    <row r="50" spans="1:42" x14ac:dyDescent="0.35">
      <c r="A50" s="234"/>
      <c r="B50" s="619"/>
      <c r="C50" s="620"/>
      <c r="D50" s="620"/>
      <c r="E50" s="620"/>
      <c r="F50" s="620"/>
      <c r="G50" s="620"/>
      <c r="H50" s="620"/>
      <c r="I50" s="620"/>
      <c r="J50" s="620"/>
      <c r="K50" s="620"/>
      <c r="L50" s="620"/>
      <c r="M50" s="620"/>
      <c r="N50" s="620"/>
      <c r="O50" s="620"/>
      <c r="P50" s="620"/>
      <c r="Q50" s="620"/>
      <c r="R50" s="620"/>
      <c r="S50" s="620"/>
      <c r="T50" s="620"/>
      <c r="U50" s="620"/>
      <c r="V50" s="620"/>
      <c r="W50" s="620"/>
      <c r="X50" s="620"/>
      <c r="Y50" s="620"/>
      <c r="Z50" s="620"/>
      <c r="AA50" s="620"/>
      <c r="AB50" s="620"/>
      <c r="AC50" s="234"/>
      <c r="AD50" s="234"/>
      <c r="AE50" s="234"/>
      <c r="AF50" s="234"/>
      <c r="AG50" s="234"/>
      <c r="AH50" s="234"/>
      <c r="AI50" s="234"/>
      <c r="AJ50" s="234"/>
      <c r="AK50" s="234"/>
      <c r="AL50" s="234"/>
      <c r="AM50" s="234" t="s">
        <v>46</v>
      </c>
      <c r="AN50" s="234">
        <v>20</v>
      </c>
      <c r="AO50" s="234">
        <v>20</v>
      </c>
      <c r="AP50" s="234">
        <v>20</v>
      </c>
    </row>
    <row r="51" spans="1:42" x14ac:dyDescent="0.35">
      <c r="A51" s="234"/>
      <c r="B51" s="619"/>
      <c r="C51" s="620"/>
      <c r="D51" s="620"/>
      <c r="E51" s="620"/>
      <c r="F51" s="620"/>
      <c r="G51" s="620"/>
      <c r="H51" s="620"/>
      <c r="I51" s="620"/>
      <c r="J51" s="620"/>
      <c r="K51" s="620"/>
      <c r="L51" s="620"/>
      <c r="M51" s="620"/>
      <c r="N51" s="620"/>
      <c r="O51" s="620"/>
      <c r="P51" s="620"/>
      <c r="Q51" s="620"/>
      <c r="R51" s="620"/>
      <c r="S51" s="620"/>
      <c r="T51" s="620"/>
      <c r="U51" s="620"/>
      <c r="V51" s="620"/>
      <c r="W51" s="620"/>
      <c r="X51" s="620"/>
      <c r="Y51" s="620"/>
      <c r="Z51" s="620"/>
      <c r="AA51" s="620"/>
      <c r="AB51" s="620"/>
      <c r="AC51" s="234"/>
      <c r="AD51" s="234"/>
      <c r="AE51" s="234"/>
      <c r="AF51" s="234"/>
      <c r="AG51" s="234"/>
      <c r="AH51" s="234"/>
      <c r="AI51" s="234"/>
      <c r="AJ51" s="234"/>
      <c r="AK51" s="234"/>
      <c r="AL51" s="234"/>
      <c r="AM51" s="234"/>
      <c r="AN51" s="234"/>
      <c r="AO51" s="234"/>
      <c r="AP51" s="234"/>
    </row>
    <row r="52" spans="1:42" x14ac:dyDescent="0.35">
      <c r="A52" s="234"/>
      <c r="B52" s="619"/>
      <c r="C52" s="620"/>
      <c r="D52" s="620"/>
      <c r="E52" s="620"/>
      <c r="F52" s="620"/>
      <c r="G52" s="620"/>
      <c r="H52" s="620"/>
      <c r="I52" s="620"/>
      <c r="J52" s="620"/>
      <c r="K52" s="620"/>
      <c r="L52" s="620"/>
      <c r="M52" s="620"/>
      <c r="N52" s="620"/>
      <c r="O52" s="620"/>
      <c r="P52" s="620"/>
      <c r="Q52" s="620"/>
      <c r="R52" s="620"/>
      <c r="S52" s="620"/>
      <c r="T52" s="620"/>
      <c r="U52" s="620"/>
      <c r="V52" s="620"/>
      <c r="W52" s="620"/>
      <c r="X52" s="620"/>
      <c r="Y52" s="620"/>
      <c r="Z52" s="620"/>
      <c r="AA52" s="620"/>
      <c r="AB52" s="620"/>
      <c r="AC52" s="234"/>
      <c r="AD52" s="234"/>
      <c r="AE52" s="234"/>
      <c r="AF52" s="234"/>
      <c r="AG52" s="234"/>
      <c r="AH52" s="234"/>
      <c r="AI52" s="234"/>
      <c r="AJ52" s="234"/>
      <c r="AK52" s="234"/>
      <c r="AL52" s="234"/>
      <c r="AM52" s="234"/>
      <c r="AN52" s="234"/>
      <c r="AO52" s="234"/>
      <c r="AP52" s="234"/>
    </row>
    <row r="53" spans="1:42" ht="15" thickBot="1" x14ac:dyDescent="0.4">
      <c r="A53" s="234"/>
      <c r="B53" s="669"/>
      <c r="C53" s="670"/>
      <c r="D53" s="670"/>
      <c r="E53" s="670"/>
      <c r="F53" s="670"/>
      <c r="G53" s="670"/>
      <c r="H53" s="670"/>
      <c r="I53" s="670"/>
      <c r="J53" s="670"/>
      <c r="K53" s="670"/>
      <c r="L53" s="670"/>
      <c r="M53" s="670"/>
      <c r="N53" s="670"/>
      <c r="O53" s="670"/>
      <c r="P53" s="670"/>
      <c r="Q53" s="670"/>
      <c r="R53" s="670"/>
      <c r="S53" s="670"/>
      <c r="T53" s="670"/>
      <c r="U53" s="670"/>
      <c r="V53" s="670"/>
      <c r="W53" s="670"/>
      <c r="X53" s="670"/>
      <c r="Y53" s="670"/>
      <c r="Z53" s="670"/>
      <c r="AA53" s="670"/>
      <c r="AB53" s="670"/>
      <c r="AC53" s="234"/>
      <c r="AD53" s="234"/>
      <c r="AE53" s="234"/>
      <c r="AF53" s="234"/>
      <c r="AG53" s="234"/>
      <c r="AH53" s="234"/>
      <c r="AI53" s="234"/>
      <c r="AJ53" s="234"/>
      <c r="AK53" s="234"/>
      <c r="AL53" s="234"/>
      <c r="AM53" s="234"/>
      <c r="AN53" s="234"/>
      <c r="AO53" s="234"/>
      <c r="AP53" s="234"/>
    </row>
    <row r="54" spans="1:42" ht="15" thickBot="1" x14ac:dyDescent="0.4">
      <c r="A54" s="234"/>
      <c r="B54" s="486"/>
      <c r="C54" s="487"/>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7"/>
      <c r="AB54" s="487"/>
      <c r="AC54" s="234"/>
      <c r="AD54" s="234"/>
      <c r="AE54" s="234"/>
      <c r="AF54" s="234"/>
      <c r="AG54" s="234"/>
      <c r="AH54" s="234"/>
      <c r="AI54" s="234"/>
      <c r="AJ54" s="234"/>
      <c r="AK54" s="234"/>
      <c r="AL54" s="234"/>
      <c r="AM54" s="234"/>
      <c r="AN54" s="234"/>
      <c r="AO54" s="234"/>
      <c r="AP54" s="234"/>
    </row>
    <row r="55" spans="1:42" ht="14.5" customHeight="1" x14ac:dyDescent="0.35">
      <c r="A55" s="671"/>
      <c r="B55" s="672" t="s">
        <v>41</v>
      </c>
      <c r="C55" s="673"/>
      <c r="D55" s="673"/>
      <c r="E55" s="673"/>
      <c r="F55" s="673"/>
      <c r="G55" s="674"/>
      <c r="H55" s="678" t="s">
        <v>595</v>
      </c>
      <c r="I55" s="674"/>
      <c r="J55" s="678" t="s">
        <v>595</v>
      </c>
      <c r="K55" s="673"/>
      <c r="L55" s="673"/>
      <c r="M55" s="674"/>
      <c r="N55" s="678" t="s">
        <v>49</v>
      </c>
      <c r="O55" s="673"/>
      <c r="P55" s="673"/>
      <c r="Q55" s="673"/>
      <c r="R55" s="673"/>
      <c r="S55" s="673"/>
      <c r="T55" s="673"/>
      <c r="U55" s="674"/>
      <c r="V55" s="680" t="s">
        <v>50</v>
      </c>
      <c r="W55" s="681"/>
      <c r="X55" s="681"/>
      <c r="Y55" s="681"/>
      <c r="Z55" s="681"/>
      <c r="AA55" s="681"/>
      <c r="AB55" s="682"/>
      <c r="AC55" s="1211"/>
      <c r="AD55" s="1208"/>
      <c r="AE55" s="1208"/>
      <c r="AF55" s="1208"/>
      <c r="AG55" s="1208"/>
      <c r="AH55" s="1208"/>
      <c r="AI55" s="1208"/>
      <c r="AJ55" s="1208"/>
      <c r="AK55" s="1208"/>
      <c r="AL55" s="1208"/>
      <c r="AM55" s="1208"/>
      <c r="AN55" s="1208"/>
      <c r="AO55" s="1208"/>
      <c r="AP55" s="1208"/>
    </row>
    <row r="56" spans="1:42" ht="15" thickBot="1" x14ac:dyDescent="0.4">
      <c r="A56" s="671"/>
      <c r="B56" s="675"/>
      <c r="C56" s="676"/>
      <c r="D56" s="676"/>
      <c r="E56" s="676"/>
      <c r="F56" s="676"/>
      <c r="G56" s="677"/>
      <c r="H56" s="1205" t="s">
        <v>816</v>
      </c>
      <c r="I56" s="1206"/>
      <c r="J56" s="1205" t="s">
        <v>596</v>
      </c>
      <c r="K56" s="1207"/>
      <c r="L56" s="1207"/>
      <c r="M56" s="1206"/>
      <c r="N56" s="1205"/>
      <c r="O56" s="1207"/>
      <c r="P56" s="1207"/>
      <c r="Q56" s="1207"/>
      <c r="R56" s="1207"/>
      <c r="S56" s="1207"/>
      <c r="T56" s="1207"/>
      <c r="U56" s="1206"/>
      <c r="V56" s="683"/>
      <c r="W56" s="684"/>
      <c r="X56" s="684"/>
      <c r="Y56" s="684"/>
      <c r="Z56" s="684"/>
      <c r="AA56" s="684"/>
      <c r="AB56" s="685"/>
      <c r="AC56" s="1211"/>
      <c r="AD56" s="1208"/>
      <c r="AE56" s="1208"/>
      <c r="AF56" s="1208"/>
      <c r="AG56" s="1208"/>
      <c r="AH56" s="1208"/>
      <c r="AI56" s="1208"/>
      <c r="AJ56" s="1208"/>
      <c r="AK56" s="1208"/>
      <c r="AL56" s="1208"/>
      <c r="AM56" s="1208"/>
      <c r="AN56" s="1208"/>
      <c r="AO56" s="1208"/>
      <c r="AP56" s="1208"/>
    </row>
    <row r="57" spans="1:42" ht="15" thickBot="1" x14ac:dyDescent="0.4">
      <c r="A57" s="234"/>
      <c r="B57" s="686" t="s">
        <v>172</v>
      </c>
      <c r="C57" s="687"/>
      <c r="D57" s="687"/>
      <c r="E57" s="687"/>
      <c r="F57" s="687"/>
      <c r="G57" s="1209"/>
      <c r="H57" s="726">
        <v>7</v>
      </c>
      <c r="I57" s="728"/>
      <c r="J57" s="726">
        <v>5</v>
      </c>
      <c r="K57" s="727"/>
      <c r="L57" s="727"/>
      <c r="M57" s="728"/>
      <c r="N57" s="1248" t="s">
        <v>213</v>
      </c>
      <c r="O57" s="1249"/>
      <c r="P57" s="1249"/>
      <c r="Q57" s="1249"/>
      <c r="R57" s="1249"/>
      <c r="S57" s="1249"/>
      <c r="T57" s="1249"/>
      <c r="U57" s="1250"/>
      <c r="V57" s="766" t="s">
        <v>51</v>
      </c>
      <c r="W57" s="767"/>
      <c r="X57" s="767"/>
      <c r="Y57" s="767"/>
      <c r="Z57" s="767"/>
      <c r="AA57" s="767"/>
      <c r="AB57" s="768"/>
      <c r="AC57" s="234"/>
      <c r="AD57" s="234"/>
      <c r="AE57" s="234"/>
      <c r="AF57" s="234"/>
      <c r="AG57" s="234"/>
      <c r="AH57" s="234"/>
      <c r="AI57" s="234"/>
      <c r="AJ57" s="234"/>
      <c r="AK57" s="234"/>
      <c r="AL57" s="234"/>
      <c r="AM57" s="234"/>
      <c r="AN57" s="234"/>
      <c r="AO57" s="234"/>
      <c r="AP57" s="234"/>
    </row>
    <row r="58" spans="1:42" ht="15" thickBot="1" x14ac:dyDescent="0.4">
      <c r="A58" s="234"/>
      <c r="B58" s="686" t="s">
        <v>174</v>
      </c>
      <c r="C58" s="687"/>
      <c r="D58" s="687"/>
      <c r="E58" s="687"/>
      <c r="F58" s="687"/>
      <c r="G58" s="1209"/>
      <c r="H58" s="726">
        <v>6</v>
      </c>
      <c r="I58" s="728"/>
      <c r="J58" s="726">
        <v>5</v>
      </c>
      <c r="K58" s="727"/>
      <c r="L58" s="727"/>
      <c r="M58" s="728"/>
      <c r="N58" s="1248" t="s">
        <v>213</v>
      </c>
      <c r="O58" s="1249"/>
      <c r="P58" s="1249"/>
      <c r="Q58" s="1249"/>
      <c r="R58" s="1249"/>
      <c r="S58" s="1249"/>
      <c r="T58" s="1249"/>
      <c r="U58" s="1250"/>
      <c r="V58" s="766" t="s">
        <v>51</v>
      </c>
      <c r="W58" s="767"/>
      <c r="X58" s="767"/>
      <c r="Y58" s="767"/>
      <c r="Z58" s="767"/>
      <c r="AA58" s="767"/>
      <c r="AB58" s="768"/>
      <c r="AC58" s="234"/>
      <c r="AD58" s="234"/>
      <c r="AE58" s="234"/>
      <c r="AF58" s="234"/>
      <c r="AG58" s="234"/>
      <c r="AH58" s="234"/>
      <c r="AI58" s="234"/>
      <c r="AJ58" s="234"/>
      <c r="AK58" s="234"/>
      <c r="AL58" s="234"/>
      <c r="AM58" s="234"/>
      <c r="AN58" s="234"/>
      <c r="AO58" s="234"/>
      <c r="AP58" s="234"/>
    </row>
    <row r="59" spans="1:42" ht="15" thickBot="1" x14ac:dyDescent="0.4">
      <c r="A59" s="234"/>
      <c r="B59" s="686" t="s">
        <v>175</v>
      </c>
      <c r="C59" s="687"/>
      <c r="D59" s="687"/>
      <c r="E59" s="687"/>
      <c r="F59" s="687"/>
      <c r="G59" s="1209"/>
      <c r="H59" s="726">
        <v>6</v>
      </c>
      <c r="I59" s="728"/>
      <c r="J59" s="726">
        <v>5</v>
      </c>
      <c r="K59" s="727"/>
      <c r="L59" s="727"/>
      <c r="M59" s="728"/>
      <c r="N59" s="1248" t="s">
        <v>213</v>
      </c>
      <c r="O59" s="1249"/>
      <c r="P59" s="1249"/>
      <c r="Q59" s="1249"/>
      <c r="R59" s="1249"/>
      <c r="S59" s="1249"/>
      <c r="T59" s="1249"/>
      <c r="U59" s="1250"/>
      <c r="V59" s="766" t="s">
        <v>51</v>
      </c>
      <c r="W59" s="767"/>
      <c r="X59" s="767"/>
      <c r="Y59" s="767"/>
      <c r="Z59" s="767"/>
      <c r="AA59" s="767"/>
      <c r="AB59" s="768"/>
      <c r="AC59" s="234"/>
      <c r="AD59" s="234"/>
      <c r="AE59" s="234"/>
      <c r="AF59" s="234"/>
      <c r="AG59" s="234"/>
      <c r="AH59" s="234"/>
      <c r="AI59" s="234"/>
      <c r="AJ59" s="234"/>
      <c r="AK59" s="234"/>
      <c r="AL59" s="234"/>
      <c r="AM59" s="234"/>
      <c r="AN59" s="234"/>
      <c r="AO59" s="234"/>
      <c r="AP59" s="234"/>
    </row>
    <row r="60" spans="1:42" ht="15" thickBot="1" x14ac:dyDescent="0.4">
      <c r="A60" s="234"/>
      <c r="B60" s="686" t="s">
        <v>176</v>
      </c>
      <c r="C60" s="687"/>
      <c r="D60" s="687"/>
      <c r="E60" s="687"/>
      <c r="F60" s="687"/>
      <c r="G60" s="1209"/>
      <c r="H60" s="726">
        <v>5</v>
      </c>
      <c r="I60" s="728"/>
      <c r="J60" s="726">
        <v>5</v>
      </c>
      <c r="K60" s="727"/>
      <c r="L60" s="727"/>
      <c r="M60" s="728"/>
      <c r="N60" s="1251" t="s">
        <v>213</v>
      </c>
      <c r="O60" s="1252"/>
      <c r="P60" s="1252"/>
      <c r="Q60" s="1252"/>
      <c r="R60" s="1252"/>
      <c r="S60" s="1252"/>
      <c r="T60" s="1252"/>
      <c r="U60" s="1253"/>
      <c r="V60" s="766" t="s">
        <v>51</v>
      </c>
      <c r="W60" s="767"/>
      <c r="X60" s="767"/>
      <c r="Y60" s="767"/>
      <c r="Z60" s="767"/>
      <c r="AA60" s="767"/>
      <c r="AB60" s="768"/>
      <c r="AC60" s="234"/>
      <c r="AD60" s="234"/>
      <c r="AE60" s="234"/>
      <c r="AF60" s="234"/>
      <c r="AG60" s="234"/>
      <c r="AH60" s="234"/>
      <c r="AI60" s="234"/>
      <c r="AJ60" s="234"/>
      <c r="AK60" s="234"/>
      <c r="AL60" s="234"/>
      <c r="AM60" s="234"/>
      <c r="AN60" s="234"/>
      <c r="AO60" s="234"/>
      <c r="AP60" s="234"/>
    </row>
    <row r="61" spans="1:42" x14ac:dyDescent="0.35">
      <c r="A61" s="234"/>
      <c r="B61" s="686"/>
      <c r="C61" s="687"/>
      <c r="D61" s="687"/>
      <c r="E61" s="687"/>
      <c r="F61" s="687"/>
      <c r="G61" s="688"/>
      <c r="H61" s="1212"/>
      <c r="I61" s="1213"/>
      <c r="J61" s="1212"/>
      <c r="K61" s="1214"/>
      <c r="L61" s="1214"/>
      <c r="M61" s="1213"/>
      <c r="N61" s="692"/>
      <c r="O61" s="687"/>
      <c r="P61" s="687"/>
      <c r="Q61" s="687"/>
      <c r="R61" s="687"/>
      <c r="S61" s="687"/>
      <c r="T61" s="687"/>
      <c r="U61" s="688"/>
      <c r="V61" s="692"/>
      <c r="W61" s="687"/>
      <c r="X61" s="687"/>
      <c r="Y61" s="687"/>
      <c r="Z61" s="687"/>
      <c r="AA61" s="687"/>
      <c r="AB61" s="688"/>
      <c r="AC61" s="234"/>
      <c r="AD61" s="234"/>
      <c r="AE61" s="234"/>
      <c r="AF61" s="234"/>
      <c r="AG61" s="234"/>
      <c r="AH61" s="234"/>
      <c r="AI61" s="234"/>
      <c r="AJ61" s="234"/>
      <c r="AK61" s="234"/>
      <c r="AL61" s="234"/>
      <c r="AM61" s="234"/>
      <c r="AN61" s="234"/>
      <c r="AO61" s="234"/>
      <c r="AP61" s="234"/>
    </row>
    <row r="62" spans="1:42" x14ac:dyDescent="0.35">
      <c r="A62" s="234"/>
      <c r="B62" s="686"/>
      <c r="C62" s="687"/>
      <c r="D62" s="687"/>
      <c r="E62" s="687"/>
      <c r="F62" s="687"/>
      <c r="G62" s="688"/>
      <c r="H62" s="692"/>
      <c r="I62" s="688"/>
      <c r="J62" s="692"/>
      <c r="K62" s="687"/>
      <c r="L62" s="687"/>
      <c r="M62" s="688"/>
      <c r="N62" s="692"/>
      <c r="O62" s="687"/>
      <c r="P62" s="687"/>
      <c r="Q62" s="687"/>
      <c r="R62" s="687"/>
      <c r="S62" s="687"/>
      <c r="T62" s="687"/>
      <c r="U62" s="688"/>
      <c r="V62" s="692"/>
      <c r="W62" s="687"/>
      <c r="X62" s="687"/>
      <c r="Y62" s="687"/>
      <c r="Z62" s="687"/>
      <c r="AA62" s="687"/>
      <c r="AB62" s="688"/>
      <c r="AC62" s="234"/>
      <c r="AD62" s="234"/>
      <c r="AE62" s="234"/>
      <c r="AF62" s="234"/>
      <c r="AG62" s="234"/>
      <c r="AH62" s="234"/>
      <c r="AI62" s="234"/>
      <c r="AJ62" s="234"/>
      <c r="AK62" s="234"/>
      <c r="AL62" s="234"/>
      <c r="AM62" s="234"/>
      <c r="AN62" s="234"/>
      <c r="AO62" s="234"/>
      <c r="AP62" s="234"/>
    </row>
    <row r="63" spans="1:42" x14ac:dyDescent="0.35">
      <c r="A63" s="234"/>
      <c r="B63" s="686"/>
      <c r="C63" s="687"/>
      <c r="D63" s="687"/>
      <c r="E63" s="687"/>
      <c r="F63" s="687"/>
      <c r="G63" s="688"/>
      <c r="H63" s="692"/>
      <c r="I63" s="688"/>
      <c r="J63" s="692"/>
      <c r="K63" s="687"/>
      <c r="L63" s="687"/>
      <c r="M63" s="688"/>
      <c r="N63" s="692"/>
      <c r="O63" s="687"/>
      <c r="P63" s="687"/>
      <c r="Q63" s="687"/>
      <c r="R63" s="687"/>
      <c r="S63" s="687"/>
      <c r="T63" s="687"/>
      <c r="U63" s="688"/>
      <c r="V63" s="692"/>
      <c r="W63" s="687"/>
      <c r="X63" s="687"/>
      <c r="Y63" s="687"/>
      <c r="Z63" s="687"/>
      <c r="AA63" s="687"/>
      <c r="AB63" s="688"/>
      <c r="AC63" s="234"/>
      <c r="AD63" s="234"/>
      <c r="AE63" s="234"/>
      <c r="AF63" s="234"/>
      <c r="AG63" s="234"/>
      <c r="AH63" s="234"/>
      <c r="AI63" s="234"/>
      <c r="AJ63" s="234"/>
      <c r="AK63" s="234"/>
      <c r="AL63" s="234"/>
      <c r="AM63" s="234"/>
      <c r="AN63" s="234"/>
      <c r="AO63" s="234"/>
      <c r="AP63" s="234"/>
    </row>
    <row r="64" spans="1:42" x14ac:dyDescent="0.35">
      <c r="A64" s="234"/>
      <c r="B64" s="686"/>
      <c r="C64" s="687"/>
      <c r="D64" s="687"/>
      <c r="E64" s="687"/>
      <c r="F64" s="687"/>
      <c r="G64" s="688"/>
      <c r="H64" s="692"/>
      <c r="I64" s="688"/>
      <c r="J64" s="692"/>
      <c r="K64" s="687"/>
      <c r="L64" s="687"/>
      <c r="M64" s="688"/>
      <c r="N64" s="692"/>
      <c r="O64" s="687"/>
      <c r="P64" s="687"/>
      <c r="Q64" s="687"/>
      <c r="R64" s="687"/>
      <c r="S64" s="687"/>
      <c r="T64" s="687"/>
      <c r="U64" s="688"/>
      <c r="V64" s="692"/>
      <c r="W64" s="687"/>
      <c r="X64" s="687"/>
      <c r="Y64" s="687"/>
      <c r="Z64" s="687"/>
      <c r="AA64" s="687"/>
      <c r="AB64" s="688"/>
      <c r="AC64" s="234"/>
      <c r="AD64" s="234"/>
      <c r="AE64" s="234"/>
      <c r="AF64" s="234"/>
      <c r="AG64" s="234"/>
      <c r="AH64" s="234"/>
      <c r="AI64" s="234"/>
      <c r="AJ64" s="234"/>
      <c r="AK64" s="234"/>
      <c r="AL64" s="234"/>
      <c r="AM64" s="234"/>
      <c r="AN64" s="234"/>
      <c r="AO64" s="234"/>
      <c r="AP64" s="234"/>
    </row>
    <row r="65" spans="1:42" x14ac:dyDescent="0.35">
      <c r="A65" s="234"/>
      <c r="B65" s="686"/>
      <c r="C65" s="687"/>
      <c r="D65" s="687"/>
      <c r="E65" s="687"/>
      <c r="F65" s="687"/>
      <c r="G65" s="688"/>
      <c r="H65" s="692"/>
      <c r="I65" s="688"/>
      <c r="J65" s="692"/>
      <c r="K65" s="687"/>
      <c r="L65" s="687"/>
      <c r="M65" s="688"/>
      <c r="N65" s="692"/>
      <c r="O65" s="687"/>
      <c r="P65" s="687"/>
      <c r="Q65" s="687"/>
      <c r="R65" s="687"/>
      <c r="S65" s="687"/>
      <c r="T65" s="687"/>
      <c r="U65" s="688"/>
      <c r="V65" s="692"/>
      <c r="W65" s="687"/>
      <c r="X65" s="687"/>
      <c r="Y65" s="687"/>
      <c r="Z65" s="687"/>
      <c r="AA65" s="687"/>
      <c r="AB65" s="688"/>
      <c r="AC65" s="234"/>
      <c r="AD65" s="234"/>
      <c r="AE65" s="234"/>
      <c r="AF65" s="234"/>
      <c r="AG65" s="234"/>
      <c r="AH65" s="234"/>
      <c r="AI65" s="234"/>
      <c r="AJ65" s="234"/>
      <c r="AK65" s="234"/>
      <c r="AL65" s="234"/>
      <c r="AM65" s="234"/>
      <c r="AN65" s="234"/>
      <c r="AO65" s="234"/>
      <c r="AP65" s="234"/>
    </row>
    <row r="66" spans="1:42" x14ac:dyDescent="0.35">
      <c r="A66" s="234"/>
      <c r="B66" s="686"/>
      <c r="C66" s="687"/>
      <c r="D66" s="687"/>
      <c r="E66" s="687"/>
      <c r="F66" s="687"/>
      <c r="G66" s="688"/>
      <c r="H66" s="692"/>
      <c r="I66" s="688"/>
      <c r="J66" s="692"/>
      <c r="K66" s="687"/>
      <c r="L66" s="687"/>
      <c r="M66" s="688"/>
      <c r="N66" s="692"/>
      <c r="O66" s="687"/>
      <c r="P66" s="687"/>
      <c r="Q66" s="687"/>
      <c r="R66" s="687"/>
      <c r="S66" s="687"/>
      <c r="T66" s="687"/>
      <c r="U66" s="688"/>
      <c r="V66" s="692"/>
      <c r="W66" s="687"/>
      <c r="X66" s="687"/>
      <c r="Y66" s="687"/>
      <c r="Z66" s="687"/>
      <c r="AA66" s="687"/>
      <c r="AB66" s="688"/>
      <c r="AC66" s="234"/>
      <c r="AD66" s="234"/>
      <c r="AE66" s="234"/>
      <c r="AF66" s="234"/>
      <c r="AG66" s="234"/>
      <c r="AH66" s="234"/>
      <c r="AI66" s="234"/>
      <c r="AJ66" s="234"/>
      <c r="AK66" s="234"/>
      <c r="AL66" s="234"/>
      <c r="AM66" s="234"/>
      <c r="AN66" s="234"/>
      <c r="AO66" s="234"/>
      <c r="AP66" s="234"/>
    </row>
    <row r="67" spans="1:42" x14ac:dyDescent="0.35">
      <c r="A67" s="234"/>
      <c r="B67" s="686"/>
      <c r="C67" s="687"/>
      <c r="D67" s="687"/>
      <c r="E67" s="687"/>
      <c r="F67" s="687"/>
      <c r="G67" s="688"/>
      <c r="H67" s="692"/>
      <c r="I67" s="688"/>
      <c r="J67" s="692"/>
      <c r="K67" s="687"/>
      <c r="L67" s="687"/>
      <c r="M67" s="688"/>
      <c r="N67" s="692"/>
      <c r="O67" s="687"/>
      <c r="P67" s="687"/>
      <c r="Q67" s="687"/>
      <c r="R67" s="687"/>
      <c r="S67" s="687"/>
      <c r="T67" s="687"/>
      <c r="U67" s="688"/>
      <c r="V67" s="692"/>
      <c r="W67" s="687"/>
      <c r="X67" s="687"/>
      <c r="Y67" s="687"/>
      <c r="Z67" s="687"/>
      <c r="AA67" s="687"/>
      <c r="AB67" s="688"/>
      <c r="AC67" s="234"/>
      <c r="AD67" s="234"/>
      <c r="AE67" s="234"/>
      <c r="AF67" s="234"/>
      <c r="AG67" s="234"/>
      <c r="AH67" s="234"/>
      <c r="AI67" s="234"/>
      <c r="AJ67" s="234"/>
      <c r="AK67" s="234"/>
      <c r="AL67" s="234"/>
      <c r="AM67" s="234"/>
      <c r="AN67" s="234"/>
      <c r="AO67" s="234"/>
      <c r="AP67" s="234"/>
    </row>
    <row r="68" spans="1:42" ht="15" thickBot="1" x14ac:dyDescent="0.4">
      <c r="A68" s="234"/>
      <c r="B68" s="696"/>
      <c r="C68" s="697"/>
      <c r="D68" s="697"/>
      <c r="E68" s="697"/>
      <c r="F68" s="697"/>
      <c r="G68" s="698"/>
      <c r="H68" s="699"/>
      <c r="I68" s="698"/>
      <c r="J68" s="699"/>
      <c r="K68" s="697"/>
      <c r="L68" s="697"/>
      <c r="M68" s="698"/>
      <c r="N68" s="699"/>
      <c r="O68" s="697"/>
      <c r="P68" s="697"/>
      <c r="Q68" s="697"/>
      <c r="R68" s="697"/>
      <c r="S68" s="697"/>
      <c r="T68" s="697"/>
      <c r="U68" s="698"/>
      <c r="V68" s="699"/>
      <c r="W68" s="697"/>
      <c r="X68" s="697"/>
      <c r="Y68" s="697"/>
      <c r="Z68" s="697"/>
      <c r="AA68" s="697"/>
      <c r="AB68" s="698"/>
      <c r="AC68" s="234"/>
      <c r="AD68" s="234"/>
      <c r="AE68" s="234"/>
      <c r="AF68" s="234"/>
      <c r="AG68" s="234"/>
      <c r="AH68" s="234"/>
      <c r="AI68" s="234"/>
      <c r="AJ68" s="234"/>
      <c r="AK68" s="234"/>
      <c r="AL68" s="234"/>
      <c r="AM68" s="234"/>
      <c r="AN68" s="234"/>
      <c r="AO68" s="234"/>
      <c r="AP68" s="234"/>
    </row>
    <row r="69" spans="1:42" ht="15" thickBot="1" x14ac:dyDescent="0.4">
      <c r="A69" s="234"/>
      <c r="B69" s="503"/>
      <c r="C69" s="504"/>
      <c r="D69" s="504"/>
      <c r="E69" s="504"/>
      <c r="F69" s="504"/>
      <c r="G69" s="504"/>
      <c r="H69" s="504"/>
      <c r="I69" s="504"/>
      <c r="J69" s="504"/>
      <c r="K69" s="504"/>
      <c r="L69" s="504"/>
      <c r="M69" s="504"/>
      <c r="N69" s="504"/>
      <c r="O69" s="504"/>
      <c r="P69" s="504"/>
      <c r="Q69" s="504"/>
      <c r="R69" s="504"/>
      <c r="S69" s="504"/>
      <c r="T69" s="504"/>
      <c r="U69" s="504"/>
      <c r="V69" s="504"/>
      <c r="W69" s="504"/>
      <c r="X69" s="504"/>
      <c r="Y69" s="504"/>
      <c r="Z69" s="504"/>
      <c r="AA69" s="504"/>
      <c r="AB69" s="504"/>
      <c r="AC69" s="234"/>
      <c r="AD69" s="234"/>
      <c r="AE69" s="234"/>
      <c r="AF69" s="234"/>
      <c r="AG69" s="234"/>
      <c r="AH69" s="234"/>
      <c r="AI69" s="234"/>
      <c r="AJ69" s="234"/>
      <c r="AK69" s="234"/>
      <c r="AL69" s="234"/>
      <c r="AM69" s="234"/>
      <c r="AN69" s="234"/>
      <c r="AO69" s="234"/>
      <c r="AP69" s="234"/>
    </row>
    <row r="70" spans="1:42" x14ac:dyDescent="0.35">
      <c r="A70" s="234"/>
      <c r="B70" s="714" t="s">
        <v>856</v>
      </c>
      <c r="C70" s="715"/>
      <c r="D70" s="715"/>
      <c r="E70" s="715"/>
      <c r="F70" s="715"/>
      <c r="G70" s="715"/>
      <c r="H70" s="715" t="s">
        <v>857</v>
      </c>
      <c r="I70" s="715"/>
      <c r="J70" s="715"/>
      <c r="K70" s="715"/>
      <c r="L70" s="715"/>
      <c r="M70" s="715"/>
      <c r="N70" s="715"/>
      <c r="O70" s="715"/>
      <c r="P70" s="715"/>
      <c r="Q70" s="715"/>
      <c r="R70" s="718"/>
      <c r="S70" s="714" t="s">
        <v>858</v>
      </c>
      <c r="T70" s="715"/>
      <c r="U70" s="715"/>
      <c r="V70" s="715"/>
      <c r="W70" s="715"/>
      <c r="X70" s="715"/>
      <c r="Y70" s="715"/>
      <c r="Z70" s="715"/>
      <c r="AA70" s="715"/>
      <c r="AB70" s="715"/>
      <c r="AC70" s="234"/>
      <c r="AD70" s="234"/>
      <c r="AE70" s="234"/>
      <c r="AF70" s="234"/>
      <c r="AG70" s="234"/>
      <c r="AH70" s="234"/>
      <c r="AI70" s="234"/>
      <c r="AJ70" s="234"/>
      <c r="AK70" s="234"/>
      <c r="AL70" s="234"/>
      <c r="AM70" s="234"/>
      <c r="AN70" s="234"/>
      <c r="AO70" s="234"/>
      <c r="AP70" s="234"/>
    </row>
    <row r="71" spans="1:42" ht="15" thickBot="1" x14ac:dyDescent="0.4">
      <c r="A71" s="234"/>
      <c r="B71" s="716"/>
      <c r="C71" s="717"/>
      <c r="D71" s="717"/>
      <c r="E71" s="717"/>
      <c r="F71" s="717"/>
      <c r="G71" s="717"/>
      <c r="H71" s="717"/>
      <c r="I71" s="717"/>
      <c r="J71" s="717"/>
      <c r="K71" s="717"/>
      <c r="L71" s="717"/>
      <c r="M71" s="717"/>
      <c r="N71" s="717"/>
      <c r="O71" s="717"/>
      <c r="P71" s="717"/>
      <c r="Q71" s="717"/>
      <c r="R71" s="719"/>
      <c r="S71" s="716"/>
      <c r="T71" s="717"/>
      <c r="U71" s="717"/>
      <c r="V71" s="717"/>
      <c r="W71" s="717"/>
      <c r="X71" s="717"/>
      <c r="Y71" s="717"/>
      <c r="Z71" s="717"/>
      <c r="AA71" s="717"/>
      <c r="AB71" s="717"/>
      <c r="AC71" s="234"/>
      <c r="AD71" s="234"/>
      <c r="AE71" s="234"/>
      <c r="AF71" s="234"/>
      <c r="AG71" s="234"/>
      <c r="AH71" s="234"/>
      <c r="AI71" s="234"/>
      <c r="AJ71" s="234"/>
      <c r="AK71" s="234"/>
      <c r="AL71" s="234"/>
      <c r="AM71" s="234"/>
      <c r="AN71" s="234"/>
      <c r="AO71" s="234"/>
      <c r="AP71" s="234"/>
    </row>
    <row r="72" spans="1:42" ht="28" customHeight="1" thickBot="1" x14ac:dyDescent="0.4">
      <c r="A72" s="234"/>
      <c r="B72" s="720">
        <v>0.75</v>
      </c>
      <c r="C72" s="721"/>
      <c r="D72" s="721"/>
      <c r="E72" s="721"/>
      <c r="F72" s="721"/>
      <c r="G72" s="722"/>
      <c r="H72" s="723" t="s">
        <v>1235</v>
      </c>
      <c r="I72" s="724"/>
      <c r="J72" s="724"/>
      <c r="K72" s="724"/>
      <c r="L72" s="724"/>
      <c r="M72" s="724"/>
      <c r="N72" s="724"/>
      <c r="O72" s="724"/>
      <c r="P72" s="724"/>
      <c r="Q72" s="724"/>
      <c r="R72" s="725"/>
      <c r="S72" s="503"/>
      <c r="T72" s="504"/>
      <c r="U72" s="504"/>
      <c r="V72" s="504"/>
      <c r="W72" s="504"/>
      <c r="X72" s="504"/>
      <c r="Y72" s="504"/>
      <c r="Z72" s="504"/>
      <c r="AA72" s="504"/>
      <c r="AB72" s="504"/>
      <c r="AC72" s="234"/>
      <c r="AD72" s="234"/>
      <c r="AE72" s="234"/>
      <c r="AF72" s="234"/>
      <c r="AG72" s="234"/>
      <c r="AH72" s="234"/>
      <c r="AI72" s="234"/>
      <c r="AJ72" s="234"/>
      <c r="AK72" s="234"/>
      <c r="AL72" s="234"/>
      <c r="AM72" s="234"/>
      <c r="AN72" s="234"/>
      <c r="AO72" s="234"/>
      <c r="AP72" s="234"/>
    </row>
    <row r="73" spans="1:42" ht="15" thickBot="1" x14ac:dyDescent="0.4">
      <c r="A73" s="234"/>
      <c r="B73" s="700"/>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c r="AA73" s="701"/>
      <c r="AB73" s="701"/>
      <c r="AC73" s="234"/>
      <c r="AD73" s="234"/>
      <c r="AE73" s="234"/>
      <c r="AF73" s="234"/>
      <c r="AG73" s="234"/>
      <c r="AH73" s="234"/>
      <c r="AI73" s="234"/>
      <c r="AJ73" s="234"/>
      <c r="AK73" s="234"/>
      <c r="AL73" s="234"/>
      <c r="AM73" s="234"/>
      <c r="AN73" s="234"/>
      <c r="AO73" s="234"/>
      <c r="AP73" s="234"/>
    </row>
    <row r="74" spans="1:42" x14ac:dyDescent="0.35">
      <c r="A74" s="234"/>
      <c r="B74" s="702" t="s">
        <v>861</v>
      </c>
      <c r="C74" s="703"/>
      <c r="D74" s="703"/>
      <c r="E74" s="703"/>
      <c r="F74" s="703"/>
      <c r="G74" s="703"/>
      <c r="H74" s="704"/>
      <c r="I74" s="708" t="s">
        <v>1219</v>
      </c>
      <c r="J74" s="709"/>
      <c r="K74" s="709"/>
      <c r="L74" s="709"/>
      <c r="M74" s="709"/>
      <c r="N74" s="709"/>
      <c r="O74" s="709"/>
      <c r="P74" s="710"/>
      <c r="Q74" s="702" t="s">
        <v>863</v>
      </c>
      <c r="R74" s="703"/>
      <c r="S74" s="703"/>
      <c r="T74" s="703"/>
      <c r="U74" s="704"/>
      <c r="V74" s="1215" t="s">
        <v>1236</v>
      </c>
      <c r="W74" s="1216"/>
      <c r="X74" s="1216"/>
      <c r="Y74" s="1216"/>
      <c r="Z74" s="1216"/>
      <c r="AA74" s="1216"/>
      <c r="AB74" s="1216"/>
      <c r="AC74" s="234"/>
      <c r="AD74" s="234"/>
      <c r="AE74" s="234"/>
      <c r="AF74" s="234"/>
      <c r="AG74" s="234"/>
      <c r="AH74" s="234"/>
      <c r="AI74" s="234"/>
      <c r="AJ74" s="234"/>
      <c r="AK74" s="234"/>
      <c r="AL74" s="234"/>
      <c r="AM74" s="234"/>
      <c r="AN74" s="234"/>
      <c r="AO74" s="234"/>
      <c r="AP74" s="234"/>
    </row>
    <row r="75" spans="1:42" x14ac:dyDescent="0.35">
      <c r="A75" s="234"/>
      <c r="B75" s="705"/>
      <c r="C75" s="706"/>
      <c r="D75" s="706"/>
      <c r="E75" s="706"/>
      <c r="F75" s="706"/>
      <c r="G75" s="706"/>
      <c r="H75" s="707"/>
      <c r="I75" s="711"/>
      <c r="J75" s="712"/>
      <c r="K75" s="712"/>
      <c r="L75" s="712"/>
      <c r="M75" s="712"/>
      <c r="N75" s="712"/>
      <c r="O75" s="712"/>
      <c r="P75" s="713"/>
      <c r="Q75" s="705"/>
      <c r="R75" s="706"/>
      <c r="S75" s="706"/>
      <c r="T75" s="706"/>
      <c r="U75" s="707"/>
      <c r="V75" s="1217" t="s">
        <v>1221</v>
      </c>
      <c r="W75" s="1218"/>
      <c r="X75" s="1218"/>
      <c r="Y75" s="1218"/>
      <c r="Z75" s="1218"/>
      <c r="AA75" s="1218"/>
      <c r="AB75" s="1218"/>
      <c r="AC75" s="234"/>
      <c r="AD75" s="234"/>
      <c r="AE75" s="234"/>
      <c r="AF75" s="234"/>
      <c r="AG75" s="234"/>
      <c r="AH75" s="234"/>
      <c r="AI75" s="234"/>
      <c r="AJ75" s="234"/>
      <c r="AK75" s="234"/>
      <c r="AL75" s="234"/>
      <c r="AM75" s="234"/>
      <c r="AN75" s="234"/>
      <c r="AO75" s="234"/>
      <c r="AP75" s="234"/>
    </row>
    <row r="76" spans="1:42" x14ac:dyDescent="0.35">
      <c r="A76" s="234"/>
      <c r="B76" s="234"/>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234"/>
      <c r="AB76" s="234"/>
      <c r="AC76" s="234"/>
      <c r="AD76" s="234"/>
      <c r="AE76" s="234"/>
      <c r="AF76" s="234"/>
      <c r="AG76" s="234"/>
      <c r="AH76" s="234"/>
      <c r="AI76" s="234"/>
      <c r="AJ76" s="234"/>
      <c r="AK76" s="234"/>
      <c r="AL76" s="234"/>
      <c r="AM76" s="234"/>
      <c r="AN76" s="234"/>
      <c r="AO76" s="234"/>
      <c r="AP76" s="234"/>
    </row>
    <row r="77" spans="1:42" x14ac:dyDescent="0.35">
      <c r="A77" s="234"/>
      <c r="B77" s="234"/>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234"/>
      <c r="AB77" s="234"/>
      <c r="AC77" s="234"/>
      <c r="AD77" s="234"/>
      <c r="AE77" s="234"/>
      <c r="AF77" s="234"/>
      <c r="AG77" s="234"/>
      <c r="AH77" s="234"/>
      <c r="AI77" s="234"/>
      <c r="AJ77" s="234"/>
      <c r="AK77" s="234"/>
      <c r="AL77" s="234"/>
      <c r="AM77" s="234"/>
      <c r="AN77" s="234"/>
      <c r="AO77" s="234"/>
      <c r="AP77" s="234"/>
    </row>
    <row r="78" spans="1:42" x14ac:dyDescent="0.35">
      <c r="A78" s="234"/>
      <c r="B78" s="234"/>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234"/>
      <c r="AB78" s="234"/>
      <c r="AC78" s="234"/>
      <c r="AD78" s="234"/>
      <c r="AE78" s="234"/>
      <c r="AF78" s="234"/>
      <c r="AG78" s="234"/>
      <c r="AH78" s="234"/>
      <c r="AI78" s="234"/>
      <c r="AJ78" s="234"/>
      <c r="AK78" s="234"/>
      <c r="AL78" s="234"/>
      <c r="AM78" s="234"/>
      <c r="AN78" s="234"/>
      <c r="AO78" s="234"/>
      <c r="AP78" s="234"/>
    </row>
    <row r="79" spans="1:42" x14ac:dyDescent="0.35">
      <c r="A79" s="234"/>
      <c r="B79" s="234"/>
      <c r="C79" s="234"/>
      <c r="D79" s="234"/>
      <c r="E79" s="234"/>
      <c r="F79" s="234"/>
      <c r="G79" s="234"/>
      <c r="H79" s="234"/>
      <c r="I79" s="234"/>
      <c r="J79" s="234"/>
      <c r="K79" s="234"/>
      <c r="L79" s="234"/>
      <c r="M79" s="234"/>
      <c r="N79" s="234"/>
      <c r="O79" s="234"/>
      <c r="P79" s="234"/>
      <c r="Q79" s="234"/>
      <c r="R79" s="234"/>
      <c r="S79" s="234"/>
      <c r="T79" s="234"/>
      <c r="U79" s="234"/>
      <c r="V79" s="234"/>
      <c r="W79" s="234"/>
      <c r="X79" s="234"/>
      <c r="Y79" s="234"/>
      <c r="Z79" s="234"/>
      <c r="AA79" s="234"/>
      <c r="AB79" s="234"/>
      <c r="AC79" s="234"/>
      <c r="AD79" s="234"/>
      <c r="AE79" s="234"/>
      <c r="AF79" s="234"/>
      <c r="AG79" s="234"/>
      <c r="AH79" s="234"/>
      <c r="AI79" s="234"/>
      <c r="AJ79" s="234"/>
      <c r="AK79" s="234"/>
      <c r="AL79" s="234"/>
      <c r="AM79" s="234"/>
      <c r="AN79" s="234"/>
      <c r="AO79" s="234"/>
      <c r="AP79" s="234"/>
    </row>
    <row r="80" spans="1:42" x14ac:dyDescent="0.35">
      <c r="A80" s="234"/>
      <c r="B80" s="234"/>
      <c r="C80" s="234"/>
      <c r="D80" s="234"/>
      <c r="E80" s="234"/>
      <c r="F80" s="234"/>
      <c r="G80" s="234"/>
      <c r="H80" s="234"/>
      <c r="I80" s="234"/>
      <c r="J80" s="234"/>
      <c r="K80" s="234"/>
      <c r="L80" s="234"/>
      <c r="M80" s="234"/>
      <c r="N80" s="234"/>
      <c r="O80" s="234"/>
      <c r="P80" s="234"/>
      <c r="Q80" s="234"/>
      <c r="R80" s="234"/>
      <c r="S80" s="234"/>
      <c r="T80" s="234"/>
      <c r="U80" s="234"/>
      <c r="V80" s="234"/>
      <c r="W80" s="234"/>
      <c r="X80" s="234"/>
      <c r="Y80" s="234"/>
      <c r="Z80" s="234"/>
      <c r="AA80" s="234"/>
      <c r="AB80" s="234"/>
      <c r="AC80" s="234"/>
      <c r="AD80" s="234"/>
      <c r="AE80" s="234"/>
      <c r="AF80" s="234"/>
      <c r="AG80" s="234"/>
      <c r="AH80" s="234"/>
      <c r="AI80" s="234"/>
      <c r="AJ80" s="234"/>
      <c r="AK80" s="234"/>
      <c r="AL80" s="234"/>
      <c r="AM80" s="234"/>
      <c r="AN80" s="234"/>
      <c r="AO80" s="234"/>
      <c r="AP80" s="234"/>
    </row>
    <row r="81" spans="1:42" x14ac:dyDescent="0.35">
      <c r="A81" s="234"/>
      <c r="B81" s="234"/>
      <c r="C81" s="234"/>
      <c r="D81" s="234"/>
      <c r="E81" s="234"/>
      <c r="F81" s="234"/>
      <c r="G81" s="234"/>
      <c r="H81" s="234"/>
      <c r="I81" s="234"/>
      <c r="J81" s="234"/>
      <c r="K81" s="234"/>
      <c r="L81" s="234"/>
      <c r="M81" s="234"/>
      <c r="N81" s="234"/>
      <c r="O81" s="234"/>
      <c r="P81" s="234"/>
      <c r="Q81" s="234"/>
      <c r="R81" s="234"/>
      <c r="S81" s="234"/>
      <c r="T81" s="234"/>
      <c r="U81" s="234"/>
      <c r="V81" s="234"/>
      <c r="W81" s="234"/>
      <c r="X81" s="234"/>
      <c r="Y81" s="234"/>
      <c r="Z81" s="234"/>
      <c r="AA81" s="234"/>
      <c r="AB81" s="234"/>
      <c r="AC81" s="234"/>
      <c r="AD81" s="234"/>
      <c r="AE81" s="234"/>
      <c r="AF81" s="234"/>
      <c r="AG81" s="234"/>
      <c r="AH81" s="234"/>
      <c r="AI81" s="234"/>
      <c r="AJ81" s="234"/>
      <c r="AK81" s="234"/>
      <c r="AL81" s="234"/>
      <c r="AM81" s="234"/>
      <c r="AN81" s="234"/>
      <c r="AO81" s="234"/>
      <c r="AP81" s="234"/>
    </row>
    <row r="82" spans="1:42" x14ac:dyDescent="0.35">
      <c r="A82" s="234"/>
      <c r="B82" s="234"/>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234"/>
      <c r="AB82" s="234"/>
      <c r="AC82" s="234"/>
      <c r="AD82" s="234"/>
      <c r="AE82" s="234"/>
      <c r="AF82" s="234"/>
      <c r="AG82" s="234"/>
      <c r="AH82" s="234"/>
      <c r="AI82" s="234"/>
      <c r="AJ82" s="234"/>
      <c r="AK82" s="234"/>
      <c r="AL82" s="234"/>
      <c r="AM82" s="234"/>
      <c r="AN82" s="234"/>
      <c r="AO82" s="234"/>
      <c r="AP82" s="234"/>
    </row>
    <row r="83" spans="1:42" x14ac:dyDescent="0.35">
      <c r="A83" s="234"/>
      <c r="B83" s="234"/>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234"/>
      <c r="AB83" s="234"/>
      <c r="AC83" s="234"/>
      <c r="AD83" s="234"/>
      <c r="AE83" s="234"/>
      <c r="AF83" s="234"/>
      <c r="AG83" s="234"/>
      <c r="AH83" s="234"/>
      <c r="AI83" s="234"/>
      <c r="AJ83" s="234"/>
      <c r="AK83" s="234"/>
      <c r="AL83" s="234"/>
      <c r="AM83" s="234"/>
      <c r="AN83" s="234"/>
      <c r="AO83" s="234"/>
      <c r="AP83" s="234"/>
    </row>
    <row r="84" spans="1:42" x14ac:dyDescent="0.35">
      <c r="A84" s="234"/>
      <c r="B84" s="234"/>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234"/>
      <c r="AB84" s="234"/>
      <c r="AC84" s="234"/>
      <c r="AD84" s="234"/>
      <c r="AE84" s="234"/>
      <c r="AF84" s="234"/>
      <c r="AG84" s="234"/>
      <c r="AH84" s="234"/>
      <c r="AI84" s="234"/>
      <c r="AJ84" s="234"/>
      <c r="AK84" s="234"/>
      <c r="AL84" s="234"/>
      <c r="AM84" s="234"/>
      <c r="AN84" s="234"/>
      <c r="AO84" s="234"/>
      <c r="AP84" s="234"/>
    </row>
    <row r="85" spans="1:42" x14ac:dyDescent="0.35">
      <c r="A85" s="234"/>
      <c r="B85" s="234"/>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234"/>
      <c r="AB85" s="234"/>
      <c r="AC85" s="234"/>
      <c r="AD85" s="234"/>
      <c r="AE85" s="234"/>
      <c r="AF85" s="234"/>
      <c r="AG85" s="234"/>
      <c r="AH85" s="234"/>
      <c r="AI85" s="234"/>
      <c r="AJ85" s="234"/>
      <c r="AK85" s="234"/>
      <c r="AL85" s="234"/>
      <c r="AM85" s="234"/>
      <c r="AN85" s="234"/>
      <c r="AO85" s="234"/>
      <c r="AP85" s="234"/>
    </row>
    <row r="86" spans="1:42" x14ac:dyDescent="0.35">
      <c r="A86" s="234"/>
      <c r="B86" s="234"/>
      <c r="C86" s="234"/>
      <c r="D86" s="234"/>
      <c r="E86" s="234"/>
      <c r="F86" s="234"/>
      <c r="G86" s="234"/>
      <c r="H86" s="234"/>
      <c r="I86" s="234"/>
      <c r="J86" s="234"/>
      <c r="K86" s="234"/>
      <c r="L86" s="234"/>
      <c r="M86" s="234"/>
      <c r="N86" s="234"/>
      <c r="O86" s="234"/>
      <c r="P86" s="234"/>
      <c r="Q86" s="234"/>
      <c r="R86" s="234"/>
      <c r="S86" s="234"/>
      <c r="T86" s="234"/>
      <c r="U86" s="234"/>
      <c r="V86" s="234"/>
      <c r="W86" s="234"/>
      <c r="X86" s="234"/>
      <c r="Y86" s="234"/>
      <c r="Z86" s="234"/>
      <c r="AA86" s="234"/>
      <c r="AB86" s="234"/>
      <c r="AC86" s="234"/>
      <c r="AD86" s="234"/>
      <c r="AE86" s="234"/>
      <c r="AF86" s="234"/>
      <c r="AG86" s="234"/>
      <c r="AH86" s="234"/>
      <c r="AI86" s="234"/>
      <c r="AJ86" s="234"/>
      <c r="AK86" s="234"/>
      <c r="AL86" s="234"/>
      <c r="AM86" s="234"/>
      <c r="AN86" s="234"/>
      <c r="AO86" s="234"/>
      <c r="AP86" s="234"/>
    </row>
    <row r="87" spans="1:42" x14ac:dyDescent="0.35">
      <c r="A87" s="234"/>
      <c r="B87" s="234"/>
      <c r="C87" s="234"/>
      <c r="D87" s="234"/>
      <c r="E87" s="234"/>
      <c r="F87" s="234"/>
      <c r="G87" s="234"/>
      <c r="H87" s="234"/>
      <c r="I87" s="234"/>
      <c r="J87" s="234"/>
      <c r="K87" s="234"/>
      <c r="L87" s="234"/>
      <c r="M87" s="234"/>
      <c r="N87" s="234"/>
      <c r="O87" s="234"/>
      <c r="P87" s="234"/>
      <c r="Q87" s="234"/>
      <c r="R87" s="234"/>
      <c r="S87" s="234"/>
      <c r="T87" s="234"/>
      <c r="U87" s="234"/>
      <c r="V87" s="234"/>
      <c r="W87" s="234"/>
      <c r="X87" s="234"/>
      <c r="Y87" s="234"/>
      <c r="Z87" s="234"/>
      <c r="AA87" s="234"/>
      <c r="AB87" s="234"/>
      <c r="AC87" s="234"/>
      <c r="AD87" s="234"/>
      <c r="AE87" s="234"/>
      <c r="AF87" s="234"/>
      <c r="AG87" s="234"/>
      <c r="AH87" s="234"/>
      <c r="AI87" s="234"/>
      <c r="AJ87" s="234"/>
      <c r="AK87" s="234"/>
      <c r="AL87" s="234"/>
      <c r="AM87" s="234"/>
      <c r="AN87" s="234"/>
      <c r="AO87" s="234"/>
      <c r="AP87" s="234"/>
    </row>
    <row r="88" spans="1:42" x14ac:dyDescent="0.35">
      <c r="A88" s="234"/>
      <c r="B88" s="234"/>
      <c r="C88" s="234"/>
      <c r="D88" s="234"/>
      <c r="E88" s="234"/>
      <c r="F88" s="234"/>
      <c r="G88" s="234"/>
      <c r="H88" s="234"/>
      <c r="I88" s="234"/>
      <c r="J88" s="234"/>
      <c r="K88" s="234"/>
      <c r="L88" s="234"/>
      <c r="M88" s="234"/>
      <c r="N88" s="234"/>
      <c r="O88" s="234"/>
      <c r="P88" s="234"/>
      <c r="Q88" s="234"/>
      <c r="R88" s="234"/>
      <c r="S88" s="234"/>
      <c r="T88" s="234"/>
      <c r="U88" s="234"/>
      <c r="V88" s="234"/>
      <c r="W88" s="234"/>
      <c r="X88" s="234"/>
      <c r="Y88" s="234"/>
      <c r="Z88" s="234"/>
      <c r="AA88" s="234"/>
      <c r="AB88" s="234"/>
      <c r="AC88" s="234"/>
      <c r="AD88" s="234"/>
      <c r="AE88" s="234"/>
      <c r="AF88" s="234"/>
      <c r="AG88" s="234"/>
      <c r="AH88" s="234"/>
      <c r="AI88" s="234"/>
      <c r="AJ88" s="234"/>
      <c r="AK88" s="234"/>
      <c r="AL88" s="234"/>
      <c r="AM88" s="234"/>
      <c r="AN88" s="234"/>
      <c r="AO88" s="234"/>
      <c r="AP88" s="234"/>
    </row>
    <row r="89" spans="1:42" x14ac:dyDescent="0.35">
      <c r="A89" s="234"/>
      <c r="B89" s="234"/>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234"/>
      <c r="AB89" s="234"/>
      <c r="AC89" s="234"/>
      <c r="AD89" s="234"/>
      <c r="AE89" s="234"/>
      <c r="AF89" s="234"/>
      <c r="AG89" s="234"/>
      <c r="AH89" s="234"/>
      <c r="AI89" s="234"/>
      <c r="AJ89" s="234"/>
      <c r="AK89" s="234"/>
      <c r="AL89" s="234"/>
      <c r="AM89" s="234"/>
      <c r="AN89" s="234"/>
      <c r="AO89" s="234"/>
      <c r="AP89" s="234"/>
    </row>
    <row r="90" spans="1:42" x14ac:dyDescent="0.35">
      <c r="A90" s="234"/>
      <c r="B90" s="234"/>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234"/>
      <c r="AB90" s="234"/>
      <c r="AC90" s="234"/>
      <c r="AD90" s="234"/>
      <c r="AE90" s="234"/>
      <c r="AF90" s="234"/>
      <c r="AG90" s="234"/>
      <c r="AH90" s="234"/>
      <c r="AI90" s="234"/>
      <c r="AJ90" s="234"/>
      <c r="AK90" s="234"/>
      <c r="AL90" s="234"/>
      <c r="AM90" s="234"/>
      <c r="AN90" s="234"/>
      <c r="AO90" s="234"/>
      <c r="AP90" s="234"/>
    </row>
    <row r="91" spans="1:42" x14ac:dyDescent="0.35">
      <c r="A91" s="234"/>
      <c r="B91" s="234"/>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234"/>
      <c r="AB91" s="234"/>
      <c r="AC91" s="234"/>
      <c r="AD91" s="234"/>
      <c r="AE91" s="234"/>
      <c r="AF91" s="234"/>
      <c r="AG91" s="234"/>
      <c r="AH91" s="234"/>
      <c r="AI91" s="234"/>
      <c r="AJ91" s="234"/>
      <c r="AK91" s="234"/>
      <c r="AL91" s="234"/>
      <c r="AM91" s="234"/>
      <c r="AN91" s="234"/>
      <c r="AO91" s="234"/>
      <c r="AP91" s="234"/>
    </row>
    <row r="92" spans="1:42" x14ac:dyDescent="0.35">
      <c r="A92" s="234"/>
      <c r="B92" s="234"/>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234"/>
      <c r="AB92" s="234"/>
      <c r="AC92" s="234"/>
      <c r="AD92" s="234"/>
      <c r="AE92" s="234"/>
      <c r="AF92" s="234"/>
      <c r="AG92" s="234"/>
      <c r="AH92" s="234"/>
      <c r="AI92" s="234"/>
      <c r="AJ92" s="234"/>
      <c r="AK92" s="234"/>
      <c r="AL92" s="234"/>
      <c r="AM92" s="234"/>
      <c r="AN92" s="234"/>
      <c r="AO92" s="234"/>
      <c r="AP92" s="234"/>
    </row>
    <row r="93" spans="1:42" x14ac:dyDescent="0.35">
      <c r="A93" s="234"/>
      <c r="B93" s="234"/>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234"/>
      <c r="AB93" s="234"/>
      <c r="AC93" s="234"/>
      <c r="AD93" s="234"/>
      <c r="AE93" s="234"/>
      <c r="AF93" s="234"/>
      <c r="AG93" s="234"/>
      <c r="AH93" s="234"/>
      <c r="AI93" s="234"/>
      <c r="AJ93" s="234"/>
      <c r="AK93" s="234"/>
      <c r="AL93" s="234"/>
      <c r="AM93" s="234"/>
      <c r="AN93" s="234"/>
      <c r="AO93" s="234"/>
      <c r="AP93" s="234"/>
    </row>
    <row r="94" spans="1:42" x14ac:dyDescent="0.35">
      <c r="A94" s="234"/>
      <c r="B94" s="234"/>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234"/>
      <c r="AB94" s="234"/>
      <c r="AC94" s="234"/>
      <c r="AD94" s="234"/>
      <c r="AE94" s="234"/>
      <c r="AF94" s="234"/>
      <c r="AG94" s="234"/>
      <c r="AH94" s="234"/>
      <c r="AI94" s="234"/>
      <c r="AJ94" s="234"/>
      <c r="AK94" s="234"/>
      <c r="AL94" s="234"/>
      <c r="AM94" s="234"/>
      <c r="AN94" s="234"/>
      <c r="AO94" s="234"/>
      <c r="AP94" s="234"/>
    </row>
    <row r="95" spans="1:42" x14ac:dyDescent="0.35">
      <c r="A95" s="234"/>
      <c r="B95" s="234"/>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234"/>
      <c r="AB95" s="234"/>
      <c r="AC95" s="234"/>
      <c r="AD95" s="234"/>
      <c r="AE95" s="234"/>
      <c r="AF95" s="234"/>
      <c r="AG95" s="234"/>
      <c r="AH95" s="234"/>
      <c r="AI95" s="234"/>
      <c r="AJ95" s="234"/>
      <c r="AK95" s="234"/>
      <c r="AL95" s="234"/>
      <c r="AM95" s="234"/>
      <c r="AN95" s="234"/>
      <c r="AO95" s="234"/>
      <c r="AP95" s="234"/>
    </row>
    <row r="96" spans="1:42" x14ac:dyDescent="0.35">
      <c r="A96" s="234"/>
      <c r="B96" s="234"/>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234"/>
      <c r="AB96" s="234"/>
      <c r="AC96" s="234"/>
      <c r="AD96" s="234"/>
      <c r="AE96" s="234"/>
      <c r="AF96" s="234"/>
      <c r="AG96" s="234"/>
      <c r="AH96" s="234"/>
      <c r="AI96" s="234"/>
      <c r="AJ96" s="234"/>
      <c r="AK96" s="234"/>
      <c r="AL96" s="234"/>
      <c r="AM96" s="234"/>
      <c r="AN96" s="234"/>
      <c r="AO96" s="234"/>
      <c r="AP96" s="234"/>
    </row>
    <row r="97" spans="1:42" x14ac:dyDescent="0.35">
      <c r="A97" s="234"/>
      <c r="B97" s="234"/>
      <c r="C97" s="234"/>
      <c r="D97" s="234"/>
      <c r="E97" s="234"/>
      <c r="F97" s="234"/>
      <c r="G97" s="234"/>
      <c r="H97" s="234"/>
      <c r="I97" s="234"/>
      <c r="J97" s="234"/>
      <c r="K97" s="234"/>
      <c r="L97" s="234"/>
      <c r="M97" s="234"/>
      <c r="N97" s="234"/>
      <c r="O97" s="234"/>
      <c r="P97" s="234"/>
      <c r="Q97" s="234"/>
      <c r="R97" s="234"/>
      <c r="S97" s="234"/>
      <c r="T97" s="234"/>
      <c r="U97" s="234"/>
      <c r="V97" s="234"/>
      <c r="W97" s="234"/>
      <c r="X97" s="234"/>
      <c r="Y97" s="234"/>
      <c r="Z97" s="234"/>
      <c r="AA97" s="234"/>
      <c r="AB97" s="234"/>
      <c r="AC97" s="234"/>
      <c r="AD97" s="234"/>
      <c r="AE97" s="234"/>
      <c r="AF97" s="234"/>
      <c r="AG97" s="234"/>
      <c r="AH97" s="234"/>
      <c r="AI97" s="234"/>
      <c r="AJ97" s="234"/>
      <c r="AK97" s="234"/>
      <c r="AL97" s="234"/>
      <c r="AM97" s="234"/>
      <c r="AN97" s="234"/>
      <c r="AO97" s="234"/>
      <c r="AP97" s="234"/>
    </row>
    <row r="98" spans="1:42" x14ac:dyDescent="0.35">
      <c r="A98" s="234"/>
      <c r="B98" s="234"/>
      <c r="C98" s="234"/>
      <c r="D98" s="234"/>
      <c r="E98" s="234"/>
      <c r="F98" s="234"/>
      <c r="G98" s="234"/>
      <c r="H98" s="234"/>
      <c r="I98" s="234"/>
      <c r="J98" s="234"/>
      <c r="K98" s="234"/>
      <c r="L98" s="234"/>
      <c r="M98" s="234"/>
      <c r="N98" s="234"/>
      <c r="O98" s="234"/>
      <c r="P98" s="234"/>
      <c r="Q98" s="234"/>
      <c r="R98" s="234"/>
      <c r="S98" s="234"/>
      <c r="T98" s="234"/>
      <c r="U98" s="234"/>
      <c r="V98" s="234"/>
      <c r="W98" s="234"/>
      <c r="X98" s="234"/>
      <c r="Y98" s="234"/>
      <c r="Z98" s="234"/>
      <c r="AA98" s="234"/>
      <c r="AB98" s="234"/>
      <c r="AC98" s="234"/>
      <c r="AD98" s="234"/>
      <c r="AE98" s="234"/>
      <c r="AF98" s="234"/>
      <c r="AG98" s="234"/>
      <c r="AH98" s="234"/>
      <c r="AI98" s="234"/>
      <c r="AJ98" s="234"/>
      <c r="AK98" s="234"/>
      <c r="AL98" s="234"/>
      <c r="AM98" s="234"/>
      <c r="AN98" s="234"/>
      <c r="AO98" s="234"/>
      <c r="AP98" s="234"/>
    </row>
    <row r="99" spans="1:42" x14ac:dyDescent="0.35">
      <c r="A99" s="234"/>
      <c r="B99" s="234"/>
      <c r="C99" s="234"/>
      <c r="D99" s="234"/>
      <c r="E99" s="234"/>
      <c r="F99" s="234"/>
      <c r="G99" s="234"/>
      <c r="H99" s="234"/>
      <c r="I99" s="234"/>
      <c r="J99" s="234"/>
      <c r="K99" s="234"/>
      <c r="L99" s="234"/>
      <c r="M99" s="234"/>
      <c r="N99" s="234"/>
      <c r="O99" s="234"/>
      <c r="P99" s="234"/>
      <c r="Q99" s="234"/>
      <c r="R99" s="234"/>
      <c r="S99" s="234"/>
      <c r="T99" s="234"/>
      <c r="U99" s="234"/>
      <c r="V99" s="234"/>
      <c r="W99" s="234"/>
      <c r="X99" s="234"/>
      <c r="Y99" s="234"/>
      <c r="Z99" s="234"/>
      <c r="AA99" s="234"/>
      <c r="AB99" s="234"/>
      <c r="AC99" s="234"/>
      <c r="AD99" s="234"/>
      <c r="AE99" s="234"/>
      <c r="AF99" s="234"/>
      <c r="AG99" s="234"/>
      <c r="AH99" s="234"/>
      <c r="AI99" s="234"/>
      <c r="AJ99" s="234"/>
      <c r="AK99" s="234"/>
      <c r="AL99" s="234"/>
      <c r="AM99" s="234"/>
      <c r="AN99" s="234"/>
      <c r="AO99" s="234"/>
      <c r="AP99" s="234"/>
    </row>
    <row r="100" spans="1:42" x14ac:dyDescent="0.35">
      <c r="A100" s="234"/>
      <c r="B100" s="234"/>
      <c r="C100" s="234"/>
      <c r="D100" s="234"/>
      <c r="E100" s="234"/>
      <c r="F100" s="234"/>
      <c r="G100" s="234"/>
      <c r="H100" s="234"/>
      <c r="I100" s="234"/>
      <c r="J100" s="234"/>
      <c r="K100" s="234"/>
      <c r="L100" s="234"/>
      <c r="M100" s="234"/>
      <c r="N100" s="234"/>
      <c r="O100" s="234"/>
      <c r="P100" s="234"/>
      <c r="Q100" s="234"/>
      <c r="R100" s="234"/>
      <c r="S100" s="234"/>
      <c r="T100" s="234"/>
      <c r="U100" s="234"/>
      <c r="V100" s="234"/>
      <c r="W100" s="234"/>
      <c r="X100" s="234"/>
      <c r="Y100" s="234"/>
      <c r="Z100" s="234"/>
      <c r="AA100" s="234"/>
      <c r="AB100" s="234"/>
      <c r="AC100" s="234"/>
      <c r="AD100" s="234"/>
      <c r="AE100" s="234"/>
      <c r="AF100" s="234"/>
      <c r="AG100" s="234"/>
      <c r="AH100" s="234"/>
      <c r="AI100" s="234"/>
      <c r="AJ100" s="234"/>
      <c r="AK100" s="234"/>
      <c r="AL100" s="234"/>
      <c r="AM100" s="234"/>
      <c r="AN100" s="234"/>
      <c r="AO100" s="234"/>
      <c r="AP100" s="234"/>
    </row>
  </sheetData>
  <mergeCells count="230">
    <mergeCell ref="B73:AB73"/>
    <mergeCell ref="B74:H75"/>
    <mergeCell ref="I74:P75"/>
    <mergeCell ref="Q74:U75"/>
    <mergeCell ref="V74:AB74"/>
    <mergeCell ref="V75:AB75"/>
    <mergeCell ref="B70:G71"/>
    <mergeCell ref="H70:R71"/>
    <mergeCell ref="S70:AB71"/>
    <mergeCell ref="B72:G72"/>
    <mergeCell ref="H72:R72"/>
    <mergeCell ref="S72:AB72"/>
    <mergeCell ref="B68:G68"/>
    <mergeCell ref="H68:I68"/>
    <mergeCell ref="J68:M68"/>
    <mergeCell ref="N68:U68"/>
    <mergeCell ref="V68:AB68"/>
    <mergeCell ref="B69:AB69"/>
    <mergeCell ref="B66:G66"/>
    <mergeCell ref="H66:I66"/>
    <mergeCell ref="J66:M66"/>
    <mergeCell ref="N66:U66"/>
    <mergeCell ref="V66:AB66"/>
    <mergeCell ref="B67:G67"/>
    <mergeCell ref="H67:I67"/>
    <mergeCell ref="J67:M67"/>
    <mergeCell ref="N67:U67"/>
    <mergeCell ref="V67:AB67"/>
    <mergeCell ref="B64:G64"/>
    <mergeCell ref="H64:I64"/>
    <mergeCell ref="J64:M64"/>
    <mergeCell ref="N64:U64"/>
    <mergeCell ref="V64:AB64"/>
    <mergeCell ref="B65:G65"/>
    <mergeCell ref="H65:I65"/>
    <mergeCell ref="J65:M65"/>
    <mergeCell ref="N65:U65"/>
    <mergeCell ref="V65:AB65"/>
    <mergeCell ref="B62:G62"/>
    <mergeCell ref="H62:I62"/>
    <mergeCell ref="J62:M62"/>
    <mergeCell ref="N62:U62"/>
    <mergeCell ref="V62:AB62"/>
    <mergeCell ref="B63:G63"/>
    <mergeCell ref="H63:I63"/>
    <mergeCell ref="J63:M63"/>
    <mergeCell ref="N63:U63"/>
    <mergeCell ref="V63:AB63"/>
    <mergeCell ref="B60:G60"/>
    <mergeCell ref="H60:I60"/>
    <mergeCell ref="J60:M60"/>
    <mergeCell ref="N60:U60"/>
    <mergeCell ref="V60:AB60"/>
    <mergeCell ref="B61:G61"/>
    <mergeCell ref="H61:I61"/>
    <mergeCell ref="J61:M61"/>
    <mergeCell ref="N61:U61"/>
    <mergeCell ref="V61:AB61"/>
    <mergeCell ref="B58:G58"/>
    <mergeCell ref="H58:I58"/>
    <mergeCell ref="J58:M58"/>
    <mergeCell ref="N58:U58"/>
    <mergeCell ref="V58:AB58"/>
    <mergeCell ref="B59:G59"/>
    <mergeCell ref="H59:I59"/>
    <mergeCell ref="J59:M59"/>
    <mergeCell ref="N59:U59"/>
    <mergeCell ref="V59:AB59"/>
    <mergeCell ref="AO55:AO56"/>
    <mergeCell ref="AP55:AP56"/>
    <mergeCell ref="B57:G57"/>
    <mergeCell ref="H57:I57"/>
    <mergeCell ref="J57:M57"/>
    <mergeCell ref="N57:U57"/>
    <mergeCell ref="V57:AB57"/>
    <mergeCell ref="AI55:AI56"/>
    <mergeCell ref="AJ55:AJ56"/>
    <mergeCell ref="AK55:AK56"/>
    <mergeCell ref="AL55:AL56"/>
    <mergeCell ref="AM55:AM56"/>
    <mergeCell ref="AN55:AN56"/>
    <mergeCell ref="AC55:AC56"/>
    <mergeCell ref="AD55:AD56"/>
    <mergeCell ref="AE55:AE56"/>
    <mergeCell ref="AF55:AF56"/>
    <mergeCell ref="AG55:AG56"/>
    <mergeCell ref="AH55:AH56"/>
    <mergeCell ref="B44:AB53"/>
    <mergeCell ref="B54:AB54"/>
    <mergeCell ref="A55:A56"/>
    <mergeCell ref="B55:G56"/>
    <mergeCell ref="H55:I55"/>
    <mergeCell ref="H56:I56"/>
    <mergeCell ref="J55:M55"/>
    <mergeCell ref="J56:M56"/>
    <mergeCell ref="N55:U56"/>
    <mergeCell ref="V55:AB56"/>
    <mergeCell ref="B43:AB43"/>
    <mergeCell ref="AC43:AD43"/>
    <mergeCell ref="AE43:AF43"/>
    <mergeCell ref="AG43:AH43"/>
    <mergeCell ref="AI43:AJ43"/>
    <mergeCell ref="AK43:AL43"/>
    <mergeCell ref="AK41:AL41"/>
    <mergeCell ref="B42:AB42"/>
    <mergeCell ref="AC42:AD42"/>
    <mergeCell ref="AE42:AF42"/>
    <mergeCell ref="AG42:AH42"/>
    <mergeCell ref="AI42:AJ42"/>
    <mergeCell ref="AK42:AL42"/>
    <mergeCell ref="B41:G41"/>
    <mergeCell ref="K41:AB41"/>
    <mergeCell ref="AC41:AD41"/>
    <mergeCell ref="AE41:AF41"/>
    <mergeCell ref="AG41:AH41"/>
    <mergeCell ref="AI41:AJ41"/>
    <mergeCell ref="AK39:AL39"/>
    <mergeCell ref="B40:G40"/>
    <mergeCell ref="K40:AB40"/>
    <mergeCell ref="AC40:AD40"/>
    <mergeCell ref="AE40:AF40"/>
    <mergeCell ref="AG40:AH40"/>
    <mergeCell ref="AI40:AJ40"/>
    <mergeCell ref="AK40:AL40"/>
    <mergeCell ref="B39:G39"/>
    <mergeCell ref="K39:AB39"/>
    <mergeCell ref="AC39:AD39"/>
    <mergeCell ref="AE39:AF39"/>
    <mergeCell ref="AG39:AH39"/>
    <mergeCell ref="AI39:AJ39"/>
    <mergeCell ref="AK37:AL37"/>
    <mergeCell ref="B38:G38"/>
    <mergeCell ref="K38:AB38"/>
    <mergeCell ref="AC38:AD38"/>
    <mergeCell ref="AE38:AF38"/>
    <mergeCell ref="AG38:AH38"/>
    <mergeCell ref="AI38:AJ38"/>
    <mergeCell ref="AK38:AL38"/>
    <mergeCell ref="B37:G37"/>
    <mergeCell ref="K37:AB37"/>
    <mergeCell ref="AC37:AD37"/>
    <mergeCell ref="AE37:AF37"/>
    <mergeCell ref="AG37:AH37"/>
    <mergeCell ref="AI37:AJ37"/>
    <mergeCell ref="AK35:AL35"/>
    <mergeCell ref="B36:G36"/>
    <mergeCell ref="K36:AB36"/>
    <mergeCell ref="AC36:AD36"/>
    <mergeCell ref="AE36:AF36"/>
    <mergeCell ref="AG36:AH36"/>
    <mergeCell ref="AI36:AJ36"/>
    <mergeCell ref="AK36:AL36"/>
    <mergeCell ref="B34:AB34"/>
    <mergeCell ref="B35:AB35"/>
    <mergeCell ref="AC35:AD35"/>
    <mergeCell ref="AE35:AF35"/>
    <mergeCell ref="AG35:AH35"/>
    <mergeCell ref="AI35:AJ35"/>
    <mergeCell ref="Z32:AB32"/>
    <mergeCell ref="K33:N33"/>
    <mergeCell ref="O33:R33"/>
    <mergeCell ref="S33:T33"/>
    <mergeCell ref="U33:W33"/>
    <mergeCell ref="X33:Y33"/>
    <mergeCell ref="Z33:AB33"/>
    <mergeCell ref="B30:AB30"/>
    <mergeCell ref="B31:J33"/>
    <mergeCell ref="K31:R31"/>
    <mergeCell ref="S31:W31"/>
    <mergeCell ref="X31:AB31"/>
    <mergeCell ref="K32:N32"/>
    <mergeCell ref="O32:R32"/>
    <mergeCell ref="S32:T32"/>
    <mergeCell ref="U32:W32"/>
    <mergeCell ref="X32:Y32"/>
    <mergeCell ref="B27:AB27"/>
    <mergeCell ref="B28:H29"/>
    <mergeCell ref="I28:L29"/>
    <mergeCell ref="M28:W28"/>
    <mergeCell ref="X28:AB28"/>
    <mergeCell ref="M29:W29"/>
    <mergeCell ref="X29:AB29"/>
    <mergeCell ref="B23:H23"/>
    <mergeCell ref="I23:AB23"/>
    <mergeCell ref="B24:AB24"/>
    <mergeCell ref="B25:L25"/>
    <mergeCell ref="N25:AB25"/>
    <mergeCell ref="B26:M26"/>
    <mergeCell ref="N26:AB26"/>
    <mergeCell ref="B20:AB20"/>
    <mergeCell ref="B21:G21"/>
    <mergeCell ref="H21:J21"/>
    <mergeCell ref="K21:T21"/>
    <mergeCell ref="U21:AB21"/>
    <mergeCell ref="B22:AB22"/>
    <mergeCell ref="B16:AB16"/>
    <mergeCell ref="B17:H17"/>
    <mergeCell ref="I17:AB17"/>
    <mergeCell ref="B18:AB18"/>
    <mergeCell ref="B19:H19"/>
    <mergeCell ref="I19:AB19"/>
    <mergeCell ref="Z12:AB12"/>
    <mergeCell ref="B13:AB13"/>
    <mergeCell ref="B14:H15"/>
    <mergeCell ref="I14:U15"/>
    <mergeCell ref="V14:AB14"/>
    <mergeCell ref="V15:AB15"/>
    <mergeCell ref="B9:H9"/>
    <mergeCell ref="I9:AB9"/>
    <mergeCell ref="B10:AB10"/>
    <mergeCell ref="B11:H12"/>
    <mergeCell ref="I11:P12"/>
    <mergeCell ref="Q11:U11"/>
    <mergeCell ref="V11:Y11"/>
    <mergeCell ref="Z11:AB11"/>
    <mergeCell ref="Q12:U12"/>
    <mergeCell ref="V12:Y12"/>
    <mergeCell ref="B5:AB5"/>
    <mergeCell ref="B6:H7"/>
    <mergeCell ref="I6:I7"/>
    <mergeCell ref="J6:K7"/>
    <mergeCell ref="L6:AB7"/>
    <mergeCell ref="B8:AB8"/>
    <mergeCell ref="B1:D1"/>
    <mergeCell ref="E1:G1"/>
    <mergeCell ref="B2:G4"/>
    <mergeCell ref="H2:AB2"/>
    <mergeCell ref="H3:O3"/>
    <mergeCell ref="P3:AB3"/>
    <mergeCell ref="H4:AB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P100"/>
  <sheetViews>
    <sheetView topLeftCell="E43" workbookViewId="0">
      <selection activeCell="B14" sqref="B14:H15"/>
    </sheetView>
  </sheetViews>
  <sheetFormatPr baseColWidth="10" defaultRowHeight="14.5" x14ac:dyDescent="0.35"/>
  <sheetData>
    <row r="1" spans="1:42" ht="15" thickBot="1" x14ac:dyDescent="0.4">
      <c r="A1" s="234"/>
      <c r="B1" s="518"/>
      <c r="C1" s="518"/>
      <c r="D1" s="518"/>
      <c r="E1" s="518"/>
      <c r="F1" s="518"/>
      <c r="G1" s="518"/>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row>
    <row r="2" spans="1:42" x14ac:dyDescent="0.35">
      <c r="A2" s="234"/>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c r="AC2" s="234"/>
      <c r="AD2" s="234"/>
      <c r="AE2" s="234"/>
      <c r="AF2" s="234"/>
      <c r="AG2" s="234"/>
      <c r="AH2" s="234"/>
      <c r="AI2" s="234"/>
      <c r="AJ2" s="234"/>
      <c r="AK2" s="234"/>
      <c r="AL2" s="234"/>
      <c r="AM2" s="234"/>
      <c r="AN2" s="234"/>
      <c r="AO2" s="234"/>
      <c r="AP2" s="234"/>
    </row>
    <row r="3" spans="1:42" x14ac:dyDescent="0.35">
      <c r="A3" s="234"/>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c r="AC3" s="234"/>
      <c r="AD3" s="234"/>
      <c r="AE3" s="234"/>
      <c r="AF3" s="234"/>
      <c r="AG3" s="234"/>
      <c r="AH3" s="234"/>
      <c r="AI3" s="234"/>
      <c r="AJ3" s="234"/>
      <c r="AK3" s="234"/>
      <c r="AL3" s="234"/>
      <c r="AM3" s="234"/>
      <c r="AN3" s="234"/>
      <c r="AO3" s="234"/>
      <c r="AP3" s="234"/>
    </row>
    <row r="4" spans="1:42" ht="15" thickBot="1" x14ac:dyDescent="0.4">
      <c r="A4" s="234"/>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c r="AC4" s="234"/>
      <c r="AD4" s="234"/>
      <c r="AE4" s="234"/>
      <c r="AF4" s="234"/>
      <c r="AG4" s="234"/>
      <c r="AH4" s="234"/>
      <c r="AI4" s="234"/>
      <c r="AJ4" s="234"/>
      <c r="AK4" s="234"/>
      <c r="AL4" s="234"/>
      <c r="AM4" s="234"/>
      <c r="AN4" s="234"/>
      <c r="AO4" s="234"/>
      <c r="AP4" s="234"/>
    </row>
    <row r="5" spans="1:42" ht="15" thickBot="1" x14ac:dyDescent="0.4">
      <c r="A5" s="234"/>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234"/>
      <c r="AD5" s="234"/>
      <c r="AE5" s="234"/>
      <c r="AF5" s="234"/>
      <c r="AG5" s="234"/>
      <c r="AH5" s="234"/>
      <c r="AI5" s="234"/>
      <c r="AJ5" s="234"/>
      <c r="AK5" s="234"/>
      <c r="AL5" s="234"/>
      <c r="AM5" s="234"/>
      <c r="AN5" s="234"/>
      <c r="AO5" s="234"/>
      <c r="AP5" s="234"/>
    </row>
    <row r="6" spans="1:42" x14ac:dyDescent="0.35">
      <c r="A6" s="234"/>
      <c r="B6" s="488" t="s">
        <v>820</v>
      </c>
      <c r="C6" s="489"/>
      <c r="D6" s="489"/>
      <c r="E6" s="489"/>
      <c r="F6" s="489"/>
      <c r="G6" s="489"/>
      <c r="H6" s="490"/>
      <c r="I6" s="741">
        <v>45916</v>
      </c>
      <c r="J6" s="488" t="s">
        <v>4</v>
      </c>
      <c r="K6" s="490"/>
      <c r="L6" s="544" t="s">
        <v>1208</v>
      </c>
      <c r="M6" s="545"/>
      <c r="N6" s="545"/>
      <c r="O6" s="545"/>
      <c r="P6" s="545"/>
      <c r="Q6" s="545"/>
      <c r="R6" s="545"/>
      <c r="S6" s="545"/>
      <c r="T6" s="545"/>
      <c r="U6" s="545"/>
      <c r="V6" s="545"/>
      <c r="W6" s="545"/>
      <c r="X6" s="545"/>
      <c r="Y6" s="545"/>
      <c r="Z6" s="545"/>
      <c r="AA6" s="545"/>
      <c r="AB6" s="545"/>
      <c r="AC6" s="234"/>
      <c r="AD6" s="234"/>
      <c r="AE6" s="234"/>
      <c r="AF6" s="234"/>
      <c r="AG6" s="234"/>
      <c r="AH6" s="234"/>
      <c r="AI6" s="234"/>
      <c r="AJ6" s="234"/>
      <c r="AK6" s="234"/>
      <c r="AL6" s="234"/>
      <c r="AM6" s="234"/>
      <c r="AN6" s="234"/>
      <c r="AO6" s="234"/>
      <c r="AP6" s="234"/>
    </row>
    <row r="7" spans="1:42" ht="15" thickBot="1" x14ac:dyDescent="0.4">
      <c r="A7" s="234"/>
      <c r="B7" s="491"/>
      <c r="C7" s="492"/>
      <c r="D7" s="492"/>
      <c r="E7" s="492"/>
      <c r="F7" s="492"/>
      <c r="G7" s="492"/>
      <c r="H7" s="493"/>
      <c r="I7" s="742"/>
      <c r="J7" s="491"/>
      <c r="K7" s="493"/>
      <c r="L7" s="546"/>
      <c r="M7" s="547"/>
      <c r="N7" s="547"/>
      <c r="O7" s="547"/>
      <c r="P7" s="547"/>
      <c r="Q7" s="547"/>
      <c r="R7" s="547"/>
      <c r="S7" s="547"/>
      <c r="T7" s="547"/>
      <c r="U7" s="547"/>
      <c r="V7" s="547"/>
      <c r="W7" s="547"/>
      <c r="X7" s="547"/>
      <c r="Y7" s="547"/>
      <c r="Z7" s="547"/>
      <c r="AA7" s="547"/>
      <c r="AB7" s="547"/>
      <c r="AC7" s="234"/>
      <c r="AD7" s="234"/>
      <c r="AE7" s="234"/>
      <c r="AF7" s="234"/>
      <c r="AG7" s="234"/>
      <c r="AH7" s="234"/>
      <c r="AI7" s="234"/>
      <c r="AJ7" s="234"/>
      <c r="AK7" s="234"/>
      <c r="AL7" s="234"/>
      <c r="AM7" s="234"/>
      <c r="AN7" s="234"/>
      <c r="AO7" s="234"/>
      <c r="AP7" s="234"/>
    </row>
    <row r="8" spans="1:42" ht="15" thickBot="1" x14ac:dyDescent="0.4">
      <c r="A8" s="234"/>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c r="AC8" s="234"/>
      <c r="AD8" s="234"/>
      <c r="AE8" s="234"/>
      <c r="AF8" s="234"/>
      <c r="AG8" s="234"/>
      <c r="AH8" s="234"/>
      <c r="AI8" s="234"/>
      <c r="AJ8" s="234"/>
      <c r="AK8" s="234"/>
      <c r="AL8" s="234"/>
      <c r="AM8" s="234"/>
      <c r="AN8" s="234"/>
      <c r="AO8" s="234"/>
      <c r="AP8" s="234"/>
    </row>
    <row r="9" spans="1:42" ht="15" thickBot="1" x14ac:dyDescent="0.4">
      <c r="A9" s="234"/>
      <c r="B9" s="500" t="s">
        <v>822</v>
      </c>
      <c r="C9" s="501"/>
      <c r="D9" s="501"/>
      <c r="E9" s="501"/>
      <c r="F9" s="501"/>
      <c r="G9" s="501"/>
      <c r="H9" s="502"/>
      <c r="I9" s="539" t="s">
        <v>1209</v>
      </c>
      <c r="J9" s="540"/>
      <c r="K9" s="540"/>
      <c r="L9" s="540"/>
      <c r="M9" s="540"/>
      <c r="N9" s="540"/>
      <c r="O9" s="540"/>
      <c r="P9" s="540"/>
      <c r="Q9" s="540"/>
      <c r="R9" s="540"/>
      <c r="S9" s="540"/>
      <c r="T9" s="540"/>
      <c r="U9" s="540"/>
      <c r="V9" s="540"/>
      <c r="W9" s="540"/>
      <c r="X9" s="540"/>
      <c r="Y9" s="540"/>
      <c r="Z9" s="540"/>
      <c r="AA9" s="540"/>
      <c r="AB9" s="540"/>
      <c r="AC9" s="234"/>
      <c r="AD9" s="234"/>
      <c r="AE9" s="234"/>
      <c r="AF9" s="234"/>
      <c r="AG9" s="234"/>
      <c r="AH9" s="234"/>
      <c r="AI9" s="234"/>
      <c r="AJ9" s="234"/>
      <c r="AK9" s="234"/>
      <c r="AL9" s="234"/>
      <c r="AM9" s="234"/>
      <c r="AN9" s="234"/>
      <c r="AO9" s="234"/>
      <c r="AP9" s="234"/>
    </row>
    <row r="10" spans="1:42" ht="15" thickBot="1" x14ac:dyDescent="0.4">
      <c r="A10" s="234"/>
      <c r="B10" s="537"/>
      <c r="C10" s="538"/>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538"/>
      <c r="AC10" s="234"/>
      <c r="AD10" s="234"/>
      <c r="AE10" s="234"/>
      <c r="AF10" s="234"/>
      <c r="AG10" s="234"/>
      <c r="AH10" s="234"/>
      <c r="AI10" s="234"/>
      <c r="AJ10" s="234"/>
      <c r="AK10" s="234"/>
      <c r="AL10" s="234"/>
      <c r="AM10" s="234"/>
      <c r="AN10" s="234"/>
      <c r="AO10" s="234"/>
      <c r="AP10" s="234"/>
    </row>
    <row r="11" spans="1:42" ht="15" thickBot="1" x14ac:dyDescent="0.4">
      <c r="A11" s="234"/>
      <c r="B11" s="488" t="s">
        <v>5</v>
      </c>
      <c r="C11" s="489"/>
      <c r="D11" s="489"/>
      <c r="E11" s="489"/>
      <c r="F11" s="489"/>
      <c r="G11" s="489"/>
      <c r="H11" s="490"/>
      <c r="I11" s="548" t="s">
        <v>214</v>
      </c>
      <c r="J11" s="549"/>
      <c r="K11" s="549"/>
      <c r="L11" s="549"/>
      <c r="M11" s="549"/>
      <c r="N11" s="549"/>
      <c r="O11" s="549"/>
      <c r="P11" s="550"/>
      <c r="Q11" s="500" t="s">
        <v>460</v>
      </c>
      <c r="R11" s="501"/>
      <c r="S11" s="501"/>
      <c r="T11" s="501"/>
      <c r="U11" s="502"/>
      <c r="V11" s="500" t="s">
        <v>7</v>
      </c>
      <c r="W11" s="501"/>
      <c r="X11" s="501"/>
      <c r="Y11" s="502"/>
      <c r="Z11" s="500" t="s">
        <v>8</v>
      </c>
      <c r="AA11" s="501"/>
      <c r="AB11" s="501"/>
      <c r="AC11" s="234"/>
      <c r="AD11" s="234"/>
      <c r="AE11" s="234"/>
      <c r="AF11" s="234"/>
      <c r="AG11" s="234"/>
      <c r="AH11" s="234"/>
      <c r="AI11" s="234"/>
      <c r="AJ11" s="234"/>
      <c r="AK11" s="234"/>
      <c r="AL11" s="234"/>
      <c r="AM11" s="234"/>
      <c r="AN11" s="234"/>
      <c r="AO11" s="234"/>
      <c r="AP11" s="234"/>
    </row>
    <row r="12" spans="1:42" ht="15" thickBot="1" x14ac:dyDescent="0.4">
      <c r="A12" s="234"/>
      <c r="B12" s="491"/>
      <c r="C12" s="492"/>
      <c r="D12" s="492"/>
      <c r="E12" s="492"/>
      <c r="F12" s="492"/>
      <c r="G12" s="492"/>
      <c r="H12" s="493"/>
      <c r="I12" s="551"/>
      <c r="J12" s="552"/>
      <c r="K12" s="552"/>
      <c r="L12" s="552"/>
      <c r="M12" s="552"/>
      <c r="N12" s="552"/>
      <c r="O12" s="552"/>
      <c r="P12" s="553"/>
      <c r="Q12" s="517" t="s">
        <v>266</v>
      </c>
      <c r="R12" s="485"/>
      <c r="S12" s="485"/>
      <c r="T12" s="485"/>
      <c r="U12" s="541"/>
      <c r="V12" s="517" t="s">
        <v>215</v>
      </c>
      <c r="W12" s="485"/>
      <c r="X12" s="485"/>
      <c r="Y12" s="541"/>
      <c r="Z12" s="517">
        <v>3</v>
      </c>
      <c r="AA12" s="485"/>
      <c r="AB12" s="485"/>
      <c r="AC12" s="234"/>
      <c r="AD12" s="234"/>
      <c r="AE12" s="234"/>
      <c r="AF12" s="234"/>
      <c r="AG12" s="234"/>
      <c r="AH12" s="234"/>
      <c r="AI12" s="234"/>
      <c r="AJ12" s="234"/>
      <c r="AK12" s="234"/>
      <c r="AL12" s="234"/>
      <c r="AM12" s="234"/>
      <c r="AN12" s="234"/>
      <c r="AO12" s="234"/>
      <c r="AP12" s="234"/>
    </row>
    <row r="13" spans="1:42" ht="15" thickBot="1" x14ac:dyDescent="0.4">
      <c r="A13" s="234"/>
      <c r="B13" s="486"/>
      <c r="C13" s="487"/>
      <c r="D13" s="487"/>
      <c r="E13" s="487"/>
      <c r="F13" s="487"/>
      <c r="G13" s="487"/>
      <c r="H13" s="487"/>
      <c r="I13" s="487"/>
      <c r="J13" s="487"/>
      <c r="K13" s="487"/>
      <c r="L13" s="487"/>
      <c r="M13" s="487"/>
      <c r="N13" s="487"/>
      <c r="O13" s="487"/>
      <c r="P13" s="487"/>
      <c r="Q13" s="487"/>
      <c r="R13" s="487"/>
      <c r="S13" s="487"/>
      <c r="T13" s="487"/>
      <c r="U13" s="487"/>
      <c r="V13" s="487"/>
      <c r="W13" s="487"/>
      <c r="X13" s="487"/>
      <c r="Y13" s="487"/>
      <c r="Z13" s="487"/>
      <c r="AA13" s="487"/>
      <c r="AB13" s="487"/>
      <c r="AC13" s="234"/>
      <c r="AD13" s="234"/>
      <c r="AE13" s="234"/>
      <c r="AF13" s="234"/>
      <c r="AG13" s="234"/>
      <c r="AH13" s="234"/>
      <c r="AI13" s="234"/>
      <c r="AJ13" s="234"/>
      <c r="AK13" s="234"/>
      <c r="AL13" s="234"/>
      <c r="AM13" s="234"/>
      <c r="AN13" s="234"/>
      <c r="AO13" s="234"/>
      <c r="AP13" s="234"/>
    </row>
    <row r="14" spans="1:42" ht="15" thickBot="1" x14ac:dyDescent="0.4">
      <c r="A14" s="234"/>
      <c r="B14" s="488" t="s">
        <v>10</v>
      </c>
      <c r="C14" s="489"/>
      <c r="D14" s="489"/>
      <c r="E14" s="489"/>
      <c r="F14" s="489"/>
      <c r="G14" s="489"/>
      <c r="H14" s="490"/>
      <c r="I14" s="667" t="s">
        <v>216</v>
      </c>
      <c r="J14" s="668"/>
      <c r="K14" s="668"/>
      <c r="L14" s="668"/>
      <c r="M14" s="668"/>
      <c r="N14" s="668"/>
      <c r="O14" s="668"/>
      <c r="P14" s="668"/>
      <c r="Q14" s="668"/>
      <c r="R14" s="668"/>
      <c r="S14" s="668"/>
      <c r="T14" s="668"/>
      <c r="U14" s="782"/>
      <c r="V14" s="500" t="s">
        <v>824</v>
      </c>
      <c r="W14" s="501"/>
      <c r="X14" s="501"/>
      <c r="Y14" s="501"/>
      <c r="Z14" s="501"/>
      <c r="AA14" s="501"/>
      <c r="AB14" s="501"/>
      <c r="AC14" s="234"/>
      <c r="AD14" s="234"/>
      <c r="AE14" s="234"/>
      <c r="AF14" s="234"/>
      <c r="AG14" s="234"/>
      <c r="AH14" s="234"/>
      <c r="AI14" s="234"/>
      <c r="AJ14" s="234"/>
      <c r="AK14" s="234"/>
      <c r="AL14" s="234"/>
      <c r="AM14" s="234"/>
      <c r="AN14" s="234"/>
      <c r="AO14" s="234"/>
      <c r="AP14" s="234"/>
    </row>
    <row r="15" spans="1:42" ht="15" thickBot="1" x14ac:dyDescent="0.4">
      <c r="A15" s="234"/>
      <c r="B15" s="491"/>
      <c r="C15" s="492"/>
      <c r="D15" s="492"/>
      <c r="E15" s="492"/>
      <c r="F15" s="492"/>
      <c r="G15" s="492"/>
      <c r="H15" s="493"/>
      <c r="I15" s="669"/>
      <c r="J15" s="670"/>
      <c r="K15" s="670"/>
      <c r="L15" s="670"/>
      <c r="M15" s="670"/>
      <c r="N15" s="670"/>
      <c r="O15" s="670"/>
      <c r="P15" s="670"/>
      <c r="Q15" s="670"/>
      <c r="R15" s="670"/>
      <c r="S15" s="670"/>
      <c r="T15" s="670"/>
      <c r="U15" s="783"/>
      <c r="V15" s="514" t="s">
        <v>1073</v>
      </c>
      <c r="W15" s="515"/>
      <c r="X15" s="515"/>
      <c r="Y15" s="515"/>
      <c r="Z15" s="515"/>
      <c r="AA15" s="515"/>
      <c r="AB15" s="515"/>
      <c r="AC15" s="234"/>
      <c r="AD15" s="234"/>
      <c r="AE15" s="234"/>
      <c r="AF15" s="234"/>
      <c r="AG15" s="234"/>
      <c r="AH15" s="234"/>
      <c r="AI15" s="234"/>
      <c r="AJ15" s="234"/>
      <c r="AK15" s="234"/>
      <c r="AL15" s="234"/>
      <c r="AM15" s="234"/>
      <c r="AN15" s="234"/>
      <c r="AO15" s="234"/>
      <c r="AP15" s="234"/>
    </row>
    <row r="16" spans="1:42" ht="15" thickBot="1" x14ac:dyDescent="0.4">
      <c r="A16" s="234"/>
      <c r="B16" s="486"/>
      <c r="C16" s="487"/>
      <c r="D16" s="487"/>
      <c r="E16" s="487"/>
      <c r="F16" s="487"/>
      <c r="G16" s="487"/>
      <c r="H16" s="487"/>
      <c r="I16" s="487"/>
      <c r="J16" s="487"/>
      <c r="K16" s="487"/>
      <c r="L16" s="487"/>
      <c r="M16" s="487"/>
      <c r="N16" s="487"/>
      <c r="O16" s="487"/>
      <c r="P16" s="487"/>
      <c r="Q16" s="487"/>
      <c r="R16" s="487"/>
      <c r="S16" s="487"/>
      <c r="T16" s="487"/>
      <c r="U16" s="487"/>
      <c r="V16" s="487"/>
      <c r="W16" s="487"/>
      <c r="X16" s="487"/>
      <c r="Y16" s="487"/>
      <c r="Z16" s="487"/>
      <c r="AA16" s="487"/>
      <c r="AB16" s="487"/>
      <c r="AC16" s="234"/>
      <c r="AD16" s="234"/>
      <c r="AE16" s="234"/>
      <c r="AF16" s="234"/>
      <c r="AG16" s="234"/>
      <c r="AH16" s="234"/>
      <c r="AI16" s="234"/>
      <c r="AJ16" s="234"/>
      <c r="AK16" s="234"/>
      <c r="AL16" s="234"/>
      <c r="AM16" s="234"/>
      <c r="AN16" s="234"/>
      <c r="AO16" s="234"/>
      <c r="AP16" s="234"/>
    </row>
    <row r="17" spans="1:42" ht="15" thickBot="1" x14ac:dyDescent="0.4">
      <c r="A17" s="234"/>
      <c r="B17" s="500" t="s">
        <v>13</v>
      </c>
      <c r="C17" s="501"/>
      <c r="D17" s="501"/>
      <c r="E17" s="501"/>
      <c r="F17" s="501"/>
      <c r="G17" s="501"/>
      <c r="H17" s="502"/>
      <c r="I17" s="1224" t="s">
        <v>217</v>
      </c>
      <c r="J17" s="1225"/>
      <c r="K17" s="1225"/>
      <c r="L17" s="1225"/>
      <c r="M17" s="1225"/>
      <c r="N17" s="1225"/>
      <c r="O17" s="1225"/>
      <c r="P17" s="1225"/>
      <c r="Q17" s="1225"/>
      <c r="R17" s="1225"/>
      <c r="S17" s="1225"/>
      <c r="T17" s="1225"/>
      <c r="U17" s="1225"/>
      <c r="V17" s="1225"/>
      <c r="W17" s="1225"/>
      <c r="X17" s="1225"/>
      <c r="Y17" s="1225"/>
      <c r="Z17" s="1225"/>
      <c r="AA17" s="1225"/>
      <c r="AB17" s="1225"/>
      <c r="AC17" s="234"/>
      <c r="AD17" s="234"/>
      <c r="AE17" s="234"/>
      <c r="AF17" s="234"/>
      <c r="AG17" s="234"/>
      <c r="AH17" s="234"/>
      <c r="AI17" s="234"/>
      <c r="AJ17" s="234"/>
      <c r="AK17" s="234"/>
      <c r="AL17" s="234"/>
      <c r="AM17" s="234"/>
      <c r="AN17" s="234"/>
      <c r="AO17" s="234"/>
      <c r="AP17" s="234"/>
    </row>
    <row r="18" spans="1:42" ht="15" thickBot="1" x14ac:dyDescent="0.4">
      <c r="A18" s="234"/>
      <c r="B18" s="486"/>
      <c r="C18" s="487"/>
      <c r="D18" s="487"/>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487"/>
      <c r="AC18" s="234"/>
      <c r="AD18" s="234"/>
      <c r="AE18" s="234"/>
      <c r="AF18" s="234"/>
      <c r="AG18" s="234"/>
      <c r="AH18" s="234"/>
      <c r="AI18" s="234"/>
      <c r="AJ18" s="234"/>
      <c r="AK18" s="234"/>
      <c r="AL18" s="234"/>
      <c r="AM18" s="234"/>
      <c r="AN18" s="234"/>
      <c r="AO18" s="234"/>
      <c r="AP18" s="234"/>
    </row>
    <row r="19" spans="1:42" ht="28" customHeight="1" thickBot="1" x14ac:dyDescent="0.4">
      <c r="A19" s="234"/>
      <c r="B19" s="500" t="s">
        <v>826</v>
      </c>
      <c r="C19" s="501"/>
      <c r="D19" s="501"/>
      <c r="E19" s="501"/>
      <c r="F19" s="501"/>
      <c r="G19" s="501"/>
      <c r="H19" s="502"/>
      <c r="I19" s="1224" t="s">
        <v>218</v>
      </c>
      <c r="J19" s="1225"/>
      <c r="K19" s="1225"/>
      <c r="L19" s="1225"/>
      <c r="M19" s="1225"/>
      <c r="N19" s="1225"/>
      <c r="O19" s="1225"/>
      <c r="P19" s="1225"/>
      <c r="Q19" s="1225"/>
      <c r="R19" s="1225"/>
      <c r="S19" s="1225"/>
      <c r="T19" s="1225"/>
      <c r="U19" s="1225"/>
      <c r="V19" s="1225"/>
      <c r="W19" s="1225"/>
      <c r="X19" s="1225"/>
      <c r="Y19" s="1225"/>
      <c r="Z19" s="1225"/>
      <c r="AA19" s="1225"/>
      <c r="AB19" s="1225"/>
      <c r="AC19" s="234"/>
      <c r="AD19" s="234"/>
      <c r="AE19" s="234"/>
      <c r="AF19" s="234"/>
      <c r="AG19" s="234"/>
      <c r="AH19" s="234"/>
      <c r="AI19" s="234"/>
      <c r="AJ19" s="234"/>
      <c r="AK19" s="234"/>
      <c r="AL19" s="234"/>
      <c r="AM19" s="234"/>
      <c r="AN19" s="234"/>
      <c r="AO19" s="234"/>
      <c r="AP19" s="234"/>
    </row>
    <row r="20" spans="1:42" ht="15" thickBot="1" x14ac:dyDescent="0.4">
      <c r="A20" s="234"/>
      <c r="B20" s="486"/>
      <c r="C20" s="487"/>
      <c r="D20" s="487"/>
      <c r="E20" s="487"/>
      <c r="F20" s="487"/>
      <c r="G20" s="487"/>
      <c r="H20" s="487"/>
      <c r="I20" s="487"/>
      <c r="J20" s="487"/>
      <c r="K20" s="487"/>
      <c r="L20" s="487"/>
      <c r="M20" s="487"/>
      <c r="N20" s="487"/>
      <c r="O20" s="487"/>
      <c r="P20" s="487"/>
      <c r="Q20" s="487"/>
      <c r="R20" s="487"/>
      <c r="S20" s="487"/>
      <c r="T20" s="487"/>
      <c r="U20" s="487"/>
      <c r="V20" s="487"/>
      <c r="W20" s="487"/>
      <c r="X20" s="487"/>
      <c r="Y20" s="487"/>
      <c r="Z20" s="487"/>
      <c r="AA20" s="487"/>
      <c r="AB20" s="487"/>
      <c r="AC20" s="234"/>
      <c r="AD20" s="234"/>
      <c r="AE20" s="234"/>
      <c r="AF20" s="234"/>
      <c r="AG20" s="234"/>
      <c r="AH20" s="234"/>
      <c r="AI20" s="234"/>
      <c r="AJ20" s="234"/>
      <c r="AK20" s="234"/>
      <c r="AL20" s="234"/>
      <c r="AM20" s="234"/>
      <c r="AN20" s="234"/>
      <c r="AO20" s="234"/>
      <c r="AP20" s="234"/>
    </row>
    <row r="21" spans="1:42" ht="15" thickBot="1" x14ac:dyDescent="0.4">
      <c r="A21" s="234"/>
      <c r="B21" s="500" t="s">
        <v>463</v>
      </c>
      <c r="C21" s="501"/>
      <c r="D21" s="501"/>
      <c r="E21" s="501"/>
      <c r="F21" s="501"/>
      <c r="G21" s="502"/>
      <c r="H21" s="514" t="s">
        <v>57</v>
      </c>
      <c r="I21" s="515"/>
      <c r="J21" s="516"/>
      <c r="K21" s="500" t="s">
        <v>835</v>
      </c>
      <c r="L21" s="501"/>
      <c r="M21" s="501"/>
      <c r="N21" s="501"/>
      <c r="O21" s="501"/>
      <c r="P21" s="501"/>
      <c r="Q21" s="501"/>
      <c r="R21" s="501"/>
      <c r="S21" s="501"/>
      <c r="T21" s="502"/>
      <c r="U21" s="517" t="s">
        <v>30</v>
      </c>
      <c r="V21" s="485"/>
      <c r="W21" s="485"/>
      <c r="X21" s="485"/>
      <c r="Y21" s="485"/>
      <c r="Z21" s="485"/>
      <c r="AA21" s="485"/>
      <c r="AB21" s="485"/>
      <c r="AC21" s="234"/>
      <c r="AD21" s="234"/>
      <c r="AE21" s="234"/>
      <c r="AF21" s="234"/>
      <c r="AG21" s="234"/>
      <c r="AH21" s="234"/>
      <c r="AI21" s="234"/>
      <c r="AJ21" s="234"/>
      <c r="AK21" s="234"/>
      <c r="AL21" s="234"/>
      <c r="AM21" s="234"/>
      <c r="AN21" s="234"/>
      <c r="AO21" s="234"/>
      <c r="AP21" s="234"/>
    </row>
    <row r="22" spans="1:42" ht="15" thickBot="1" x14ac:dyDescent="0.4">
      <c r="A22" s="234"/>
      <c r="B22" s="50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c r="AC22" s="234"/>
      <c r="AD22" s="234"/>
      <c r="AE22" s="234"/>
      <c r="AF22" s="234"/>
      <c r="AG22" s="234"/>
      <c r="AH22" s="234"/>
      <c r="AI22" s="234"/>
      <c r="AJ22" s="234"/>
      <c r="AK22" s="234"/>
      <c r="AL22" s="234"/>
      <c r="AM22" s="234"/>
      <c r="AN22" s="234"/>
      <c r="AO22" s="234"/>
      <c r="AP22" s="234"/>
    </row>
    <row r="23" spans="1:42" ht="15" thickBot="1" x14ac:dyDescent="0.4">
      <c r="A23" s="234"/>
      <c r="B23" s="500" t="s">
        <v>836</v>
      </c>
      <c r="C23" s="501"/>
      <c r="D23" s="501"/>
      <c r="E23" s="501"/>
      <c r="F23" s="501"/>
      <c r="G23" s="501"/>
      <c r="H23" s="502"/>
      <c r="I23" s="517" t="s">
        <v>219</v>
      </c>
      <c r="J23" s="485"/>
      <c r="K23" s="485"/>
      <c r="L23" s="485"/>
      <c r="M23" s="485"/>
      <c r="N23" s="485"/>
      <c r="O23" s="485"/>
      <c r="P23" s="485"/>
      <c r="Q23" s="485"/>
      <c r="R23" s="485"/>
      <c r="S23" s="485"/>
      <c r="T23" s="485"/>
      <c r="U23" s="485"/>
      <c r="V23" s="485"/>
      <c r="W23" s="485"/>
      <c r="X23" s="485"/>
      <c r="Y23" s="485"/>
      <c r="Z23" s="485"/>
      <c r="AA23" s="485"/>
      <c r="AB23" s="485"/>
      <c r="AC23" s="234"/>
      <c r="AD23" s="234"/>
      <c r="AE23" s="234"/>
      <c r="AF23" s="234"/>
      <c r="AG23" s="234"/>
      <c r="AH23" s="234"/>
      <c r="AI23" s="234"/>
      <c r="AJ23" s="234"/>
      <c r="AK23" s="234"/>
      <c r="AL23" s="234"/>
      <c r="AM23" s="234"/>
      <c r="AN23" s="234"/>
      <c r="AO23" s="234"/>
      <c r="AP23" s="234"/>
    </row>
    <row r="24" spans="1:42" ht="15" thickBot="1" x14ac:dyDescent="0.4">
      <c r="A24" s="234"/>
      <c r="B24" s="486"/>
      <c r="C24" s="487"/>
      <c r="D24" s="487"/>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c r="AC24" s="234"/>
      <c r="AD24" s="234"/>
      <c r="AE24" s="234"/>
      <c r="AF24" s="234"/>
      <c r="AG24" s="234"/>
      <c r="AH24" s="234"/>
      <c r="AI24" s="234"/>
      <c r="AJ24" s="234"/>
      <c r="AK24" s="234"/>
      <c r="AL24" s="234"/>
      <c r="AM24" s="234"/>
      <c r="AN24" s="234"/>
      <c r="AO24" s="234"/>
      <c r="AP24" s="234"/>
    </row>
    <row r="25" spans="1:42" ht="15" thickBot="1" x14ac:dyDescent="0.4">
      <c r="A25" s="234"/>
      <c r="B25" s="500" t="s">
        <v>268</v>
      </c>
      <c r="C25" s="501"/>
      <c r="D25" s="501"/>
      <c r="E25" s="501"/>
      <c r="F25" s="501"/>
      <c r="G25" s="501"/>
      <c r="H25" s="501"/>
      <c r="I25" s="501"/>
      <c r="J25" s="501"/>
      <c r="K25" s="501"/>
      <c r="L25" s="501"/>
      <c r="M25" s="223"/>
      <c r="N25" s="500" t="s">
        <v>24</v>
      </c>
      <c r="O25" s="501"/>
      <c r="P25" s="501"/>
      <c r="Q25" s="501"/>
      <c r="R25" s="501"/>
      <c r="S25" s="501"/>
      <c r="T25" s="501"/>
      <c r="U25" s="501"/>
      <c r="V25" s="501"/>
      <c r="W25" s="501"/>
      <c r="X25" s="501"/>
      <c r="Y25" s="501"/>
      <c r="Z25" s="501"/>
      <c r="AA25" s="501"/>
      <c r="AB25" s="501"/>
      <c r="AC25" s="234"/>
      <c r="AD25" s="234"/>
      <c r="AE25" s="234"/>
      <c r="AF25" s="234"/>
      <c r="AG25" s="234"/>
      <c r="AH25" s="234"/>
      <c r="AI25" s="234"/>
      <c r="AJ25" s="234"/>
      <c r="AK25" s="234"/>
      <c r="AL25" s="234"/>
      <c r="AM25" s="234"/>
      <c r="AN25" s="234"/>
      <c r="AO25" s="234"/>
      <c r="AP25" s="234"/>
    </row>
    <row r="26" spans="1:42" ht="15" thickBot="1" x14ac:dyDescent="0.4">
      <c r="A26" s="234"/>
      <c r="B26" s="483" t="s">
        <v>156</v>
      </c>
      <c r="C26" s="484"/>
      <c r="D26" s="484"/>
      <c r="E26" s="484"/>
      <c r="F26" s="484"/>
      <c r="G26" s="484"/>
      <c r="H26" s="484"/>
      <c r="I26" s="484"/>
      <c r="J26" s="484"/>
      <c r="K26" s="484"/>
      <c r="L26" s="484"/>
      <c r="M26" s="484"/>
      <c r="N26" s="485" t="s">
        <v>1213</v>
      </c>
      <c r="O26" s="485"/>
      <c r="P26" s="485"/>
      <c r="Q26" s="485"/>
      <c r="R26" s="485"/>
      <c r="S26" s="485"/>
      <c r="T26" s="485"/>
      <c r="U26" s="485"/>
      <c r="V26" s="485"/>
      <c r="W26" s="485"/>
      <c r="X26" s="485"/>
      <c r="Y26" s="485"/>
      <c r="Z26" s="485"/>
      <c r="AA26" s="485"/>
      <c r="AB26" s="485"/>
      <c r="AC26" s="234"/>
      <c r="AD26" s="234"/>
      <c r="AE26" s="234"/>
      <c r="AF26" s="234"/>
      <c r="AG26" s="234"/>
      <c r="AH26" s="234"/>
      <c r="AI26" s="234"/>
      <c r="AJ26" s="234"/>
      <c r="AK26" s="234"/>
      <c r="AL26" s="234"/>
      <c r="AM26" s="234"/>
      <c r="AN26" s="234"/>
      <c r="AO26" s="234"/>
      <c r="AP26" s="234"/>
    </row>
    <row r="27" spans="1:42" ht="15" thickBot="1" x14ac:dyDescent="0.4">
      <c r="A27" s="234"/>
      <c r="B27" s="486"/>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c r="AC27" s="234"/>
      <c r="AD27" s="234"/>
      <c r="AE27" s="234"/>
      <c r="AF27" s="234"/>
      <c r="AG27" s="234"/>
      <c r="AH27" s="234"/>
      <c r="AI27" s="234"/>
      <c r="AJ27" s="234"/>
      <c r="AK27" s="234"/>
      <c r="AL27" s="234"/>
      <c r="AM27" s="234"/>
      <c r="AN27" s="234"/>
      <c r="AO27" s="234"/>
      <c r="AP27" s="234"/>
    </row>
    <row r="28" spans="1:42" ht="15" thickBot="1" x14ac:dyDescent="0.4">
      <c r="A28" s="234"/>
      <c r="B28" s="488" t="s">
        <v>839</v>
      </c>
      <c r="C28" s="489"/>
      <c r="D28" s="489"/>
      <c r="E28" s="489"/>
      <c r="F28" s="489"/>
      <c r="G28" s="489"/>
      <c r="H28" s="490"/>
      <c r="I28" s="494">
        <v>1</v>
      </c>
      <c r="J28" s="495"/>
      <c r="K28" s="495"/>
      <c r="L28" s="496"/>
      <c r="M28" s="500" t="s">
        <v>22</v>
      </c>
      <c r="N28" s="501"/>
      <c r="O28" s="501"/>
      <c r="P28" s="501"/>
      <c r="Q28" s="501"/>
      <c r="R28" s="501"/>
      <c r="S28" s="501"/>
      <c r="T28" s="501"/>
      <c r="U28" s="501"/>
      <c r="V28" s="501"/>
      <c r="W28" s="502"/>
      <c r="X28" s="500" t="s">
        <v>18</v>
      </c>
      <c r="Y28" s="501"/>
      <c r="Z28" s="501"/>
      <c r="AA28" s="501"/>
      <c r="AB28" s="501"/>
      <c r="AC28" s="234"/>
      <c r="AD28" s="234"/>
      <c r="AE28" s="234"/>
      <c r="AF28" s="234"/>
      <c r="AG28" s="234"/>
      <c r="AH28" s="234"/>
      <c r="AI28" s="234"/>
      <c r="AJ28" s="234"/>
      <c r="AK28" s="234"/>
      <c r="AL28" s="234"/>
      <c r="AM28" s="234"/>
      <c r="AN28" s="234"/>
      <c r="AO28" s="234"/>
      <c r="AP28" s="234"/>
    </row>
    <row r="29" spans="1:42" ht="15" thickBot="1" x14ac:dyDescent="0.4">
      <c r="A29" s="234"/>
      <c r="B29" s="491"/>
      <c r="C29" s="492"/>
      <c r="D29" s="492"/>
      <c r="E29" s="492"/>
      <c r="F29" s="492"/>
      <c r="G29" s="492"/>
      <c r="H29" s="493"/>
      <c r="I29" s="497"/>
      <c r="J29" s="498"/>
      <c r="K29" s="498"/>
      <c r="L29" s="499"/>
      <c r="M29" s="1242" t="s">
        <v>155</v>
      </c>
      <c r="N29" s="1243"/>
      <c r="O29" s="1243"/>
      <c r="P29" s="1243"/>
      <c r="Q29" s="1243"/>
      <c r="R29" s="1243"/>
      <c r="S29" s="1243"/>
      <c r="T29" s="1243"/>
      <c r="U29" s="1243"/>
      <c r="V29" s="1243"/>
      <c r="W29" s="1244"/>
      <c r="X29" s="483" t="s">
        <v>20</v>
      </c>
      <c r="Y29" s="484"/>
      <c r="Z29" s="484"/>
      <c r="AA29" s="484"/>
      <c r="AB29" s="484"/>
      <c r="AC29" s="234"/>
      <c r="AD29" s="234"/>
      <c r="AE29" s="234"/>
      <c r="AF29" s="234"/>
      <c r="AG29" s="234"/>
      <c r="AH29" s="234"/>
      <c r="AI29" s="234"/>
      <c r="AJ29" s="234"/>
      <c r="AK29" s="234"/>
      <c r="AL29" s="234"/>
      <c r="AM29" s="234"/>
      <c r="AN29" s="234"/>
      <c r="AO29" s="234"/>
      <c r="AP29" s="234"/>
    </row>
    <row r="30" spans="1:42" ht="15" thickBot="1" x14ac:dyDescent="0.4">
      <c r="A30" s="234"/>
      <c r="B30" s="486"/>
      <c r="C30" s="487"/>
      <c r="D30" s="487"/>
      <c r="E30" s="487"/>
      <c r="F30" s="487"/>
      <c r="G30" s="487"/>
      <c r="H30" s="487"/>
      <c r="I30" s="487"/>
      <c r="J30" s="487"/>
      <c r="K30" s="487"/>
      <c r="L30" s="487"/>
      <c r="M30" s="487"/>
      <c r="N30" s="487"/>
      <c r="O30" s="487"/>
      <c r="P30" s="487"/>
      <c r="Q30" s="487"/>
      <c r="R30" s="487"/>
      <c r="S30" s="487"/>
      <c r="T30" s="487"/>
      <c r="U30" s="487"/>
      <c r="V30" s="487"/>
      <c r="W30" s="487"/>
      <c r="X30" s="487"/>
      <c r="Y30" s="487"/>
      <c r="Z30" s="487"/>
      <c r="AA30" s="487"/>
      <c r="AB30" s="487"/>
      <c r="AC30" s="234"/>
      <c r="AD30" s="234"/>
      <c r="AE30" s="234"/>
      <c r="AF30" s="234"/>
      <c r="AG30" s="234"/>
      <c r="AH30" s="234"/>
      <c r="AI30" s="234"/>
      <c r="AJ30" s="234"/>
      <c r="AK30" s="234"/>
      <c r="AL30" s="234"/>
      <c r="AM30" s="234"/>
      <c r="AN30" s="234"/>
      <c r="AO30" s="234"/>
      <c r="AP30" s="234"/>
    </row>
    <row r="31" spans="1:42" ht="15" thickBot="1" x14ac:dyDescent="0.4">
      <c r="A31" s="234"/>
      <c r="B31" s="560" t="s">
        <v>842</v>
      </c>
      <c r="C31" s="561"/>
      <c r="D31" s="561"/>
      <c r="E31" s="561"/>
      <c r="F31" s="561"/>
      <c r="G31" s="561"/>
      <c r="H31" s="561"/>
      <c r="I31" s="561"/>
      <c r="J31" s="562"/>
      <c r="K31" s="569" t="s">
        <v>35</v>
      </c>
      <c r="L31" s="570"/>
      <c r="M31" s="570"/>
      <c r="N31" s="570"/>
      <c r="O31" s="570"/>
      <c r="P31" s="570"/>
      <c r="Q31" s="570"/>
      <c r="R31" s="571"/>
      <c r="S31" s="572" t="s">
        <v>36</v>
      </c>
      <c r="T31" s="573"/>
      <c r="U31" s="573"/>
      <c r="V31" s="573"/>
      <c r="W31" s="574"/>
      <c r="X31" s="575" t="s">
        <v>37</v>
      </c>
      <c r="Y31" s="576"/>
      <c r="Z31" s="576"/>
      <c r="AA31" s="576"/>
      <c r="AB31" s="576"/>
      <c r="AC31" s="234"/>
      <c r="AD31" s="234"/>
      <c r="AE31" s="234"/>
      <c r="AF31" s="234"/>
      <c r="AG31" s="234"/>
      <c r="AH31" s="234"/>
      <c r="AI31" s="234"/>
      <c r="AJ31" s="234"/>
      <c r="AK31" s="234"/>
      <c r="AL31" s="234"/>
      <c r="AM31" s="234"/>
      <c r="AN31" s="234"/>
      <c r="AO31" s="234"/>
      <c r="AP31" s="234"/>
    </row>
    <row r="32" spans="1:42" x14ac:dyDescent="0.35">
      <c r="A32" s="234"/>
      <c r="B32" s="563"/>
      <c r="C32" s="564"/>
      <c r="D32" s="564"/>
      <c r="E32" s="564"/>
      <c r="F32" s="564"/>
      <c r="G32" s="564"/>
      <c r="H32" s="564"/>
      <c r="I32" s="564"/>
      <c r="J32" s="565"/>
      <c r="K32" s="577" t="s">
        <v>38</v>
      </c>
      <c r="L32" s="578"/>
      <c r="M32" s="578"/>
      <c r="N32" s="579"/>
      <c r="O32" s="580" t="s">
        <v>39</v>
      </c>
      <c r="P32" s="578"/>
      <c r="Q32" s="578"/>
      <c r="R32" s="579"/>
      <c r="S32" s="580" t="s">
        <v>38</v>
      </c>
      <c r="T32" s="579"/>
      <c r="U32" s="580" t="s">
        <v>39</v>
      </c>
      <c r="V32" s="578"/>
      <c r="W32" s="579"/>
      <c r="X32" s="506" t="s">
        <v>38</v>
      </c>
      <c r="Y32" s="507"/>
      <c r="Z32" s="506" t="s">
        <v>39</v>
      </c>
      <c r="AA32" s="581"/>
      <c r="AB32" s="507"/>
      <c r="AC32" s="234"/>
      <c r="AD32" s="234"/>
      <c r="AE32" s="234"/>
      <c r="AF32" s="234"/>
      <c r="AG32" s="234"/>
      <c r="AH32" s="234"/>
      <c r="AI32" s="234"/>
      <c r="AJ32" s="234"/>
      <c r="AK32" s="234"/>
      <c r="AL32" s="234"/>
      <c r="AM32" s="234"/>
      <c r="AN32" s="234"/>
      <c r="AO32" s="234"/>
      <c r="AP32" s="234"/>
    </row>
    <row r="33" spans="1:42" ht="15" thickBot="1" x14ac:dyDescent="0.4">
      <c r="A33" s="234"/>
      <c r="B33" s="566"/>
      <c r="C33" s="567"/>
      <c r="D33" s="567"/>
      <c r="E33" s="567"/>
      <c r="F33" s="567"/>
      <c r="G33" s="567"/>
      <c r="H33" s="567"/>
      <c r="I33" s="567"/>
      <c r="J33" s="568"/>
      <c r="K33" s="1193">
        <v>0</v>
      </c>
      <c r="L33" s="555"/>
      <c r="M33" s="555"/>
      <c r="N33" s="556"/>
      <c r="O33" s="554">
        <v>0.89</v>
      </c>
      <c r="P33" s="555"/>
      <c r="Q33" s="555"/>
      <c r="R33" s="556"/>
      <c r="S33" s="554">
        <v>0.9</v>
      </c>
      <c r="T33" s="556"/>
      <c r="U33" s="554">
        <v>0.99</v>
      </c>
      <c r="V33" s="555"/>
      <c r="W33" s="556"/>
      <c r="X33" s="554">
        <v>1</v>
      </c>
      <c r="Y33" s="556"/>
      <c r="Z33" s="554">
        <v>1.1000000000000001</v>
      </c>
      <c r="AA33" s="555"/>
      <c r="AB33" s="556"/>
      <c r="AC33" s="234"/>
      <c r="AD33" s="234"/>
      <c r="AE33" s="234"/>
      <c r="AF33" s="234"/>
      <c r="AG33" s="234"/>
      <c r="AH33" s="234"/>
      <c r="AI33" s="234"/>
      <c r="AJ33" s="234"/>
      <c r="AK33" s="234"/>
      <c r="AL33" s="234"/>
      <c r="AM33" s="234"/>
      <c r="AN33" s="234"/>
      <c r="AO33" s="234"/>
      <c r="AP33" s="234"/>
    </row>
    <row r="34" spans="1:42" ht="15" thickBot="1" x14ac:dyDescent="0.4">
      <c r="A34" s="234"/>
      <c r="B34" s="486"/>
      <c r="C34" s="487"/>
      <c r="D34" s="487"/>
      <c r="E34" s="487"/>
      <c r="F34" s="487"/>
      <c r="G34" s="487"/>
      <c r="H34" s="487"/>
      <c r="I34" s="487"/>
      <c r="J34" s="487"/>
      <c r="K34" s="487"/>
      <c r="L34" s="487"/>
      <c r="M34" s="487"/>
      <c r="N34" s="487"/>
      <c r="O34" s="487"/>
      <c r="P34" s="487"/>
      <c r="Q34" s="487"/>
      <c r="R34" s="487"/>
      <c r="S34" s="487"/>
      <c r="T34" s="487"/>
      <c r="U34" s="487"/>
      <c r="V34" s="487"/>
      <c r="W34" s="487"/>
      <c r="X34" s="487"/>
      <c r="Y34" s="487"/>
      <c r="Z34" s="487"/>
      <c r="AA34" s="487"/>
      <c r="AB34" s="487"/>
      <c r="AC34" s="234"/>
      <c r="AD34" s="234"/>
      <c r="AE34" s="234"/>
      <c r="AF34" s="234"/>
      <c r="AG34" s="234"/>
      <c r="AH34" s="234"/>
      <c r="AI34" s="234"/>
      <c r="AJ34" s="234"/>
      <c r="AK34" s="234"/>
      <c r="AL34" s="234"/>
      <c r="AM34" s="234"/>
      <c r="AN34" s="234"/>
      <c r="AO34" s="234"/>
      <c r="AP34" s="234"/>
    </row>
    <row r="35" spans="1:42" ht="15" thickBot="1" x14ac:dyDescent="0.4">
      <c r="A35" s="248"/>
      <c r="B35" s="488" t="s">
        <v>40</v>
      </c>
      <c r="C35" s="489"/>
      <c r="D35" s="489"/>
      <c r="E35" s="489"/>
      <c r="F35" s="489"/>
      <c r="G35" s="489"/>
      <c r="H35" s="489"/>
      <c r="I35" s="489"/>
      <c r="J35" s="489"/>
      <c r="K35" s="489"/>
      <c r="L35" s="489"/>
      <c r="M35" s="489"/>
      <c r="N35" s="489"/>
      <c r="O35" s="489"/>
      <c r="P35" s="489"/>
      <c r="Q35" s="489"/>
      <c r="R35" s="489"/>
      <c r="S35" s="489"/>
      <c r="T35" s="489"/>
      <c r="U35" s="489"/>
      <c r="V35" s="489"/>
      <c r="W35" s="489"/>
      <c r="X35" s="489"/>
      <c r="Y35" s="489"/>
      <c r="Z35" s="489"/>
      <c r="AA35" s="489"/>
      <c r="AB35" s="489"/>
      <c r="AC35" s="1194"/>
      <c r="AD35" s="1194"/>
      <c r="AE35" s="1194"/>
      <c r="AF35" s="1194"/>
      <c r="AG35" s="1194"/>
      <c r="AH35" s="1194"/>
      <c r="AI35" s="1194"/>
      <c r="AJ35" s="1194"/>
      <c r="AK35" s="1194"/>
      <c r="AL35" s="1194"/>
      <c r="AM35" s="248"/>
      <c r="AN35" s="248"/>
      <c r="AO35" s="248"/>
      <c r="AP35" s="248"/>
    </row>
    <row r="36" spans="1:42" ht="42.5" thickBot="1" x14ac:dyDescent="0.4">
      <c r="A36" s="248"/>
      <c r="B36" s="557" t="s">
        <v>41</v>
      </c>
      <c r="C36" s="558"/>
      <c r="D36" s="558"/>
      <c r="E36" s="558"/>
      <c r="F36" s="558"/>
      <c r="G36" s="1226"/>
      <c r="H36" s="262" t="s">
        <v>220</v>
      </c>
      <c r="I36" s="262" t="s">
        <v>221</v>
      </c>
      <c r="J36" s="213" t="s">
        <v>42</v>
      </c>
      <c r="K36" s="557" t="s">
        <v>43</v>
      </c>
      <c r="L36" s="558"/>
      <c r="M36" s="558"/>
      <c r="N36" s="558"/>
      <c r="O36" s="558"/>
      <c r="P36" s="558"/>
      <c r="Q36" s="558"/>
      <c r="R36" s="558"/>
      <c r="S36" s="558"/>
      <c r="T36" s="558"/>
      <c r="U36" s="558"/>
      <c r="V36" s="558"/>
      <c r="W36" s="558"/>
      <c r="X36" s="558"/>
      <c r="Y36" s="558"/>
      <c r="Z36" s="558"/>
      <c r="AA36" s="558"/>
      <c r="AB36" s="559"/>
      <c r="AC36" s="1195"/>
      <c r="AD36" s="1194"/>
      <c r="AE36" s="1194"/>
      <c r="AF36" s="1194"/>
      <c r="AG36" s="1194"/>
      <c r="AH36" s="1194"/>
      <c r="AI36" s="1194"/>
      <c r="AJ36" s="1194"/>
      <c r="AK36" s="1194"/>
      <c r="AL36" s="1194"/>
      <c r="AM36" s="248"/>
      <c r="AN36" s="248"/>
      <c r="AO36" s="248"/>
      <c r="AP36" s="248"/>
    </row>
    <row r="37" spans="1:42" ht="50" customHeight="1" x14ac:dyDescent="0.35">
      <c r="A37" s="248"/>
      <c r="B37" s="735" t="s">
        <v>160</v>
      </c>
      <c r="C37" s="736"/>
      <c r="D37" s="736"/>
      <c r="E37" s="736"/>
      <c r="F37" s="736"/>
      <c r="G37" s="1180"/>
      <c r="H37" s="315">
        <v>8042</v>
      </c>
      <c r="I37" s="315">
        <v>7800</v>
      </c>
      <c r="J37" s="316">
        <v>1.0309999999999999</v>
      </c>
      <c r="K37" s="1254" t="s">
        <v>1237</v>
      </c>
      <c r="L37" s="1255"/>
      <c r="M37" s="1255"/>
      <c r="N37" s="1255"/>
      <c r="O37" s="1255"/>
      <c r="P37" s="1255"/>
      <c r="Q37" s="1255"/>
      <c r="R37" s="1255"/>
      <c r="S37" s="1255"/>
      <c r="T37" s="1255"/>
      <c r="U37" s="1255"/>
      <c r="V37" s="1255"/>
      <c r="W37" s="1255"/>
      <c r="X37" s="1255"/>
      <c r="Y37" s="1255"/>
      <c r="Z37" s="1255"/>
      <c r="AA37" s="1255"/>
      <c r="AB37" s="1256"/>
      <c r="AC37" s="1195"/>
      <c r="AD37" s="1194"/>
      <c r="AE37" s="1194"/>
      <c r="AF37" s="1194"/>
      <c r="AG37" s="1194"/>
      <c r="AH37" s="1194"/>
      <c r="AI37" s="1194"/>
      <c r="AJ37" s="1194"/>
      <c r="AK37" s="1194"/>
      <c r="AL37" s="1194"/>
      <c r="AM37" s="248"/>
      <c r="AN37" s="248"/>
      <c r="AO37" s="248"/>
      <c r="AP37" s="248"/>
    </row>
    <row r="38" spans="1:42" ht="25" customHeight="1" x14ac:dyDescent="0.35">
      <c r="A38" s="248"/>
      <c r="B38" s="735" t="s">
        <v>161</v>
      </c>
      <c r="C38" s="736"/>
      <c r="D38" s="736"/>
      <c r="E38" s="736"/>
      <c r="F38" s="736"/>
      <c r="G38" s="1180"/>
      <c r="H38" s="317">
        <v>10746</v>
      </c>
      <c r="I38" s="317">
        <v>10600</v>
      </c>
      <c r="J38" s="316">
        <v>1.014</v>
      </c>
      <c r="K38" s="1254" t="s">
        <v>1238</v>
      </c>
      <c r="L38" s="1255"/>
      <c r="M38" s="1255"/>
      <c r="N38" s="1255"/>
      <c r="O38" s="1255"/>
      <c r="P38" s="1255"/>
      <c r="Q38" s="1255"/>
      <c r="R38" s="1255"/>
      <c r="S38" s="1255"/>
      <c r="T38" s="1255"/>
      <c r="U38" s="1255"/>
      <c r="V38" s="1255"/>
      <c r="W38" s="1255"/>
      <c r="X38" s="1255"/>
      <c r="Y38" s="1255"/>
      <c r="Z38" s="1255"/>
      <c r="AA38" s="1255"/>
      <c r="AB38" s="1256"/>
      <c r="AC38" s="1195"/>
      <c r="AD38" s="1194"/>
      <c r="AE38" s="1194"/>
      <c r="AF38" s="1194"/>
      <c r="AG38" s="1194"/>
      <c r="AH38" s="1194"/>
      <c r="AI38" s="1194"/>
      <c r="AJ38" s="1194"/>
      <c r="AK38" s="1194"/>
      <c r="AL38" s="1194"/>
      <c r="AM38" s="248"/>
      <c r="AN38" s="248"/>
      <c r="AO38" s="248"/>
      <c r="AP38" s="248"/>
    </row>
    <row r="39" spans="1:42" ht="37.5" customHeight="1" x14ac:dyDescent="0.35">
      <c r="A39" s="248"/>
      <c r="B39" s="735" t="s">
        <v>162</v>
      </c>
      <c r="C39" s="736"/>
      <c r="D39" s="736"/>
      <c r="E39" s="736"/>
      <c r="F39" s="736"/>
      <c r="G39" s="737"/>
      <c r="H39" s="220">
        <v>13156</v>
      </c>
      <c r="I39" s="317">
        <v>12750</v>
      </c>
      <c r="J39" s="264">
        <v>1.032</v>
      </c>
      <c r="K39" s="1230" t="s">
        <v>1239</v>
      </c>
      <c r="L39" s="1231"/>
      <c r="M39" s="1231"/>
      <c r="N39" s="1231"/>
      <c r="O39" s="1231"/>
      <c r="P39" s="1231"/>
      <c r="Q39" s="1231"/>
      <c r="R39" s="1231"/>
      <c r="S39" s="1231"/>
      <c r="T39" s="1231"/>
      <c r="U39" s="1231"/>
      <c r="V39" s="1231"/>
      <c r="W39" s="1231"/>
      <c r="X39" s="1231"/>
      <c r="Y39" s="1231"/>
      <c r="Z39" s="1231"/>
      <c r="AA39" s="1231"/>
      <c r="AB39" s="1232"/>
      <c r="AC39" s="1195"/>
      <c r="AD39" s="1194"/>
      <c r="AE39" s="1194"/>
      <c r="AF39" s="1194"/>
      <c r="AG39" s="1194"/>
      <c r="AH39" s="1194"/>
      <c r="AI39" s="1194"/>
      <c r="AJ39" s="1194"/>
      <c r="AK39" s="1194"/>
      <c r="AL39" s="1194"/>
      <c r="AM39" s="248"/>
      <c r="AN39" s="248"/>
      <c r="AO39" s="248"/>
      <c r="AP39" s="248"/>
    </row>
    <row r="40" spans="1:42" ht="37.5" customHeight="1" thickBot="1" x14ac:dyDescent="0.4">
      <c r="A40" s="248"/>
      <c r="B40" s="735" t="s">
        <v>163</v>
      </c>
      <c r="C40" s="736"/>
      <c r="D40" s="736"/>
      <c r="E40" s="736"/>
      <c r="F40" s="736"/>
      <c r="G40" s="737"/>
      <c r="H40" s="220">
        <v>12666</v>
      </c>
      <c r="I40" s="317">
        <v>12600</v>
      </c>
      <c r="J40" s="240">
        <v>1.01</v>
      </c>
      <c r="K40" s="1230" t="s">
        <v>1240</v>
      </c>
      <c r="L40" s="1231"/>
      <c r="M40" s="1231"/>
      <c r="N40" s="1231"/>
      <c r="O40" s="1231"/>
      <c r="P40" s="1231"/>
      <c r="Q40" s="1231"/>
      <c r="R40" s="1231"/>
      <c r="S40" s="1231"/>
      <c r="T40" s="1231"/>
      <c r="U40" s="1231"/>
      <c r="V40" s="1231"/>
      <c r="W40" s="1231"/>
      <c r="X40" s="1231"/>
      <c r="Y40" s="1231"/>
      <c r="Z40" s="1231"/>
      <c r="AA40" s="1231"/>
      <c r="AB40" s="1232"/>
      <c r="AC40" s="1195"/>
      <c r="AD40" s="1194"/>
      <c r="AE40" s="1194"/>
      <c r="AF40" s="1194"/>
      <c r="AG40" s="1194"/>
      <c r="AH40" s="1194"/>
      <c r="AI40" s="1194"/>
      <c r="AJ40" s="1194"/>
      <c r="AK40" s="1194"/>
      <c r="AL40" s="1194"/>
      <c r="AM40" s="248"/>
      <c r="AN40" s="248"/>
      <c r="AO40" s="248"/>
      <c r="AP40" s="248"/>
    </row>
    <row r="41" spans="1:42" ht="15" thickBot="1" x14ac:dyDescent="0.4">
      <c r="A41" s="248"/>
      <c r="B41" s="661" t="s">
        <v>46</v>
      </c>
      <c r="C41" s="662"/>
      <c r="D41" s="662"/>
      <c r="E41" s="662"/>
      <c r="F41" s="662"/>
      <c r="G41" s="1233"/>
      <c r="H41" s="318">
        <v>44610</v>
      </c>
      <c r="I41" s="319">
        <v>43750</v>
      </c>
      <c r="J41" s="306">
        <v>1.0197000000000001</v>
      </c>
      <c r="K41" s="664"/>
      <c r="L41" s="665"/>
      <c r="M41" s="665"/>
      <c r="N41" s="665"/>
      <c r="O41" s="665"/>
      <c r="P41" s="665"/>
      <c r="Q41" s="665"/>
      <c r="R41" s="665"/>
      <c r="S41" s="665"/>
      <c r="T41" s="665"/>
      <c r="U41" s="665"/>
      <c r="V41" s="665"/>
      <c r="W41" s="665"/>
      <c r="X41" s="665"/>
      <c r="Y41" s="665"/>
      <c r="Z41" s="665"/>
      <c r="AA41" s="665"/>
      <c r="AB41" s="666"/>
      <c r="AC41" s="1195"/>
      <c r="AD41" s="1194"/>
      <c r="AE41" s="1194"/>
      <c r="AF41" s="1194"/>
      <c r="AG41" s="1194"/>
      <c r="AH41" s="1194"/>
      <c r="AI41" s="1194"/>
      <c r="AJ41" s="1194"/>
      <c r="AK41" s="1194"/>
      <c r="AL41" s="1194"/>
      <c r="AM41" s="248"/>
      <c r="AN41" s="248"/>
      <c r="AO41" s="248"/>
      <c r="AP41" s="248"/>
    </row>
    <row r="42" spans="1:42" ht="15" thickBot="1" x14ac:dyDescent="0.4">
      <c r="A42" s="248"/>
      <c r="B42" s="486"/>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c r="AC42" s="1194"/>
      <c r="AD42" s="1194"/>
      <c r="AE42" s="1194"/>
      <c r="AF42" s="1194"/>
      <c r="AG42" s="1194"/>
      <c r="AH42" s="1194"/>
      <c r="AI42" s="1194"/>
      <c r="AJ42" s="1194"/>
      <c r="AK42" s="1194"/>
      <c r="AL42" s="1194"/>
      <c r="AM42" s="248"/>
      <c r="AN42" s="248"/>
      <c r="AO42" s="248"/>
      <c r="AP42" s="248"/>
    </row>
    <row r="43" spans="1:42" ht="15" thickBot="1" x14ac:dyDescent="0.4">
      <c r="A43" s="248"/>
      <c r="B43" s="500" t="s">
        <v>855</v>
      </c>
      <c r="C43" s="501"/>
      <c r="D43" s="501"/>
      <c r="E43" s="501"/>
      <c r="F43" s="501"/>
      <c r="G43" s="501"/>
      <c r="H43" s="501"/>
      <c r="I43" s="501"/>
      <c r="J43" s="501"/>
      <c r="K43" s="501"/>
      <c r="L43" s="501"/>
      <c r="M43" s="501"/>
      <c r="N43" s="501"/>
      <c r="O43" s="501"/>
      <c r="P43" s="501"/>
      <c r="Q43" s="501"/>
      <c r="R43" s="501"/>
      <c r="S43" s="501"/>
      <c r="T43" s="501"/>
      <c r="U43" s="501"/>
      <c r="V43" s="501"/>
      <c r="W43" s="501"/>
      <c r="X43" s="501"/>
      <c r="Y43" s="501"/>
      <c r="Z43" s="501"/>
      <c r="AA43" s="501"/>
      <c r="AB43" s="501"/>
      <c r="AC43" s="1194"/>
      <c r="AD43" s="1194"/>
      <c r="AE43" s="1194"/>
      <c r="AF43" s="1194"/>
      <c r="AG43" s="1194"/>
      <c r="AH43" s="1194"/>
      <c r="AI43" s="1194"/>
      <c r="AJ43" s="1194"/>
      <c r="AK43" s="1194"/>
      <c r="AL43" s="1194"/>
      <c r="AM43" s="248"/>
      <c r="AN43" s="248"/>
      <c r="AO43" s="248"/>
      <c r="AP43" s="248"/>
    </row>
    <row r="44" spans="1:42" x14ac:dyDescent="0.35">
      <c r="A44" s="234"/>
      <c r="B44" s="667" t="s">
        <v>71</v>
      </c>
      <c r="C44" s="668"/>
      <c r="D44" s="668"/>
      <c r="E44" s="668"/>
      <c r="F44" s="668"/>
      <c r="G44" s="668"/>
      <c r="H44" s="668"/>
      <c r="I44" s="668"/>
      <c r="J44" s="668"/>
      <c r="K44" s="668"/>
      <c r="L44" s="668"/>
      <c r="M44" s="668"/>
      <c r="N44" s="668"/>
      <c r="O44" s="668"/>
      <c r="P44" s="668"/>
      <c r="Q44" s="668"/>
      <c r="R44" s="668"/>
      <c r="S44" s="668"/>
      <c r="T44" s="668"/>
      <c r="U44" s="668"/>
      <c r="V44" s="668"/>
      <c r="W44" s="668"/>
      <c r="X44" s="668"/>
      <c r="Y44" s="668"/>
      <c r="Z44" s="668"/>
      <c r="AA44" s="668"/>
      <c r="AB44" s="668"/>
      <c r="AC44" s="234"/>
      <c r="AD44" s="234"/>
      <c r="AE44" s="234"/>
      <c r="AF44" s="234"/>
      <c r="AG44" s="234"/>
      <c r="AH44" s="234"/>
      <c r="AI44" s="234"/>
      <c r="AJ44" s="234"/>
      <c r="AK44" s="234"/>
      <c r="AL44" s="234"/>
      <c r="AM44" s="234"/>
      <c r="AN44" s="234"/>
      <c r="AO44" s="234"/>
      <c r="AP44" s="234"/>
    </row>
    <row r="45" spans="1:42" x14ac:dyDescent="0.35">
      <c r="A45" s="234"/>
      <c r="B45" s="619"/>
      <c r="C45" s="620"/>
      <c r="D45" s="620"/>
      <c r="E45" s="620"/>
      <c r="F45" s="620"/>
      <c r="G45" s="620"/>
      <c r="H45" s="620"/>
      <c r="I45" s="620"/>
      <c r="J45" s="620"/>
      <c r="K45" s="620"/>
      <c r="L45" s="620"/>
      <c r="M45" s="620"/>
      <c r="N45" s="620"/>
      <c r="O45" s="620"/>
      <c r="P45" s="620"/>
      <c r="Q45" s="620"/>
      <c r="R45" s="620"/>
      <c r="S45" s="620"/>
      <c r="T45" s="620"/>
      <c r="U45" s="620"/>
      <c r="V45" s="620"/>
      <c r="W45" s="620"/>
      <c r="X45" s="620"/>
      <c r="Y45" s="620"/>
      <c r="Z45" s="620"/>
      <c r="AA45" s="620"/>
      <c r="AB45" s="620"/>
      <c r="AC45" s="234"/>
      <c r="AD45" s="234"/>
      <c r="AE45" s="234"/>
      <c r="AF45" s="234"/>
      <c r="AG45" s="234"/>
      <c r="AH45" s="234"/>
      <c r="AI45" s="234"/>
      <c r="AJ45" s="234"/>
      <c r="AK45" s="234"/>
      <c r="AL45" s="234"/>
      <c r="AM45" s="234" t="s">
        <v>164</v>
      </c>
      <c r="AN45" s="234" t="s">
        <v>1234</v>
      </c>
      <c r="AO45" s="234" t="s">
        <v>186</v>
      </c>
      <c r="AP45" s="234" t="s">
        <v>187</v>
      </c>
    </row>
    <row r="46" spans="1:42" x14ac:dyDescent="0.35">
      <c r="A46" s="234"/>
      <c r="B46" s="619"/>
      <c r="C46" s="620"/>
      <c r="D46" s="620"/>
      <c r="E46" s="620"/>
      <c r="F46" s="620"/>
      <c r="G46" s="620"/>
      <c r="H46" s="620"/>
      <c r="I46" s="620"/>
      <c r="J46" s="620"/>
      <c r="K46" s="620"/>
      <c r="L46" s="620"/>
      <c r="M46" s="620"/>
      <c r="N46" s="620"/>
      <c r="O46" s="620"/>
      <c r="P46" s="620"/>
      <c r="Q46" s="620"/>
      <c r="R46" s="620"/>
      <c r="S46" s="620"/>
      <c r="T46" s="620"/>
      <c r="U46" s="620"/>
      <c r="V46" s="620"/>
      <c r="W46" s="620"/>
      <c r="X46" s="620"/>
      <c r="Y46" s="620"/>
      <c r="Z46" s="620"/>
      <c r="AA46" s="620"/>
      <c r="AB46" s="620"/>
      <c r="AC46" s="234"/>
      <c r="AD46" s="234"/>
      <c r="AE46" s="234"/>
      <c r="AF46" s="234"/>
      <c r="AG46" s="234"/>
      <c r="AH46" s="234"/>
      <c r="AI46" s="234"/>
      <c r="AJ46" s="234"/>
      <c r="AK46" s="234"/>
      <c r="AL46" s="234"/>
      <c r="AM46" s="234" t="s">
        <v>168</v>
      </c>
      <c r="AN46" s="234">
        <v>8042</v>
      </c>
      <c r="AO46" s="234">
        <v>8042</v>
      </c>
      <c r="AP46" s="234">
        <v>7800</v>
      </c>
    </row>
    <row r="47" spans="1:42" x14ac:dyDescent="0.35">
      <c r="A47" s="234"/>
      <c r="B47" s="619"/>
      <c r="C47" s="620"/>
      <c r="D47" s="620"/>
      <c r="E47" s="620"/>
      <c r="F47" s="620"/>
      <c r="G47" s="620"/>
      <c r="H47" s="620"/>
      <c r="I47" s="620"/>
      <c r="J47" s="620"/>
      <c r="K47" s="620"/>
      <c r="L47" s="620"/>
      <c r="M47" s="620"/>
      <c r="N47" s="620"/>
      <c r="O47" s="620"/>
      <c r="P47" s="620"/>
      <c r="Q47" s="620"/>
      <c r="R47" s="620"/>
      <c r="S47" s="620"/>
      <c r="T47" s="620"/>
      <c r="U47" s="620"/>
      <c r="V47" s="620"/>
      <c r="W47" s="620"/>
      <c r="X47" s="620"/>
      <c r="Y47" s="620"/>
      <c r="Z47" s="620"/>
      <c r="AA47" s="620"/>
      <c r="AB47" s="620"/>
      <c r="AC47" s="234"/>
      <c r="AD47" s="234"/>
      <c r="AE47" s="234"/>
      <c r="AF47" s="234"/>
      <c r="AG47" s="234"/>
      <c r="AH47" s="234"/>
      <c r="AI47" s="234"/>
      <c r="AJ47" s="234"/>
      <c r="AK47" s="234"/>
      <c r="AL47" s="234"/>
      <c r="AM47" s="234" t="s">
        <v>169</v>
      </c>
      <c r="AN47" s="234">
        <v>10746</v>
      </c>
      <c r="AO47" s="234">
        <v>18788</v>
      </c>
      <c r="AP47" s="234">
        <v>10600</v>
      </c>
    </row>
    <row r="48" spans="1:42" x14ac:dyDescent="0.35">
      <c r="A48" s="234"/>
      <c r="B48" s="619"/>
      <c r="C48" s="620"/>
      <c r="D48" s="620"/>
      <c r="E48" s="620"/>
      <c r="F48" s="620"/>
      <c r="G48" s="620"/>
      <c r="H48" s="620"/>
      <c r="I48" s="620"/>
      <c r="J48" s="620"/>
      <c r="K48" s="620"/>
      <c r="L48" s="620"/>
      <c r="M48" s="620"/>
      <c r="N48" s="620"/>
      <c r="O48" s="620"/>
      <c r="P48" s="620"/>
      <c r="Q48" s="620"/>
      <c r="R48" s="620"/>
      <c r="S48" s="620"/>
      <c r="T48" s="620"/>
      <c r="U48" s="620"/>
      <c r="V48" s="620"/>
      <c r="W48" s="620"/>
      <c r="X48" s="620"/>
      <c r="Y48" s="620"/>
      <c r="Z48" s="620"/>
      <c r="AA48" s="620"/>
      <c r="AB48" s="620"/>
      <c r="AC48" s="234"/>
      <c r="AD48" s="234"/>
      <c r="AE48" s="234"/>
      <c r="AF48" s="234"/>
      <c r="AG48" s="234"/>
      <c r="AH48" s="234"/>
      <c r="AI48" s="234"/>
      <c r="AJ48" s="234"/>
      <c r="AK48" s="234"/>
      <c r="AL48" s="234"/>
      <c r="AM48" s="234" t="s">
        <v>170</v>
      </c>
      <c r="AN48" s="234">
        <v>13156</v>
      </c>
      <c r="AO48" s="234">
        <v>31944</v>
      </c>
      <c r="AP48" s="234">
        <v>12750</v>
      </c>
    </row>
    <row r="49" spans="1:42" x14ac:dyDescent="0.35">
      <c r="A49" s="234"/>
      <c r="B49" s="619"/>
      <c r="C49" s="620"/>
      <c r="D49" s="620"/>
      <c r="E49" s="620"/>
      <c r="F49" s="620"/>
      <c r="G49" s="620"/>
      <c r="H49" s="620"/>
      <c r="I49" s="620"/>
      <c r="J49" s="620"/>
      <c r="K49" s="620"/>
      <c r="L49" s="620"/>
      <c r="M49" s="620"/>
      <c r="N49" s="620"/>
      <c r="O49" s="620"/>
      <c r="P49" s="620"/>
      <c r="Q49" s="620"/>
      <c r="R49" s="620"/>
      <c r="S49" s="620"/>
      <c r="T49" s="620"/>
      <c r="U49" s="620"/>
      <c r="V49" s="620"/>
      <c r="W49" s="620"/>
      <c r="X49" s="620"/>
      <c r="Y49" s="620"/>
      <c r="Z49" s="620"/>
      <c r="AA49" s="620"/>
      <c r="AB49" s="620"/>
      <c r="AC49" s="234"/>
      <c r="AD49" s="234"/>
      <c r="AE49" s="234"/>
      <c r="AF49" s="234"/>
      <c r="AG49" s="234"/>
      <c r="AH49" s="234"/>
      <c r="AI49" s="234"/>
      <c r="AJ49" s="234"/>
      <c r="AK49" s="234"/>
      <c r="AL49" s="234"/>
      <c r="AM49" s="234" t="s">
        <v>171</v>
      </c>
      <c r="AN49" s="234">
        <v>12666</v>
      </c>
      <c r="AO49" s="234">
        <v>44610</v>
      </c>
      <c r="AP49" s="234">
        <v>12600</v>
      </c>
    </row>
    <row r="50" spans="1:42" x14ac:dyDescent="0.35">
      <c r="A50" s="234"/>
      <c r="B50" s="619"/>
      <c r="C50" s="620"/>
      <c r="D50" s="620"/>
      <c r="E50" s="620"/>
      <c r="F50" s="620"/>
      <c r="G50" s="620"/>
      <c r="H50" s="620"/>
      <c r="I50" s="620"/>
      <c r="J50" s="620"/>
      <c r="K50" s="620"/>
      <c r="L50" s="620"/>
      <c r="M50" s="620"/>
      <c r="N50" s="620"/>
      <c r="O50" s="620"/>
      <c r="P50" s="620"/>
      <c r="Q50" s="620"/>
      <c r="R50" s="620"/>
      <c r="S50" s="620"/>
      <c r="T50" s="620"/>
      <c r="U50" s="620"/>
      <c r="V50" s="620"/>
      <c r="W50" s="620"/>
      <c r="X50" s="620"/>
      <c r="Y50" s="620"/>
      <c r="Z50" s="620"/>
      <c r="AA50" s="620"/>
      <c r="AB50" s="620"/>
      <c r="AC50" s="234"/>
      <c r="AD50" s="234"/>
      <c r="AE50" s="234"/>
      <c r="AF50" s="234"/>
      <c r="AG50" s="234"/>
      <c r="AH50" s="234"/>
      <c r="AI50" s="234"/>
      <c r="AJ50" s="234"/>
      <c r="AK50" s="234"/>
      <c r="AL50" s="234"/>
      <c r="AM50" s="234" t="s">
        <v>46</v>
      </c>
      <c r="AN50" s="234">
        <v>44610</v>
      </c>
      <c r="AO50" s="234">
        <v>44610</v>
      </c>
      <c r="AP50" s="234">
        <v>43750</v>
      </c>
    </row>
    <row r="51" spans="1:42" x14ac:dyDescent="0.35">
      <c r="A51" s="234"/>
      <c r="B51" s="619"/>
      <c r="C51" s="620"/>
      <c r="D51" s="620"/>
      <c r="E51" s="620"/>
      <c r="F51" s="620"/>
      <c r="G51" s="620"/>
      <c r="H51" s="620"/>
      <c r="I51" s="620"/>
      <c r="J51" s="620"/>
      <c r="K51" s="620"/>
      <c r="L51" s="620"/>
      <c r="M51" s="620"/>
      <c r="N51" s="620"/>
      <c r="O51" s="620"/>
      <c r="P51" s="620"/>
      <c r="Q51" s="620"/>
      <c r="R51" s="620"/>
      <c r="S51" s="620"/>
      <c r="T51" s="620"/>
      <c r="U51" s="620"/>
      <c r="V51" s="620"/>
      <c r="W51" s="620"/>
      <c r="X51" s="620"/>
      <c r="Y51" s="620"/>
      <c r="Z51" s="620"/>
      <c r="AA51" s="620"/>
      <c r="AB51" s="620"/>
      <c r="AC51" s="234"/>
      <c r="AD51" s="234"/>
      <c r="AE51" s="234"/>
      <c r="AF51" s="234"/>
      <c r="AG51" s="234"/>
      <c r="AH51" s="234"/>
      <c r="AI51" s="234"/>
      <c r="AJ51" s="234"/>
      <c r="AK51" s="234"/>
      <c r="AL51" s="234"/>
      <c r="AM51" s="234"/>
      <c r="AN51" s="234"/>
      <c r="AO51" s="234"/>
      <c r="AP51" s="234"/>
    </row>
    <row r="52" spans="1:42" x14ac:dyDescent="0.35">
      <c r="A52" s="234"/>
      <c r="B52" s="619"/>
      <c r="C52" s="620"/>
      <c r="D52" s="620"/>
      <c r="E52" s="620"/>
      <c r="F52" s="620"/>
      <c r="G52" s="620"/>
      <c r="H52" s="620"/>
      <c r="I52" s="620"/>
      <c r="J52" s="620"/>
      <c r="K52" s="620"/>
      <c r="L52" s="620"/>
      <c r="M52" s="620"/>
      <c r="N52" s="620"/>
      <c r="O52" s="620"/>
      <c r="P52" s="620"/>
      <c r="Q52" s="620"/>
      <c r="R52" s="620"/>
      <c r="S52" s="620"/>
      <c r="T52" s="620"/>
      <c r="U52" s="620"/>
      <c r="V52" s="620"/>
      <c r="W52" s="620"/>
      <c r="X52" s="620"/>
      <c r="Y52" s="620"/>
      <c r="Z52" s="620"/>
      <c r="AA52" s="620"/>
      <c r="AB52" s="620"/>
      <c r="AC52" s="234"/>
      <c r="AD52" s="234"/>
      <c r="AE52" s="234"/>
      <c r="AF52" s="234"/>
      <c r="AG52" s="234"/>
      <c r="AH52" s="234"/>
      <c r="AI52" s="234"/>
      <c r="AJ52" s="234"/>
      <c r="AK52" s="234"/>
      <c r="AL52" s="234"/>
      <c r="AM52" s="234"/>
      <c r="AN52" s="234"/>
      <c r="AO52" s="234"/>
      <c r="AP52" s="234"/>
    </row>
    <row r="53" spans="1:42" ht="15" thickBot="1" x14ac:dyDescent="0.4">
      <c r="A53" s="234"/>
      <c r="B53" s="669"/>
      <c r="C53" s="670"/>
      <c r="D53" s="670"/>
      <c r="E53" s="670"/>
      <c r="F53" s="670"/>
      <c r="G53" s="670"/>
      <c r="H53" s="670"/>
      <c r="I53" s="670"/>
      <c r="J53" s="670"/>
      <c r="K53" s="670"/>
      <c r="L53" s="670"/>
      <c r="M53" s="670"/>
      <c r="N53" s="670"/>
      <c r="O53" s="670"/>
      <c r="P53" s="670"/>
      <c r="Q53" s="670"/>
      <c r="R53" s="670"/>
      <c r="S53" s="670"/>
      <c r="T53" s="670"/>
      <c r="U53" s="670"/>
      <c r="V53" s="670"/>
      <c r="W53" s="670"/>
      <c r="X53" s="670"/>
      <c r="Y53" s="670"/>
      <c r="Z53" s="670"/>
      <c r="AA53" s="670"/>
      <c r="AB53" s="670"/>
      <c r="AC53" s="234"/>
      <c r="AD53" s="234"/>
      <c r="AE53" s="234"/>
      <c r="AF53" s="234"/>
      <c r="AG53" s="234"/>
      <c r="AH53" s="234"/>
      <c r="AI53" s="234"/>
      <c r="AJ53" s="234"/>
      <c r="AK53" s="234"/>
      <c r="AL53" s="234"/>
      <c r="AM53" s="234"/>
      <c r="AN53" s="234"/>
      <c r="AO53" s="234"/>
      <c r="AP53" s="234"/>
    </row>
    <row r="54" spans="1:42" ht="15" thickBot="1" x14ac:dyDescent="0.4">
      <c r="A54" s="234"/>
      <c r="B54" s="486"/>
      <c r="C54" s="487"/>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7"/>
      <c r="AB54" s="487"/>
      <c r="AC54" s="234"/>
      <c r="AD54" s="234"/>
      <c r="AE54" s="234"/>
      <c r="AF54" s="234"/>
      <c r="AG54" s="234"/>
      <c r="AH54" s="234"/>
      <c r="AI54" s="234"/>
      <c r="AJ54" s="234"/>
      <c r="AK54" s="234"/>
      <c r="AL54" s="234"/>
      <c r="AM54" s="234"/>
      <c r="AN54" s="234"/>
      <c r="AO54" s="234"/>
      <c r="AP54" s="234"/>
    </row>
    <row r="55" spans="1:42" ht="14.5" customHeight="1" x14ac:dyDescent="0.35">
      <c r="A55" s="671"/>
      <c r="B55" s="672" t="s">
        <v>41</v>
      </c>
      <c r="C55" s="673"/>
      <c r="D55" s="673"/>
      <c r="E55" s="673"/>
      <c r="F55" s="673"/>
      <c r="G55" s="674"/>
      <c r="H55" s="678" t="s">
        <v>595</v>
      </c>
      <c r="I55" s="674"/>
      <c r="J55" s="678" t="s">
        <v>595</v>
      </c>
      <c r="K55" s="673"/>
      <c r="L55" s="673"/>
      <c r="M55" s="674"/>
      <c r="N55" s="678" t="s">
        <v>49</v>
      </c>
      <c r="O55" s="673"/>
      <c r="P55" s="673"/>
      <c r="Q55" s="673"/>
      <c r="R55" s="673"/>
      <c r="S55" s="673"/>
      <c r="T55" s="673"/>
      <c r="U55" s="674"/>
      <c r="V55" s="680" t="s">
        <v>50</v>
      </c>
      <c r="W55" s="681"/>
      <c r="X55" s="681"/>
      <c r="Y55" s="681"/>
      <c r="Z55" s="681"/>
      <c r="AA55" s="681"/>
      <c r="AB55" s="682"/>
      <c r="AC55" s="1211"/>
      <c r="AD55" s="1208"/>
      <c r="AE55" s="1208"/>
      <c r="AF55" s="1208"/>
      <c r="AG55" s="1208"/>
      <c r="AH55" s="1208"/>
      <c r="AI55" s="1208"/>
      <c r="AJ55" s="1208"/>
      <c r="AK55" s="1208"/>
      <c r="AL55" s="1208"/>
      <c r="AM55" s="1208"/>
      <c r="AN55" s="1208"/>
      <c r="AO55" s="1208"/>
      <c r="AP55" s="1208"/>
    </row>
    <row r="56" spans="1:42" ht="15" thickBot="1" x14ac:dyDescent="0.4">
      <c r="A56" s="671"/>
      <c r="B56" s="1257"/>
      <c r="C56" s="1207"/>
      <c r="D56" s="1207"/>
      <c r="E56" s="1207"/>
      <c r="F56" s="1207"/>
      <c r="G56" s="1206"/>
      <c r="H56" s="1205" t="s">
        <v>816</v>
      </c>
      <c r="I56" s="1206"/>
      <c r="J56" s="1205" t="s">
        <v>596</v>
      </c>
      <c r="K56" s="1207"/>
      <c r="L56" s="1207"/>
      <c r="M56" s="1206"/>
      <c r="N56" s="1205"/>
      <c r="O56" s="1207"/>
      <c r="P56" s="1207"/>
      <c r="Q56" s="1207"/>
      <c r="R56" s="1207"/>
      <c r="S56" s="1207"/>
      <c r="T56" s="1207"/>
      <c r="U56" s="1206"/>
      <c r="V56" s="1258"/>
      <c r="W56" s="1259"/>
      <c r="X56" s="1259"/>
      <c r="Y56" s="1259"/>
      <c r="Z56" s="1259"/>
      <c r="AA56" s="1259"/>
      <c r="AB56" s="1260"/>
      <c r="AC56" s="1211"/>
      <c r="AD56" s="1208"/>
      <c r="AE56" s="1208"/>
      <c r="AF56" s="1208"/>
      <c r="AG56" s="1208"/>
      <c r="AH56" s="1208"/>
      <c r="AI56" s="1208"/>
      <c r="AJ56" s="1208"/>
      <c r="AK56" s="1208"/>
      <c r="AL56" s="1208"/>
      <c r="AM56" s="1208"/>
      <c r="AN56" s="1208"/>
      <c r="AO56" s="1208"/>
      <c r="AP56" s="1208"/>
    </row>
    <row r="57" spans="1:42" ht="14.5" customHeight="1" x14ac:dyDescent="0.35">
      <c r="A57" s="234"/>
      <c r="B57" s="1261" t="s">
        <v>172</v>
      </c>
      <c r="C57" s="1262"/>
      <c r="D57" s="1262"/>
      <c r="E57" s="1262"/>
      <c r="F57" s="1262"/>
      <c r="G57" s="1263"/>
      <c r="H57" s="1264">
        <v>7770</v>
      </c>
      <c r="I57" s="1263"/>
      <c r="J57" s="1264">
        <v>8042</v>
      </c>
      <c r="K57" s="1262"/>
      <c r="L57" s="1262"/>
      <c r="M57" s="1263"/>
      <c r="N57" s="1265" t="s">
        <v>222</v>
      </c>
      <c r="O57" s="1252"/>
      <c r="P57" s="1252"/>
      <c r="Q57" s="1252"/>
      <c r="R57" s="1252"/>
      <c r="S57" s="1252"/>
      <c r="T57" s="1252"/>
      <c r="U57" s="1253"/>
      <c r="V57" s="1265" t="s">
        <v>51</v>
      </c>
      <c r="W57" s="1252"/>
      <c r="X57" s="1252"/>
      <c r="Y57" s="1252"/>
      <c r="Z57" s="1252"/>
      <c r="AA57" s="1252"/>
      <c r="AB57" s="1253"/>
      <c r="AC57" s="234"/>
      <c r="AD57" s="234"/>
      <c r="AE57" s="234"/>
      <c r="AF57" s="234"/>
      <c r="AG57" s="234"/>
      <c r="AH57" s="234"/>
      <c r="AI57" s="234"/>
      <c r="AJ57" s="234"/>
      <c r="AK57" s="234"/>
      <c r="AL57" s="234"/>
      <c r="AM57" s="234"/>
      <c r="AN57" s="234"/>
      <c r="AO57" s="234"/>
      <c r="AP57" s="234"/>
    </row>
    <row r="58" spans="1:42" ht="14.5" customHeight="1" x14ac:dyDescent="0.35">
      <c r="A58" s="234"/>
      <c r="B58" s="760" t="s">
        <v>174</v>
      </c>
      <c r="C58" s="761"/>
      <c r="D58" s="761"/>
      <c r="E58" s="761"/>
      <c r="F58" s="761"/>
      <c r="G58" s="762"/>
      <c r="H58" s="1237">
        <v>9142</v>
      </c>
      <c r="I58" s="762"/>
      <c r="J58" s="1237">
        <v>10746</v>
      </c>
      <c r="K58" s="761"/>
      <c r="L58" s="761"/>
      <c r="M58" s="762"/>
      <c r="N58" s="766" t="s">
        <v>222</v>
      </c>
      <c r="O58" s="767"/>
      <c r="P58" s="767"/>
      <c r="Q58" s="767"/>
      <c r="R58" s="767"/>
      <c r="S58" s="767"/>
      <c r="T58" s="767"/>
      <c r="U58" s="768"/>
      <c r="V58" s="766" t="s">
        <v>51</v>
      </c>
      <c r="W58" s="767"/>
      <c r="X58" s="767"/>
      <c r="Y58" s="767"/>
      <c r="Z58" s="767"/>
      <c r="AA58" s="767"/>
      <c r="AB58" s="768"/>
      <c r="AC58" s="234"/>
      <c r="AD58" s="234"/>
      <c r="AE58" s="234"/>
      <c r="AF58" s="234"/>
      <c r="AG58" s="234"/>
      <c r="AH58" s="234"/>
      <c r="AI58" s="234"/>
      <c r="AJ58" s="234"/>
      <c r="AK58" s="234"/>
      <c r="AL58" s="234"/>
      <c r="AM58" s="234"/>
      <c r="AN58" s="234"/>
      <c r="AO58" s="234"/>
      <c r="AP58" s="234"/>
    </row>
    <row r="59" spans="1:42" ht="14.5" customHeight="1" x14ac:dyDescent="0.35">
      <c r="A59" s="234"/>
      <c r="B59" s="760" t="s">
        <v>175</v>
      </c>
      <c r="C59" s="761"/>
      <c r="D59" s="761"/>
      <c r="E59" s="761"/>
      <c r="F59" s="761"/>
      <c r="G59" s="762"/>
      <c r="H59" s="1237">
        <v>9776</v>
      </c>
      <c r="I59" s="762"/>
      <c r="J59" s="1237">
        <v>13156</v>
      </c>
      <c r="K59" s="761"/>
      <c r="L59" s="761"/>
      <c r="M59" s="762"/>
      <c r="N59" s="766" t="s">
        <v>222</v>
      </c>
      <c r="O59" s="767"/>
      <c r="P59" s="767"/>
      <c r="Q59" s="767"/>
      <c r="R59" s="767"/>
      <c r="S59" s="767"/>
      <c r="T59" s="767"/>
      <c r="U59" s="768"/>
      <c r="V59" s="766" t="s">
        <v>51</v>
      </c>
      <c r="W59" s="767"/>
      <c r="X59" s="767"/>
      <c r="Y59" s="767"/>
      <c r="Z59" s="767"/>
      <c r="AA59" s="767"/>
      <c r="AB59" s="768"/>
      <c r="AC59" s="234"/>
      <c r="AD59" s="234"/>
      <c r="AE59" s="234"/>
      <c r="AF59" s="234"/>
      <c r="AG59" s="234"/>
      <c r="AH59" s="234"/>
      <c r="AI59" s="234"/>
      <c r="AJ59" s="234"/>
      <c r="AK59" s="234"/>
      <c r="AL59" s="234"/>
      <c r="AM59" s="234"/>
      <c r="AN59" s="234"/>
      <c r="AO59" s="234"/>
      <c r="AP59" s="234"/>
    </row>
    <row r="60" spans="1:42" ht="14.5" customHeight="1" x14ac:dyDescent="0.35">
      <c r="A60" s="234"/>
      <c r="B60" s="760" t="s">
        <v>176</v>
      </c>
      <c r="C60" s="761"/>
      <c r="D60" s="761"/>
      <c r="E60" s="761"/>
      <c r="F60" s="761"/>
      <c r="G60" s="762"/>
      <c r="H60" s="1237">
        <v>11987</v>
      </c>
      <c r="I60" s="762"/>
      <c r="J60" s="1237">
        <v>12666</v>
      </c>
      <c r="K60" s="761"/>
      <c r="L60" s="761"/>
      <c r="M60" s="762"/>
      <c r="N60" s="766" t="s">
        <v>222</v>
      </c>
      <c r="O60" s="767"/>
      <c r="P60" s="767"/>
      <c r="Q60" s="767"/>
      <c r="R60" s="767"/>
      <c r="S60" s="767"/>
      <c r="T60" s="767"/>
      <c r="U60" s="768"/>
      <c r="V60" s="766" t="s">
        <v>51</v>
      </c>
      <c r="W60" s="767"/>
      <c r="X60" s="767"/>
      <c r="Y60" s="767"/>
      <c r="Z60" s="767"/>
      <c r="AA60" s="767"/>
      <c r="AB60" s="768"/>
      <c r="AC60" s="234"/>
      <c r="AD60" s="234"/>
      <c r="AE60" s="234"/>
      <c r="AF60" s="234"/>
      <c r="AG60" s="234"/>
      <c r="AH60" s="234"/>
      <c r="AI60" s="234"/>
      <c r="AJ60" s="234"/>
      <c r="AK60" s="234"/>
      <c r="AL60" s="234"/>
      <c r="AM60" s="234"/>
      <c r="AN60" s="234"/>
      <c r="AO60" s="234"/>
      <c r="AP60" s="234"/>
    </row>
    <row r="61" spans="1:42" x14ac:dyDescent="0.35">
      <c r="A61" s="234"/>
      <c r="B61" s="686"/>
      <c r="C61" s="687"/>
      <c r="D61" s="687"/>
      <c r="E61" s="687"/>
      <c r="F61" s="687"/>
      <c r="G61" s="688"/>
      <c r="H61" s="692"/>
      <c r="I61" s="688"/>
      <c r="J61" s="692"/>
      <c r="K61" s="687"/>
      <c r="L61" s="687"/>
      <c r="M61" s="688"/>
      <c r="N61" s="692"/>
      <c r="O61" s="687"/>
      <c r="P61" s="687"/>
      <c r="Q61" s="687"/>
      <c r="R61" s="687"/>
      <c r="S61" s="687"/>
      <c r="T61" s="687"/>
      <c r="U61" s="688"/>
      <c r="V61" s="692"/>
      <c r="W61" s="687"/>
      <c r="X61" s="687"/>
      <c r="Y61" s="687"/>
      <c r="Z61" s="687"/>
      <c r="AA61" s="687"/>
      <c r="AB61" s="688"/>
      <c r="AC61" s="234"/>
      <c r="AD61" s="234"/>
      <c r="AE61" s="234"/>
      <c r="AF61" s="234"/>
      <c r="AG61" s="234"/>
      <c r="AH61" s="234"/>
      <c r="AI61" s="234"/>
      <c r="AJ61" s="234"/>
      <c r="AK61" s="234"/>
      <c r="AL61" s="234"/>
      <c r="AM61" s="234"/>
      <c r="AN61" s="234"/>
      <c r="AO61" s="234"/>
      <c r="AP61" s="234"/>
    </row>
    <row r="62" spans="1:42" x14ac:dyDescent="0.35">
      <c r="A62" s="234"/>
      <c r="B62" s="686"/>
      <c r="C62" s="687"/>
      <c r="D62" s="687"/>
      <c r="E62" s="687"/>
      <c r="F62" s="687"/>
      <c r="G62" s="688"/>
      <c r="H62" s="692"/>
      <c r="I62" s="688"/>
      <c r="J62" s="692"/>
      <c r="K62" s="687"/>
      <c r="L62" s="687"/>
      <c r="M62" s="688"/>
      <c r="N62" s="692"/>
      <c r="O62" s="687"/>
      <c r="P62" s="687"/>
      <c r="Q62" s="687"/>
      <c r="R62" s="687"/>
      <c r="S62" s="687"/>
      <c r="T62" s="687"/>
      <c r="U62" s="688"/>
      <c r="V62" s="692"/>
      <c r="W62" s="687"/>
      <c r="X62" s="687"/>
      <c r="Y62" s="687"/>
      <c r="Z62" s="687"/>
      <c r="AA62" s="687"/>
      <c r="AB62" s="688"/>
      <c r="AC62" s="234"/>
      <c r="AD62" s="234"/>
      <c r="AE62" s="234"/>
      <c r="AF62" s="234"/>
      <c r="AG62" s="234"/>
      <c r="AH62" s="234"/>
      <c r="AI62" s="234"/>
      <c r="AJ62" s="234"/>
      <c r="AK62" s="234"/>
      <c r="AL62" s="234"/>
      <c r="AM62" s="234"/>
      <c r="AN62" s="234"/>
      <c r="AO62" s="234"/>
      <c r="AP62" s="234"/>
    </row>
    <row r="63" spans="1:42" x14ac:dyDescent="0.35">
      <c r="A63" s="234"/>
      <c r="B63" s="686"/>
      <c r="C63" s="687"/>
      <c r="D63" s="687"/>
      <c r="E63" s="687"/>
      <c r="F63" s="687"/>
      <c r="G63" s="688"/>
      <c r="H63" s="692"/>
      <c r="I63" s="688"/>
      <c r="J63" s="692"/>
      <c r="K63" s="687"/>
      <c r="L63" s="687"/>
      <c r="M63" s="688"/>
      <c r="N63" s="692"/>
      <c r="O63" s="687"/>
      <c r="P63" s="687"/>
      <c r="Q63" s="687"/>
      <c r="R63" s="687"/>
      <c r="S63" s="687"/>
      <c r="T63" s="687"/>
      <c r="U63" s="688"/>
      <c r="V63" s="692"/>
      <c r="W63" s="687"/>
      <c r="X63" s="687"/>
      <c r="Y63" s="687"/>
      <c r="Z63" s="687"/>
      <c r="AA63" s="687"/>
      <c r="AB63" s="688"/>
      <c r="AC63" s="234"/>
      <c r="AD63" s="234"/>
      <c r="AE63" s="234"/>
      <c r="AF63" s="234"/>
      <c r="AG63" s="234"/>
      <c r="AH63" s="234"/>
      <c r="AI63" s="234"/>
      <c r="AJ63" s="234"/>
      <c r="AK63" s="234"/>
      <c r="AL63" s="234"/>
      <c r="AM63" s="234"/>
      <c r="AN63" s="234"/>
      <c r="AO63" s="234"/>
      <c r="AP63" s="234"/>
    </row>
    <row r="64" spans="1:42" x14ac:dyDescent="0.35">
      <c r="A64" s="234"/>
      <c r="B64" s="686"/>
      <c r="C64" s="687"/>
      <c r="D64" s="687"/>
      <c r="E64" s="687"/>
      <c r="F64" s="687"/>
      <c r="G64" s="688"/>
      <c r="H64" s="692"/>
      <c r="I64" s="688"/>
      <c r="J64" s="692"/>
      <c r="K64" s="687"/>
      <c r="L64" s="687"/>
      <c r="M64" s="688"/>
      <c r="N64" s="692"/>
      <c r="O64" s="687"/>
      <c r="P64" s="687"/>
      <c r="Q64" s="687"/>
      <c r="R64" s="687"/>
      <c r="S64" s="687"/>
      <c r="T64" s="687"/>
      <c r="U64" s="688"/>
      <c r="V64" s="692"/>
      <c r="W64" s="687"/>
      <c r="X64" s="687"/>
      <c r="Y64" s="687"/>
      <c r="Z64" s="687"/>
      <c r="AA64" s="687"/>
      <c r="AB64" s="688"/>
      <c r="AC64" s="234"/>
      <c r="AD64" s="234"/>
      <c r="AE64" s="234"/>
      <c r="AF64" s="234"/>
      <c r="AG64" s="234"/>
      <c r="AH64" s="234"/>
      <c r="AI64" s="234"/>
      <c r="AJ64" s="234"/>
      <c r="AK64" s="234"/>
      <c r="AL64" s="234"/>
      <c r="AM64" s="234"/>
      <c r="AN64" s="234"/>
      <c r="AO64" s="234"/>
      <c r="AP64" s="234"/>
    </row>
    <row r="65" spans="1:42" x14ac:dyDescent="0.35">
      <c r="A65" s="234"/>
      <c r="B65" s="686"/>
      <c r="C65" s="687"/>
      <c r="D65" s="687"/>
      <c r="E65" s="687"/>
      <c r="F65" s="687"/>
      <c r="G65" s="688"/>
      <c r="H65" s="692"/>
      <c r="I65" s="688"/>
      <c r="J65" s="692"/>
      <c r="K65" s="687"/>
      <c r="L65" s="687"/>
      <c r="M65" s="688"/>
      <c r="N65" s="692"/>
      <c r="O65" s="687"/>
      <c r="P65" s="687"/>
      <c r="Q65" s="687"/>
      <c r="R65" s="687"/>
      <c r="S65" s="687"/>
      <c r="T65" s="687"/>
      <c r="U65" s="688"/>
      <c r="V65" s="692"/>
      <c r="W65" s="687"/>
      <c r="X65" s="687"/>
      <c r="Y65" s="687"/>
      <c r="Z65" s="687"/>
      <c r="AA65" s="687"/>
      <c r="AB65" s="688"/>
      <c r="AC65" s="234"/>
      <c r="AD65" s="234"/>
      <c r="AE65" s="234"/>
      <c r="AF65" s="234"/>
      <c r="AG65" s="234"/>
      <c r="AH65" s="234"/>
      <c r="AI65" s="234"/>
      <c r="AJ65" s="234"/>
      <c r="AK65" s="234"/>
      <c r="AL65" s="234"/>
      <c r="AM65" s="234"/>
      <c r="AN65" s="234"/>
      <c r="AO65" s="234"/>
      <c r="AP65" s="234"/>
    </row>
    <row r="66" spans="1:42" x14ac:dyDescent="0.35">
      <c r="A66" s="234"/>
      <c r="B66" s="686"/>
      <c r="C66" s="687"/>
      <c r="D66" s="687"/>
      <c r="E66" s="687"/>
      <c r="F66" s="687"/>
      <c r="G66" s="688"/>
      <c r="H66" s="692"/>
      <c r="I66" s="688"/>
      <c r="J66" s="692"/>
      <c r="K66" s="687"/>
      <c r="L66" s="687"/>
      <c r="M66" s="688"/>
      <c r="N66" s="692"/>
      <c r="O66" s="687"/>
      <c r="P66" s="687"/>
      <c r="Q66" s="687"/>
      <c r="R66" s="687"/>
      <c r="S66" s="687"/>
      <c r="T66" s="687"/>
      <c r="U66" s="688"/>
      <c r="V66" s="692"/>
      <c r="W66" s="687"/>
      <c r="X66" s="687"/>
      <c r="Y66" s="687"/>
      <c r="Z66" s="687"/>
      <c r="AA66" s="687"/>
      <c r="AB66" s="688"/>
      <c r="AC66" s="234"/>
      <c r="AD66" s="234"/>
      <c r="AE66" s="234"/>
      <c r="AF66" s="234"/>
      <c r="AG66" s="234"/>
      <c r="AH66" s="234"/>
      <c r="AI66" s="234"/>
      <c r="AJ66" s="234"/>
      <c r="AK66" s="234"/>
      <c r="AL66" s="234"/>
      <c r="AM66" s="234"/>
      <c r="AN66" s="234"/>
      <c r="AO66" s="234"/>
      <c r="AP66" s="234"/>
    </row>
    <row r="67" spans="1:42" x14ac:dyDescent="0.35">
      <c r="A67" s="234"/>
      <c r="B67" s="686"/>
      <c r="C67" s="687"/>
      <c r="D67" s="687"/>
      <c r="E67" s="687"/>
      <c r="F67" s="687"/>
      <c r="G67" s="688"/>
      <c r="H67" s="692"/>
      <c r="I67" s="688"/>
      <c r="J67" s="692"/>
      <c r="K67" s="687"/>
      <c r="L67" s="687"/>
      <c r="M67" s="688"/>
      <c r="N67" s="692"/>
      <c r="O67" s="687"/>
      <c r="P67" s="687"/>
      <c r="Q67" s="687"/>
      <c r="R67" s="687"/>
      <c r="S67" s="687"/>
      <c r="T67" s="687"/>
      <c r="U67" s="688"/>
      <c r="V67" s="692"/>
      <c r="W67" s="687"/>
      <c r="X67" s="687"/>
      <c r="Y67" s="687"/>
      <c r="Z67" s="687"/>
      <c r="AA67" s="687"/>
      <c r="AB67" s="688"/>
      <c r="AC67" s="234"/>
      <c r="AD67" s="234"/>
      <c r="AE67" s="234"/>
      <c r="AF67" s="234"/>
      <c r="AG67" s="234"/>
      <c r="AH67" s="234"/>
      <c r="AI67" s="234"/>
      <c r="AJ67" s="234"/>
      <c r="AK67" s="234"/>
      <c r="AL67" s="234"/>
      <c r="AM67" s="234"/>
      <c r="AN67" s="234"/>
      <c r="AO67" s="234"/>
      <c r="AP67" s="234"/>
    </row>
    <row r="68" spans="1:42" ht="15" thickBot="1" x14ac:dyDescent="0.4">
      <c r="A68" s="234"/>
      <c r="B68" s="696"/>
      <c r="C68" s="697"/>
      <c r="D68" s="697"/>
      <c r="E68" s="697"/>
      <c r="F68" s="697"/>
      <c r="G68" s="698"/>
      <c r="H68" s="699"/>
      <c r="I68" s="698"/>
      <c r="J68" s="699"/>
      <c r="K68" s="697"/>
      <c r="L68" s="697"/>
      <c r="M68" s="698"/>
      <c r="N68" s="699"/>
      <c r="O68" s="697"/>
      <c r="P68" s="697"/>
      <c r="Q68" s="697"/>
      <c r="R68" s="697"/>
      <c r="S68" s="697"/>
      <c r="T68" s="697"/>
      <c r="U68" s="698"/>
      <c r="V68" s="699"/>
      <c r="W68" s="697"/>
      <c r="X68" s="697"/>
      <c r="Y68" s="697"/>
      <c r="Z68" s="697"/>
      <c r="AA68" s="697"/>
      <c r="AB68" s="698"/>
      <c r="AC68" s="234"/>
      <c r="AD68" s="234"/>
      <c r="AE68" s="234"/>
      <c r="AF68" s="234"/>
      <c r="AG68" s="234"/>
      <c r="AH68" s="234"/>
      <c r="AI68" s="234"/>
      <c r="AJ68" s="234"/>
      <c r="AK68" s="234"/>
      <c r="AL68" s="234"/>
      <c r="AM68" s="234"/>
      <c r="AN68" s="234"/>
      <c r="AO68" s="234"/>
      <c r="AP68" s="234"/>
    </row>
    <row r="69" spans="1:42" ht="15" thickBot="1" x14ac:dyDescent="0.4">
      <c r="A69" s="234"/>
      <c r="B69" s="503"/>
      <c r="C69" s="504"/>
      <c r="D69" s="504"/>
      <c r="E69" s="504"/>
      <c r="F69" s="504"/>
      <c r="G69" s="504"/>
      <c r="H69" s="504"/>
      <c r="I69" s="504"/>
      <c r="J69" s="504"/>
      <c r="K69" s="504"/>
      <c r="L69" s="504"/>
      <c r="M69" s="504"/>
      <c r="N69" s="504"/>
      <c r="O69" s="504"/>
      <c r="P69" s="504"/>
      <c r="Q69" s="504"/>
      <c r="R69" s="504"/>
      <c r="S69" s="504"/>
      <c r="T69" s="504"/>
      <c r="U69" s="504"/>
      <c r="V69" s="504"/>
      <c r="W69" s="504"/>
      <c r="X69" s="504"/>
      <c r="Y69" s="504"/>
      <c r="Z69" s="504"/>
      <c r="AA69" s="504"/>
      <c r="AB69" s="504"/>
      <c r="AC69" s="234"/>
      <c r="AD69" s="234"/>
      <c r="AE69" s="234"/>
      <c r="AF69" s="234"/>
      <c r="AG69" s="234"/>
      <c r="AH69" s="234"/>
      <c r="AI69" s="234"/>
      <c r="AJ69" s="234"/>
      <c r="AK69" s="234"/>
      <c r="AL69" s="234"/>
      <c r="AM69" s="234"/>
      <c r="AN69" s="234"/>
      <c r="AO69" s="234"/>
      <c r="AP69" s="234"/>
    </row>
    <row r="70" spans="1:42" x14ac:dyDescent="0.35">
      <c r="A70" s="234"/>
      <c r="B70" s="714" t="s">
        <v>856</v>
      </c>
      <c r="C70" s="715"/>
      <c r="D70" s="715"/>
      <c r="E70" s="715"/>
      <c r="F70" s="715"/>
      <c r="G70" s="715"/>
      <c r="H70" s="715" t="s">
        <v>857</v>
      </c>
      <c r="I70" s="715"/>
      <c r="J70" s="715"/>
      <c r="K70" s="715"/>
      <c r="L70" s="715"/>
      <c r="M70" s="715"/>
      <c r="N70" s="715"/>
      <c r="O70" s="715"/>
      <c r="P70" s="715"/>
      <c r="Q70" s="715"/>
      <c r="R70" s="718"/>
      <c r="S70" s="714" t="s">
        <v>858</v>
      </c>
      <c r="T70" s="715"/>
      <c r="U70" s="715"/>
      <c r="V70" s="715"/>
      <c r="W70" s="715"/>
      <c r="X70" s="715"/>
      <c r="Y70" s="715"/>
      <c r="Z70" s="715"/>
      <c r="AA70" s="715"/>
      <c r="AB70" s="715"/>
      <c r="AC70" s="234"/>
      <c r="AD70" s="234"/>
      <c r="AE70" s="234"/>
      <c r="AF70" s="234"/>
      <c r="AG70" s="234"/>
      <c r="AH70" s="234"/>
      <c r="AI70" s="234"/>
      <c r="AJ70" s="234"/>
      <c r="AK70" s="234"/>
      <c r="AL70" s="234"/>
      <c r="AM70" s="234"/>
      <c r="AN70" s="234"/>
      <c r="AO70" s="234"/>
      <c r="AP70" s="234"/>
    </row>
    <row r="71" spans="1:42" ht="15" thickBot="1" x14ac:dyDescent="0.4">
      <c r="A71" s="234"/>
      <c r="B71" s="716"/>
      <c r="C71" s="717"/>
      <c r="D71" s="717"/>
      <c r="E71" s="717"/>
      <c r="F71" s="717"/>
      <c r="G71" s="717"/>
      <c r="H71" s="717"/>
      <c r="I71" s="717"/>
      <c r="J71" s="717"/>
      <c r="K71" s="717"/>
      <c r="L71" s="717"/>
      <c r="M71" s="717"/>
      <c r="N71" s="717"/>
      <c r="O71" s="717"/>
      <c r="P71" s="717"/>
      <c r="Q71" s="717"/>
      <c r="R71" s="719"/>
      <c r="S71" s="716"/>
      <c r="T71" s="717"/>
      <c r="U71" s="717"/>
      <c r="V71" s="717"/>
      <c r="W71" s="717"/>
      <c r="X71" s="717"/>
      <c r="Y71" s="717"/>
      <c r="Z71" s="717"/>
      <c r="AA71" s="717"/>
      <c r="AB71" s="717"/>
      <c r="AC71" s="234"/>
      <c r="AD71" s="234"/>
      <c r="AE71" s="234"/>
      <c r="AF71" s="234"/>
      <c r="AG71" s="234"/>
      <c r="AH71" s="234"/>
      <c r="AI71" s="234"/>
      <c r="AJ71" s="234"/>
      <c r="AK71" s="234"/>
      <c r="AL71" s="234"/>
      <c r="AM71" s="234"/>
      <c r="AN71" s="234"/>
      <c r="AO71" s="234"/>
      <c r="AP71" s="234"/>
    </row>
    <row r="72" spans="1:42" ht="42" customHeight="1" thickBot="1" x14ac:dyDescent="0.4">
      <c r="A72" s="234"/>
      <c r="B72" s="720">
        <v>0.73</v>
      </c>
      <c r="C72" s="721"/>
      <c r="D72" s="721"/>
      <c r="E72" s="721"/>
      <c r="F72" s="721"/>
      <c r="G72" s="722"/>
      <c r="H72" s="1239" t="s">
        <v>1241</v>
      </c>
      <c r="I72" s="1240"/>
      <c r="J72" s="1240"/>
      <c r="K72" s="1240"/>
      <c r="L72" s="1240"/>
      <c r="M72" s="1240"/>
      <c r="N72" s="1240"/>
      <c r="O72" s="1240"/>
      <c r="P72" s="1240"/>
      <c r="Q72" s="1240"/>
      <c r="R72" s="1241"/>
      <c r="S72" s="503"/>
      <c r="T72" s="504"/>
      <c r="U72" s="504"/>
      <c r="V72" s="504"/>
      <c r="W72" s="504"/>
      <c r="X72" s="504"/>
      <c r="Y72" s="504"/>
      <c r="Z72" s="504"/>
      <c r="AA72" s="504"/>
      <c r="AB72" s="504"/>
      <c r="AC72" s="234"/>
      <c r="AD72" s="234"/>
      <c r="AE72" s="234"/>
      <c r="AF72" s="234"/>
      <c r="AG72" s="234"/>
      <c r="AH72" s="234"/>
      <c r="AI72" s="234"/>
      <c r="AJ72" s="234"/>
      <c r="AK72" s="234"/>
      <c r="AL72" s="234"/>
      <c r="AM72" s="234"/>
      <c r="AN72" s="234"/>
      <c r="AO72" s="234"/>
      <c r="AP72" s="234"/>
    </row>
    <row r="73" spans="1:42" ht="15" thickBot="1" x14ac:dyDescent="0.4">
      <c r="A73" s="234"/>
      <c r="B73" s="700"/>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c r="AA73" s="701"/>
      <c r="AB73" s="701"/>
      <c r="AC73" s="234"/>
      <c r="AD73" s="234"/>
      <c r="AE73" s="234"/>
      <c r="AF73" s="234"/>
      <c r="AG73" s="234"/>
      <c r="AH73" s="234"/>
      <c r="AI73" s="234"/>
      <c r="AJ73" s="234"/>
      <c r="AK73" s="234"/>
      <c r="AL73" s="234"/>
      <c r="AM73" s="234"/>
      <c r="AN73" s="234"/>
      <c r="AO73" s="234"/>
      <c r="AP73" s="234"/>
    </row>
    <row r="74" spans="1:42" x14ac:dyDescent="0.35">
      <c r="A74" s="234"/>
      <c r="B74" s="702" t="s">
        <v>861</v>
      </c>
      <c r="C74" s="703"/>
      <c r="D74" s="703"/>
      <c r="E74" s="703"/>
      <c r="F74" s="703"/>
      <c r="G74" s="703"/>
      <c r="H74" s="704"/>
      <c r="I74" s="708" t="s">
        <v>1219</v>
      </c>
      <c r="J74" s="709"/>
      <c r="K74" s="709"/>
      <c r="L74" s="709"/>
      <c r="M74" s="709"/>
      <c r="N74" s="709"/>
      <c r="O74" s="709"/>
      <c r="P74" s="710"/>
      <c r="Q74" s="702" t="s">
        <v>863</v>
      </c>
      <c r="R74" s="703"/>
      <c r="S74" s="703"/>
      <c r="T74" s="703"/>
      <c r="U74" s="704"/>
      <c r="V74" s="1215" t="s">
        <v>1220</v>
      </c>
      <c r="W74" s="1216"/>
      <c r="X74" s="1216"/>
      <c r="Y74" s="1216"/>
      <c r="Z74" s="1216"/>
      <c r="AA74" s="1216"/>
      <c r="AB74" s="1216"/>
      <c r="AC74" s="234"/>
      <c r="AD74" s="234"/>
      <c r="AE74" s="234"/>
      <c r="AF74" s="234"/>
      <c r="AG74" s="234"/>
      <c r="AH74" s="234"/>
      <c r="AI74" s="234"/>
      <c r="AJ74" s="234"/>
      <c r="AK74" s="234"/>
      <c r="AL74" s="234"/>
      <c r="AM74" s="234"/>
      <c r="AN74" s="234"/>
      <c r="AO74" s="234"/>
      <c r="AP74" s="234"/>
    </row>
    <row r="75" spans="1:42" x14ac:dyDescent="0.35">
      <c r="A75" s="234"/>
      <c r="B75" s="705"/>
      <c r="C75" s="706"/>
      <c r="D75" s="706"/>
      <c r="E75" s="706"/>
      <c r="F75" s="706"/>
      <c r="G75" s="706"/>
      <c r="H75" s="707"/>
      <c r="I75" s="711"/>
      <c r="J75" s="712"/>
      <c r="K75" s="712"/>
      <c r="L75" s="712"/>
      <c r="M75" s="712"/>
      <c r="N75" s="712"/>
      <c r="O75" s="712"/>
      <c r="P75" s="713"/>
      <c r="Q75" s="705"/>
      <c r="R75" s="706"/>
      <c r="S75" s="706"/>
      <c r="T75" s="706"/>
      <c r="U75" s="707"/>
      <c r="V75" s="1217" t="s">
        <v>1221</v>
      </c>
      <c r="W75" s="1218"/>
      <c r="X75" s="1218"/>
      <c r="Y75" s="1218"/>
      <c r="Z75" s="1218"/>
      <c r="AA75" s="1218"/>
      <c r="AB75" s="1218"/>
      <c r="AC75" s="234"/>
      <c r="AD75" s="234"/>
      <c r="AE75" s="234"/>
      <c r="AF75" s="234"/>
      <c r="AG75" s="234"/>
      <c r="AH75" s="234"/>
      <c r="AI75" s="234"/>
      <c r="AJ75" s="234"/>
      <c r="AK75" s="234"/>
      <c r="AL75" s="234"/>
      <c r="AM75" s="234"/>
      <c r="AN75" s="234"/>
      <c r="AO75" s="234"/>
      <c r="AP75" s="234"/>
    </row>
    <row r="76" spans="1:42" x14ac:dyDescent="0.35">
      <c r="A76" s="234"/>
      <c r="B76" s="234"/>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234"/>
      <c r="AB76" s="234"/>
      <c r="AC76" s="234"/>
      <c r="AD76" s="234"/>
      <c r="AE76" s="234"/>
      <c r="AF76" s="234"/>
      <c r="AG76" s="234"/>
      <c r="AH76" s="234"/>
      <c r="AI76" s="234"/>
      <c r="AJ76" s="234"/>
      <c r="AK76" s="234"/>
      <c r="AL76" s="234"/>
      <c r="AM76" s="234"/>
      <c r="AN76" s="234"/>
      <c r="AO76" s="234"/>
      <c r="AP76" s="234"/>
    </row>
    <row r="77" spans="1:42" x14ac:dyDescent="0.35">
      <c r="A77" s="234"/>
      <c r="B77" s="234"/>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234"/>
      <c r="AB77" s="234"/>
      <c r="AC77" s="234"/>
      <c r="AD77" s="234"/>
      <c r="AE77" s="234"/>
      <c r="AF77" s="234"/>
      <c r="AG77" s="234"/>
      <c r="AH77" s="234"/>
      <c r="AI77" s="234"/>
      <c r="AJ77" s="234"/>
      <c r="AK77" s="234"/>
      <c r="AL77" s="234"/>
      <c r="AM77" s="234"/>
      <c r="AN77" s="234"/>
      <c r="AO77" s="234"/>
      <c r="AP77" s="234"/>
    </row>
    <row r="78" spans="1:42" x14ac:dyDescent="0.35">
      <c r="A78" s="234"/>
      <c r="B78" s="234"/>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234"/>
      <c r="AB78" s="234"/>
      <c r="AC78" s="234"/>
      <c r="AD78" s="234"/>
      <c r="AE78" s="234"/>
      <c r="AF78" s="234"/>
      <c r="AG78" s="234"/>
      <c r="AH78" s="234"/>
      <c r="AI78" s="234"/>
      <c r="AJ78" s="234"/>
      <c r="AK78" s="234"/>
      <c r="AL78" s="234"/>
      <c r="AM78" s="234"/>
      <c r="AN78" s="234"/>
      <c r="AO78" s="234"/>
      <c r="AP78" s="234"/>
    </row>
    <row r="79" spans="1:42" x14ac:dyDescent="0.35">
      <c r="A79" s="234"/>
      <c r="B79" s="234"/>
      <c r="C79" s="234"/>
      <c r="D79" s="234"/>
      <c r="E79" s="234"/>
      <c r="F79" s="234"/>
      <c r="G79" s="234"/>
      <c r="H79" s="234"/>
      <c r="I79" s="234"/>
      <c r="J79" s="234"/>
      <c r="K79" s="234"/>
      <c r="L79" s="234"/>
      <c r="M79" s="234"/>
      <c r="N79" s="234"/>
      <c r="O79" s="234"/>
      <c r="P79" s="234"/>
      <c r="Q79" s="234"/>
      <c r="R79" s="234"/>
      <c r="S79" s="234"/>
      <c r="T79" s="234"/>
      <c r="U79" s="234"/>
      <c r="V79" s="234"/>
      <c r="W79" s="234"/>
      <c r="X79" s="234"/>
      <c r="Y79" s="234"/>
      <c r="Z79" s="234"/>
      <c r="AA79" s="234"/>
      <c r="AB79" s="234"/>
      <c r="AC79" s="234"/>
      <c r="AD79" s="234"/>
      <c r="AE79" s="234"/>
      <c r="AF79" s="234"/>
      <c r="AG79" s="234"/>
      <c r="AH79" s="234"/>
      <c r="AI79" s="234"/>
      <c r="AJ79" s="234"/>
      <c r="AK79" s="234"/>
      <c r="AL79" s="234"/>
      <c r="AM79" s="234"/>
      <c r="AN79" s="234"/>
      <c r="AO79" s="234"/>
      <c r="AP79" s="234"/>
    </row>
    <row r="80" spans="1:42" x14ac:dyDescent="0.35">
      <c r="A80" s="234"/>
      <c r="B80" s="234"/>
      <c r="C80" s="234"/>
      <c r="D80" s="234"/>
      <c r="E80" s="234"/>
      <c r="F80" s="234"/>
      <c r="G80" s="234"/>
      <c r="H80" s="234"/>
      <c r="I80" s="234"/>
      <c r="J80" s="234"/>
      <c r="K80" s="234"/>
      <c r="L80" s="234"/>
      <c r="M80" s="234"/>
      <c r="N80" s="234"/>
      <c r="O80" s="234"/>
      <c r="P80" s="234"/>
      <c r="Q80" s="234"/>
      <c r="R80" s="234"/>
      <c r="S80" s="234"/>
      <c r="T80" s="234"/>
      <c r="U80" s="234"/>
      <c r="V80" s="234"/>
      <c r="W80" s="234"/>
      <c r="X80" s="234"/>
      <c r="Y80" s="234"/>
      <c r="Z80" s="234"/>
      <c r="AA80" s="234"/>
      <c r="AB80" s="234"/>
      <c r="AC80" s="234"/>
      <c r="AD80" s="234"/>
      <c r="AE80" s="234"/>
      <c r="AF80" s="234"/>
      <c r="AG80" s="234"/>
      <c r="AH80" s="234"/>
      <c r="AI80" s="234"/>
      <c r="AJ80" s="234"/>
      <c r="AK80" s="234"/>
      <c r="AL80" s="234"/>
      <c r="AM80" s="234"/>
      <c r="AN80" s="234"/>
      <c r="AO80" s="234"/>
      <c r="AP80" s="234"/>
    </row>
    <row r="81" spans="1:42" x14ac:dyDescent="0.35">
      <c r="A81" s="234"/>
      <c r="B81" s="234"/>
      <c r="C81" s="234"/>
      <c r="D81" s="234"/>
      <c r="E81" s="234"/>
      <c r="F81" s="234"/>
      <c r="G81" s="234"/>
      <c r="H81" s="234"/>
      <c r="I81" s="234"/>
      <c r="J81" s="234"/>
      <c r="K81" s="234"/>
      <c r="L81" s="234"/>
      <c r="M81" s="234"/>
      <c r="N81" s="234"/>
      <c r="O81" s="234"/>
      <c r="P81" s="234"/>
      <c r="Q81" s="234"/>
      <c r="R81" s="234"/>
      <c r="S81" s="234"/>
      <c r="T81" s="234"/>
      <c r="U81" s="234"/>
      <c r="V81" s="234"/>
      <c r="W81" s="234"/>
      <c r="X81" s="234"/>
      <c r="Y81" s="234"/>
      <c r="Z81" s="234"/>
      <c r="AA81" s="234"/>
      <c r="AB81" s="234"/>
      <c r="AC81" s="234"/>
      <c r="AD81" s="234"/>
      <c r="AE81" s="234"/>
      <c r="AF81" s="234"/>
      <c r="AG81" s="234"/>
      <c r="AH81" s="234"/>
      <c r="AI81" s="234"/>
      <c r="AJ81" s="234"/>
      <c r="AK81" s="234"/>
      <c r="AL81" s="234"/>
      <c r="AM81" s="234"/>
      <c r="AN81" s="234"/>
      <c r="AO81" s="234"/>
      <c r="AP81" s="234"/>
    </row>
    <row r="82" spans="1:42" x14ac:dyDescent="0.35">
      <c r="A82" s="234"/>
      <c r="B82" s="234"/>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234"/>
      <c r="AB82" s="234"/>
      <c r="AC82" s="234"/>
      <c r="AD82" s="234"/>
      <c r="AE82" s="234"/>
      <c r="AF82" s="234"/>
      <c r="AG82" s="234"/>
      <c r="AH82" s="234"/>
      <c r="AI82" s="234"/>
      <c r="AJ82" s="234"/>
      <c r="AK82" s="234"/>
      <c r="AL82" s="234"/>
      <c r="AM82" s="234"/>
      <c r="AN82" s="234"/>
      <c r="AO82" s="234"/>
      <c r="AP82" s="234"/>
    </row>
    <row r="83" spans="1:42" x14ac:dyDescent="0.35">
      <c r="A83" s="234"/>
      <c r="B83" s="234"/>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234"/>
      <c r="AB83" s="234"/>
      <c r="AC83" s="234"/>
      <c r="AD83" s="234"/>
      <c r="AE83" s="234"/>
      <c r="AF83" s="234"/>
      <c r="AG83" s="234"/>
      <c r="AH83" s="234"/>
      <c r="AI83" s="234"/>
      <c r="AJ83" s="234"/>
      <c r="AK83" s="234"/>
      <c r="AL83" s="234"/>
      <c r="AM83" s="234"/>
      <c r="AN83" s="234"/>
      <c r="AO83" s="234"/>
      <c r="AP83" s="234"/>
    </row>
    <row r="84" spans="1:42" x14ac:dyDescent="0.35">
      <c r="A84" s="234"/>
      <c r="B84" s="234"/>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234"/>
      <c r="AB84" s="234"/>
      <c r="AC84" s="234"/>
      <c r="AD84" s="234"/>
      <c r="AE84" s="234"/>
      <c r="AF84" s="234"/>
      <c r="AG84" s="234"/>
      <c r="AH84" s="234"/>
      <c r="AI84" s="234"/>
      <c r="AJ84" s="234"/>
      <c r="AK84" s="234"/>
      <c r="AL84" s="234"/>
      <c r="AM84" s="234"/>
      <c r="AN84" s="234"/>
      <c r="AO84" s="234"/>
      <c r="AP84" s="234"/>
    </row>
    <row r="85" spans="1:42" x14ac:dyDescent="0.35">
      <c r="A85" s="234"/>
      <c r="B85" s="234"/>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234"/>
      <c r="AB85" s="234"/>
      <c r="AC85" s="234"/>
      <c r="AD85" s="234"/>
      <c r="AE85" s="234"/>
      <c r="AF85" s="234"/>
      <c r="AG85" s="234"/>
      <c r="AH85" s="234"/>
      <c r="AI85" s="234"/>
      <c r="AJ85" s="234"/>
      <c r="AK85" s="234"/>
      <c r="AL85" s="234"/>
      <c r="AM85" s="234"/>
      <c r="AN85" s="234"/>
      <c r="AO85" s="234"/>
      <c r="AP85" s="234"/>
    </row>
    <row r="86" spans="1:42" x14ac:dyDescent="0.35">
      <c r="A86" s="234"/>
      <c r="B86" s="234"/>
      <c r="C86" s="234"/>
      <c r="D86" s="234"/>
      <c r="E86" s="234"/>
      <c r="F86" s="234"/>
      <c r="G86" s="234"/>
      <c r="H86" s="234"/>
      <c r="I86" s="234"/>
      <c r="J86" s="234"/>
      <c r="K86" s="234"/>
      <c r="L86" s="234"/>
      <c r="M86" s="234"/>
      <c r="N86" s="234"/>
      <c r="O86" s="234"/>
      <c r="P86" s="234"/>
      <c r="Q86" s="234"/>
      <c r="R86" s="234"/>
      <c r="S86" s="234"/>
      <c r="T86" s="234"/>
      <c r="U86" s="234"/>
      <c r="V86" s="234"/>
      <c r="W86" s="234"/>
      <c r="X86" s="234"/>
      <c r="Y86" s="234"/>
      <c r="Z86" s="234"/>
      <c r="AA86" s="234"/>
      <c r="AB86" s="234"/>
      <c r="AC86" s="234"/>
      <c r="AD86" s="234"/>
      <c r="AE86" s="234"/>
      <c r="AF86" s="234"/>
      <c r="AG86" s="234"/>
      <c r="AH86" s="234"/>
      <c r="AI86" s="234"/>
      <c r="AJ86" s="234"/>
      <c r="AK86" s="234"/>
      <c r="AL86" s="234"/>
      <c r="AM86" s="234"/>
      <c r="AN86" s="234"/>
      <c r="AO86" s="234"/>
      <c r="AP86" s="234"/>
    </row>
    <row r="87" spans="1:42" x14ac:dyDescent="0.35">
      <c r="A87" s="234"/>
      <c r="B87" s="234"/>
      <c r="C87" s="234"/>
      <c r="D87" s="234"/>
      <c r="E87" s="234"/>
      <c r="F87" s="234"/>
      <c r="G87" s="234"/>
      <c r="H87" s="234"/>
      <c r="I87" s="234"/>
      <c r="J87" s="234"/>
      <c r="K87" s="234"/>
      <c r="L87" s="234"/>
      <c r="M87" s="234"/>
      <c r="N87" s="234"/>
      <c r="O87" s="234"/>
      <c r="P87" s="234"/>
      <c r="Q87" s="234"/>
      <c r="R87" s="234"/>
      <c r="S87" s="234"/>
      <c r="T87" s="234"/>
      <c r="U87" s="234"/>
      <c r="V87" s="234"/>
      <c r="W87" s="234"/>
      <c r="X87" s="234"/>
      <c r="Y87" s="234"/>
      <c r="Z87" s="234"/>
      <c r="AA87" s="234"/>
      <c r="AB87" s="234"/>
      <c r="AC87" s="234"/>
      <c r="AD87" s="234"/>
      <c r="AE87" s="234"/>
      <c r="AF87" s="234"/>
      <c r="AG87" s="234"/>
      <c r="AH87" s="234"/>
      <c r="AI87" s="234"/>
      <c r="AJ87" s="234"/>
      <c r="AK87" s="234"/>
      <c r="AL87" s="234"/>
      <c r="AM87" s="234"/>
      <c r="AN87" s="234"/>
      <c r="AO87" s="234"/>
      <c r="AP87" s="234"/>
    </row>
    <row r="88" spans="1:42" x14ac:dyDescent="0.35">
      <c r="A88" s="234"/>
      <c r="B88" s="234"/>
      <c r="C88" s="234"/>
      <c r="D88" s="234"/>
      <c r="E88" s="234"/>
      <c r="F88" s="234"/>
      <c r="G88" s="234"/>
      <c r="H88" s="234"/>
      <c r="I88" s="234"/>
      <c r="J88" s="234"/>
      <c r="K88" s="234"/>
      <c r="L88" s="234"/>
      <c r="M88" s="234"/>
      <c r="N88" s="234"/>
      <c r="O88" s="234"/>
      <c r="P88" s="234"/>
      <c r="Q88" s="234"/>
      <c r="R88" s="234"/>
      <c r="S88" s="234"/>
      <c r="T88" s="234"/>
      <c r="U88" s="234"/>
      <c r="V88" s="234"/>
      <c r="W88" s="234"/>
      <c r="X88" s="234"/>
      <c r="Y88" s="234"/>
      <c r="Z88" s="234"/>
      <c r="AA88" s="234"/>
      <c r="AB88" s="234"/>
      <c r="AC88" s="234"/>
      <c r="AD88" s="234"/>
      <c r="AE88" s="234"/>
      <c r="AF88" s="234"/>
      <c r="AG88" s="234"/>
      <c r="AH88" s="234"/>
      <c r="AI88" s="234"/>
      <c r="AJ88" s="234"/>
      <c r="AK88" s="234"/>
      <c r="AL88" s="234"/>
      <c r="AM88" s="234"/>
      <c r="AN88" s="234"/>
      <c r="AO88" s="234"/>
      <c r="AP88" s="234"/>
    </row>
    <row r="89" spans="1:42" x14ac:dyDescent="0.35">
      <c r="A89" s="234"/>
      <c r="B89" s="234"/>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234"/>
      <c r="AB89" s="234"/>
      <c r="AC89" s="234"/>
      <c r="AD89" s="234"/>
      <c r="AE89" s="234"/>
      <c r="AF89" s="234"/>
      <c r="AG89" s="234"/>
      <c r="AH89" s="234"/>
      <c r="AI89" s="234"/>
      <c r="AJ89" s="234"/>
      <c r="AK89" s="234"/>
      <c r="AL89" s="234"/>
      <c r="AM89" s="234"/>
      <c r="AN89" s="234"/>
      <c r="AO89" s="234"/>
      <c r="AP89" s="234"/>
    </row>
    <row r="90" spans="1:42" x14ac:dyDescent="0.35">
      <c r="A90" s="234"/>
      <c r="B90" s="234"/>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234"/>
      <c r="AB90" s="234"/>
      <c r="AC90" s="234"/>
      <c r="AD90" s="234"/>
      <c r="AE90" s="234"/>
      <c r="AF90" s="234"/>
      <c r="AG90" s="234"/>
      <c r="AH90" s="234"/>
      <c r="AI90" s="234"/>
      <c r="AJ90" s="234"/>
      <c r="AK90" s="234"/>
      <c r="AL90" s="234"/>
      <c r="AM90" s="234"/>
      <c r="AN90" s="234"/>
      <c r="AO90" s="234"/>
      <c r="AP90" s="234"/>
    </row>
    <row r="91" spans="1:42" x14ac:dyDescent="0.35">
      <c r="A91" s="234"/>
      <c r="B91" s="234"/>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234"/>
      <c r="AB91" s="234"/>
      <c r="AC91" s="234"/>
      <c r="AD91" s="234"/>
      <c r="AE91" s="234"/>
      <c r="AF91" s="234"/>
      <c r="AG91" s="234"/>
      <c r="AH91" s="234"/>
      <c r="AI91" s="234"/>
      <c r="AJ91" s="234"/>
      <c r="AK91" s="234"/>
      <c r="AL91" s="234"/>
      <c r="AM91" s="234"/>
      <c r="AN91" s="234"/>
      <c r="AO91" s="234"/>
      <c r="AP91" s="234"/>
    </row>
    <row r="92" spans="1:42" x14ac:dyDescent="0.35">
      <c r="A92" s="234"/>
      <c r="B92" s="234"/>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234"/>
      <c r="AB92" s="234"/>
      <c r="AC92" s="234"/>
      <c r="AD92" s="234"/>
      <c r="AE92" s="234"/>
      <c r="AF92" s="234"/>
      <c r="AG92" s="234"/>
      <c r="AH92" s="234"/>
      <c r="AI92" s="234"/>
      <c r="AJ92" s="234"/>
      <c r="AK92" s="234"/>
      <c r="AL92" s="234"/>
      <c r="AM92" s="234"/>
      <c r="AN92" s="234"/>
      <c r="AO92" s="234"/>
      <c r="AP92" s="234"/>
    </row>
    <row r="93" spans="1:42" x14ac:dyDescent="0.35">
      <c r="A93" s="234"/>
      <c r="B93" s="234"/>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234"/>
      <c r="AB93" s="234"/>
      <c r="AC93" s="234"/>
      <c r="AD93" s="234"/>
      <c r="AE93" s="234"/>
      <c r="AF93" s="234"/>
      <c r="AG93" s="234"/>
      <c r="AH93" s="234"/>
      <c r="AI93" s="234"/>
      <c r="AJ93" s="234"/>
      <c r="AK93" s="234"/>
      <c r="AL93" s="234"/>
      <c r="AM93" s="234"/>
      <c r="AN93" s="234"/>
      <c r="AO93" s="234"/>
      <c r="AP93" s="234"/>
    </row>
    <row r="94" spans="1:42" x14ac:dyDescent="0.35">
      <c r="A94" s="234"/>
      <c r="B94" s="234"/>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234"/>
      <c r="AB94" s="234"/>
      <c r="AC94" s="234"/>
      <c r="AD94" s="234"/>
      <c r="AE94" s="234"/>
      <c r="AF94" s="234"/>
      <c r="AG94" s="234"/>
      <c r="AH94" s="234"/>
      <c r="AI94" s="234"/>
      <c r="AJ94" s="234"/>
      <c r="AK94" s="234"/>
      <c r="AL94" s="234"/>
      <c r="AM94" s="234"/>
      <c r="AN94" s="234"/>
      <c r="AO94" s="234"/>
      <c r="AP94" s="234"/>
    </row>
    <row r="95" spans="1:42" x14ac:dyDescent="0.35">
      <c r="A95" s="234"/>
      <c r="B95" s="234"/>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234"/>
      <c r="AB95" s="234"/>
      <c r="AC95" s="234"/>
      <c r="AD95" s="234"/>
      <c r="AE95" s="234"/>
      <c r="AF95" s="234"/>
      <c r="AG95" s="234"/>
      <c r="AH95" s="234"/>
      <c r="AI95" s="234"/>
      <c r="AJ95" s="234"/>
      <c r="AK95" s="234"/>
      <c r="AL95" s="234"/>
      <c r="AM95" s="234"/>
      <c r="AN95" s="234"/>
      <c r="AO95" s="234"/>
      <c r="AP95" s="234"/>
    </row>
    <row r="96" spans="1:42" x14ac:dyDescent="0.35">
      <c r="A96" s="234"/>
      <c r="B96" s="234"/>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234"/>
      <c r="AB96" s="234"/>
      <c r="AC96" s="234"/>
      <c r="AD96" s="234"/>
      <c r="AE96" s="234"/>
      <c r="AF96" s="234"/>
      <c r="AG96" s="234"/>
      <c r="AH96" s="234"/>
      <c r="AI96" s="234"/>
      <c r="AJ96" s="234"/>
      <c r="AK96" s="234"/>
      <c r="AL96" s="234"/>
      <c r="AM96" s="234"/>
      <c r="AN96" s="234"/>
      <c r="AO96" s="234"/>
      <c r="AP96" s="234"/>
    </row>
    <row r="97" spans="1:42" x14ac:dyDescent="0.35">
      <c r="A97" s="234"/>
      <c r="B97" s="234"/>
      <c r="C97" s="234"/>
      <c r="D97" s="234"/>
      <c r="E97" s="234"/>
      <c r="F97" s="234"/>
      <c r="G97" s="234"/>
      <c r="H97" s="234"/>
      <c r="I97" s="234"/>
      <c r="J97" s="234"/>
      <c r="K97" s="234"/>
      <c r="L97" s="234"/>
      <c r="M97" s="234"/>
      <c r="N97" s="234"/>
      <c r="O97" s="234"/>
      <c r="P97" s="234"/>
      <c r="Q97" s="234"/>
      <c r="R97" s="234"/>
      <c r="S97" s="234"/>
      <c r="T97" s="234"/>
      <c r="U97" s="234"/>
      <c r="V97" s="234"/>
      <c r="W97" s="234"/>
      <c r="X97" s="234"/>
      <c r="Y97" s="234"/>
      <c r="Z97" s="234"/>
      <c r="AA97" s="234"/>
      <c r="AB97" s="234"/>
      <c r="AC97" s="234"/>
      <c r="AD97" s="234"/>
      <c r="AE97" s="234"/>
      <c r="AF97" s="234"/>
      <c r="AG97" s="234"/>
      <c r="AH97" s="234"/>
      <c r="AI97" s="234"/>
      <c r="AJ97" s="234"/>
      <c r="AK97" s="234"/>
      <c r="AL97" s="234"/>
      <c r="AM97" s="234"/>
      <c r="AN97" s="234"/>
      <c r="AO97" s="234"/>
      <c r="AP97" s="234"/>
    </row>
    <row r="98" spans="1:42" x14ac:dyDescent="0.35">
      <c r="A98" s="234"/>
      <c r="B98" s="234"/>
      <c r="C98" s="234"/>
      <c r="D98" s="234"/>
      <c r="E98" s="234"/>
      <c r="F98" s="234"/>
      <c r="G98" s="234"/>
      <c r="H98" s="234"/>
      <c r="I98" s="234"/>
      <c r="J98" s="234"/>
      <c r="K98" s="234"/>
      <c r="L98" s="234"/>
      <c r="M98" s="234"/>
      <c r="N98" s="234"/>
      <c r="O98" s="234"/>
      <c r="P98" s="234"/>
      <c r="Q98" s="234"/>
      <c r="R98" s="234"/>
      <c r="S98" s="234"/>
      <c r="T98" s="234"/>
      <c r="U98" s="234"/>
      <c r="V98" s="234"/>
      <c r="W98" s="234"/>
      <c r="X98" s="234"/>
      <c r="Y98" s="234"/>
      <c r="Z98" s="234"/>
      <c r="AA98" s="234"/>
      <c r="AB98" s="234"/>
      <c r="AC98" s="234"/>
      <c r="AD98" s="234"/>
      <c r="AE98" s="234"/>
      <c r="AF98" s="234"/>
      <c r="AG98" s="234"/>
      <c r="AH98" s="234"/>
      <c r="AI98" s="234"/>
      <c r="AJ98" s="234"/>
      <c r="AK98" s="234"/>
      <c r="AL98" s="234"/>
      <c r="AM98" s="234"/>
      <c r="AN98" s="234"/>
      <c r="AO98" s="234"/>
      <c r="AP98" s="234"/>
    </row>
    <row r="99" spans="1:42" x14ac:dyDescent="0.35">
      <c r="A99" s="234"/>
      <c r="B99" s="234"/>
      <c r="C99" s="234"/>
      <c r="D99" s="234"/>
      <c r="E99" s="234"/>
      <c r="F99" s="234"/>
      <c r="G99" s="234"/>
      <c r="H99" s="234"/>
      <c r="I99" s="234"/>
      <c r="J99" s="234"/>
      <c r="K99" s="234"/>
      <c r="L99" s="234"/>
      <c r="M99" s="234"/>
      <c r="N99" s="234"/>
      <c r="O99" s="234"/>
      <c r="P99" s="234"/>
      <c r="Q99" s="234"/>
      <c r="R99" s="234"/>
      <c r="S99" s="234"/>
      <c r="T99" s="234"/>
      <c r="U99" s="234"/>
      <c r="V99" s="234"/>
      <c r="W99" s="234"/>
      <c r="X99" s="234"/>
      <c r="Y99" s="234"/>
      <c r="Z99" s="234"/>
      <c r="AA99" s="234"/>
      <c r="AB99" s="234"/>
      <c r="AC99" s="234"/>
      <c r="AD99" s="234"/>
      <c r="AE99" s="234"/>
      <c r="AF99" s="234"/>
      <c r="AG99" s="234"/>
      <c r="AH99" s="234"/>
      <c r="AI99" s="234"/>
      <c r="AJ99" s="234"/>
      <c r="AK99" s="234"/>
      <c r="AL99" s="234"/>
      <c r="AM99" s="234"/>
      <c r="AN99" s="234"/>
      <c r="AO99" s="234"/>
      <c r="AP99" s="234"/>
    </row>
    <row r="100" spans="1:42" x14ac:dyDescent="0.35">
      <c r="A100" s="234"/>
      <c r="B100" s="234"/>
      <c r="C100" s="234"/>
      <c r="D100" s="234"/>
      <c r="E100" s="234"/>
      <c r="F100" s="234"/>
      <c r="G100" s="234"/>
      <c r="H100" s="234"/>
      <c r="I100" s="234"/>
      <c r="J100" s="234"/>
      <c r="K100" s="234"/>
      <c r="L100" s="234"/>
      <c r="M100" s="234"/>
      <c r="N100" s="234"/>
      <c r="O100" s="234"/>
      <c r="P100" s="234"/>
      <c r="Q100" s="234"/>
      <c r="R100" s="234"/>
      <c r="S100" s="234"/>
      <c r="T100" s="234"/>
      <c r="U100" s="234"/>
      <c r="V100" s="234"/>
      <c r="W100" s="234"/>
      <c r="X100" s="234"/>
      <c r="Y100" s="234"/>
      <c r="Z100" s="234"/>
      <c r="AA100" s="234"/>
      <c r="AB100" s="234"/>
      <c r="AC100" s="234"/>
      <c r="AD100" s="234"/>
      <c r="AE100" s="234"/>
      <c r="AF100" s="234"/>
      <c r="AG100" s="234"/>
      <c r="AH100" s="234"/>
      <c r="AI100" s="234"/>
      <c r="AJ100" s="234"/>
      <c r="AK100" s="234"/>
      <c r="AL100" s="234"/>
      <c r="AM100" s="234"/>
      <c r="AN100" s="234"/>
      <c r="AO100" s="234"/>
      <c r="AP100" s="234"/>
    </row>
  </sheetData>
  <mergeCells count="230">
    <mergeCell ref="B73:AB73"/>
    <mergeCell ref="B74:H75"/>
    <mergeCell ref="I74:P75"/>
    <mergeCell ref="Q74:U75"/>
    <mergeCell ref="V74:AB74"/>
    <mergeCell ref="V75:AB75"/>
    <mergeCell ref="B70:G71"/>
    <mergeCell ref="H70:R71"/>
    <mergeCell ref="S70:AB71"/>
    <mergeCell ref="B72:G72"/>
    <mergeCell ref="H72:R72"/>
    <mergeCell ref="S72:AB72"/>
    <mergeCell ref="B68:G68"/>
    <mergeCell ref="H68:I68"/>
    <mergeCell ref="J68:M68"/>
    <mergeCell ref="N68:U68"/>
    <mergeCell ref="V68:AB68"/>
    <mergeCell ref="B69:AB69"/>
    <mergeCell ref="B66:G66"/>
    <mergeCell ref="H66:I66"/>
    <mergeCell ref="J66:M66"/>
    <mergeCell ref="N66:U66"/>
    <mergeCell ref="V66:AB66"/>
    <mergeCell ref="B67:G67"/>
    <mergeCell ref="H67:I67"/>
    <mergeCell ref="J67:M67"/>
    <mergeCell ref="N67:U67"/>
    <mergeCell ref="V67:AB67"/>
    <mergeCell ref="B64:G64"/>
    <mergeCell ref="H64:I64"/>
    <mergeCell ref="J64:M64"/>
    <mergeCell ref="N64:U64"/>
    <mergeCell ref="V64:AB64"/>
    <mergeCell ref="B65:G65"/>
    <mergeCell ref="H65:I65"/>
    <mergeCell ref="J65:M65"/>
    <mergeCell ref="N65:U65"/>
    <mergeCell ref="V65:AB65"/>
    <mergeCell ref="B62:G62"/>
    <mergeCell ref="H62:I62"/>
    <mergeCell ref="J62:M62"/>
    <mergeCell ref="N62:U62"/>
    <mergeCell ref="V62:AB62"/>
    <mergeCell ref="B63:G63"/>
    <mergeCell ref="H63:I63"/>
    <mergeCell ref="J63:M63"/>
    <mergeCell ref="N63:U63"/>
    <mergeCell ref="V63:AB63"/>
    <mergeCell ref="B60:G60"/>
    <mergeCell ref="H60:I60"/>
    <mergeCell ref="J60:M60"/>
    <mergeCell ref="N60:U60"/>
    <mergeCell ref="V60:AB60"/>
    <mergeCell ref="B61:G61"/>
    <mergeCell ref="H61:I61"/>
    <mergeCell ref="J61:M61"/>
    <mergeCell ref="N61:U61"/>
    <mergeCell ref="V61:AB61"/>
    <mergeCell ref="B58:G58"/>
    <mergeCell ref="H58:I58"/>
    <mergeCell ref="J58:M58"/>
    <mergeCell ref="N58:U58"/>
    <mergeCell ref="V58:AB58"/>
    <mergeCell ref="B59:G59"/>
    <mergeCell ref="H59:I59"/>
    <mergeCell ref="J59:M59"/>
    <mergeCell ref="N59:U59"/>
    <mergeCell ref="V59:AB59"/>
    <mergeCell ref="AO55:AO56"/>
    <mergeCell ref="AP55:AP56"/>
    <mergeCell ref="B57:G57"/>
    <mergeCell ref="H57:I57"/>
    <mergeCell ref="J57:M57"/>
    <mergeCell ref="N57:U57"/>
    <mergeCell ref="V57:AB57"/>
    <mergeCell ref="AI55:AI56"/>
    <mergeCell ref="AJ55:AJ56"/>
    <mergeCell ref="AK55:AK56"/>
    <mergeCell ref="AL55:AL56"/>
    <mergeCell ref="AM55:AM56"/>
    <mergeCell ref="AN55:AN56"/>
    <mergeCell ref="AC55:AC56"/>
    <mergeCell ref="AD55:AD56"/>
    <mergeCell ref="AE55:AE56"/>
    <mergeCell ref="AF55:AF56"/>
    <mergeCell ref="AG55:AG56"/>
    <mergeCell ref="AH55:AH56"/>
    <mergeCell ref="B44:AB53"/>
    <mergeCell ref="B54:AB54"/>
    <mergeCell ref="A55:A56"/>
    <mergeCell ref="B55:G56"/>
    <mergeCell ref="H55:I55"/>
    <mergeCell ref="H56:I56"/>
    <mergeCell ref="J55:M55"/>
    <mergeCell ref="J56:M56"/>
    <mergeCell ref="N55:U56"/>
    <mergeCell ref="V55:AB56"/>
    <mergeCell ref="B43:AB43"/>
    <mergeCell ref="AC43:AD43"/>
    <mergeCell ref="AE43:AF43"/>
    <mergeCell ref="AG43:AH43"/>
    <mergeCell ref="AI43:AJ43"/>
    <mergeCell ref="AK43:AL43"/>
    <mergeCell ref="AK41:AL41"/>
    <mergeCell ref="B42:AB42"/>
    <mergeCell ref="AC42:AD42"/>
    <mergeCell ref="AE42:AF42"/>
    <mergeCell ref="AG42:AH42"/>
    <mergeCell ref="AI42:AJ42"/>
    <mergeCell ref="AK42:AL42"/>
    <mergeCell ref="B41:G41"/>
    <mergeCell ref="K41:AB41"/>
    <mergeCell ref="AC41:AD41"/>
    <mergeCell ref="AE41:AF41"/>
    <mergeCell ref="AG41:AH41"/>
    <mergeCell ref="AI41:AJ41"/>
    <mergeCell ref="AK39:AL39"/>
    <mergeCell ref="B40:G40"/>
    <mergeCell ref="K40:AB40"/>
    <mergeCell ref="AC40:AD40"/>
    <mergeCell ref="AE40:AF40"/>
    <mergeCell ref="AG40:AH40"/>
    <mergeCell ref="AI40:AJ40"/>
    <mergeCell ref="AK40:AL40"/>
    <mergeCell ref="B39:G39"/>
    <mergeCell ref="K39:AB39"/>
    <mergeCell ref="AC39:AD39"/>
    <mergeCell ref="AE39:AF39"/>
    <mergeCell ref="AG39:AH39"/>
    <mergeCell ref="AI39:AJ39"/>
    <mergeCell ref="AK37:AL37"/>
    <mergeCell ref="B38:G38"/>
    <mergeCell ref="K38:AB38"/>
    <mergeCell ref="AC38:AD38"/>
    <mergeCell ref="AE38:AF38"/>
    <mergeCell ref="AG38:AH38"/>
    <mergeCell ref="AI38:AJ38"/>
    <mergeCell ref="AK38:AL38"/>
    <mergeCell ref="B37:G37"/>
    <mergeCell ref="K37:AB37"/>
    <mergeCell ref="AC37:AD37"/>
    <mergeCell ref="AE37:AF37"/>
    <mergeCell ref="AG37:AH37"/>
    <mergeCell ref="AI37:AJ37"/>
    <mergeCell ref="AK35:AL35"/>
    <mergeCell ref="B36:G36"/>
    <mergeCell ref="K36:AB36"/>
    <mergeCell ref="AC36:AD36"/>
    <mergeCell ref="AE36:AF36"/>
    <mergeCell ref="AG36:AH36"/>
    <mergeCell ref="AI36:AJ36"/>
    <mergeCell ref="AK36:AL36"/>
    <mergeCell ref="B34:AB34"/>
    <mergeCell ref="B35:AB35"/>
    <mergeCell ref="AC35:AD35"/>
    <mergeCell ref="AE35:AF35"/>
    <mergeCell ref="AG35:AH35"/>
    <mergeCell ref="AI35:AJ35"/>
    <mergeCell ref="Z32:AB32"/>
    <mergeCell ref="K33:N33"/>
    <mergeCell ref="O33:R33"/>
    <mergeCell ref="S33:T33"/>
    <mergeCell ref="U33:W33"/>
    <mergeCell ref="X33:Y33"/>
    <mergeCell ref="Z33:AB33"/>
    <mergeCell ref="B30:AB30"/>
    <mergeCell ref="B31:J33"/>
    <mergeCell ref="K31:R31"/>
    <mergeCell ref="S31:W31"/>
    <mergeCell ref="X31:AB31"/>
    <mergeCell ref="K32:N32"/>
    <mergeCell ref="O32:R32"/>
    <mergeCell ref="S32:T32"/>
    <mergeCell ref="U32:W32"/>
    <mergeCell ref="X32:Y32"/>
    <mergeCell ref="B27:AB27"/>
    <mergeCell ref="B28:H29"/>
    <mergeCell ref="I28:L29"/>
    <mergeCell ref="M28:W28"/>
    <mergeCell ref="X28:AB28"/>
    <mergeCell ref="M29:W29"/>
    <mergeCell ref="X29:AB29"/>
    <mergeCell ref="B23:H23"/>
    <mergeCell ref="I23:AB23"/>
    <mergeCell ref="B24:AB24"/>
    <mergeCell ref="B25:L25"/>
    <mergeCell ref="N25:AB25"/>
    <mergeCell ref="B26:M26"/>
    <mergeCell ref="N26:AB26"/>
    <mergeCell ref="B20:AB20"/>
    <mergeCell ref="B21:G21"/>
    <mergeCell ref="H21:J21"/>
    <mergeCell ref="K21:T21"/>
    <mergeCell ref="U21:AB21"/>
    <mergeCell ref="B22:AB22"/>
    <mergeCell ref="B16:AB16"/>
    <mergeCell ref="B17:H17"/>
    <mergeCell ref="I17:AB17"/>
    <mergeCell ref="B18:AB18"/>
    <mergeCell ref="B19:H19"/>
    <mergeCell ref="I19:AB19"/>
    <mergeCell ref="Z12:AB12"/>
    <mergeCell ref="B13:AB13"/>
    <mergeCell ref="B14:H15"/>
    <mergeCell ref="I14:U15"/>
    <mergeCell ref="V14:AB14"/>
    <mergeCell ref="V15:AB15"/>
    <mergeCell ref="B9:H9"/>
    <mergeCell ref="I9:AB9"/>
    <mergeCell ref="B10:AB10"/>
    <mergeCell ref="B11:H12"/>
    <mergeCell ref="I11:P12"/>
    <mergeCell ref="Q11:U11"/>
    <mergeCell ref="V11:Y11"/>
    <mergeCell ref="Z11:AB11"/>
    <mergeCell ref="Q12:U12"/>
    <mergeCell ref="V12:Y12"/>
    <mergeCell ref="B5:AB5"/>
    <mergeCell ref="B6:H7"/>
    <mergeCell ref="I6:I7"/>
    <mergeCell ref="J6:K7"/>
    <mergeCell ref="L6:AB7"/>
    <mergeCell ref="B8:AB8"/>
    <mergeCell ref="B1:D1"/>
    <mergeCell ref="E1:G1"/>
    <mergeCell ref="B2:G4"/>
    <mergeCell ref="H2:AB2"/>
    <mergeCell ref="H3:O3"/>
    <mergeCell ref="P3:AB3"/>
    <mergeCell ref="H4:AB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M122"/>
  <sheetViews>
    <sheetView zoomScale="70" zoomScaleNormal="70" workbookViewId="0">
      <selection activeCell="V12" sqref="V12:Y12"/>
    </sheetView>
  </sheetViews>
  <sheetFormatPr baseColWidth="10" defaultColWidth="3.7265625" defaultRowHeight="12" x14ac:dyDescent="0.3"/>
  <cols>
    <col min="1" max="1" width="3.7265625" style="66"/>
    <col min="2" max="2" width="1.453125" style="66" customWidth="1"/>
    <col min="3" max="6" width="2.7265625" style="66" customWidth="1"/>
    <col min="7" max="7" width="6.1796875" style="66" customWidth="1"/>
    <col min="8" max="10" width="15.7265625" style="66" customWidth="1"/>
    <col min="11" max="19" width="3.26953125" style="66" customWidth="1"/>
    <col min="20" max="20" width="4.7265625" style="66" customWidth="1"/>
    <col min="21" max="22" width="6.7265625" style="66" customWidth="1"/>
    <col min="23" max="23" width="4.7265625" style="66" customWidth="1"/>
    <col min="24" max="27" width="5" style="66" customWidth="1"/>
    <col min="28" max="28" width="1.453125" style="66" customWidth="1"/>
    <col min="29" max="16384" width="3.7265625" style="66"/>
  </cols>
  <sheetData>
    <row r="1" spans="1:28" ht="15" thickBot="1" x14ac:dyDescent="0.4">
      <c r="A1" s="115"/>
      <c r="B1" s="518"/>
      <c r="C1" s="518"/>
      <c r="D1" s="518"/>
      <c r="E1" s="518"/>
      <c r="F1" s="518"/>
      <c r="G1" s="518"/>
      <c r="H1" s="115"/>
      <c r="I1" s="115"/>
      <c r="J1" s="115"/>
      <c r="K1" s="115"/>
      <c r="L1" s="115"/>
      <c r="M1" s="115"/>
      <c r="N1" s="115"/>
      <c r="O1" s="115"/>
      <c r="P1" s="115"/>
      <c r="Q1" s="115"/>
      <c r="R1" s="115"/>
      <c r="S1" s="115"/>
      <c r="T1" s="115"/>
      <c r="U1" s="115"/>
      <c r="V1" s="115"/>
      <c r="W1" s="115"/>
      <c r="X1" s="115"/>
      <c r="Y1" s="115"/>
      <c r="Z1" s="115"/>
      <c r="AA1" s="115"/>
      <c r="AB1" s="115"/>
    </row>
    <row r="2" spans="1:28" ht="45.75" customHeight="1" x14ac:dyDescent="0.35">
      <c r="A2" s="115"/>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row>
    <row r="3" spans="1:28" ht="15" customHeight="1" x14ac:dyDescent="0.35">
      <c r="A3" s="115"/>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row>
    <row r="4" spans="1:28" ht="15.75" customHeight="1" thickBot="1" x14ac:dyDescent="0.4">
      <c r="A4" s="115"/>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row>
    <row r="5" spans="1:28" ht="15" thickBot="1" x14ac:dyDescent="0.4">
      <c r="A5" s="115"/>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row>
    <row r="6" spans="1:28" ht="10" customHeight="1" x14ac:dyDescent="0.35">
      <c r="A6" s="115"/>
      <c r="B6" s="488" t="s">
        <v>820</v>
      </c>
      <c r="C6" s="489"/>
      <c r="D6" s="489"/>
      <c r="E6" s="489"/>
      <c r="F6" s="489"/>
      <c r="G6" s="489"/>
      <c r="H6" s="490"/>
      <c r="I6" s="1300" t="s">
        <v>905</v>
      </c>
      <c r="J6" s="488" t="s">
        <v>4</v>
      </c>
      <c r="K6" s="490"/>
      <c r="L6" s="544" t="s">
        <v>906</v>
      </c>
      <c r="M6" s="545"/>
      <c r="N6" s="545"/>
      <c r="O6" s="545"/>
      <c r="P6" s="545"/>
      <c r="Q6" s="545"/>
      <c r="R6" s="545"/>
      <c r="S6" s="545"/>
      <c r="T6" s="545"/>
      <c r="U6" s="545"/>
      <c r="V6" s="545"/>
      <c r="W6" s="545"/>
      <c r="X6" s="545"/>
      <c r="Y6" s="545"/>
      <c r="Z6" s="545"/>
      <c r="AA6" s="545"/>
      <c r="AB6" s="545"/>
    </row>
    <row r="7" spans="1:28" ht="15" customHeight="1" thickBot="1" x14ac:dyDescent="0.4">
      <c r="A7" s="115"/>
      <c r="B7" s="491"/>
      <c r="C7" s="492"/>
      <c r="D7" s="492"/>
      <c r="E7" s="492"/>
      <c r="F7" s="492"/>
      <c r="G7" s="492"/>
      <c r="H7" s="493"/>
      <c r="I7" s="1301"/>
      <c r="J7" s="491"/>
      <c r="K7" s="493"/>
      <c r="L7" s="546"/>
      <c r="M7" s="547"/>
      <c r="N7" s="547"/>
      <c r="O7" s="547"/>
      <c r="P7" s="547"/>
      <c r="Q7" s="547"/>
      <c r="R7" s="547"/>
      <c r="S7" s="547"/>
      <c r="T7" s="547"/>
      <c r="U7" s="547"/>
      <c r="V7" s="547"/>
      <c r="W7" s="547"/>
      <c r="X7" s="547"/>
      <c r="Y7" s="547"/>
      <c r="Z7" s="547"/>
      <c r="AA7" s="547"/>
      <c r="AB7" s="547"/>
    </row>
    <row r="8" spans="1:28" ht="15" thickBot="1" x14ac:dyDescent="0.4">
      <c r="A8" s="115"/>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row>
    <row r="9" spans="1:28" ht="28" customHeight="1" thickBot="1" x14ac:dyDescent="0.4">
      <c r="A9" s="115"/>
      <c r="B9" s="500" t="s">
        <v>822</v>
      </c>
      <c r="C9" s="501"/>
      <c r="D9" s="501"/>
      <c r="E9" s="501"/>
      <c r="F9" s="501"/>
      <c r="G9" s="501"/>
      <c r="H9" s="502"/>
      <c r="I9" s="539" t="s">
        <v>907</v>
      </c>
      <c r="J9" s="540"/>
      <c r="K9" s="540"/>
      <c r="L9" s="540"/>
      <c r="M9" s="540"/>
      <c r="N9" s="540"/>
      <c r="O9" s="540"/>
      <c r="P9" s="540"/>
      <c r="Q9" s="540"/>
      <c r="R9" s="540"/>
      <c r="S9" s="540"/>
      <c r="T9" s="540"/>
      <c r="U9" s="540"/>
      <c r="V9" s="540"/>
      <c r="W9" s="540"/>
      <c r="X9" s="540"/>
      <c r="Y9" s="540"/>
      <c r="Z9" s="540"/>
      <c r="AA9" s="540"/>
      <c r="AB9" s="540"/>
    </row>
    <row r="10" spans="1:28" ht="15" customHeight="1" thickBot="1" x14ac:dyDescent="0.4">
      <c r="A10" s="115"/>
      <c r="B10" s="729"/>
      <c r="C10" s="730"/>
      <c r="D10" s="730"/>
      <c r="E10" s="730"/>
      <c r="F10" s="730"/>
      <c r="G10" s="730"/>
      <c r="H10" s="730"/>
      <c r="I10" s="730"/>
      <c r="J10" s="730"/>
      <c r="K10" s="730"/>
      <c r="L10" s="730"/>
      <c r="M10" s="730"/>
      <c r="N10" s="730"/>
      <c r="O10" s="730"/>
      <c r="P10" s="730"/>
      <c r="Q10" s="730"/>
      <c r="R10" s="730"/>
      <c r="S10" s="730"/>
      <c r="T10" s="730"/>
      <c r="U10" s="730"/>
      <c r="V10" s="730"/>
      <c r="W10" s="730"/>
      <c r="X10" s="730"/>
      <c r="Y10" s="730"/>
      <c r="Z10" s="730"/>
      <c r="AA10" s="730"/>
      <c r="AB10" s="730"/>
    </row>
    <row r="11" spans="1:28" ht="28.5" customHeight="1" thickBot="1" x14ac:dyDescent="0.4">
      <c r="A11" s="115"/>
      <c r="B11" s="488" t="s">
        <v>5</v>
      </c>
      <c r="C11" s="489"/>
      <c r="D11" s="489"/>
      <c r="E11" s="489"/>
      <c r="F11" s="489"/>
      <c r="G11" s="489"/>
      <c r="H11" s="490"/>
      <c r="I11" s="548" t="s">
        <v>223</v>
      </c>
      <c r="J11" s="549"/>
      <c r="K11" s="549"/>
      <c r="L11" s="549"/>
      <c r="M11" s="549"/>
      <c r="N11" s="549"/>
      <c r="O11" s="549"/>
      <c r="P11" s="550"/>
      <c r="Q11" s="500" t="s">
        <v>460</v>
      </c>
      <c r="R11" s="501"/>
      <c r="S11" s="501"/>
      <c r="T11" s="501"/>
      <c r="U11" s="502"/>
      <c r="V11" s="500" t="s">
        <v>7</v>
      </c>
      <c r="W11" s="501"/>
      <c r="X11" s="501"/>
      <c r="Y11" s="502"/>
      <c r="Z11" s="500" t="s">
        <v>8</v>
      </c>
      <c r="AA11" s="501"/>
      <c r="AB11" s="501"/>
    </row>
    <row r="12" spans="1:28" ht="14" customHeight="1" thickBot="1" x14ac:dyDescent="0.4">
      <c r="A12" s="115"/>
      <c r="B12" s="491"/>
      <c r="C12" s="492"/>
      <c r="D12" s="492"/>
      <c r="E12" s="492"/>
      <c r="F12" s="492"/>
      <c r="G12" s="492"/>
      <c r="H12" s="493"/>
      <c r="I12" s="551"/>
      <c r="J12" s="552"/>
      <c r="K12" s="552"/>
      <c r="L12" s="552"/>
      <c r="M12" s="552"/>
      <c r="N12" s="552"/>
      <c r="O12" s="552"/>
      <c r="P12" s="553"/>
      <c r="Q12" s="517" t="s">
        <v>129</v>
      </c>
      <c r="R12" s="485"/>
      <c r="S12" s="485"/>
      <c r="T12" s="485"/>
      <c r="U12" s="541"/>
      <c r="V12" s="517" t="s">
        <v>224</v>
      </c>
      <c r="W12" s="485"/>
      <c r="X12" s="485"/>
      <c r="Y12" s="541"/>
      <c r="Z12" s="517">
        <v>5</v>
      </c>
      <c r="AA12" s="485"/>
      <c r="AB12" s="485"/>
    </row>
    <row r="13" spans="1:28" ht="15" customHeight="1" thickBot="1" x14ac:dyDescent="0.4">
      <c r="A13" s="115"/>
      <c r="B13" s="729"/>
      <c r="C13" s="730"/>
      <c r="D13" s="730"/>
      <c r="E13" s="730"/>
      <c r="F13" s="730"/>
      <c r="G13" s="730"/>
      <c r="H13" s="730"/>
      <c r="I13" s="730"/>
      <c r="J13" s="730"/>
      <c r="K13" s="730"/>
      <c r="L13" s="730"/>
      <c r="M13" s="730"/>
      <c r="N13" s="730"/>
      <c r="O13" s="730"/>
      <c r="P13" s="730"/>
      <c r="Q13" s="730"/>
      <c r="R13" s="730"/>
      <c r="S13" s="730"/>
      <c r="T13" s="730"/>
      <c r="U13" s="730"/>
      <c r="V13" s="730"/>
      <c r="W13" s="730"/>
      <c r="X13" s="730"/>
      <c r="Y13" s="730"/>
      <c r="Z13" s="730"/>
      <c r="AA13" s="730"/>
      <c r="AB13" s="730"/>
    </row>
    <row r="14" spans="1:28" ht="30" customHeight="1" thickBot="1" x14ac:dyDescent="0.4">
      <c r="A14" s="115"/>
      <c r="B14" s="488" t="s">
        <v>10</v>
      </c>
      <c r="C14" s="489"/>
      <c r="D14" s="489"/>
      <c r="E14" s="489"/>
      <c r="F14" s="489"/>
      <c r="G14" s="489"/>
      <c r="H14" s="490"/>
      <c r="I14" s="508" t="s">
        <v>225</v>
      </c>
      <c r="J14" s="509"/>
      <c r="K14" s="509"/>
      <c r="L14" s="509"/>
      <c r="M14" s="509"/>
      <c r="N14" s="509"/>
      <c r="O14" s="509"/>
      <c r="P14" s="509"/>
      <c r="Q14" s="509"/>
      <c r="R14" s="509"/>
      <c r="S14" s="509"/>
      <c r="T14" s="509"/>
      <c r="U14" s="510"/>
      <c r="V14" s="500" t="s">
        <v>824</v>
      </c>
      <c r="W14" s="501"/>
      <c r="X14" s="501"/>
      <c r="Y14" s="501"/>
      <c r="Z14" s="501"/>
      <c r="AA14" s="501"/>
      <c r="AB14" s="501"/>
    </row>
    <row r="15" spans="1:28" ht="14" customHeight="1" thickBot="1" x14ac:dyDescent="0.4">
      <c r="A15" s="115"/>
      <c r="B15" s="491"/>
      <c r="C15" s="492"/>
      <c r="D15" s="492"/>
      <c r="E15" s="492"/>
      <c r="F15" s="492"/>
      <c r="G15" s="492"/>
      <c r="H15" s="493"/>
      <c r="I15" s="511"/>
      <c r="J15" s="512"/>
      <c r="K15" s="512"/>
      <c r="L15" s="512"/>
      <c r="M15" s="512"/>
      <c r="N15" s="512"/>
      <c r="O15" s="512"/>
      <c r="P15" s="512"/>
      <c r="Q15" s="512"/>
      <c r="R15" s="512"/>
      <c r="S15" s="512"/>
      <c r="T15" s="512"/>
      <c r="U15" s="513"/>
      <c r="V15" s="1297" t="s">
        <v>325</v>
      </c>
      <c r="W15" s="1298"/>
      <c r="X15" s="1298"/>
      <c r="Y15" s="1298"/>
      <c r="Z15" s="1298"/>
      <c r="AA15" s="1298"/>
      <c r="AB15" s="1298"/>
    </row>
    <row r="16" spans="1:28" ht="15" customHeight="1" thickBot="1" x14ac:dyDescent="0.4">
      <c r="A16" s="115"/>
      <c r="B16" s="729"/>
      <c r="C16" s="730"/>
      <c r="D16" s="730"/>
      <c r="E16" s="730"/>
      <c r="F16" s="730"/>
      <c r="G16" s="730"/>
      <c r="H16" s="730"/>
      <c r="I16" s="730"/>
      <c r="J16" s="730"/>
      <c r="K16" s="730"/>
      <c r="L16" s="730"/>
      <c r="M16" s="730"/>
      <c r="N16" s="730"/>
      <c r="O16" s="730"/>
      <c r="P16" s="730"/>
      <c r="Q16" s="730"/>
      <c r="R16" s="730"/>
      <c r="S16" s="730"/>
      <c r="T16" s="730"/>
      <c r="U16" s="730"/>
      <c r="V16" s="730"/>
      <c r="W16" s="730"/>
      <c r="X16" s="730"/>
      <c r="Y16" s="730"/>
      <c r="Z16" s="730"/>
      <c r="AA16" s="730"/>
      <c r="AB16" s="730"/>
    </row>
    <row r="17" spans="1:39" ht="28" customHeight="1" x14ac:dyDescent="0.3">
      <c r="A17" s="671"/>
      <c r="B17" s="488" t="s">
        <v>13</v>
      </c>
      <c r="C17" s="489"/>
      <c r="D17" s="489"/>
      <c r="E17" s="489"/>
      <c r="F17" s="489"/>
      <c r="G17" s="489"/>
      <c r="H17" s="490"/>
      <c r="I17" s="1293" t="s">
        <v>908</v>
      </c>
      <c r="J17" s="1294"/>
      <c r="K17" s="1294"/>
      <c r="L17" s="1294"/>
      <c r="M17" s="1294"/>
      <c r="N17" s="1294"/>
      <c r="O17" s="1294"/>
      <c r="P17" s="1294"/>
      <c r="Q17" s="1294"/>
      <c r="R17" s="1294"/>
      <c r="S17" s="1294"/>
      <c r="T17" s="1294"/>
      <c r="U17" s="1294"/>
      <c r="V17" s="1294"/>
      <c r="W17" s="1294"/>
      <c r="X17" s="1294"/>
      <c r="Y17" s="1294"/>
      <c r="Z17" s="1294"/>
      <c r="AA17" s="1294"/>
      <c r="AB17" s="1294"/>
    </row>
    <row r="18" spans="1:39" ht="63.75" customHeight="1" x14ac:dyDescent="0.3">
      <c r="A18" s="671"/>
      <c r="B18" s="776"/>
      <c r="C18" s="777"/>
      <c r="D18" s="777"/>
      <c r="E18" s="777"/>
      <c r="F18" s="777"/>
      <c r="G18" s="777"/>
      <c r="H18" s="778"/>
      <c r="I18" s="646" t="s">
        <v>909</v>
      </c>
      <c r="J18" s="647"/>
      <c r="K18" s="647"/>
      <c r="L18" s="647"/>
      <c r="M18" s="647"/>
      <c r="N18" s="647"/>
      <c r="O18" s="647"/>
      <c r="P18" s="647"/>
      <c r="Q18" s="647"/>
      <c r="R18" s="647"/>
      <c r="S18" s="647"/>
      <c r="T18" s="647"/>
      <c r="U18" s="647"/>
      <c r="V18" s="647"/>
      <c r="W18" s="647"/>
      <c r="X18" s="647"/>
      <c r="Y18" s="647"/>
      <c r="Z18" s="647"/>
      <c r="AA18" s="647"/>
      <c r="AB18" s="647"/>
      <c r="AD18" s="1299"/>
      <c r="AE18" s="1299"/>
      <c r="AF18" s="1299"/>
      <c r="AG18" s="1299"/>
      <c r="AH18" s="1299"/>
      <c r="AI18" s="1299"/>
      <c r="AJ18" s="1299"/>
      <c r="AK18" s="1299"/>
      <c r="AL18" s="1299"/>
      <c r="AM18" s="1299"/>
    </row>
    <row r="19" spans="1:39" ht="28" customHeight="1" x14ac:dyDescent="0.3">
      <c r="A19" s="671"/>
      <c r="B19" s="776"/>
      <c r="C19" s="777"/>
      <c r="D19" s="777"/>
      <c r="E19" s="777"/>
      <c r="F19" s="777"/>
      <c r="G19" s="777"/>
      <c r="H19" s="778"/>
      <c r="I19" s="646" t="s">
        <v>910</v>
      </c>
      <c r="J19" s="647"/>
      <c r="K19" s="647"/>
      <c r="L19" s="647"/>
      <c r="M19" s="647"/>
      <c r="N19" s="647"/>
      <c r="O19" s="647"/>
      <c r="P19" s="647"/>
      <c r="Q19" s="647"/>
      <c r="R19" s="647"/>
      <c r="S19" s="647"/>
      <c r="T19" s="647"/>
      <c r="U19" s="647"/>
      <c r="V19" s="647"/>
      <c r="W19" s="647"/>
      <c r="X19" s="647"/>
      <c r="Y19" s="647"/>
      <c r="Z19" s="647"/>
      <c r="AA19" s="647"/>
      <c r="AB19" s="647"/>
    </row>
    <row r="20" spans="1:39" ht="28" customHeight="1" x14ac:dyDescent="0.3">
      <c r="A20" s="671"/>
      <c r="B20" s="776"/>
      <c r="C20" s="777"/>
      <c r="D20" s="777"/>
      <c r="E20" s="777"/>
      <c r="F20" s="777"/>
      <c r="G20" s="777"/>
      <c r="H20" s="778"/>
      <c r="I20" s="646" t="s">
        <v>911</v>
      </c>
      <c r="J20" s="647"/>
      <c r="K20" s="647"/>
      <c r="L20" s="647"/>
      <c r="M20" s="647"/>
      <c r="N20" s="647"/>
      <c r="O20" s="647"/>
      <c r="P20" s="647"/>
      <c r="Q20" s="647"/>
      <c r="R20" s="647"/>
      <c r="S20" s="647"/>
      <c r="T20" s="647"/>
      <c r="U20" s="647"/>
      <c r="V20" s="647"/>
      <c r="W20" s="647"/>
      <c r="X20" s="647"/>
      <c r="Y20" s="647"/>
      <c r="Z20" s="647"/>
      <c r="AA20" s="647"/>
      <c r="AB20" s="647"/>
    </row>
    <row r="21" spans="1:39" ht="17.25" customHeight="1" thickBot="1" x14ac:dyDescent="0.35">
      <c r="A21" s="671"/>
      <c r="B21" s="491"/>
      <c r="C21" s="492"/>
      <c r="D21" s="492"/>
      <c r="E21" s="492"/>
      <c r="F21" s="492"/>
      <c r="G21" s="492"/>
      <c r="H21" s="493"/>
      <c r="I21" s="1295" t="s">
        <v>912</v>
      </c>
      <c r="J21" s="1296"/>
      <c r="K21" s="1296"/>
      <c r="L21" s="1296"/>
      <c r="M21" s="1296"/>
      <c r="N21" s="1296"/>
      <c r="O21" s="1296"/>
      <c r="P21" s="1296"/>
      <c r="Q21" s="1296"/>
      <c r="R21" s="1296"/>
      <c r="S21" s="1296"/>
      <c r="T21" s="1296"/>
      <c r="U21" s="1296"/>
      <c r="V21" s="1296"/>
      <c r="W21" s="1296"/>
      <c r="X21" s="1296"/>
      <c r="Y21" s="1296"/>
      <c r="Z21" s="1296"/>
      <c r="AA21" s="1296"/>
      <c r="AB21" s="1296"/>
    </row>
    <row r="22" spans="1:39" ht="10" customHeight="1" thickBot="1" x14ac:dyDescent="0.4">
      <c r="A22" s="115"/>
      <c r="B22" s="486"/>
      <c r="C22" s="487"/>
      <c r="D22" s="487"/>
      <c r="E22" s="487"/>
      <c r="F22" s="487"/>
      <c r="G22" s="487"/>
      <c r="H22" s="487"/>
      <c r="I22" s="487"/>
      <c r="J22" s="487"/>
      <c r="K22" s="487"/>
      <c r="L22" s="487"/>
      <c r="M22" s="487"/>
      <c r="N22" s="487"/>
      <c r="O22" s="487"/>
      <c r="P22" s="487"/>
      <c r="Q22" s="487"/>
      <c r="R22" s="487"/>
      <c r="S22" s="487"/>
      <c r="T22" s="487"/>
      <c r="U22" s="487"/>
      <c r="V22" s="487"/>
      <c r="W22" s="487"/>
      <c r="X22" s="487"/>
      <c r="Y22" s="487"/>
      <c r="Z22" s="487"/>
      <c r="AA22" s="487"/>
      <c r="AB22" s="487"/>
    </row>
    <row r="23" spans="1:39" ht="31.5" customHeight="1" x14ac:dyDescent="0.3">
      <c r="A23" s="671"/>
      <c r="B23" s="488" t="s">
        <v>826</v>
      </c>
      <c r="C23" s="489"/>
      <c r="D23" s="489"/>
      <c r="E23" s="489"/>
      <c r="F23" s="489"/>
      <c r="G23" s="489"/>
      <c r="H23" s="490"/>
      <c r="I23" s="1293" t="s">
        <v>913</v>
      </c>
      <c r="J23" s="1294"/>
      <c r="K23" s="1294"/>
      <c r="L23" s="1294"/>
      <c r="M23" s="1294"/>
      <c r="N23" s="1294"/>
      <c r="O23" s="1294"/>
      <c r="P23" s="1294"/>
      <c r="Q23" s="1294"/>
      <c r="R23" s="1294"/>
      <c r="S23" s="1294"/>
      <c r="T23" s="1294"/>
      <c r="U23" s="1294"/>
      <c r="V23" s="1294"/>
      <c r="W23" s="1294"/>
      <c r="X23" s="1294"/>
      <c r="Y23" s="1294"/>
      <c r="Z23" s="1294"/>
      <c r="AA23" s="1294"/>
      <c r="AB23" s="1294"/>
    </row>
    <row r="24" spans="1:39" ht="32.25" customHeight="1" x14ac:dyDescent="0.3">
      <c r="A24" s="671"/>
      <c r="B24" s="776"/>
      <c r="C24" s="777"/>
      <c r="D24" s="777"/>
      <c r="E24" s="777"/>
      <c r="F24" s="777"/>
      <c r="G24" s="777"/>
      <c r="H24" s="778"/>
      <c r="I24" s="646" t="s">
        <v>914</v>
      </c>
      <c r="J24" s="647"/>
      <c r="K24" s="647"/>
      <c r="L24" s="647"/>
      <c r="M24" s="647"/>
      <c r="N24" s="647"/>
      <c r="O24" s="647"/>
      <c r="P24" s="647"/>
      <c r="Q24" s="647"/>
      <c r="R24" s="647"/>
      <c r="S24" s="647"/>
      <c r="T24" s="647"/>
      <c r="U24" s="647"/>
      <c r="V24" s="647"/>
      <c r="W24" s="647"/>
      <c r="X24" s="647"/>
      <c r="Y24" s="647"/>
      <c r="Z24" s="647"/>
      <c r="AA24" s="647"/>
      <c r="AB24" s="647"/>
    </row>
    <row r="25" spans="1:39" ht="14" customHeight="1" thickBot="1" x14ac:dyDescent="0.35">
      <c r="A25" s="671"/>
      <c r="B25" s="491"/>
      <c r="C25" s="492"/>
      <c r="D25" s="492"/>
      <c r="E25" s="492"/>
      <c r="F25" s="492"/>
      <c r="G25" s="492"/>
      <c r="H25" s="493"/>
      <c r="I25" s="1295" t="s">
        <v>915</v>
      </c>
      <c r="J25" s="1296"/>
      <c r="K25" s="1296"/>
      <c r="L25" s="1296"/>
      <c r="M25" s="1296"/>
      <c r="N25" s="1296"/>
      <c r="O25" s="1296"/>
      <c r="P25" s="1296"/>
      <c r="Q25" s="1296"/>
      <c r="R25" s="1296"/>
      <c r="S25" s="1296"/>
      <c r="T25" s="1296"/>
      <c r="U25" s="1296"/>
      <c r="V25" s="1296"/>
      <c r="W25" s="1296"/>
      <c r="X25" s="1296"/>
      <c r="Y25" s="1296"/>
      <c r="Z25" s="1296"/>
      <c r="AA25" s="1296"/>
      <c r="AB25" s="1296"/>
    </row>
    <row r="26" spans="1:39" ht="60" customHeight="1" thickBot="1" x14ac:dyDescent="0.4">
      <c r="A26" s="115"/>
      <c r="B26" s="729"/>
      <c r="C26" s="730"/>
      <c r="D26" s="730"/>
      <c r="E26" s="730"/>
      <c r="F26" s="730"/>
      <c r="G26" s="730"/>
      <c r="H26" s="730"/>
      <c r="I26" s="730"/>
      <c r="J26" s="730"/>
      <c r="K26" s="730"/>
      <c r="L26" s="730"/>
      <c r="M26" s="730"/>
      <c r="N26" s="730"/>
      <c r="O26" s="730"/>
      <c r="P26" s="730"/>
      <c r="Q26" s="730"/>
      <c r="R26" s="730"/>
      <c r="S26" s="730"/>
      <c r="T26" s="730"/>
      <c r="U26" s="730"/>
      <c r="V26" s="730"/>
      <c r="W26" s="730"/>
      <c r="X26" s="730"/>
      <c r="Y26" s="730"/>
      <c r="Z26" s="730"/>
      <c r="AA26" s="730"/>
      <c r="AB26" s="730"/>
    </row>
    <row r="27" spans="1:39" ht="28" customHeight="1" thickBot="1" x14ac:dyDescent="0.4">
      <c r="A27" s="115"/>
      <c r="B27" s="500" t="s">
        <v>463</v>
      </c>
      <c r="C27" s="501"/>
      <c r="D27" s="501"/>
      <c r="E27" s="501"/>
      <c r="F27" s="501"/>
      <c r="G27" s="502"/>
      <c r="H27" s="514" t="s">
        <v>57</v>
      </c>
      <c r="I27" s="515"/>
      <c r="J27" s="516"/>
      <c r="K27" s="500" t="s">
        <v>835</v>
      </c>
      <c r="L27" s="501"/>
      <c r="M27" s="501"/>
      <c r="N27" s="501"/>
      <c r="O27" s="501"/>
      <c r="P27" s="501"/>
      <c r="Q27" s="501"/>
      <c r="R27" s="501"/>
      <c r="S27" s="501"/>
      <c r="T27" s="502"/>
      <c r="U27" s="1292" t="s">
        <v>59</v>
      </c>
      <c r="V27" s="1291"/>
      <c r="W27" s="1291"/>
      <c r="X27" s="1291"/>
      <c r="Y27" s="1291"/>
      <c r="Z27" s="1291"/>
      <c r="AA27" s="1291"/>
      <c r="AB27" s="1291"/>
    </row>
    <row r="28" spans="1:39" ht="12" customHeight="1" thickBot="1" x14ac:dyDescent="0.4">
      <c r="A28" s="115"/>
      <c r="B28" s="729"/>
      <c r="C28" s="730"/>
      <c r="D28" s="730"/>
      <c r="E28" s="730"/>
      <c r="F28" s="730"/>
      <c r="G28" s="730"/>
      <c r="H28" s="730"/>
      <c r="I28" s="730"/>
      <c r="J28" s="730"/>
      <c r="K28" s="730"/>
      <c r="L28" s="730"/>
      <c r="M28" s="730"/>
      <c r="N28" s="730"/>
      <c r="O28" s="730"/>
      <c r="P28" s="730"/>
      <c r="Q28" s="730"/>
      <c r="R28" s="730"/>
      <c r="S28" s="730"/>
      <c r="T28" s="730"/>
      <c r="U28" s="730"/>
      <c r="V28" s="730"/>
      <c r="W28" s="730"/>
      <c r="X28" s="730"/>
      <c r="Y28" s="730"/>
      <c r="Z28" s="730"/>
      <c r="AA28" s="730"/>
      <c r="AB28" s="730"/>
    </row>
    <row r="29" spans="1:39" ht="14" customHeight="1" thickBot="1" x14ac:dyDescent="0.4">
      <c r="A29" s="115"/>
      <c r="B29" s="500" t="s">
        <v>836</v>
      </c>
      <c r="C29" s="501"/>
      <c r="D29" s="501"/>
      <c r="E29" s="501"/>
      <c r="F29" s="501"/>
      <c r="G29" s="501"/>
      <c r="H29" s="502"/>
      <c r="I29" s="517"/>
      <c r="J29" s="485"/>
      <c r="K29" s="485"/>
      <c r="L29" s="485"/>
      <c r="M29" s="485"/>
      <c r="N29" s="485"/>
      <c r="O29" s="485"/>
      <c r="P29" s="485"/>
      <c r="Q29" s="485"/>
      <c r="R29" s="485"/>
      <c r="S29" s="485"/>
      <c r="T29" s="485"/>
      <c r="U29" s="485"/>
      <c r="V29" s="485"/>
      <c r="W29" s="485"/>
      <c r="X29" s="485"/>
      <c r="Y29" s="485"/>
      <c r="Z29" s="485"/>
      <c r="AA29" s="485"/>
      <c r="AB29" s="485"/>
    </row>
    <row r="30" spans="1:39" ht="15" customHeight="1" thickBot="1" x14ac:dyDescent="0.4">
      <c r="A30" s="115"/>
      <c r="B30" s="729"/>
      <c r="C30" s="730"/>
      <c r="D30" s="730"/>
      <c r="E30" s="730"/>
      <c r="F30" s="730"/>
      <c r="G30" s="730"/>
      <c r="H30" s="730"/>
      <c r="I30" s="730"/>
      <c r="J30" s="730"/>
      <c r="K30" s="730"/>
      <c r="L30" s="730"/>
      <c r="M30" s="730"/>
      <c r="N30" s="730"/>
      <c r="O30" s="730"/>
      <c r="P30" s="730"/>
      <c r="Q30" s="730"/>
      <c r="R30" s="730"/>
      <c r="S30" s="730"/>
      <c r="T30" s="730"/>
      <c r="U30" s="730"/>
      <c r="V30" s="730"/>
      <c r="W30" s="730"/>
      <c r="X30" s="730"/>
      <c r="Y30" s="730"/>
      <c r="Z30" s="730"/>
      <c r="AA30" s="730"/>
      <c r="AB30" s="730"/>
    </row>
    <row r="31" spans="1:39" ht="14" customHeight="1" thickBot="1" x14ac:dyDescent="0.4">
      <c r="A31" s="115"/>
      <c r="B31" s="500" t="s">
        <v>268</v>
      </c>
      <c r="C31" s="501"/>
      <c r="D31" s="501"/>
      <c r="E31" s="501"/>
      <c r="F31" s="501"/>
      <c r="G31" s="501"/>
      <c r="H31" s="501"/>
      <c r="I31" s="501"/>
      <c r="J31" s="501"/>
      <c r="K31" s="501"/>
      <c r="L31" s="501"/>
      <c r="M31" s="223"/>
      <c r="N31" s="500" t="s">
        <v>24</v>
      </c>
      <c r="O31" s="501"/>
      <c r="P31" s="501"/>
      <c r="Q31" s="501"/>
      <c r="R31" s="501"/>
      <c r="S31" s="501"/>
      <c r="T31" s="501"/>
      <c r="U31" s="501"/>
      <c r="V31" s="501"/>
      <c r="W31" s="501"/>
      <c r="X31" s="501"/>
      <c r="Y31" s="501"/>
      <c r="Z31" s="501"/>
      <c r="AA31" s="501"/>
      <c r="AB31" s="501"/>
    </row>
    <row r="32" spans="1:39" ht="15" customHeight="1" thickBot="1" x14ac:dyDescent="0.4">
      <c r="A32" s="115"/>
      <c r="B32" s="517" t="s">
        <v>226</v>
      </c>
      <c r="C32" s="485"/>
      <c r="D32" s="485"/>
      <c r="E32" s="485"/>
      <c r="F32" s="485"/>
      <c r="G32" s="485"/>
      <c r="H32" s="485"/>
      <c r="I32" s="485"/>
      <c r="J32" s="485"/>
      <c r="K32" s="485"/>
      <c r="L32" s="485"/>
      <c r="M32" s="485"/>
      <c r="N32" s="1291" t="s">
        <v>838</v>
      </c>
      <c r="O32" s="1291"/>
      <c r="P32" s="1291"/>
      <c r="Q32" s="1291"/>
      <c r="R32" s="1291"/>
      <c r="S32" s="1291"/>
      <c r="T32" s="1291"/>
      <c r="U32" s="1291"/>
      <c r="V32" s="1291"/>
      <c r="W32" s="1291"/>
      <c r="X32" s="1291"/>
      <c r="Y32" s="1291"/>
      <c r="Z32" s="1291"/>
      <c r="AA32" s="1291"/>
      <c r="AB32" s="1291"/>
    </row>
    <row r="33" spans="1:28" ht="10" customHeight="1" thickBot="1" x14ac:dyDescent="0.4">
      <c r="A33" s="115"/>
      <c r="B33" s="486"/>
      <c r="C33" s="487"/>
      <c r="D33" s="487"/>
      <c r="E33" s="487"/>
      <c r="F33" s="487"/>
      <c r="G33" s="487"/>
      <c r="H33" s="487"/>
      <c r="I33" s="487"/>
      <c r="J33" s="487"/>
      <c r="K33" s="487"/>
      <c r="L33" s="487"/>
      <c r="M33" s="487"/>
      <c r="N33" s="487"/>
      <c r="O33" s="487"/>
      <c r="P33" s="487"/>
      <c r="Q33" s="487"/>
      <c r="R33" s="487"/>
      <c r="S33" s="487"/>
      <c r="T33" s="487"/>
      <c r="U33" s="487"/>
      <c r="V33" s="487"/>
      <c r="W33" s="487"/>
      <c r="X33" s="487"/>
      <c r="Y33" s="487"/>
      <c r="Z33" s="487"/>
      <c r="AA33" s="487"/>
      <c r="AB33" s="487"/>
    </row>
    <row r="34" spans="1:28" s="61" customFormat="1" ht="14" customHeight="1" thickBot="1" x14ac:dyDescent="0.4">
      <c r="A34" s="115"/>
      <c r="B34" s="488" t="s">
        <v>839</v>
      </c>
      <c r="C34" s="489"/>
      <c r="D34" s="489"/>
      <c r="E34" s="489"/>
      <c r="F34" s="489"/>
      <c r="G34" s="489"/>
      <c r="H34" s="490"/>
      <c r="I34" s="494">
        <v>0.95</v>
      </c>
      <c r="J34" s="495"/>
      <c r="K34" s="495"/>
      <c r="L34" s="496"/>
      <c r="M34" s="500" t="s">
        <v>22</v>
      </c>
      <c r="N34" s="501"/>
      <c r="O34" s="501"/>
      <c r="P34" s="501"/>
      <c r="Q34" s="501"/>
      <c r="R34" s="501"/>
      <c r="S34" s="501"/>
      <c r="T34" s="501"/>
      <c r="U34" s="501"/>
      <c r="V34" s="501"/>
      <c r="W34" s="502"/>
      <c r="X34" s="500" t="s">
        <v>18</v>
      </c>
      <c r="Y34" s="501"/>
      <c r="Z34" s="501"/>
      <c r="AA34" s="501"/>
      <c r="AB34" s="501"/>
    </row>
    <row r="35" spans="1:28" s="61" customFormat="1" ht="14.5" customHeight="1" x14ac:dyDescent="0.3">
      <c r="A35" s="671"/>
      <c r="B35" s="776"/>
      <c r="C35" s="777"/>
      <c r="D35" s="777"/>
      <c r="E35" s="777"/>
      <c r="F35" s="777"/>
      <c r="G35" s="777"/>
      <c r="H35" s="778"/>
      <c r="I35" s="779"/>
      <c r="J35" s="780"/>
      <c r="K35" s="780"/>
      <c r="L35" s="781"/>
      <c r="M35" s="548" t="s">
        <v>916</v>
      </c>
      <c r="N35" s="549"/>
      <c r="O35" s="549"/>
      <c r="P35" s="549"/>
      <c r="Q35" s="549"/>
      <c r="R35" s="549"/>
      <c r="S35" s="549"/>
      <c r="T35" s="549"/>
      <c r="U35" s="549"/>
      <c r="V35" s="549"/>
      <c r="W35" s="550"/>
      <c r="X35" s="793" t="s">
        <v>20</v>
      </c>
      <c r="Y35" s="794"/>
      <c r="Z35" s="794"/>
      <c r="AA35" s="794"/>
      <c r="AB35" s="794"/>
    </row>
    <row r="36" spans="1:28" s="61" customFormat="1" ht="15" customHeight="1" thickBot="1" x14ac:dyDescent="0.35">
      <c r="A36" s="671"/>
      <c r="B36" s="491"/>
      <c r="C36" s="492"/>
      <c r="D36" s="492"/>
      <c r="E36" s="492"/>
      <c r="F36" s="492"/>
      <c r="G36" s="492"/>
      <c r="H36" s="493"/>
      <c r="I36" s="497"/>
      <c r="J36" s="498"/>
      <c r="K36" s="498"/>
      <c r="L36" s="499"/>
      <c r="M36" s="551" t="s">
        <v>250</v>
      </c>
      <c r="N36" s="552"/>
      <c r="O36" s="552"/>
      <c r="P36" s="552"/>
      <c r="Q36" s="552"/>
      <c r="R36" s="552"/>
      <c r="S36" s="552"/>
      <c r="T36" s="552"/>
      <c r="U36" s="552"/>
      <c r="V36" s="552"/>
      <c r="W36" s="553"/>
      <c r="X36" s="797"/>
      <c r="Y36" s="798"/>
      <c r="Z36" s="798"/>
      <c r="AA36" s="798"/>
      <c r="AB36" s="798"/>
    </row>
    <row r="37" spans="1:28" s="61" customFormat="1" ht="27.5" customHeight="1" thickBot="1" x14ac:dyDescent="0.4">
      <c r="A37" s="115"/>
      <c r="B37" s="486"/>
      <c r="C37" s="487"/>
      <c r="D37" s="487"/>
      <c r="E37" s="487"/>
      <c r="F37" s="487"/>
      <c r="G37" s="487"/>
      <c r="H37" s="487"/>
      <c r="I37" s="487"/>
      <c r="J37" s="487"/>
      <c r="K37" s="487"/>
      <c r="L37" s="487"/>
      <c r="M37" s="487"/>
      <c r="N37" s="487"/>
      <c r="O37" s="487"/>
      <c r="P37" s="487"/>
      <c r="Q37" s="487"/>
      <c r="R37" s="487"/>
      <c r="S37" s="487"/>
      <c r="T37" s="487"/>
      <c r="U37" s="487"/>
      <c r="V37" s="487"/>
      <c r="W37" s="487"/>
      <c r="X37" s="487"/>
      <c r="Y37" s="487"/>
      <c r="Z37" s="487"/>
      <c r="AA37" s="487"/>
      <c r="AB37" s="487"/>
    </row>
    <row r="38" spans="1:28" s="61" customFormat="1" ht="42" customHeight="1" thickBot="1" x14ac:dyDescent="0.4">
      <c r="A38" s="115"/>
      <c r="B38" s="560" t="s">
        <v>842</v>
      </c>
      <c r="C38" s="561"/>
      <c r="D38" s="561"/>
      <c r="E38" s="561"/>
      <c r="F38" s="561"/>
      <c r="G38" s="561"/>
      <c r="H38" s="561"/>
      <c r="I38" s="561"/>
      <c r="J38" s="562"/>
      <c r="K38" s="569" t="s">
        <v>35</v>
      </c>
      <c r="L38" s="570"/>
      <c r="M38" s="570"/>
      <c r="N38" s="570"/>
      <c r="O38" s="570"/>
      <c r="P38" s="570"/>
      <c r="Q38" s="570"/>
      <c r="R38" s="571"/>
      <c r="S38" s="572" t="s">
        <v>36</v>
      </c>
      <c r="T38" s="573"/>
      <c r="U38" s="573"/>
      <c r="V38" s="573"/>
      <c r="W38" s="574"/>
      <c r="X38" s="575" t="s">
        <v>37</v>
      </c>
      <c r="Y38" s="576"/>
      <c r="Z38" s="576"/>
      <c r="AA38" s="576"/>
      <c r="AB38" s="576"/>
    </row>
    <row r="39" spans="1:28" s="61" customFormat="1" ht="23.5" customHeight="1" x14ac:dyDescent="0.35">
      <c r="A39" s="115"/>
      <c r="B39" s="563"/>
      <c r="C39" s="564"/>
      <c r="D39" s="564"/>
      <c r="E39" s="564"/>
      <c r="F39" s="564"/>
      <c r="G39" s="564"/>
      <c r="H39" s="564"/>
      <c r="I39" s="564"/>
      <c r="J39" s="565"/>
      <c r="K39" s="577" t="s">
        <v>38</v>
      </c>
      <c r="L39" s="578"/>
      <c r="M39" s="578"/>
      <c r="N39" s="579"/>
      <c r="O39" s="580" t="s">
        <v>39</v>
      </c>
      <c r="P39" s="578"/>
      <c r="Q39" s="578"/>
      <c r="R39" s="579"/>
      <c r="S39" s="580" t="s">
        <v>38</v>
      </c>
      <c r="T39" s="579"/>
      <c r="U39" s="580" t="s">
        <v>39</v>
      </c>
      <c r="V39" s="578"/>
      <c r="W39" s="579"/>
      <c r="X39" s="506" t="s">
        <v>38</v>
      </c>
      <c r="Y39" s="507"/>
      <c r="Z39" s="506" t="s">
        <v>39</v>
      </c>
      <c r="AA39" s="581"/>
      <c r="AB39" s="507"/>
    </row>
    <row r="40" spans="1:28" s="61" customFormat="1" ht="28" customHeight="1" thickBot="1" x14ac:dyDescent="0.4">
      <c r="A40" s="115"/>
      <c r="B40" s="566"/>
      <c r="C40" s="567"/>
      <c r="D40" s="567"/>
      <c r="E40" s="567"/>
      <c r="F40" s="567"/>
      <c r="G40" s="567"/>
      <c r="H40" s="567"/>
      <c r="I40" s="567"/>
      <c r="J40" s="568"/>
      <c r="K40" s="582">
        <v>0</v>
      </c>
      <c r="L40" s="583"/>
      <c r="M40" s="583"/>
      <c r="N40" s="584"/>
      <c r="O40" s="749">
        <v>79</v>
      </c>
      <c r="P40" s="583"/>
      <c r="Q40" s="583"/>
      <c r="R40" s="584"/>
      <c r="S40" s="749">
        <v>80</v>
      </c>
      <c r="T40" s="584"/>
      <c r="U40" s="749">
        <v>94</v>
      </c>
      <c r="V40" s="583"/>
      <c r="W40" s="584"/>
      <c r="X40" s="749">
        <v>95</v>
      </c>
      <c r="Y40" s="584"/>
      <c r="Z40" s="749">
        <v>100</v>
      </c>
      <c r="AA40" s="583"/>
      <c r="AB40" s="584"/>
    </row>
    <row r="41" spans="1:28" s="61" customFormat="1" ht="14.5" customHeight="1" thickBot="1" x14ac:dyDescent="0.4">
      <c r="A41" s="115"/>
      <c r="B41" s="486"/>
      <c r="C41" s="487"/>
      <c r="D41" s="487"/>
      <c r="E41" s="487"/>
      <c r="F41" s="487"/>
      <c r="G41" s="487"/>
      <c r="H41" s="487"/>
      <c r="I41" s="487"/>
      <c r="J41" s="487"/>
      <c r="K41" s="487"/>
      <c r="L41" s="487"/>
      <c r="M41" s="487"/>
      <c r="N41" s="487"/>
      <c r="O41" s="487"/>
      <c r="P41" s="487"/>
      <c r="Q41" s="487"/>
      <c r="R41" s="487"/>
      <c r="S41" s="487"/>
      <c r="T41" s="487"/>
      <c r="U41" s="487"/>
      <c r="V41" s="487"/>
      <c r="W41" s="487"/>
      <c r="X41" s="487"/>
      <c r="Y41" s="487"/>
      <c r="Z41" s="487"/>
      <c r="AA41" s="487"/>
      <c r="AB41" s="487"/>
    </row>
    <row r="42" spans="1:28" s="61" customFormat="1" ht="40" customHeight="1" thickBot="1" x14ac:dyDescent="0.4">
      <c r="A42" s="187"/>
      <c r="B42" s="488" t="s">
        <v>40</v>
      </c>
      <c r="C42" s="489"/>
      <c r="D42" s="489"/>
      <c r="E42" s="489"/>
      <c r="F42" s="489"/>
      <c r="G42" s="489"/>
      <c r="H42" s="489"/>
      <c r="I42" s="489"/>
      <c r="J42" s="489"/>
      <c r="K42" s="489"/>
      <c r="L42" s="489"/>
      <c r="M42" s="489"/>
      <c r="N42" s="489"/>
      <c r="O42" s="489"/>
      <c r="P42" s="489"/>
      <c r="Q42" s="489"/>
      <c r="R42" s="489"/>
      <c r="S42" s="489"/>
      <c r="T42" s="489"/>
      <c r="U42" s="489"/>
      <c r="V42" s="489"/>
      <c r="W42" s="489"/>
      <c r="X42" s="489"/>
      <c r="Y42" s="489"/>
      <c r="Z42" s="489"/>
      <c r="AA42" s="489"/>
      <c r="AB42" s="489"/>
    </row>
    <row r="43" spans="1:28" s="61" customFormat="1" ht="72" customHeight="1" x14ac:dyDescent="0.35">
      <c r="A43" s="187"/>
      <c r="B43" s="1279" t="s">
        <v>41</v>
      </c>
      <c r="C43" s="1280"/>
      <c r="D43" s="1280"/>
      <c r="E43" s="1280"/>
      <c r="F43" s="1280"/>
      <c r="G43" s="1281"/>
      <c r="H43" s="243" t="s">
        <v>227</v>
      </c>
      <c r="I43" s="244" t="s">
        <v>228</v>
      </c>
      <c r="J43" s="245" t="s">
        <v>229</v>
      </c>
      <c r="K43" s="1279" t="s">
        <v>43</v>
      </c>
      <c r="L43" s="1280"/>
      <c r="M43" s="1280"/>
      <c r="N43" s="1280"/>
      <c r="O43" s="1280"/>
      <c r="P43" s="1280"/>
      <c r="Q43" s="1280"/>
      <c r="R43" s="1280"/>
      <c r="S43" s="1280"/>
      <c r="T43" s="1280"/>
      <c r="U43" s="1280"/>
      <c r="V43" s="1280"/>
      <c r="W43" s="1280"/>
      <c r="X43" s="1280"/>
      <c r="Y43" s="1280"/>
      <c r="Z43" s="1280"/>
      <c r="AA43" s="1280"/>
      <c r="AB43" s="1281"/>
    </row>
    <row r="44" spans="1:28" s="61" customFormat="1" ht="30" customHeight="1" x14ac:dyDescent="0.3">
      <c r="A44" s="591"/>
      <c r="B44" s="1181" t="s">
        <v>230</v>
      </c>
      <c r="C44" s="1182"/>
      <c r="D44" s="1182"/>
      <c r="E44" s="1182"/>
      <c r="F44" s="1182"/>
      <c r="G44" s="1187"/>
      <c r="H44" s="625">
        <v>1602</v>
      </c>
      <c r="I44" s="628">
        <v>1602</v>
      </c>
      <c r="J44" s="631">
        <v>1</v>
      </c>
      <c r="K44" s="1282" t="s">
        <v>231</v>
      </c>
      <c r="L44" s="1283"/>
      <c r="M44" s="1283"/>
      <c r="N44" s="1283"/>
      <c r="O44" s="1283"/>
      <c r="P44" s="1283"/>
      <c r="Q44" s="1283"/>
      <c r="R44" s="1283"/>
      <c r="S44" s="1283"/>
      <c r="T44" s="1283"/>
      <c r="U44" s="1283"/>
      <c r="V44" s="1283"/>
      <c r="W44" s="1283"/>
      <c r="X44" s="1283"/>
      <c r="Y44" s="1283"/>
      <c r="Z44" s="1283"/>
      <c r="AA44" s="1283"/>
      <c r="AB44" s="1284"/>
    </row>
    <row r="45" spans="1:28" s="61" customFormat="1" ht="30" customHeight="1" x14ac:dyDescent="0.3">
      <c r="A45" s="591"/>
      <c r="B45" s="795"/>
      <c r="C45" s="796"/>
      <c r="D45" s="796"/>
      <c r="E45" s="796"/>
      <c r="F45" s="796"/>
      <c r="G45" s="1188"/>
      <c r="H45" s="626"/>
      <c r="I45" s="629"/>
      <c r="J45" s="632"/>
      <c r="K45" s="1285"/>
      <c r="L45" s="1286"/>
      <c r="M45" s="1286"/>
      <c r="N45" s="1286"/>
      <c r="O45" s="1286"/>
      <c r="P45" s="1286"/>
      <c r="Q45" s="1286"/>
      <c r="R45" s="1286"/>
      <c r="S45" s="1286"/>
      <c r="T45" s="1286"/>
      <c r="U45" s="1286"/>
      <c r="V45" s="1286"/>
      <c r="W45" s="1286"/>
      <c r="X45" s="1286"/>
      <c r="Y45" s="1286"/>
      <c r="Z45" s="1286"/>
      <c r="AA45" s="1286"/>
      <c r="AB45" s="1287"/>
    </row>
    <row r="46" spans="1:28" s="61" customFormat="1" ht="30" customHeight="1" x14ac:dyDescent="0.3">
      <c r="A46" s="591"/>
      <c r="B46" s="795"/>
      <c r="C46" s="796"/>
      <c r="D46" s="796"/>
      <c r="E46" s="796"/>
      <c r="F46" s="796"/>
      <c r="G46" s="1188"/>
      <c r="H46" s="626"/>
      <c r="I46" s="629"/>
      <c r="J46" s="632"/>
      <c r="K46" s="1285"/>
      <c r="L46" s="1286"/>
      <c r="M46" s="1286"/>
      <c r="N46" s="1286"/>
      <c r="O46" s="1286"/>
      <c r="P46" s="1286"/>
      <c r="Q46" s="1286"/>
      <c r="R46" s="1286"/>
      <c r="S46" s="1286"/>
      <c r="T46" s="1286"/>
      <c r="U46" s="1286"/>
      <c r="V46" s="1286"/>
      <c r="W46" s="1286"/>
      <c r="X46" s="1286"/>
      <c r="Y46" s="1286"/>
      <c r="Z46" s="1286"/>
      <c r="AA46" s="1286"/>
      <c r="AB46" s="1287"/>
    </row>
    <row r="47" spans="1:28" s="61" customFormat="1" ht="30" customHeight="1" x14ac:dyDescent="0.3">
      <c r="A47" s="591"/>
      <c r="B47" s="795"/>
      <c r="C47" s="796"/>
      <c r="D47" s="796"/>
      <c r="E47" s="796"/>
      <c r="F47" s="796"/>
      <c r="G47" s="1188"/>
      <c r="H47" s="626"/>
      <c r="I47" s="629"/>
      <c r="J47" s="632"/>
      <c r="K47" s="1285"/>
      <c r="L47" s="1286"/>
      <c r="M47" s="1286"/>
      <c r="N47" s="1286"/>
      <c r="O47" s="1286"/>
      <c r="P47" s="1286"/>
      <c r="Q47" s="1286"/>
      <c r="R47" s="1286"/>
      <c r="S47" s="1286"/>
      <c r="T47" s="1286"/>
      <c r="U47" s="1286"/>
      <c r="V47" s="1286"/>
      <c r="W47" s="1286"/>
      <c r="X47" s="1286"/>
      <c r="Y47" s="1286"/>
      <c r="Z47" s="1286"/>
      <c r="AA47" s="1286"/>
      <c r="AB47" s="1287"/>
    </row>
    <row r="48" spans="1:28" s="61" customFormat="1" ht="30" customHeight="1" x14ac:dyDescent="0.3">
      <c r="A48" s="591"/>
      <c r="B48" s="795"/>
      <c r="C48" s="796"/>
      <c r="D48" s="796"/>
      <c r="E48" s="796"/>
      <c r="F48" s="796"/>
      <c r="G48" s="1188"/>
      <c r="H48" s="626"/>
      <c r="I48" s="629"/>
      <c r="J48" s="632"/>
      <c r="K48" s="1285"/>
      <c r="L48" s="1286"/>
      <c r="M48" s="1286"/>
      <c r="N48" s="1286"/>
      <c r="O48" s="1286"/>
      <c r="P48" s="1286"/>
      <c r="Q48" s="1286"/>
      <c r="R48" s="1286"/>
      <c r="S48" s="1286"/>
      <c r="T48" s="1286"/>
      <c r="U48" s="1286"/>
      <c r="V48" s="1286"/>
      <c r="W48" s="1286"/>
      <c r="X48" s="1286"/>
      <c r="Y48" s="1286"/>
      <c r="Z48" s="1286"/>
      <c r="AA48" s="1286"/>
      <c r="AB48" s="1287"/>
    </row>
    <row r="49" spans="1:31" s="61" customFormat="1" ht="30" customHeight="1" x14ac:dyDescent="0.3">
      <c r="A49" s="591"/>
      <c r="B49" s="795"/>
      <c r="C49" s="796"/>
      <c r="D49" s="796"/>
      <c r="E49" s="796"/>
      <c r="F49" s="796"/>
      <c r="G49" s="1188"/>
      <c r="H49" s="626"/>
      <c r="I49" s="629"/>
      <c r="J49" s="632"/>
      <c r="K49" s="1285"/>
      <c r="L49" s="1286"/>
      <c r="M49" s="1286"/>
      <c r="N49" s="1286"/>
      <c r="O49" s="1286"/>
      <c r="P49" s="1286"/>
      <c r="Q49" s="1286"/>
      <c r="R49" s="1286"/>
      <c r="S49" s="1286"/>
      <c r="T49" s="1286"/>
      <c r="U49" s="1286"/>
      <c r="V49" s="1286"/>
      <c r="W49" s="1286"/>
      <c r="X49" s="1286"/>
      <c r="Y49" s="1286"/>
      <c r="Z49" s="1286"/>
      <c r="AA49" s="1286"/>
      <c r="AB49" s="1287"/>
    </row>
    <row r="50" spans="1:31" s="98" customFormat="1" ht="18.75" customHeight="1" x14ac:dyDescent="0.35">
      <c r="A50" s="591"/>
      <c r="B50" s="795"/>
      <c r="C50" s="796"/>
      <c r="D50" s="796"/>
      <c r="E50" s="796"/>
      <c r="F50" s="796"/>
      <c r="G50" s="1188"/>
      <c r="H50" s="626"/>
      <c r="I50" s="629"/>
      <c r="J50" s="632"/>
      <c r="K50" s="1285"/>
      <c r="L50" s="1286"/>
      <c r="M50" s="1286"/>
      <c r="N50" s="1286"/>
      <c r="O50" s="1286"/>
      <c r="P50" s="1286"/>
      <c r="Q50" s="1286"/>
      <c r="R50" s="1286"/>
      <c r="S50" s="1286"/>
      <c r="T50" s="1286"/>
      <c r="U50" s="1286"/>
      <c r="V50" s="1286"/>
      <c r="W50" s="1286"/>
      <c r="X50" s="1286"/>
      <c r="Y50" s="1286"/>
      <c r="Z50" s="1286"/>
      <c r="AA50" s="1286"/>
      <c r="AB50" s="1287"/>
    </row>
    <row r="51" spans="1:31" s="61" customFormat="1" ht="5.25" customHeight="1" x14ac:dyDescent="0.3">
      <c r="A51" s="591"/>
      <c r="B51" s="795"/>
      <c r="C51" s="796"/>
      <c r="D51" s="796"/>
      <c r="E51" s="796"/>
      <c r="F51" s="796"/>
      <c r="G51" s="1188"/>
      <c r="H51" s="626"/>
      <c r="I51" s="629"/>
      <c r="J51" s="632"/>
      <c r="K51" s="1285"/>
      <c r="L51" s="1286"/>
      <c r="M51" s="1286"/>
      <c r="N51" s="1286"/>
      <c r="O51" s="1286"/>
      <c r="P51" s="1286"/>
      <c r="Q51" s="1286"/>
      <c r="R51" s="1286"/>
      <c r="S51" s="1286"/>
      <c r="T51" s="1286"/>
      <c r="U51" s="1286"/>
      <c r="V51" s="1286"/>
      <c r="W51" s="1286"/>
      <c r="X51" s="1286"/>
      <c r="Y51" s="1286"/>
      <c r="Z51" s="1286"/>
      <c r="AA51" s="1286"/>
      <c r="AB51" s="1287"/>
    </row>
    <row r="52" spans="1:31" s="61" customFormat="1" ht="5.15" customHeight="1" x14ac:dyDescent="0.3">
      <c r="A52" s="591"/>
      <c r="B52" s="795"/>
      <c r="C52" s="796"/>
      <c r="D52" s="796"/>
      <c r="E52" s="796"/>
      <c r="F52" s="796"/>
      <c r="G52" s="1188"/>
      <c r="H52" s="626"/>
      <c r="I52" s="629"/>
      <c r="J52" s="632"/>
      <c r="K52" s="1285"/>
      <c r="L52" s="1286"/>
      <c r="M52" s="1286"/>
      <c r="N52" s="1286"/>
      <c r="O52" s="1286"/>
      <c r="P52" s="1286"/>
      <c r="Q52" s="1286"/>
      <c r="R52" s="1286"/>
      <c r="S52" s="1286"/>
      <c r="T52" s="1286"/>
      <c r="U52" s="1286"/>
      <c r="V52" s="1286"/>
      <c r="W52" s="1286"/>
      <c r="X52" s="1286"/>
      <c r="Y52" s="1286"/>
      <c r="Z52" s="1286"/>
      <c r="AA52" s="1286"/>
      <c r="AB52" s="1287"/>
    </row>
    <row r="53" spans="1:31" s="61" customFormat="1" ht="14.25" customHeight="1" x14ac:dyDescent="0.3">
      <c r="A53" s="591"/>
      <c r="B53" s="795"/>
      <c r="C53" s="796"/>
      <c r="D53" s="796"/>
      <c r="E53" s="796"/>
      <c r="F53" s="796"/>
      <c r="G53" s="1188"/>
      <c r="H53" s="626"/>
      <c r="I53" s="629"/>
      <c r="J53" s="632"/>
      <c r="K53" s="1285"/>
      <c r="L53" s="1286"/>
      <c r="M53" s="1286"/>
      <c r="N53" s="1286"/>
      <c r="O53" s="1286"/>
      <c r="P53" s="1286"/>
      <c r="Q53" s="1286"/>
      <c r="R53" s="1286"/>
      <c r="S53" s="1286"/>
      <c r="T53" s="1286"/>
      <c r="U53" s="1286"/>
      <c r="V53" s="1286"/>
      <c r="W53" s="1286"/>
      <c r="X53" s="1286"/>
      <c r="Y53" s="1286"/>
      <c r="Z53" s="1286"/>
      <c r="AA53" s="1286"/>
      <c r="AB53" s="1287"/>
    </row>
    <row r="54" spans="1:31" ht="15" customHeight="1" x14ac:dyDescent="0.3">
      <c r="A54" s="591"/>
      <c r="B54" s="795"/>
      <c r="C54" s="796"/>
      <c r="D54" s="796"/>
      <c r="E54" s="796"/>
      <c r="F54" s="796"/>
      <c r="G54" s="1188"/>
      <c r="H54" s="626"/>
      <c r="I54" s="629"/>
      <c r="J54" s="632"/>
      <c r="K54" s="1285"/>
      <c r="L54" s="1286"/>
      <c r="M54" s="1286"/>
      <c r="N54" s="1286"/>
      <c r="O54" s="1286"/>
      <c r="P54" s="1286"/>
      <c r="Q54" s="1286"/>
      <c r="R54" s="1286"/>
      <c r="S54" s="1286"/>
      <c r="T54" s="1286"/>
      <c r="U54" s="1286"/>
      <c r="V54" s="1286"/>
      <c r="W54" s="1286"/>
      <c r="X54" s="1286"/>
      <c r="Y54" s="1286"/>
      <c r="Z54" s="1286"/>
      <c r="AA54" s="1286"/>
      <c r="AB54" s="1287"/>
    </row>
    <row r="55" spans="1:31" ht="14.25" customHeight="1" x14ac:dyDescent="0.3">
      <c r="A55" s="591"/>
      <c r="B55" s="795"/>
      <c r="C55" s="796"/>
      <c r="D55" s="796"/>
      <c r="E55" s="796"/>
      <c r="F55" s="796"/>
      <c r="G55" s="1188"/>
      <c r="H55" s="626"/>
      <c r="I55" s="629"/>
      <c r="J55" s="632"/>
      <c r="K55" s="1285"/>
      <c r="L55" s="1286"/>
      <c r="M55" s="1286"/>
      <c r="N55" s="1286"/>
      <c r="O55" s="1286"/>
      <c r="P55" s="1286"/>
      <c r="Q55" s="1286"/>
      <c r="R55" s="1286"/>
      <c r="S55" s="1286"/>
      <c r="T55" s="1286"/>
      <c r="U55" s="1286"/>
      <c r="V55" s="1286"/>
      <c r="W55" s="1286"/>
      <c r="X55" s="1286"/>
      <c r="Y55" s="1286"/>
      <c r="Z55" s="1286"/>
      <c r="AA55" s="1286"/>
      <c r="AB55" s="1287"/>
    </row>
    <row r="56" spans="1:31" x14ac:dyDescent="0.3">
      <c r="A56" s="591"/>
      <c r="B56" s="795"/>
      <c r="C56" s="796"/>
      <c r="D56" s="796"/>
      <c r="E56" s="796"/>
      <c r="F56" s="796"/>
      <c r="G56" s="1188"/>
      <c r="H56" s="626"/>
      <c r="I56" s="629"/>
      <c r="J56" s="632"/>
      <c r="K56" s="1285"/>
      <c r="L56" s="1286"/>
      <c r="M56" s="1286"/>
      <c r="N56" s="1286"/>
      <c r="O56" s="1286"/>
      <c r="P56" s="1286"/>
      <c r="Q56" s="1286"/>
      <c r="R56" s="1286"/>
      <c r="S56" s="1286"/>
      <c r="T56" s="1286"/>
      <c r="U56" s="1286"/>
      <c r="V56" s="1286"/>
      <c r="W56" s="1286"/>
      <c r="X56" s="1286"/>
      <c r="Y56" s="1286"/>
      <c r="Z56" s="1286"/>
      <c r="AA56" s="1286"/>
      <c r="AB56" s="1287"/>
    </row>
    <row r="57" spans="1:31" ht="14.25" customHeight="1" x14ac:dyDescent="0.3">
      <c r="A57" s="591"/>
      <c r="B57" s="1184"/>
      <c r="C57" s="1185"/>
      <c r="D57" s="1185"/>
      <c r="E57" s="1185"/>
      <c r="F57" s="1185"/>
      <c r="G57" s="1189"/>
      <c r="H57" s="627"/>
      <c r="I57" s="630"/>
      <c r="J57" s="633"/>
      <c r="K57" s="1288"/>
      <c r="L57" s="1289"/>
      <c r="M57" s="1289"/>
      <c r="N57" s="1289"/>
      <c r="O57" s="1289"/>
      <c r="P57" s="1289"/>
      <c r="Q57" s="1289"/>
      <c r="R57" s="1289"/>
      <c r="S57" s="1289"/>
      <c r="T57" s="1289"/>
      <c r="U57" s="1289"/>
      <c r="V57" s="1289"/>
      <c r="W57" s="1289"/>
      <c r="X57" s="1289"/>
      <c r="Y57" s="1289"/>
      <c r="Z57" s="1289"/>
      <c r="AA57" s="1289"/>
      <c r="AB57" s="1290"/>
    </row>
    <row r="58" spans="1:31" ht="334.5" customHeight="1" x14ac:dyDescent="0.35">
      <c r="A58" s="187"/>
      <c r="B58" s="735" t="s">
        <v>232</v>
      </c>
      <c r="C58" s="736"/>
      <c r="D58" s="736"/>
      <c r="E58" s="736"/>
      <c r="F58" s="736"/>
      <c r="G58" s="737"/>
      <c r="H58" s="202">
        <v>1489</v>
      </c>
      <c r="I58" s="206">
        <v>1489</v>
      </c>
      <c r="J58" s="240">
        <v>1</v>
      </c>
      <c r="K58" s="1276" t="s">
        <v>233</v>
      </c>
      <c r="L58" s="1277"/>
      <c r="M58" s="1277"/>
      <c r="N58" s="1277"/>
      <c r="O58" s="1277"/>
      <c r="P58" s="1277"/>
      <c r="Q58" s="1277"/>
      <c r="R58" s="1277"/>
      <c r="S58" s="1277"/>
      <c r="T58" s="1277"/>
      <c r="U58" s="1277"/>
      <c r="V58" s="1277"/>
      <c r="W58" s="1277"/>
      <c r="X58" s="1277"/>
      <c r="Y58" s="1277"/>
      <c r="Z58" s="1277"/>
      <c r="AA58" s="1277"/>
      <c r="AB58" s="1278"/>
    </row>
    <row r="59" spans="1:31" ht="330" customHeight="1" x14ac:dyDescent="0.35">
      <c r="A59" s="187"/>
      <c r="B59" s="735" t="s">
        <v>234</v>
      </c>
      <c r="C59" s="736"/>
      <c r="D59" s="736"/>
      <c r="E59" s="736"/>
      <c r="F59" s="736"/>
      <c r="G59" s="737"/>
      <c r="H59" s="202">
        <v>1917</v>
      </c>
      <c r="I59" s="206">
        <v>1917</v>
      </c>
      <c r="J59" s="240">
        <v>1</v>
      </c>
      <c r="K59" s="1276" t="s">
        <v>235</v>
      </c>
      <c r="L59" s="1277"/>
      <c r="M59" s="1277"/>
      <c r="N59" s="1277"/>
      <c r="O59" s="1277"/>
      <c r="P59" s="1277"/>
      <c r="Q59" s="1277"/>
      <c r="R59" s="1277"/>
      <c r="S59" s="1277"/>
      <c r="T59" s="1277"/>
      <c r="U59" s="1277"/>
      <c r="V59" s="1277"/>
      <c r="W59" s="1277"/>
      <c r="X59" s="1277"/>
      <c r="Y59" s="1277"/>
      <c r="Z59" s="1277"/>
      <c r="AA59" s="1277"/>
      <c r="AB59" s="1278"/>
    </row>
    <row r="60" spans="1:31" ht="254.5" customHeight="1" x14ac:dyDescent="0.35">
      <c r="A60" s="187"/>
      <c r="B60" s="735" t="s">
        <v>236</v>
      </c>
      <c r="C60" s="736"/>
      <c r="D60" s="736"/>
      <c r="E60" s="736"/>
      <c r="F60" s="736"/>
      <c r="G60" s="737"/>
      <c r="H60" s="202">
        <v>1472</v>
      </c>
      <c r="I60" s="206">
        <v>1472</v>
      </c>
      <c r="J60" s="240">
        <v>1</v>
      </c>
      <c r="K60" s="1276" t="s">
        <v>699</v>
      </c>
      <c r="L60" s="1277"/>
      <c r="M60" s="1277"/>
      <c r="N60" s="1277"/>
      <c r="O60" s="1277"/>
      <c r="P60" s="1277"/>
      <c r="Q60" s="1277"/>
      <c r="R60" s="1277"/>
      <c r="S60" s="1277"/>
      <c r="T60" s="1277"/>
      <c r="U60" s="1277"/>
      <c r="V60" s="1277"/>
      <c r="W60" s="1277"/>
      <c r="X60" s="1277"/>
      <c r="Y60" s="1277"/>
      <c r="Z60" s="1277"/>
      <c r="AA60" s="1277"/>
      <c r="AB60" s="1278"/>
    </row>
    <row r="61" spans="1:31" ht="281" customHeight="1" x14ac:dyDescent="0.35">
      <c r="A61" s="187"/>
      <c r="B61" s="735" t="s">
        <v>237</v>
      </c>
      <c r="C61" s="736"/>
      <c r="D61" s="736"/>
      <c r="E61" s="736"/>
      <c r="F61" s="736"/>
      <c r="G61" s="737"/>
      <c r="H61" s="202">
        <v>1802</v>
      </c>
      <c r="I61" s="206">
        <v>1802</v>
      </c>
      <c r="J61" s="240">
        <v>1</v>
      </c>
      <c r="K61" s="1276" t="s">
        <v>700</v>
      </c>
      <c r="L61" s="1277"/>
      <c r="M61" s="1277"/>
      <c r="N61" s="1277"/>
      <c r="O61" s="1277"/>
      <c r="P61" s="1277"/>
      <c r="Q61" s="1277"/>
      <c r="R61" s="1277"/>
      <c r="S61" s="1277"/>
      <c r="T61" s="1277"/>
      <c r="U61" s="1277"/>
      <c r="V61" s="1277"/>
      <c r="W61" s="1277"/>
      <c r="X61" s="1277"/>
      <c r="Y61" s="1277"/>
      <c r="Z61" s="1277"/>
      <c r="AA61" s="1277"/>
      <c r="AB61" s="1278"/>
    </row>
    <row r="62" spans="1:31" ht="267.5" customHeight="1" x14ac:dyDescent="0.35">
      <c r="A62" s="187"/>
      <c r="B62" s="735" t="s">
        <v>238</v>
      </c>
      <c r="C62" s="736"/>
      <c r="D62" s="736"/>
      <c r="E62" s="736"/>
      <c r="F62" s="736"/>
      <c r="G62" s="737"/>
      <c r="H62" s="202">
        <v>2532</v>
      </c>
      <c r="I62" s="206">
        <v>2532</v>
      </c>
      <c r="J62" s="240">
        <v>1</v>
      </c>
      <c r="K62" s="1276" t="s">
        <v>698</v>
      </c>
      <c r="L62" s="1277"/>
      <c r="M62" s="1277"/>
      <c r="N62" s="1277"/>
      <c r="O62" s="1277"/>
      <c r="P62" s="1277"/>
      <c r="Q62" s="1277"/>
      <c r="R62" s="1277"/>
      <c r="S62" s="1277"/>
      <c r="T62" s="1277"/>
      <c r="U62" s="1277"/>
      <c r="V62" s="1277"/>
      <c r="W62" s="1277"/>
      <c r="X62" s="1277"/>
      <c r="Y62" s="1277"/>
      <c r="Z62" s="1277"/>
      <c r="AA62" s="1277"/>
      <c r="AB62" s="1278"/>
    </row>
    <row r="63" spans="1:31" ht="329" customHeight="1" x14ac:dyDescent="0.35">
      <c r="A63" s="187"/>
      <c r="B63" s="735" t="s">
        <v>239</v>
      </c>
      <c r="C63" s="736"/>
      <c r="D63" s="736"/>
      <c r="E63" s="736"/>
      <c r="F63" s="736"/>
      <c r="G63" s="737"/>
      <c r="H63" s="202">
        <v>3277</v>
      </c>
      <c r="I63" s="206">
        <v>3277</v>
      </c>
      <c r="J63" s="240">
        <v>1</v>
      </c>
      <c r="K63" s="1276" t="s">
        <v>917</v>
      </c>
      <c r="L63" s="1277"/>
      <c r="M63" s="1277"/>
      <c r="N63" s="1277"/>
      <c r="O63" s="1277"/>
      <c r="P63" s="1277"/>
      <c r="Q63" s="1277"/>
      <c r="R63" s="1277"/>
      <c r="S63" s="1277"/>
      <c r="T63" s="1277"/>
      <c r="U63" s="1277"/>
      <c r="V63" s="1277"/>
      <c r="W63" s="1277"/>
      <c r="X63" s="1277"/>
      <c r="Y63" s="1277"/>
      <c r="Z63" s="1277"/>
      <c r="AA63" s="1277"/>
      <c r="AB63" s="1278"/>
    </row>
    <row r="64" spans="1:31" ht="279" customHeight="1" x14ac:dyDescent="0.35">
      <c r="A64" s="187"/>
      <c r="B64" s="735" t="s">
        <v>240</v>
      </c>
      <c r="C64" s="736"/>
      <c r="D64" s="736"/>
      <c r="E64" s="736"/>
      <c r="F64" s="736"/>
      <c r="G64" s="737"/>
      <c r="H64" s="202">
        <v>3568</v>
      </c>
      <c r="I64" s="206">
        <v>3568</v>
      </c>
      <c r="J64" s="240">
        <v>1</v>
      </c>
      <c r="K64" s="1276" t="s">
        <v>918</v>
      </c>
      <c r="L64" s="1277"/>
      <c r="M64" s="1277"/>
      <c r="N64" s="1277"/>
      <c r="O64" s="1277"/>
      <c r="P64" s="1277"/>
      <c r="Q64" s="1277"/>
      <c r="R64" s="1277"/>
      <c r="S64" s="1277"/>
      <c r="T64" s="1277"/>
      <c r="U64" s="1277"/>
      <c r="V64" s="1277"/>
      <c r="W64" s="1277"/>
      <c r="X64" s="1277"/>
      <c r="Y64" s="1277"/>
      <c r="Z64" s="1277"/>
      <c r="AA64" s="1277"/>
      <c r="AB64" s="1278"/>
      <c r="AE64"/>
    </row>
    <row r="65" spans="1:28" ht="292.5" customHeight="1" x14ac:dyDescent="0.35">
      <c r="A65" s="187"/>
      <c r="B65" s="735" t="s">
        <v>241</v>
      </c>
      <c r="C65" s="736"/>
      <c r="D65" s="736"/>
      <c r="E65" s="736"/>
      <c r="F65" s="736"/>
      <c r="G65" s="737"/>
      <c r="H65" s="202">
        <v>3433</v>
      </c>
      <c r="I65" s="206">
        <v>3433</v>
      </c>
      <c r="J65" s="240">
        <v>1</v>
      </c>
      <c r="K65" s="1276" t="s">
        <v>919</v>
      </c>
      <c r="L65" s="1277"/>
      <c r="M65" s="1277"/>
      <c r="N65" s="1277"/>
      <c r="O65" s="1277"/>
      <c r="P65" s="1277"/>
      <c r="Q65" s="1277"/>
      <c r="R65" s="1277"/>
      <c r="S65" s="1277"/>
      <c r="T65" s="1277"/>
      <c r="U65" s="1277"/>
      <c r="V65" s="1277"/>
      <c r="W65" s="1277"/>
      <c r="X65" s="1277"/>
      <c r="Y65" s="1277"/>
      <c r="Z65" s="1277"/>
      <c r="AA65" s="1277"/>
      <c r="AB65" s="1278"/>
    </row>
    <row r="66" spans="1:28" ht="291.5" customHeight="1" x14ac:dyDescent="0.35">
      <c r="A66" s="187"/>
      <c r="B66" s="735" t="s">
        <v>242</v>
      </c>
      <c r="C66" s="736"/>
      <c r="D66" s="736"/>
      <c r="E66" s="736"/>
      <c r="F66" s="736"/>
      <c r="G66" s="737"/>
      <c r="H66" s="202">
        <v>2427</v>
      </c>
      <c r="I66" s="206">
        <v>2427</v>
      </c>
      <c r="J66" s="240">
        <v>1</v>
      </c>
      <c r="K66" s="1276" t="s">
        <v>920</v>
      </c>
      <c r="L66" s="1277"/>
      <c r="M66" s="1277"/>
      <c r="N66" s="1277"/>
      <c r="O66" s="1277"/>
      <c r="P66" s="1277"/>
      <c r="Q66" s="1277"/>
      <c r="R66" s="1277"/>
      <c r="S66" s="1277"/>
      <c r="T66" s="1277"/>
      <c r="U66" s="1277"/>
      <c r="V66" s="1277"/>
      <c r="W66" s="1277"/>
      <c r="X66" s="1277"/>
      <c r="Y66" s="1277"/>
      <c r="Z66" s="1277"/>
      <c r="AA66" s="1277"/>
      <c r="AB66" s="1278"/>
    </row>
    <row r="67" spans="1:28" ht="310" customHeight="1" x14ac:dyDescent="0.35">
      <c r="A67" s="187"/>
      <c r="B67" s="735" t="s">
        <v>243</v>
      </c>
      <c r="C67" s="736"/>
      <c r="D67" s="736"/>
      <c r="E67" s="736"/>
      <c r="F67" s="736"/>
      <c r="G67" s="737"/>
      <c r="H67" s="202">
        <v>2667</v>
      </c>
      <c r="I67" s="206">
        <v>2667</v>
      </c>
      <c r="J67" s="240">
        <v>1</v>
      </c>
      <c r="K67" s="1276" t="s">
        <v>921</v>
      </c>
      <c r="L67" s="1277"/>
      <c r="M67" s="1277"/>
      <c r="N67" s="1277"/>
      <c r="O67" s="1277"/>
      <c r="P67" s="1277"/>
      <c r="Q67" s="1277"/>
      <c r="R67" s="1277"/>
      <c r="S67" s="1277"/>
      <c r="T67" s="1277"/>
      <c r="U67" s="1277"/>
      <c r="V67" s="1277"/>
      <c r="W67" s="1277"/>
      <c r="X67" s="1277"/>
      <c r="Y67" s="1277"/>
      <c r="Z67" s="1277"/>
      <c r="AA67" s="1277"/>
      <c r="AB67" s="1278"/>
    </row>
    <row r="68" spans="1:28" ht="270" customHeight="1" thickBot="1" x14ac:dyDescent="0.4">
      <c r="A68" s="187"/>
      <c r="B68" s="735" t="s">
        <v>244</v>
      </c>
      <c r="C68" s="736"/>
      <c r="D68" s="736"/>
      <c r="E68" s="736"/>
      <c r="F68" s="736"/>
      <c r="G68" s="737"/>
      <c r="H68" s="225">
        <v>3355</v>
      </c>
      <c r="I68" s="226">
        <v>3355</v>
      </c>
      <c r="J68" s="240">
        <v>1</v>
      </c>
      <c r="K68" s="1276" t="s">
        <v>922</v>
      </c>
      <c r="L68" s="1277"/>
      <c r="M68" s="1277"/>
      <c r="N68" s="1277"/>
      <c r="O68" s="1277"/>
      <c r="P68" s="1277"/>
      <c r="Q68" s="1277"/>
      <c r="R68" s="1277"/>
      <c r="S68" s="1277"/>
      <c r="T68" s="1277"/>
      <c r="U68" s="1277"/>
      <c r="V68" s="1277"/>
      <c r="W68" s="1277"/>
      <c r="X68" s="1277"/>
      <c r="Y68" s="1277"/>
      <c r="Z68" s="1277"/>
      <c r="AA68" s="1277"/>
      <c r="AB68" s="1278"/>
    </row>
    <row r="69" spans="1:28" ht="14" customHeight="1" thickBot="1" x14ac:dyDescent="0.4">
      <c r="A69" s="187"/>
      <c r="B69" s="661" t="s">
        <v>46</v>
      </c>
      <c r="C69" s="662"/>
      <c r="D69" s="662"/>
      <c r="E69" s="662"/>
      <c r="F69" s="662"/>
      <c r="G69" s="663"/>
      <c r="H69" s="227">
        <v>29541</v>
      </c>
      <c r="I69" s="227">
        <v>29541</v>
      </c>
      <c r="J69" s="228">
        <v>1</v>
      </c>
      <c r="K69" s="664"/>
      <c r="L69" s="665"/>
      <c r="M69" s="665"/>
      <c r="N69" s="665"/>
      <c r="O69" s="665"/>
      <c r="P69" s="665"/>
      <c r="Q69" s="665"/>
      <c r="R69" s="665"/>
      <c r="S69" s="665"/>
      <c r="T69" s="665"/>
      <c r="U69" s="665"/>
      <c r="V69" s="665"/>
      <c r="W69" s="665"/>
      <c r="X69" s="665"/>
      <c r="Y69" s="665"/>
      <c r="Z69" s="665"/>
      <c r="AA69" s="665"/>
      <c r="AB69" s="666"/>
    </row>
    <row r="70" spans="1:28" ht="14.25" customHeight="1" thickBot="1" x14ac:dyDescent="0.4">
      <c r="A70" s="187"/>
      <c r="B70" s="729"/>
      <c r="C70" s="730"/>
      <c r="D70" s="730"/>
      <c r="E70" s="730"/>
      <c r="F70" s="730"/>
      <c r="G70" s="730"/>
      <c r="H70" s="730"/>
      <c r="I70" s="730"/>
      <c r="J70" s="730"/>
      <c r="K70" s="730"/>
      <c r="L70" s="730"/>
      <c r="M70" s="730"/>
      <c r="N70" s="730"/>
      <c r="O70" s="730"/>
      <c r="P70" s="730"/>
      <c r="Q70" s="730"/>
      <c r="R70" s="730"/>
      <c r="S70" s="730"/>
      <c r="T70" s="730"/>
      <c r="U70" s="730"/>
      <c r="V70" s="730"/>
      <c r="W70" s="730"/>
      <c r="X70" s="730"/>
      <c r="Y70" s="730"/>
      <c r="Z70" s="730"/>
      <c r="AA70" s="730"/>
      <c r="AB70" s="730"/>
    </row>
    <row r="71" spans="1:28" ht="14" customHeight="1" thickBot="1" x14ac:dyDescent="0.4">
      <c r="A71" s="187"/>
      <c r="B71" s="500" t="s">
        <v>855</v>
      </c>
      <c r="C71" s="501"/>
      <c r="D71" s="501"/>
      <c r="E71" s="501"/>
      <c r="F71" s="501"/>
      <c r="G71" s="501"/>
      <c r="H71" s="501"/>
      <c r="I71" s="501"/>
      <c r="J71" s="501"/>
      <c r="K71" s="501"/>
      <c r="L71" s="501"/>
      <c r="M71" s="501"/>
      <c r="N71" s="501"/>
      <c r="O71" s="501"/>
      <c r="P71" s="501"/>
      <c r="Q71" s="501"/>
      <c r="R71" s="501"/>
      <c r="S71" s="501"/>
      <c r="T71" s="501"/>
      <c r="U71" s="501"/>
      <c r="V71" s="501"/>
      <c r="W71" s="501"/>
      <c r="X71" s="501"/>
      <c r="Y71" s="501"/>
      <c r="Z71" s="501"/>
      <c r="AA71" s="501"/>
      <c r="AB71" s="501"/>
    </row>
    <row r="72" spans="1:28" ht="15" customHeight="1" x14ac:dyDescent="0.35">
      <c r="A72" s="115"/>
      <c r="B72" s="667" t="s">
        <v>141</v>
      </c>
      <c r="C72" s="668"/>
      <c r="D72" s="668"/>
      <c r="E72" s="668"/>
      <c r="F72" s="668"/>
      <c r="G72" s="668"/>
      <c r="H72" s="668"/>
      <c r="I72" s="668"/>
      <c r="J72" s="668"/>
      <c r="K72" s="668"/>
      <c r="L72" s="668"/>
      <c r="M72" s="668"/>
      <c r="N72" s="668"/>
      <c r="O72" s="668"/>
      <c r="P72" s="668"/>
      <c r="Q72" s="668"/>
      <c r="R72" s="668"/>
      <c r="S72" s="668"/>
      <c r="T72" s="668"/>
      <c r="U72" s="668"/>
      <c r="V72" s="668"/>
      <c r="W72" s="668"/>
      <c r="X72" s="668"/>
      <c r="Y72" s="668"/>
      <c r="Z72" s="668"/>
      <c r="AA72" s="668"/>
      <c r="AB72" s="668"/>
    </row>
    <row r="73" spans="1:28" ht="75" customHeight="1" x14ac:dyDescent="0.35">
      <c r="A73" s="115"/>
      <c r="B73" s="619"/>
      <c r="C73" s="620"/>
      <c r="D73" s="620"/>
      <c r="E73" s="620"/>
      <c r="F73" s="620"/>
      <c r="G73" s="620"/>
      <c r="H73" s="620"/>
      <c r="I73" s="620"/>
      <c r="J73" s="620"/>
      <c r="K73" s="620"/>
      <c r="L73" s="620"/>
      <c r="M73" s="620"/>
      <c r="N73" s="620"/>
      <c r="O73" s="620"/>
      <c r="P73" s="620"/>
      <c r="Q73" s="620"/>
      <c r="R73" s="620"/>
      <c r="S73" s="620"/>
      <c r="T73" s="620"/>
      <c r="U73" s="620"/>
      <c r="V73" s="620"/>
      <c r="W73" s="620"/>
      <c r="X73" s="620"/>
      <c r="Y73" s="620"/>
      <c r="Z73" s="620"/>
      <c r="AA73" s="620"/>
      <c r="AB73" s="620"/>
    </row>
    <row r="74" spans="1:28" ht="75" customHeight="1" x14ac:dyDescent="0.35">
      <c r="A74" s="115"/>
      <c r="B74" s="619"/>
      <c r="C74" s="620"/>
      <c r="D74" s="620"/>
      <c r="E74" s="620"/>
      <c r="F74" s="620"/>
      <c r="G74" s="620"/>
      <c r="H74" s="620"/>
      <c r="I74" s="620"/>
      <c r="J74" s="620"/>
      <c r="K74" s="620"/>
      <c r="L74" s="620"/>
      <c r="M74" s="620"/>
      <c r="N74" s="620"/>
      <c r="O74" s="620"/>
      <c r="P74" s="620"/>
      <c r="Q74" s="620"/>
      <c r="R74" s="620"/>
      <c r="S74" s="620"/>
      <c r="T74" s="620"/>
      <c r="U74" s="620"/>
      <c r="V74" s="620"/>
      <c r="W74" s="620"/>
      <c r="X74" s="620"/>
      <c r="Y74" s="620"/>
      <c r="Z74" s="620"/>
      <c r="AA74" s="620"/>
      <c r="AB74" s="620"/>
    </row>
    <row r="75" spans="1:28" ht="75" customHeight="1" thickBot="1" x14ac:dyDescent="0.4">
      <c r="A75" s="115"/>
      <c r="B75" s="619"/>
      <c r="C75" s="620"/>
      <c r="D75" s="620"/>
      <c r="E75" s="620"/>
      <c r="F75" s="620"/>
      <c r="G75" s="620"/>
      <c r="H75" s="620"/>
      <c r="I75" s="620"/>
      <c r="J75" s="620"/>
      <c r="K75" s="620"/>
      <c r="L75" s="620"/>
      <c r="M75" s="620"/>
      <c r="N75" s="620"/>
      <c r="O75" s="620"/>
      <c r="P75" s="620"/>
      <c r="Q75" s="620"/>
      <c r="R75" s="620"/>
      <c r="S75" s="620"/>
      <c r="T75" s="620"/>
      <c r="U75" s="620"/>
      <c r="V75" s="620"/>
      <c r="W75" s="620"/>
      <c r="X75" s="620"/>
      <c r="Y75" s="620"/>
      <c r="Z75" s="620"/>
      <c r="AA75" s="620"/>
      <c r="AB75" s="620"/>
    </row>
    <row r="76" spans="1:28" ht="20.149999999999999" customHeight="1" thickBot="1" x14ac:dyDescent="0.4">
      <c r="A76" s="115"/>
      <c r="B76" s="486"/>
      <c r="C76" s="487"/>
      <c r="D76" s="487"/>
      <c r="E76" s="487"/>
      <c r="F76" s="487"/>
      <c r="G76" s="487"/>
      <c r="H76" s="487"/>
      <c r="I76" s="487"/>
      <c r="J76" s="487"/>
      <c r="K76" s="487"/>
      <c r="L76" s="487"/>
      <c r="M76" s="487"/>
      <c r="N76" s="487"/>
      <c r="O76" s="487"/>
      <c r="P76" s="487"/>
      <c r="Q76" s="487"/>
      <c r="R76" s="487"/>
      <c r="S76" s="487"/>
      <c r="T76" s="487"/>
      <c r="U76" s="487"/>
      <c r="V76" s="487"/>
      <c r="W76" s="487"/>
      <c r="X76" s="487"/>
      <c r="Y76" s="487"/>
      <c r="Z76" s="487"/>
      <c r="AA76" s="487"/>
      <c r="AB76" s="487"/>
    </row>
    <row r="77" spans="1:28" ht="20.149999999999999" customHeight="1" x14ac:dyDescent="0.3">
      <c r="A77" s="671"/>
      <c r="B77" s="672" t="s">
        <v>41</v>
      </c>
      <c r="C77" s="673"/>
      <c r="D77" s="673"/>
      <c r="E77" s="673"/>
      <c r="F77" s="673"/>
      <c r="G77" s="674"/>
      <c r="H77" s="678" t="s">
        <v>595</v>
      </c>
      <c r="I77" s="674"/>
      <c r="J77" s="678" t="s">
        <v>595</v>
      </c>
      <c r="K77" s="673"/>
      <c r="L77" s="673"/>
      <c r="M77" s="674"/>
      <c r="N77" s="678" t="s">
        <v>49</v>
      </c>
      <c r="O77" s="673"/>
      <c r="P77" s="673"/>
      <c r="Q77" s="673"/>
      <c r="R77" s="673"/>
      <c r="S77" s="673"/>
      <c r="T77" s="673"/>
      <c r="U77" s="674"/>
      <c r="V77" s="680" t="s">
        <v>50</v>
      </c>
      <c r="W77" s="681"/>
      <c r="X77" s="681"/>
      <c r="Y77" s="681"/>
      <c r="Z77" s="681"/>
      <c r="AA77" s="681"/>
      <c r="AB77" s="682"/>
    </row>
    <row r="78" spans="1:28" ht="20.149999999999999" customHeight="1" x14ac:dyDescent="0.3">
      <c r="A78" s="671"/>
      <c r="B78" s="675"/>
      <c r="C78" s="676"/>
      <c r="D78" s="676"/>
      <c r="E78" s="676"/>
      <c r="F78" s="676"/>
      <c r="G78" s="677"/>
      <c r="H78" s="679" t="s">
        <v>816</v>
      </c>
      <c r="I78" s="677"/>
      <c r="J78" s="679" t="s">
        <v>596</v>
      </c>
      <c r="K78" s="676"/>
      <c r="L78" s="676"/>
      <c r="M78" s="677"/>
      <c r="N78" s="679"/>
      <c r="O78" s="676"/>
      <c r="P78" s="676"/>
      <c r="Q78" s="676"/>
      <c r="R78" s="676"/>
      <c r="S78" s="676"/>
      <c r="T78" s="676"/>
      <c r="U78" s="677"/>
      <c r="V78" s="683"/>
      <c r="W78" s="684"/>
      <c r="X78" s="684"/>
      <c r="Y78" s="684"/>
      <c r="Z78" s="684"/>
      <c r="AA78" s="684"/>
      <c r="AB78" s="685"/>
    </row>
    <row r="79" spans="1:28" ht="72.5" customHeight="1" x14ac:dyDescent="0.3">
      <c r="A79" s="233"/>
      <c r="B79" s="760" t="s">
        <v>230</v>
      </c>
      <c r="C79" s="761"/>
      <c r="D79" s="761"/>
      <c r="E79" s="761"/>
      <c r="F79" s="761"/>
      <c r="G79" s="762"/>
      <c r="H79" s="763">
        <v>1</v>
      </c>
      <c r="I79" s="764"/>
      <c r="J79" s="763">
        <v>1</v>
      </c>
      <c r="K79" s="765"/>
      <c r="L79" s="765"/>
      <c r="M79" s="764"/>
      <c r="N79" s="766" t="s">
        <v>245</v>
      </c>
      <c r="O79" s="767"/>
      <c r="P79" s="767"/>
      <c r="Q79" s="767"/>
      <c r="R79" s="767"/>
      <c r="S79" s="767"/>
      <c r="T79" s="767"/>
      <c r="U79" s="768"/>
      <c r="V79" s="1270" t="s">
        <v>246</v>
      </c>
      <c r="W79" s="1271"/>
      <c r="X79" s="1271"/>
      <c r="Y79" s="1271"/>
      <c r="Z79" s="1271"/>
      <c r="AA79" s="1271"/>
      <c r="AB79" s="1272"/>
    </row>
    <row r="80" spans="1:28" ht="72.5" customHeight="1" x14ac:dyDescent="0.3">
      <c r="A80" s="233"/>
      <c r="B80" s="760" t="s">
        <v>232</v>
      </c>
      <c r="C80" s="761"/>
      <c r="D80" s="761"/>
      <c r="E80" s="761"/>
      <c r="F80" s="761"/>
      <c r="G80" s="762"/>
      <c r="H80" s="763">
        <v>1</v>
      </c>
      <c r="I80" s="764"/>
      <c r="J80" s="763">
        <v>1</v>
      </c>
      <c r="K80" s="765"/>
      <c r="L80" s="765"/>
      <c r="M80" s="764"/>
      <c r="N80" s="766" t="s">
        <v>245</v>
      </c>
      <c r="O80" s="767"/>
      <c r="P80" s="767"/>
      <c r="Q80" s="767"/>
      <c r="R80" s="767"/>
      <c r="S80" s="767"/>
      <c r="T80" s="767"/>
      <c r="U80" s="768"/>
      <c r="V80" s="1270" t="s">
        <v>246</v>
      </c>
      <c r="W80" s="1271"/>
      <c r="X80" s="1271"/>
      <c r="Y80" s="1271"/>
      <c r="Z80" s="1271"/>
      <c r="AA80" s="1271"/>
      <c r="AB80" s="1272"/>
    </row>
    <row r="81" spans="1:28" ht="72.5" customHeight="1" x14ac:dyDescent="0.3">
      <c r="A81" s="233"/>
      <c r="B81" s="760" t="s">
        <v>234</v>
      </c>
      <c r="C81" s="761"/>
      <c r="D81" s="761"/>
      <c r="E81" s="761"/>
      <c r="F81" s="761"/>
      <c r="G81" s="762"/>
      <c r="H81" s="763">
        <v>1</v>
      </c>
      <c r="I81" s="764"/>
      <c r="J81" s="763">
        <v>1</v>
      </c>
      <c r="K81" s="765"/>
      <c r="L81" s="765"/>
      <c r="M81" s="764"/>
      <c r="N81" s="766" t="s">
        <v>245</v>
      </c>
      <c r="O81" s="767"/>
      <c r="P81" s="767"/>
      <c r="Q81" s="767"/>
      <c r="R81" s="767"/>
      <c r="S81" s="767"/>
      <c r="T81" s="767"/>
      <c r="U81" s="768"/>
      <c r="V81" s="1270" t="s">
        <v>246</v>
      </c>
      <c r="W81" s="1271"/>
      <c r="X81" s="1271"/>
      <c r="Y81" s="1271"/>
      <c r="Z81" s="1271"/>
      <c r="AA81" s="1271"/>
      <c r="AB81" s="1272"/>
    </row>
    <row r="82" spans="1:28" ht="72.5" customHeight="1" x14ac:dyDescent="0.3">
      <c r="A82" s="233"/>
      <c r="B82" s="760" t="s">
        <v>236</v>
      </c>
      <c r="C82" s="761"/>
      <c r="D82" s="761"/>
      <c r="E82" s="761"/>
      <c r="F82" s="761"/>
      <c r="G82" s="762"/>
      <c r="H82" s="763">
        <v>1</v>
      </c>
      <c r="I82" s="764"/>
      <c r="J82" s="763">
        <v>1</v>
      </c>
      <c r="K82" s="765"/>
      <c r="L82" s="765"/>
      <c r="M82" s="764"/>
      <c r="N82" s="766" t="s">
        <v>245</v>
      </c>
      <c r="O82" s="767"/>
      <c r="P82" s="767"/>
      <c r="Q82" s="767"/>
      <c r="R82" s="767"/>
      <c r="S82" s="767"/>
      <c r="T82" s="767"/>
      <c r="U82" s="768"/>
      <c r="V82" s="1270" t="s">
        <v>246</v>
      </c>
      <c r="W82" s="1271"/>
      <c r="X82" s="1271"/>
      <c r="Y82" s="1271"/>
      <c r="Z82" s="1271"/>
      <c r="AA82" s="1271"/>
      <c r="AB82" s="1272"/>
    </row>
    <row r="83" spans="1:28" ht="72.5" customHeight="1" x14ac:dyDescent="0.3">
      <c r="A83" s="233"/>
      <c r="B83" s="760" t="s">
        <v>237</v>
      </c>
      <c r="C83" s="761"/>
      <c r="D83" s="761"/>
      <c r="E83" s="761"/>
      <c r="F83" s="761"/>
      <c r="G83" s="762"/>
      <c r="H83" s="763">
        <v>1</v>
      </c>
      <c r="I83" s="764"/>
      <c r="J83" s="763">
        <v>1</v>
      </c>
      <c r="K83" s="765"/>
      <c r="L83" s="765"/>
      <c r="M83" s="764"/>
      <c r="N83" s="766" t="s">
        <v>245</v>
      </c>
      <c r="O83" s="767"/>
      <c r="P83" s="767"/>
      <c r="Q83" s="767"/>
      <c r="R83" s="767"/>
      <c r="S83" s="767"/>
      <c r="T83" s="767"/>
      <c r="U83" s="768"/>
      <c r="V83" s="1270" t="s">
        <v>246</v>
      </c>
      <c r="W83" s="1271"/>
      <c r="X83" s="1271"/>
      <c r="Y83" s="1271"/>
      <c r="Z83" s="1271"/>
      <c r="AA83" s="1271"/>
      <c r="AB83" s="1272"/>
    </row>
    <row r="84" spans="1:28" ht="72.5" customHeight="1" x14ac:dyDescent="0.3">
      <c r="A84" s="233"/>
      <c r="B84" s="760" t="s">
        <v>238</v>
      </c>
      <c r="C84" s="761"/>
      <c r="D84" s="761"/>
      <c r="E84" s="761"/>
      <c r="F84" s="761"/>
      <c r="G84" s="762"/>
      <c r="H84" s="763">
        <v>1</v>
      </c>
      <c r="I84" s="764"/>
      <c r="J84" s="763">
        <v>1</v>
      </c>
      <c r="K84" s="765"/>
      <c r="L84" s="765"/>
      <c r="M84" s="764"/>
      <c r="N84" s="766" t="s">
        <v>245</v>
      </c>
      <c r="O84" s="767"/>
      <c r="P84" s="767"/>
      <c r="Q84" s="767"/>
      <c r="R84" s="767"/>
      <c r="S84" s="767"/>
      <c r="T84" s="767"/>
      <c r="U84" s="768"/>
      <c r="V84" s="1270" t="s">
        <v>246</v>
      </c>
      <c r="W84" s="1271"/>
      <c r="X84" s="1271"/>
      <c r="Y84" s="1271"/>
      <c r="Z84" s="1271"/>
      <c r="AA84" s="1271"/>
      <c r="AB84" s="1272"/>
    </row>
    <row r="85" spans="1:28" ht="72.5" customHeight="1" x14ac:dyDescent="0.3">
      <c r="A85" s="233"/>
      <c r="B85" s="760" t="s">
        <v>239</v>
      </c>
      <c r="C85" s="761"/>
      <c r="D85" s="761"/>
      <c r="E85" s="761"/>
      <c r="F85" s="761"/>
      <c r="G85" s="762"/>
      <c r="H85" s="763">
        <v>1</v>
      </c>
      <c r="I85" s="764"/>
      <c r="J85" s="763">
        <v>1</v>
      </c>
      <c r="K85" s="765"/>
      <c r="L85" s="765"/>
      <c r="M85" s="764"/>
      <c r="N85" s="766" t="s">
        <v>245</v>
      </c>
      <c r="O85" s="767"/>
      <c r="P85" s="767"/>
      <c r="Q85" s="767"/>
      <c r="R85" s="767"/>
      <c r="S85" s="767"/>
      <c r="T85" s="767"/>
      <c r="U85" s="768"/>
      <c r="V85" s="1270" t="s">
        <v>246</v>
      </c>
      <c r="W85" s="1271"/>
      <c r="X85" s="1271"/>
      <c r="Y85" s="1271"/>
      <c r="Z85" s="1271"/>
      <c r="AA85" s="1271"/>
      <c r="AB85" s="1272"/>
    </row>
    <row r="86" spans="1:28" ht="72.5" customHeight="1" x14ac:dyDescent="0.3">
      <c r="A86" s="233"/>
      <c r="B86" s="760" t="s">
        <v>240</v>
      </c>
      <c r="C86" s="761"/>
      <c r="D86" s="761"/>
      <c r="E86" s="761"/>
      <c r="F86" s="761"/>
      <c r="G86" s="762"/>
      <c r="H86" s="763">
        <v>1</v>
      </c>
      <c r="I86" s="764"/>
      <c r="J86" s="763">
        <v>1</v>
      </c>
      <c r="K86" s="765"/>
      <c r="L86" s="765"/>
      <c r="M86" s="764"/>
      <c r="N86" s="766" t="s">
        <v>245</v>
      </c>
      <c r="O86" s="767"/>
      <c r="P86" s="767"/>
      <c r="Q86" s="767"/>
      <c r="R86" s="767"/>
      <c r="S86" s="767"/>
      <c r="T86" s="767"/>
      <c r="U86" s="768"/>
      <c r="V86" s="1270" t="s">
        <v>246</v>
      </c>
      <c r="W86" s="1271"/>
      <c r="X86" s="1271"/>
      <c r="Y86" s="1271"/>
      <c r="Z86" s="1271"/>
      <c r="AA86" s="1271"/>
      <c r="AB86" s="1272"/>
    </row>
    <row r="87" spans="1:28" ht="72.5" customHeight="1" x14ac:dyDescent="0.3">
      <c r="A87" s="233"/>
      <c r="B87" s="760" t="s">
        <v>241</v>
      </c>
      <c r="C87" s="761"/>
      <c r="D87" s="761"/>
      <c r="E87" s="761"/>
      <c r="F87" s="761"/>
      <c r="G87" s="762"/>
      <c r="H87" s="763">
        <v>1</v>
      </c>
      <c r="I87" s="764"/>
      <c r="J87" s="763">
        <v>1</v>
      </c>
      <c r="K87" s="765"/>
      <c r="L87" s="765"/>
      <c r="M87" s="764"/>
      <c r="N87" s="766" t="s">
        <v>245</v>
      </c>
      <c r="O87" s="767"/>
      <c r="P87" s="767"/>
      <c r="Q87" s="767"/>
      <c r="R87" s="767"/>
      <c r="S87" s="767"/>
      <c r="T87" s="767"/>
      <c r="U87" s="768"/>
      <c r="V87" s="1270" t="s">
        <v>246</v>
      </c>
      <c r="W87" s="1271"/>
      <c r="X87" s="1271"/>
      <c r="Y87" s="1271"/>
      <c r="Z87" s="1271"/>
      <c r="AA87" s="1271"/>
      <c r="AB87" s="1272"/>
    </row>
    <row r="88" spans="1:28" ht="72.5" customHeight="1" x14ac:dyDescent="0.35">
      <c r="A88" s="115"/>
      <c r="B88" s="760" t="s">
        <v>242</v>
      </c>
      <c r="C88" s="761"/>
      <c r="D88" s="761"/>
      <c r="E88" s="761"/>
      <c r="F88" s="761"/>
      <c r="G88" s="762"/>
      <c r="H88" s="763">
        <v>1</v>
      </c>
      <c r="I88" s="764"/>
      <c r="J88" s="763">
        <v>1</v>
      </c>
      <c r="K88" s="765"/>
      <c r="L88" s="765"/>
      <c r="M88" s="764"/>
      <c r="N88" s="766" t="s">
        <v>245</v>
      </c>
      <c r="O88" s="767"/>
      <c r="P88" s="767"/>
      <c r="Q88" s="767"/>
      <c r="R88" s="767"/>
      <c r="S88" s="767"/>
      <c r="T88" s="767"/>
      <c r="U88" s="768"/>
      <c r="V88" s="1270" t="s">
        <v>246</v>
      </c>
      <c r="W88" s="1271"/>
      <c r="X88" s="1271"/>
      <c r="Y88" s="1271"/>
      <c r="Z88" s="1271"/>
      <c r="AA88" s="1271"/>
      <c r="AB88" s="1272"/>
    </row>
    <row r="89" spans="1:28" ht="72.5" customHeight="1" x14ac:dyDescent="0.35">
      <c r="A89" s="115"/>
      <c r="B89" s="760" t="s">
        <v>243</v>
      </c>
      <c r="C89" s="761"/>
      <c r="D89" s="761"/>
      <c r="E89" s="761"/>
      <c r="F89" s="761"/>
      <c r="G89" s="762"/>
      <c r="H89" s="763">
        <v>1</v>
      </c>
      <c r="I89" s="764"/>
      <c r="J89" s="763">
        <v>1</v>
      </c>
      <c r="K89" s="765"/>
      <c r="L89" s="765"/>
      <c r="M89" s="764"/>
      <c r="N89" s="766" t="s">
        <v>245</v>
      </c>
      <c r="O89" s="767"/>
      <c r="P89" s="767"/>
      <c r="Q89" s="767"/>
      <c r="R89" s="767"/>
      <c r="S89" s="767"/>
      <c r="T89" s="767"/>
      <c r="U89" s="768"/>
      <c r="V89" s="1270" t="s">
        <v>246</v>
      </c>
      <c r="W89" s="1271"/>
      <c r="X89" s="1271"/>
      <c r="Y89" s="1271"/>
      <c r="Z89" s="1271"/>
      <c r="AA89" s="1271"/>
      <c r="AB89" s="1272"/>
    </row>
    <row r="90" spans="1:28" ht="72.5" customHeight="1" thickBot="1" x14ac:dyDescent="0.4">
      <c r="A90" s="115"/>
      <c r="B90" s="750" t="s">
        <v>244</v>
      </c>
      <c r="C90" s="751"/>
      <c r="D90" s="751"/>
      <c r="E90" s="751"/>
      <c r="F90" s="751"/>
      <c r="G90" s="752"/>
      <c r="H90" s="753">
        <v>1</v>
      </c>
      <c r="I90" s="754"/>
      <c r="J90" s="753">
        <v>1</v>
      </c>
      <c r="K90" s="755"/>
      <c r="L90" s="755"/>
      <c r="M90" s="754"/>
      <c r="N90" s="756" t="s">
        <v>245</v>
      </c>
      <c r="O90" s="757"/>
      <c r="P90" s="757"/>
      <c r="Q90" s="757"/>
      <c r="R90" s="757"/>
      <c r="S90" s="757"/>
      <c r="T90" s="757"/>
      <c r="U90" s="758"/>
      <c r="V90" s="1273" t="s">
        <v>246</v>
      </c>
      <c r="W90" s="1274"/>
      <c r="X90" s="1274"/>
      <c r="Y90" s="1274"/>
      <c r="Z90" s="1274"/>
      <c r="AA90" s="1274"/>
      <c r="AB90" s="1275"/>
    </row>
    <row r="91" spans="1:28" ht="15" thickBot="1" x14ac:dyDescent="0.4">
      <c r="A91" s="115"/>
      <c r="B91" s="503"/>
      <c r="C91" s="504"/>
      <c r="D91" s="504"/>
      <c r="E91" s="504"/>
      <c r="F91" s="504"/>
      <c r="G91" s="504"/>
      <c r="H91" s="504"/>
      <c r="I91" s="504"/>
      <c r="J91" s="504"/>
      <c r="K91" s="504"/>
      <c r="L91" s="504"/>
      <c r="M91" s="504"/>
      <c r="N91" s="504"/>
      <c r="O91" s="504"/>
      <c r="P91" s="504"/>
      <c r="Q91" s="504"/>
      <c r="R91" s="504"/>
      <c r="S91" s="504"/>
      <c r="T91" s="504"/>
      <c r="U91" s="504"/>
      <c r="V91" s="504"/>
      <c r="W91" s="504"/>
      <c r="X91" s="504"/>
      <c r="Y91" s="504"/>
      <c r="Z91" s="504"/>
      <c r="AA91" s="504"/>
      <c r="AB91" s="504"/>
    </row>
    <row r="92" spans="1:28" ht="14.5" x14ac:dyDescent="0.35">
      <c r="A92" s="115"/>
      <c r="B92" s="714" t="s">
        <v>856</v>
      </c>
      <c r="C92" s="715"/>
      <c r="D92" s="715"/>
      <c r="E92" s="715"/>
      <c r="F92" s="715"/>
      <c r="G92" s="715"/>
      <c r="H92" s="715" t="s">
        <v>857</v>
      </c>
      <c r="I92" s="715"/>
      <c r="J92" s="715"/>
      <c r="K92" s="715"/>
      <c r="L92" s="715"/>
      <c r="M92" s="715"/>
      <c r="N92" s="715"/>
      <c r="O92" s="715"/>
      <c r="P92" s="715"/>
      <c r="Q92" s="715"/>
      <c r="R92" s="718"/>
      <c r="S92" s="714" t="s">
        <v>858</v>
      </c>
      <c r="T92" s="715"/>
      <c r="U92" s="715"/>
      <c r="V92" s="715"/>
      <c r="W92" s="715"/>
      <c r="X92" s="715"/>
      <c r="Y92" s="715"/>
      <c r="Z92" s="715"/>
      <c r="AA92" s="715"/>
      <c r="AB92" s="715"/>
    </row>
    <row r="93" spans="1:28" ht="15" thickBot="1" x14ac:dyDescent="0.4">
      <c r="A93" s="115"/>
      <c r="B93" s="716"/>
      <c r="C93" s="717"/>
      <c r="D93" s="717"/>
      <c r="E93" s="717"/>
      <c r="F93" s="717"/>
      <c r="G93" s="717"/>
      <c r="H93" s="717"/>
      <c r="I93" s="717"/>
      <c r="J93" s="717"/>
      <c r="K93" s="717"/>
      <c r="L93" s="717"/>
      <c r="M93" s="717"/>
      <c r="N93" s="717"/>
      <c r="O93" s="717"/>
      <c r="P93" s="717"/>
      <c r="Q93" s="717"/>
      <c r="R93" s="719"/>
      <c r="S93" s="716"/>
      <c r="T93" s="717"/>
      <c r="U93" s="717"/>
      <c r="V93" s="717"/>
      <c r="W93" s="717"/>
      <c r="X93" s="717"/>
      <c r="Y93" s="717"/>
      <c r="Z93" s="717"/>
      <c r="AA93" s="717"/>
      <c r="AB93" s="717"/>
    </row>
    <row r="94" spans="1:28" ht="42" customHeight="1" thickBot="1" x14ac:dyDescent="0.4">
      <c r="A94" s="115"/>
      <c r="B94" s="720">
        <v>1</v>
      </c>
      <c r="C94" s="721"/>
      <c r="D94" s="721"/>
      <c r="E94" s="721"/>
      <c r="F94" s="721"/>
      <c r="G94" s="722"/>
      <c r="H94" s="723" t="s">
        <v>923</v>
      </c>
      <c r="I94" s="724"/>
      <c r="J94" s="724"/>
      <c r="K94" s="724"/>
      <c r="L94" s="724"/>
      <c r="M94" s="724"/>
      <c r="N94" s="724"/>
      <c r="O94" s="724"/>
      <c r="P94" s="724"/>
      <c r="Q94" s="724"/>
      <c r="R94" s="725"/>
      <c r="S94" s="1248" t="s">
        <v>924</v>
      </c>
      <c r="T94" s="1249"/>
      <c r="U94" s="1249"/>
      <c r="V94" s="1249"/>
      <c r="W94" s="1249"/>
      <c r="X94" s="1249"/>
      <c r="Y94" s="1249"/>
      <c r="Z94" s="1249"/>
      <c r="AA94" s="1249"/>
      <c r="AB94" s="1249"/>
    </row>
    <row r="95" spans="1:28" ht="15" thickBot="1" x14ac:dyDescent="0.4">
      <c r="A95" s="115"/>
      <c r="B95" s="700"/>
      <c r="C95" s="701"/>
      <c r="D95" s="701"/>
      <c r="E95" s="701"/>
      <c r="F95" s="701"/>
      <c r="G95" s="701"/>
      <c r="H95" s="701"/>
      <c r="I95" s="701"/>
      <c r="J95" s="701"/>
      <c r="K95" s="701"/>
      <c r="L95" s="701"/>
      <c r="M95" s="701"/>
      <c r="N95" s="701"/>
      <c r="O95" s="701"/>
      <c r="P95" s="701"/>
      <c r="Q95" s="701"/>
      <c r="R95" s="701"/>
      <c r="S95" s="701"/>
      <c r="T95" s="701"/>
      <c r="U95" s="701"/>
      <c r="V95" s="701"/>
      <c r="W95" s="701"/>
      <c r="X95" s="701"/>
      <c r="Y95" s="701"/>
      <c r="Z95" s="701"/>
      <c r="AA95" s="701"/>
      <c r="AB95" s="701"/>
    </row>
    <row r="96" spans="1:28" ht="14.5" customHeight="1" x14ac:dyDescent="0.35">
      <c r="A96" s="115"/>
      <c r="B96" s="702" t="s">
        <v>861</v>
      </c>
      <c r="C96" s="703"/>
      <c r="D96" s="703"/>
      <c r="E96" s="703"/>
      <c r="F96" s="703"/>
      <c r="G96" s="703"/>
      <c r="H96" s="704"/>
      <c r="I96" s="708" t="s">
        <v>925</v>
      </c>
      <c r="J96" s="709"/>
      <c r="K96" s="709"/>
      <c r="L96" s="709"/>
      <c r="M96" s="709"/>
      <c r="N96" s="709"/>
      <c r="O96" s="709"/>
      <c r="P96" s="710"/>
      <c r="Q96" s="702" t="s">
        <v>863</v>
      </c>
      <c r="R96" s="703"/>
      <c r="S96" s="703"/>
      <c r="T96" s="703"/>
      <c r="U96" s="704"/>
      <c r="V96" s="1266" t="s">
        <v>864</v>
      </c>
      <c r="W96" s="1267"/>
      <c r="X96" s="1267"/>
      <c r="Y96" s="1267"/>
      <c r="Z96" s="1267"/>
      <c r="AA96" s="1267"/>
      <c r="AB96" s="1267"/>
    </row>
    <row r="97" spans="1:28" ht="14.5" x14ac:dyDescent="0.35">
      <c r="A97" s="115"/>
      <c r="B97" s="705"/>
      <c r="C97" s="706"/>
      <c r="D97" s="706"/>
      <c r="E97" s="706"/>
      <c r="F97" s="706"/>
      <c r="G97" s="706"/>
      <c r="H97" s="707"/>
      <c r="I97" s="711"/>
      <c r="J97" s="712"/>
      <c r="K97" s="712"/>
      <c r="L97" s="712"/>
      <c r="M97" s="712"/>
      <c r="N97" s="712"/>
      <c r="O97" s="712"/>
      <c r="P97" s="713"/>
      <c r="Q97" s="705"/>
      <c r="R97" s="706"/>
      <c r="S97" s="706"/>
      <c r="T97" s="706"/>
      <c r="U97" s="707"/>
      <c r="V97" s="1268"/>
      <c r="W97" s="1269"/>
      <c r="X97" s="1269"/>
      <c r="Y97" s="1269"/>
      <c r="Z97" s="1269"/>
      <c r="AA97" s="1269"/>
      <c r="AB97" s="1269"/>
    </row>
    <row r="98" spans="1:28" ht="14.5" x14ac:dyDescent="0.35">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row>
    <row r="99" spans="1:28" ht="14.5" x14ac:dyDescent="0.35">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row>
    <row r="100" spans="1:28" ht="14.5" x14ac:dyDescent="0.3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row>
    <row r="101" spans="1:28" ht="14.5" x14ac:dyDescent="0.35">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row>
    <row r="102" spans="1:28" ht="14.5" x14ac:dyDescent="0.35">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row>
    <row r="103" spans="1:28" ht="14.5" x14ac:dyDescent="0.35">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row>
    <row r="104" spans="1:28" ht="14.5" x14ac:dyDescent="0.35">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row>
    <row r="105" spans="1:28" ht="14.5" x14ac:dyDescent="0.35">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row>
    <row r="106" spans="1:28" ht="14.5" x14ac:dyDescent="0.35">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row>
    <row r="107" spans="1:28" ht="14.5" x14ac:dyDescent="0.35">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row>
    <row r="108" spans="1:28" ht="14.5" x14ac:dyDescent="0.35">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row>
    <row r="109" spans="1:28" ht="14.5" x14ac:dyDescent="0.35">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row>
    <row r="110" spans="1:28" ht="14.5" x14ac:dyDescent="0.35">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row>
    <row r="111" spans="1:28" ht="14.5" x14ac:dyDescent="0.3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row>
    <row r="112" spans="1:28" ht="14.5" x14ac:dyDescent="0.35">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row>
    <row r="113" spans="1:28" ht="14.5" x14ac:dyDescent="0.35">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row>
    <row r="114" spans="1:28" ht="14.5" x14ac:dyDescent="0.35">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row>
    <row r="115" spans="1:28" ht="14.5" x14ac:dyDescent="0.35">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row>
    <row r="116" spans="1:28" ht="14.5" x14ac:dyDescent="0.35">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row>
    <row r="117" spans="1:28" ht="14.5" x14ac:dyDescent="0.35">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row>
    <row r="118" spans="1:28" ht="6" customHeight="1" x14ac:dyDescent="0.35">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row>
    <row r="119" spans="1:28" ht="14.5" x14ac:dyDescent="0.35">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row>
    <row r="120" spans="1:28" ht="14.5" x14ac:dyDescent="0.35">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row>
    <row r="121" spans="1:28" ht="14.5" x14ac:dyDescent="0.35">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row>
    <row r="122" spans="1:28" ht="14.5" x14ac:dyDescent="0.35">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row>
  </sheetData>
  <mergeCells count="201">
    <mergeCell ref="B41:AB41"/>
    <mergeCell ref="AD18:AM18"/>
    <mergeCell ref="B1:D1"/>
    <mergeCell ref="E1:G1"/>
    <mergeCell ref="B5:AB5"/>
    <mergeCell ref="B6:H7"/>
    <mergeCell ref="I6:I7"/>
    <mergeCell ref="J6:K7"/>
    <mergeCell ref="L6:AB7"/>
    <mergeCell ref="B8:AB8"/>
    <mergeCell ref="B9:H9"/>
    <mergeCell ref="I9:AB9"/>
    <mergeCell ref="B2:G4"/>
    <mergeCell ref="H2:AB2"/>
    <mergeCell ref="H3:O3"/>
    <mergeCell ref="P3:AB3"/>
    <mergeCell ref="H4:AB4"/>
    <mergeCell ref="B10:AB10"/>
    <mergeCell ref="B11:H12"/>
    <mergeCell ref="I11:P12"/>
    <mergeCell ref="Q11:U11"/>
    <mergeCell ref="V11:Y11"/>
    <mergeCell ref="Z11:AB11"/>
    <mergeCell ref="Q12:U12"/>
    <mergeCell ref="V12:Y12"/>
    <mergeCell ref="Z12:AB12"/>
    <mergeCell ref="B13:AB13"/>
    <mergeCell ref="B14:H15"/>
    <mergeCell ref="I14:U15"/>
    <mergeCell ref="V14:AB14"/>
    <mergeCell ref="V15:AB15"/>
    <mergeCell ref="B16:AB16"/>
    <mergeCell ref="A17:A21"/>
    <mergeCell ref="B17:H21"/>
    <mergeCell ref="I17:AB17"/>
    <mergeCell ref="I18:AB18"/>
    <mergeCell ref="I19:AB19"/>
    <mergeCell ref="I20:AB20"/>
    <mergeCell ref="I21:AB21"/>
    <mergeCell ref="B22:AB22"/>
    <mergeCell ref="A23:A25"/>
    <mergeCell ref="B23:H25"/>
    <mergeCell ref="I23:AB23"/>
    <mergeCell ref="I24:AB24"/>
    <mergeCell ref="I25:AB25"/>
    <mergeCell ref="B26:AB26"/>
    <mergeCell ref="B27:G27"/>
    <mergeCell ref="H27:J27"/>
    <mergeCell ref="K27:T27"/>
    <mergeCell ref="U27:AB27"/>
    <mergeCell ref="B29:H29"/>
    <mergeCell ref="I29:AB29"/>
    <mergeCell ref="B30:AB30"/>
    <mergeCell ref="B31:L31"/>
    <mergeCell ref="N31:AB31"/>
    <mergeCell ref="B28:AB28"/>
    <mergeCell ref="B32:M32"/>
    <mergeCell ref="N32:AB32"/>
    <mergeCell ref="B33:AB33"/>
    <mergeCell ref="B34:H36"/>
    <mergeCell ref="I34:L36"/>
    <mergeCell ref="M34:W34"/>
    <mergeCell ref="X34:AB34"/>
    <mergeCell ref="A35:A36"/>
    <mergeCell ref="M35:W35"/>
    <mergeCell ref="M36:W36"/>
    <mergeCell ref="X35:AB36"/>
    <mergeCell ref="B37:AB37"/>
    <mergeCell ref="B38:J40"/>
    <mergeCell ref="K38:R38"/>
    <mergeCell ref="S38:W38"/>
    <mergeCell ref="X38:AB38"/>
    <mergeCell ref="K39:N39"/>
    <mergeCell ref="O39:R39"/>
    <mergeCell ref="S39:T39"/>
    <mergeCell ref="U39:W39"/>
    <mergeCell ref="X39:Y39"/>
    <mergeCell ref="Z39:AB39"/>
    <mergeCell ref="K40:N40"/>
    <mergeCell ref="O40:R40"/>
    <mergeCell ref="S40:T40"/>
    <mergeCell ref="U40:W40"/>
    <mergeCell ref="X40:Y40"/>
    <mergeCell ref="Z40:AB40"/>
    <mergeCell ref="B42:AB42"/>
    <mergeCell ref="B43:G43"/>
    <mergeCell ref="K43:AB43"/>
    <mergeCell ref="A44:A57"/>
    <mergeCell ref="B44:G57"/>
    <mergeCell ref="H44:H57"/>
    <mergeCell ref="I44:I57"/>
    <mergeCell ref="J44:J57"/>
    <mergeCell ref="K44:AB57"/>
    <mergeCell ref="B58:G58"/>
    <mergeCell ref="K58:AB58"/>
    <mergeCell ref="B59:G59"/>
    <mergeCell ref="K59:AB59"/>
    <mergeCell ref="B60:G60"/>
    <mergeCell ref="K60:AB60"/>
    <mergeCell ref="B61:G61"/>
    <mergeCell ref="K61:AB61"/>
    <mergeCell ref="B62:G62"/>
    <mergeCell ref="K62:AB62"/>
    <mergeCell ref="B63:G63"/>
    <mergeCell ref="K63:AB63"/>
    <mergeCell ref="B64:G64"/>
    <mergeCell ref="K64:AB64"/>
    <mergeCell ref="B65:G65"/>
    <mergeCell ref="K65:AB65"/>
    <mergeCell ref="B66:G66"/>
    <mergeCell ref="K66:AB66"/>
    <mergeCell ref="B67:G67"/>
    <mergeCell ref="K67:AB67"/>
    <mergeCell ref="B68:G68"/>
    <mergeCell ref="K68:AB68"/>
    <mergeCell ref="B69:G69"/>
    <mergeCell ref="K69:AB69"/>
    <mergeCell ref="B70:AB70"/>
    <mergeCell ref="B71:AB71"/>
    <mergeCell ref="B72:AB75"/>
    <mergeCell ref="B76:AB76"/>
    <mergeCell ref="A77:A78"/>
    <mergeCell ref="B77:G78"/>
    <mergeCell ref="N77:U78"/>
    <mergeCell ref="V77:AB78"/>
    <mergeCell ref="H78:I78"/>
    <mergeCell ref="J78:M78"/>
    <mergeCell ref="H77:I77"/>
    <mergeCell ref="J77:M77"/>
    <mergeCell ref="B79:G79"/>
    <mergeCell ref="H79:I79"/>
    <mergeCell ref="J79:M79"/>
    <mergeCell ref="N79:U79"/>
    <mergeCell ref="V79:AB79"/>
    <mergeCell ref="B80:G80"/>
    <mergeCell ref="H80:I80"/>
    <mergeCell ref="J80:M80"/>
    <mergeCell ref="N80:U80"/>
    <mergeCell ref="V80:AB80"/>
    <mergeCell ref="B81:G81"/>
    <mergeCell ref="H81:I81"/>
    <mergeCell ref="J81:M81"/>
    <mergeCell ref="N81:U81"/>
    <mergeCell ref="V81:AB81"/>
    <mergeCell ref="B82:G82"/>
    <mergeCell ref="H82:I82"/>
    <mergeCell ref="J82:M82"/>
    <mergeCell ref="N82:U82"/>
    <mergeCell ref="V82:AB82"/>
    <mergeCell ref="B83:G83"/>
    <mergeCell ref="H83:I83"/>
    <mergeCell ref="J83:M83"/>
    <mergeCell ref="N83:U83"/>
    <mergeCell ref="V83:AB83"/>
    <mergeCell ref="B84:G84"/>
    <mergeCell ref="H84:I84"/>
    <mergeCell ref="J84:M84"/>
    <mergeCell ref="N84:U84"/>
    <mergeCell ref="V84:AB84"/>
    <mergeCell ref="B85:G85"/>
    <mergeCell ref="H85:I85"/>
    <mergeCell ref="J85:M85"/>
    <mergeCell ref="N85:U85"/>
    <mergeCell ref="V85:AB85"/>
    <mergeCell ref="B86:G86"/>
    <mergeCell ref="H86:I86"/>
    <mergeCell ref="J86:M86"/>
    <mergeCell ref="N86:U86"/>
    <mergeCell ref="V86:AB86"/>
    <mergeCell ref="B87:G87"/>
    <mergeCell ref="H87:I87"/>
    <mergeCell ref="J87:M87"/>
    <mergeCell ref="N87:U87"/>
    <mergeCell ref="V87:AB87"/>
    <mergeCell ref="B88:G88"/>
    <mergeCell ref="H88:I88"/>
    <mergeCell ref="J88:M88"/>
    <mergeCell ref="N88:U88"/>
    <mergeCell ref="V88:AB88"/>
    <mergeCell ref="B89:G89"/>
    <mergeCell ref="H89:I89"/>
    <mergeCell ref="J89:M89"/>
    <mergeCell ref="N89:U89"/>
    <mergeCell ref="V89:AB89"/>
    <mergeCell ref="B90:G90"/>
    <mergeCell ref="H90:I90"/>
    <mergeCell ref="J90:M90"/>
    <mergeCell ref="N90:U90"/>
    <mergeCell ref="V90:AB90"/>
    <mergeCell ref="B91:AB91"/>
    <mergeCell ref="B92:G93"/>
    <mergeCell ref="H92:R93"/>
    <mergeCell ref="S92:AB93"/>
    <mergeCell ref="B94:G94"/>
    <mergeCell ref="H94:R94"/>
    <mergeCell ref="S94:AB94"/>
    <mergeCell ref="B95:AB95"/>
    <mergeCell ref="B96:H97"/>
    <mergeCell ref="I96:P97"/>
    <mergeCell ref="Q96:U97"/>
    <mergeCell ref="V96:AB97"/>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M104"/>
  <sheetViews>
    <sheetView topLeftCell="A40" zoomScale="85" zoomScaleNormal="85" workbookViewId="0">
      <selection activeCell="B44" sqref="B44:AB57"/>
    </sheetView>
  </sheetViews>
  <sheetFormatPr baseColWidth="10" defaultColWidth="3.7265625" defaultRowHeight="12" x14ac:dyDescent="0.3"/>
  <cols>
    <col min="1" max="1" width="3.7265625" style="66"/>
    <col min="2" max="2" width="2.81640625" style="66" customWidth="1"/>
    <col min="3" max="3" width="2.7265625" style="66" customWidth="1"/>
    <col min="4" max="4" width="4.54296875" style="66" customWidth="1"/>
    <col min="5" max="6" width="2.7265625" style="66" customWidth="1"/>
    <col min="7" max="7" width="5.26953125" style="66" customWidth="1"/>
    <col min="8" max="8" width="18.54296875" style="66" customWidth="1"/>
    <col min="9" max="9" width="15.1796875" style="66" customWidth="1"/>
    <col min="10" max="10" width="17.26953125" style="66" customWidth="1"/>
    <col min="11" max="24" width="4.7265625" style="66" customWidth="1"/>
    <col min="25" max="26" width="6.7265625" style="66" customWidth="1"/>
    <col min="27" max="27" width="4.7265625" style="66" customWidth="1"/>
    <col min="28" max="28" width="1.54296875" style="66" customWidth="1"/>
    <col min="29" max="16384" width="3.7265625" style="66"/>
  </cols>
  <sheetData>
    <row r="1" spans="1:30" ht="15" thickBot="1" x14ac:dyDescent="0.4">
      <c r="A1" s="177"/>
      <c r="B1" s="247"/>
      <c r="C1" s="247"/>
      <c r="D1" s="247"/>
      <c r="E1" s="247"/>
      <c r="F1" s="247"/>
      <c r="G1" s="246"/>
      <c r="H1" s="246"/>
      <c r="I1" s="246"/>
      <c r="J1" s="246"/>
      <c r="K1" s="246"/>
      <c r="L1" s="246"/>
      <c r="M1" s="246"/>
      <c r="N1" s="246"/>
      <c r="O1" s="246"/>
      <c r="P1" s="246"/>
      <c r="Q1" s="246"/>
      <c r="R1" s="246"/>
      <c r="S1" s="246"/>
      <c r="T1" s="246"/>
      <c r="U1" s="246"/>
      <c r="V1" s="246"/>
      <c r="W1" s="246"/>
      <c r="X1" s="246"/>
      <c r="Y1" s="246"/>
      <c r="Z1" s="246"/>
      <c r="AA1" s="246"/>
      <c r="AB1" s="246"/>
    </row>
    <row r="2" spans="1:30" ht="45.75" customHeight="1" x14ac:dyDescent="0.3">
      <c r="A2" s="177"/>
      <c r="B2" s="1041"/>
      <c r="C2" s="1042"/>
      <c r="D2" s="1042"/>
      <c r="E2" s="1042"/>
      <c r="F2" s="1042"/>
      <c r="G2" s="1042"/>
      <c r="H2" s="1047" t="s">
        <v>0</v>
      </c>
      <c r="I2" s="1047"/>
      <c r="J2" s="1047"/>
      <c r="K2" s="1047"/>
      <c r="L2" s="1047"/>
      <c r="M2" s="1047"/>
      <c r="N2" s="1047"/>
      <c r="O2" s="1047"/>
      <c r="P2" s="1047"/>
      <c r="Q2" s="1047"/>
      <c r="R2" s="1047"/>
      <c r="S2" s="1047"/>
      <c r="T2" s="1047"/>
      <c r="U2" s="1047"/>
      <c r="V2" s="1047"/>
      <c r="W2" s="1047"/>
      <c r="X2" s="1047"/>
      <c r="Y2" s="1047"/>
      <c r="Z2" s="1047"/>
      <c r="AA2" s="1047"/>
      <c r="AB2" s="1048"/>
    </row>
    <row r="3" spans="1:30" ht="15" customHeight="1" x14ac:dyDescent="0.3">
      <c r="A3" s="177"/>
      <c r="B3" s="1043"/>
      <c r="C3" s="1044"/>
      <c r="D3" s="1044"/>
      <c r="E3" s="1044"/>
      <c r="F3" s="1044"/>
      <c r="G3" s="1044"/>
      <c r="H3" s="1049" t="s">
        <v>818</v>
      </c>
      <c r="I3" s="1049"/>
      <c r="J3" s="1049"/>
      <c r="K3" s="1049"/>
      <c r="L3" s="1049"/>
      <c r="M3" s="1049"/>
      <c r="N3" s="1049"/>
      <c r="O3" s="1049"/>
      <c r="P3" s="1049" t="s">
        <v>63</v>
      </c>
      <c r="Q3" s="1049"/>
      <c r="R3" s="1049"/>
      <c r="S3" s="1049"/>
      <c r="T3" s="1049"/>
      <c r="U3" s="1049"/>
      <c r="V3" s="1049"/>
      <c r="W3" s="1049"/>
      <c r="X3" s="1049"/>
      <c r="Y3" s="1049"/>
      <c r="Z3" s="1049"/>
      <c r="AA3" s="1049"/>
      <c r="AB3" s="1050"/>
    </row>
    <row r="4" spans="1:30" ht="15.75" customHeight="1" thickBot="1" x14ac:dyDescent="0.35">
      <c r="A4" s="177"/>
      <c r="B4" s="1045"/>
      <c r="C4" s="1046"/>
      <c r="D4" s="1046"/>
      <c r="E4" s="1046"/>
      <c r="F4" s="1046"/>
      <c r="G4" s="1046"/>
      <c r="H4" s="1051" t="s">
        <v>819</v>
      </c>
      <c r="I4" s="1051"/>
      <c r="J4" s="1051"/>
      <c r="K4" s="1051"/>
      <c r="L4" s="1051"/>
      <c r="M4" s="1051"/>
      <c r="N4" s="1051"/>
      <c r="O4" s="1051"/>
      <c r="P4" s="1051"/>
      <c r="Q4" s="1051"/>
      <c r="R4" s="1051"/>
      <c r="S4" s="1051"/>
      <c r="T4" s="1051"/>
      <c r="U4" s="1051"/>
      <c r="V4" s="1051"/>
      <c r="W4" s="1051"/>
      <c r="X4" s="1051"/>
      <c r="Y4" s="1051"/>
      <c r="Z4" s="1051"/>
      <c r="AA4" s="1051"/>
      <c r="AB4" s="1052"/>
    </row>
    <row r="5" spans="1:30" ht="15" thickBot="1" x14ac:dyDescent="0.4">
      <c r="A5" s="177"/>
      <c r="B5" s="980"/>
      <c r="C5" s="980"/>
      <c r="D5" s="980"/>
      <c r="E5" s="980"/>
      <c r="F5" s="980"/>
      <c r="G5" s="980"/>
      <c r="H5" s="980"/>
      <c r="I5" s="980"/>
      <c r="J5" s="980"/>
      <c r="K5" s="980"/>
      <c r="L5" s="980"/>
      <c r="M5" s="980"/>
      <c r="N5" s="980"/>
      <c r="O5" s="980"/>
      <c r="P5" s="980"/>
      <c r="Q5" s="980"/>
      <c r="R5" s="980"/>
      <c r="S5" s="980"/>
      <c r="T5" s="980"/>
      <c r="U5" s="980"/>
      <c r="V5" s="980"/>
      <c r="W5" s="980"/>
      <c r="X5" s="980"/>
      <c r="Y5" s="980"/>
      <c r="Z5" s="980"/>
      <c r="AA5" s="980"/>
      <c r="AB5" s="980"/>
    </row>
    <row r="6" spans="1:30" ht="5.15" customHeight="1" x14ac:dyDescent="0.3">
      <c r="A6" s="177"/>
      <c r="B6" s="1025" t="s">
        <v>926</v>
      </c>
      <c r="C6" s="1026"/>
      <c r="D6" s="1026"/>
      <c r="E6" s="1026"/>
      <c r="F6" s="1026"/>
      <c r="G6" s="1026"/>
      <c r="H6" s="1026"/>
      <c r="I6" s="1352" t="s">
        <v>927</v>
      </c>
      <c r="J6" s="1031" t="s">
        <v>4</v>
      </c>
      <c r="K6" s="1032"/>
      <c r="L6" s="1354" t="s">
        <v>906</v>
      </c>
      <c r="M6" s="1355"/>
      <c r="N6" s="1355"/>
      <c r="O6" s="1355"/>
      <c r="P6" s="1355"/>
      <c r="Q6" s="1355"/>
      <c r="R6" s="1355"/>
      <c r="S6" s="1355"/>
      <c r="T6" s="1355"/>
      <c r="U6" s="1355"/>
      <c r="V6" s="1355"/>
      <c r="W6" s="1355"/>
      <c r="X6" s="1355"/>
      <c r="Y6" s="1355"/>
      <c r="Z6" s="1355"/>
      <c r="AA6" s="1355"/>
      <c r="AB6" s="1356"/>
    </row>
    <row r="7" spans="1:30" ht="15" customHeight="1" thickBot="1" x14ac:dyDescent="0.35">
      <c r="A7" s="177"/>
      <c r="B7" s="1027"/>
      <c r="C7" s="1028"/>
      <c r="D7" s="1028"/>
      <c r="E7" s="1028"/>
      <c r="F7" s="1028"/>
      <c r="G7" s="1028"/>
      <c r="H7" s="1028"/>
      <c r="I7" s="1353"/>
      <c r="J7" s="1033"/>
      <c r="K7" s="1034"/>
      <c r="L7" s="1357"/>
      <c r="M7" s="1358"/>
      <c r="N7" s="1358"/>
      <c r="O7" s="1358"/>
      <c r="P7" s="1358"/>
      <c r="Q7" s="1358"/>
      <c r="R7" s="1358"/>
      <c r="S7" s="1358"/>
      <c r="T7" s="1358"/>
      <c r="U7" s="1358"/>
      <c r="V7" s="1358"/>
      <c r="W7" s="1358"/>
      <c r="X7" s="1358"/>
      <c r="Y7" s="1358"/>
      <c r="Z7" s="1358"/>
      <c r="AA7" s="1358"/>
      <c r="AB7" s="1359"/>
    </row>
    <row r="8" spans="1:30" ht="14.5" thickBot="1" x14ac:dyDescent="0.35">
      <c r="A8" s="177"/>
      <c r="B8" s="1053"/>
      <c r="C8" s="1054"/>
      <c r="D8" s="1054"/>
      <c r="E8" s="1054"/>
      <c r="F8" s="1054"/>
      <c r="G8" s="1054"/>
      <c r="H8" s="1054"/>
      <c r="I8" s="1054"/>
      <c r="J8" s="1054"/>
      <c r="K8" s="1054"/>
      <c r="L8" s="1054"/>
      <c r="M8" s="1054"/>
      <c r="N8" s="1054"/>
      <c r="O8" s="1054"/>
      <c r="P8" s="1054"/>
      <c r="Q8" s="1054"/>
      <c r="R8" s="1054"/>
      <c r="S8" s="1054"/>
      <c r="T8" s="1054"/>
      <c r="U8" s="1054"/>
      <c r="V8" s="1054"/>
      <c r="W8" s="1054"/>
      <c r="X8" s="1054"/>
      <c r="Y8" s="1054"/>
      <c r="Z8" s="1054"/>
      <c r="AA8" s="1054"/>
      <c r="AB8" s="1055"/>
    </row>
    <row r="9" spans="1:30" ht="5.15" customHeight="1" thickBot="1" x14ac:dyDescent="0.35">
      <c r="A9" s="177"/>
      <c r="B9" s="982" t="s">
        <v>822</v>
      </c>
      <c r="C9" s="983"/>
      <c r="D9" s="983"/>
      <c r="E9" s="983"/>
      <c r="F9" s="983"/>
      <c r="G9" s="983"/>
      <c r="H9" s="984"/>
      <c r="I9" s="1056" t="s">
        <v>823</v>
      </c>
      <c r="J9" s="1057"/>
      <c r="K9" s="1057"/>
      <c r="L9" s="1057"/>
      <c r="M9" s="1057"/>
      <c r="N9" s="1057"/>
      <c r="O9" s="1057"/>
      <c r="P9" s="1057"/>
      <c r="Q9" s="1057"/>
      <c r="R9" s="1057"/>
      <c r="S9" s="1057"/>
      <c r="T9" s="1057"/>
      <c r="U9" s="1057"/>
      <c r="V9" s="1057"/>
      <c r="W9" s="1057"/>
      <c r="X9" s="1057"/>
      <c r="Y9" s="1057"/>
      <c r="Z9" s="1057"/>
      <c r="AA9" s="1057"/>
      <c r="AB9" s="1058"/>
    </row>
    <row r="10" spans="1:30" ht="15" customHeight="1" thickBot="1" x14ac:dyDescent="0.35">
      <c r="A10" s="177"/>
      <c r="B10" s="1053"/>
      <c r="C10" s="1054"/>
      <c r="D10" s="1054"/>
      <c r="E10" s="1054"/>
      <c r="F10" s="1054"/>
      <c r="G10" s="1054"/>
      <c r="H10" s="1054"/>
      <c r="I10" s="1054"/>
      <c r="J10" s="1054"/>
      <c r="K10" s="1054"/>
      <c r="L10" s="1054"/>
      <c r="M10" s="1054"/>
      <c r="N10" s="1054"/>
      <c r="O10" s="1054"/>
      <c r="P10" s="1054"/>
      <c r="Q10" s="1054"/>
      <c r="R10" s="1054"/>
      <c r="S10" s="1054"/>
      <c r="T10" s="1054"/>
      <c r="U10" s="1054"/>
      <c r="V10" s="1054"/>
      <c r="W10" s="1054"/>
      <c r="X10" s="1054"/>
      <c r="Y10" s="1054"/>
      <c r="Z10" s="1054"/>
      <c r="AA10" s="1054"/>
      <c r="AB10" s="1055"/>
    </row>
    <row r="11" spans="1:30" ht="28.5" customHeight="1" thickBot="1" x14ac:dyDescent="0.35">
      <c r="A11" s="177"/>
      <c r="B11" s="1031" t="s">
        <v>5</v>
      </c>
      <c r="C11" s="1059"/>
      <c r="D11" s="1059"/>
      <c r="E11" s="1059"/>
      <c r="F11" s="1059"/>
      <c r="G11" s="1059"/>
      <c r="H11" s="1032"/>
      <c r="I11" s="1061" t="s">
        <v>247</v>
      </c>
      <c r="J11" s="1062"/>
      <c r="K11" s="1062"/>
      <c r="L11" s="1062"/>
      <c r="M11" s="1062"/>
      <c r="N11" s="1062"/>
      <c r="O11" s="1062"/>
      <c r="P11" s="1063"/>
      <c r="Q11" s="1067" t="s">
        <v>460</v>
      </c>
      <c r="R11" s="1068"/>
      <c r="S11" s="1068"/>
      <c r="T11" s="1068"/>
      <c r="U11" s="1069"/>
      <c r="V11" s="1067" t="s">
        <v>7</v>
      </c>
      <c r="W11" s="1068"/>
      <c r="X11" s="1068"/>
      <c r="Y11" s="1069"/>
      <c r="Z11" s="982" t="s">
        <v>8</v>
      </c>
      <c r="AA11" s="983"/>
      <c r="AB11" s="984"/>
    </row>
    <row r="12" spans="1:30" ht="5.15" customHeight="1" thickBot="1" x14ac:dyDescent="0.35">
      <c r="A12" s="177"/>
      <c r="B12" s="1033"/>
      <c r="C12" s="1060"/>
      <c r="D12" s="1060"/>
      <c r="E12" s="1060"/>
      <c r="F12" s="1060"/>
      <c r="G12" s="1060"/>
      <c r="H12" s="1034"/>
      <c r="I12" s="1064"/>
      <c r="J12" s="1065"/>
      <c r="K12" s="1065"/>
      <c r="L12" s="1065"/>
      <c r="M12" s="1065"/>
      <c r="N12" s="1065"/>
      <c r="O12" s="1065"/>
      <c r="P12" s="1066"/>
      <c r="Q12" s="1070" t="s">
        <v>266</v>
      </c>
      <c r="R12" s="1071"/>
      <c r="S12" s="1071"/>
      <c r="T12" s="1071"/>
      <c r="U12" s="1072"/>
      <c r="V12" s="1073" t="s">
        <v>248</v>
      </c>
      <c r="W12" s="1074"/>
      <c r="X12" s="1074"/>
      <c r="Y12" s="1075"/>
      <c r="Z12" s="1070">
        <v>3</v>
      </c>
      <c r="AA12" s="1071"/>
      <c r="AB12" s="1072"/>
    </row>
    <row r="13" spans="1:30" ht="15" customHeight="1" thickBot="1" x14ac:dyDescent="0.35">
      <c r="A13" s="177"/>
      <c r="B13" s="993"/>
      <c r="C13" s="994"/>
      <c r="D13" s="994"/>
      <c r="E13" s="994"/>
      <c r="F13" s="994"/>
      <c r="G13" s="994"/>
      <c r="H13" s="994"/>
      <c r="I13" s="994"/>
      <c r="J13" s="994"/>
      <c r="K13" s="994"/>
      <c r="L13" s="994"/>
      <c r="M13" s="994"/>
      <c r="N13" s="994"/>
      <c r="O13" s="994"/>
      <c r="P13" s="994"/>
      <c r="Q13" s="994"/>
      <c r="R13" s="994"/>
      <c r="S13" s="994"/>
      <c r="T13" s="994"/>
      <c r="U13" s="994"/>
      <c r="V13" s="994"/>
      <c r="W13" s="994"/>
      <c r="X13" s="994"/>
      <c r="Y13" s="994"/>
      <c r="Z13" s="994"/>
      <c r="AA13" s="994"/>
      <c r="AB13" s="995"/>
    </row>
    <row r="14" spans="1:30" ht="30" customHeight="1" thickBot="1" x14ac:dyDescent="0.35">
      <c r="A14" s="177"/>
      <c r="B14" s="1031" t="s">
        <v>10</v>
      </c>
      <c r="C14" s="1059"/>
      <c r="D14" s="1059"/>
      <c r="E14" s="1059"/>
      <c r="F14" s="1059"/>
      <c r="G14" s="1059"/>
      <c r="H14" s="1032"/>
      <c r="I14" s="1308" t="s">
        <v>249</v>
      </c>
      <c r="J14" s="1309"/>
      <c r="K14" s="1309"/>
      <c r="L14" s="1309"/>
      <c r="M14" s="1309"/>
      <c r="N14" s="1309"/>
      <c r="O14" s="1309"/>
      <c r="P14" s="1309"/>
      <c r="Q14" s="1309"/>
      <c r="R14" s="1309"/>
      <c r="S14" s="1309"/>
      <c r="T14" s="1309"/>
      <c r="U14" s="1310"/>
      <c r="V14" s="982" t="s">
        <v>824</v>
      </c>
      <c r="W14" s="983"/>
      <c r="X14" s="983"/>
      <c r="Y14" s="983"/>
      <c r="Z14" s="983"/>
      <c r="AA14" s="983"/>
      <c r="AB14" s="984"/>
    </row>
    <row r="15" spans="1:30" ht="5.15" customHeight="1" thickBot="1" x14ac:dyDescent="0.35">
      <c r="A15" s="177"/>
      <c r="B15" s="1033"/>
      <c r="C15" s="1060"/>
      <c r="D15" s="1060"/>
      <c r="E15" s="1060"/>
      <c r="F15" s="1060"/>
      <c r="G15" s="1060"/>
      <c r="H15" s="1034"/>
      <c r="I15" s="1311"/>
      <c r="J15" s="1312"/>
      <c r="K15" s="1312"/>
      <c r="L15" s="1312"/>
      <c r="M15" s="1312"/>
      <c r="N15" s="1312"/>
      <c r="O15" s="1312"/>
      <c r="P15" s="1312"/>
      <c r="Q15" s="1312"/>
      <c r="R15" s="1312"/>
      <c r="S15" s="1312"/>
      <c r="T15" s="1312"/>
      <c r="U15" s="1313"/>
      <c r="V15" s="1323" t="s">
        <v>20</v>
      </c>
      <c r="W15" s="1324"/>
      <c r="X15" s="1324"/>
      <c r="Y15" s="1324"/>
      <c r="Z15" s="1324"/>
      <c r="AA15" s="1324"/>
      <c r="AB15" s="1325"/>
    </row>
    <row r="16" spans="1:30" ht="30" customHeight="1" thickBot="1" x14ac:dyDescent="0.35">
      <c r="A16" s="177"/>
      <c r="B16" s="993"/>
      <c r="C16" s="994"/>
      <c r="D16" s="994"/>
      <c r="E16" s="994"/>
      <c r="F16" s="994"/>
      <c r="G16" s="994"/>
      <c r="H16" s="994"/>
      <c r="I16" s="994"/>
      <c r="J16" s="994"/>
      <c r="K16" s="994"/>
      <c r="L16" s="994"/>
      <c r="M16" s="994"/>
      <c r="N16" s="994"/>
      <c r="O16" s="994"/>
      <c r="P16" s="994"/>
      <c r="Q16" s="994"/>
      <c r="R16" s="994"/>
      <c r="S16" s="994"/>
      <c r="T16" s="994"/>
      <c r="U16" s="994"/>
      <c r="V16" s="994"/>
      <c r="W16" s="994"/>
      <c r="X16" s="994"/>
      <c r="Y16" s="994"/>
      <c r="Z16" s="994"/>
      <c r="AA16" s="994"/>
      <c r="AB16" s="995"/>
      <c r="AD16" s="117"/>
    </row>
    <row r="17" spans="1:39" ht="5.15" customHeight="1" thickBot="1" x14ac:dyDescent="0.35">
      <c r="A17" s="177"/>
      <c r="B17" s="982" t="s">
        <v>13</v>
      </c>
      <c r="C17" s="983"/>
      <c r="D17" s="983"/>
      <c r="E17" s="983"/>
      <c r="F17" s="983"/>
      <c r="G17" s="983"/>
      <c r="H17" s="984"/>
      <c r="I17" s="1344" t="s">
        <v>928</v>
      </c>
      <c r="J17" s="1345"/>
      <c r="K17" s="1345"/>
      <c r="L17" s="1345"/>
      <c r="M17" s="1345"/>
      <c r="N17" s="1345"/>
      <c r="O17" s="1345"/>
      <c r="P17" s="1345"/>
      <c r="Q17" s="1345"/>
      <c r="R17" s="1345"/>
      <c r="S17" s="1345"/>
      <c r="T17" s="1345"/>
      <c r="U17" s="1345"/>
      <c r="V17" s="1345"/>
      <c r="W17" s="1345"/>
      <c r="X17" s="1345"/>
      <c r="Y17" s="1345"/>
      <c r="Z17" s="1345"/>
      <c r="AA17" s="1345"/>
      <c r="AB17" s="1346"/>
    </row>
    <row r="18" spans="1:39" ht="43.5" customHeight="1" thickBot="1" x14ac:dyDescent="0.35">
      <c r="A18" s="177"/>
      <c r="B18" s="993"/>
      <c r="C18" s="994"/>
      <c r="D18" s="994"/>
      <c r="E18" s="994"/>
      <c r="F18" s="994"/>
      <c r="G18" s="994"/>
      <c r="H18" s="994"/>
      <c r="I18" s="994"/>
      <c r="J18" s="994"/>
      <c r="K18" s="994"/>
      <c r="L18" s="994"/>
      <c r="M18" s="994"/>
      <c r="N18" s="994"/>
      <c r="O18" s="994"/>
      <c r="P18" s="994"/>
      <c r="Q18" s="994"/>
      <c r="R18" s="994"/>
      <c r="S18" s="994"/>
      <c r="T18" s="994"/>
      <c r="U18" s="994"/>
      <c r="V18" s="994"/>
      <c r="W18" s="994"/>
      <c r="X18" s="994"/>
      <c r="Y18" s="994"/>
      <c r="Z18" s="994"/>
      <c r="AA18" s="994"/>
      <c r="AB18" s="995"/>
      <c r="AD18" s="1299"/>
      <c r="AE18" s="1299"/>
      <c r="AF18" s="1299"/>
      <c r="AG18" s="1299"/>
      <c r="AH18" s="1299"/>
      <c r="AI18" s="1299"/>
      <c r="AJ18" s="1299"/>
      <c r="AK18" s="1299"/>
      <c r="AL18" s="1299"/>
      <c r="AM18" s="1299"/>
    </row>
    <row r="19" spans="1:39" ht="5.15" customHeight="1" thickBot="1" x14ac:dyDescent="0.35">
      <c r="A19" s="177"/>
      <c r="B19" s="982" t="s">
        <v>826</v>
      </c>
      <c r="C19" s="983"/>
      <c r="D19" s="983"/>
      <c r="E19" s="983"/>
      <c r="F19" s="983"/>
      <c r="G19" s="983"/>
      <c r="H19" s="984"/>
      <c r="I19" s="1344" t="s">
        <v>928</v>
      </c>
      <c r="J19" s="1345"/>
      <c r="K19" s="1345"/>
      <c r="L19" s="1345"/>
      <c r="M19" s="1345"/>
      <c r="N19" s="1345"/>
      <c r="O19" s="1345"/>
      <c r="P19" s="1345"/>
      <c r="Q19" s="1345"/>
      <c r="R19" s="1345"/>
      <c r="S19" s="1345"/>
      <c r="T19" s="1345"/>
      <c r="U19" s="1345"/>
      <c r="V19" s="1345"/>
      <c r="W19" s="1345"/>
      <c r="X19" s="1345"/>
      <c r="Y19" s="1345"/>
      <c r="Z19" s="1345"/>
      <c r="AA19" s="1345"/>
      <c r="AB19" s="1346"/>
    </row>
    <row r="20" spans="1:39" ht="22.5" customHeight="1" thickBot="1" x14ac:dyDescent="0.35">
      <c r="A20" s="177"/>
      <c r="B20" s="993"/>
      <c r="C20" s="994"/>
      <c r="D20" s="994"/>
      <c r="E20" s="994"/>
      <c r="F20" s="994"/>
      <c r="G20" s="994"/>
      <c r="H20" s="994"/>
      <c r="I20" s="994"/>
      <c r="J20" s="994"/>
      <c r="K20" s="994"/>
      <c r="L20" s="994"/>
      <c r="M20" s="994"/>
      <c r="N20" s="994"/>
      <c r="O20" s="994"/>
      <c r="P20" s="994"/>
      <c r="Q20" s="994"/>
      <c r="R20" s="994"/>
      <c r="S20" s="994"/>
      <c r="T20" s="994"/>
      <c r="U20" s="994"/>
      <c r="V20" s="994"/>
      <c r="W20" s="994"/>
      <c r="X20" s="994"/>
      <c r="Y20" s="994"/>
      <c r="Z20" s="994"/>
      <c r="AA20" s="994"/>
      <c r="AB20" s="995"/>
    </row>
    <row r="21" spans="1:39" ht="30.75" customHeight="1" thickBot="1" x14ac:dyDescent="0.35">
      <c r="A21" s="177"/>
      <c r="B21" s="982" t="s">
        <v>463</v>
      </c>
      <c r="C21" s="983"/>
      <c r="D21" s="983"/>
      <c r="E21" s="983"/>
      <c r="F21" s="983"/>
      <c r="G21" s="984"/>
      <c r="H21" s="1323" t="s">
        <v>57</v>
      </c>
      <c r="I21" s="1324"/>
      <c r="J21" s="1325"/>
      <c r="K21" s="982" t="s">
        <v>835</v>
      </c>
      <c r="L21" s="983"/>
      <c r="M21" s="983"/>
      <c r="N21" s="983"/>
      <c r="O21" s="983"/>
      <c r="P21" s="983"/>
      <c r="Q21" s="983"/>
      <c r="R21" s="983"/>
      <c r="S21" s="983"/>
      <c r="T21" s="984"/>
      <c r="U21" s="1360" t="s">
        <v>59</v>
      </c>
      <c r="V21" s="1361"/>
      <c r="W21" s="1361"/>
      <c r="X21" s="1361"/>
      <c r="Y21" s="1361"/>
      <c r="Z21" s="1361"/>
      <c r="AA21" s="1361"/>
      <c r="AB21" s="1362"/>
    </row>
    <row r="22" spans="1:39" ht="5.15" customHeight="1" thickBot="1" x14ac:dyDescent="0.4">
      <c r="A22" s="177"/>
      <c r="B22" s="979"/>
      <c r="C22" s="980"/>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1"/>
    </row>
    <row r="23" spans="1:39" ht="31.5" customHeight="1" thickBot="1" x14ac:dyDescent="0.35">
      <c r="A23" s="177"/>
      <c r="B23" s="982" t="s">
        <v>836</v>
      </c>
      <c r="C23" s="983"/>
      <c r="D23" s="983"/>
      <c r="E23" s="983"/>
      <c r="F23" s="983"/>
      <c r="G23" s="983"/>
      <c r="H23" s="984"/>
      <c r="I23" s="1344" t="s">
        <v>929</v>
      </c>
      <c r="J23" s="1345"/>
      <c r="K23" s="1345"/>
      <c r="L23" s="1345"/>
      <c r="M23" s="1345"/>
      <c r="N23" s="1345"/>
      <c r="O23" s="1345"/>
      <c r="P23" s="1345"/>
      <c r="Q23" s="1345"/>
      <c r="R23" s="1345"/>
      <c r="S23" s="1345"/>
      <c r="T23" s="1345"/>
      <c r="U23" s="1345"/>
      <c r="V23" s="1345"/>
      <c r="W23" s="1345"/>
      <c r="X23" s="1345"/>
      <c r="Y23" s="1345"/>
      <c r="Z23" s="1345"/>
      <c r="AA23" s="1345"/>
      <c r="AB23" s="1346"/>
    </row>
    <row r="24" spans="1:39" ht="32.25" customHeight="1" thickBot="1" x14ac:dyDescent="0.35">
      <c r="A24" s="177"/>
      <c r="B24" s="993"/>
      <c r="C24" s="994"/>
      <c r="D24" s="994"/>
      <c r="E24" s="994"/>
      <c r="F24" s="994"/>
      <c r="G24" s="994"/>
      <c r="H24" s="994"/>
      <c r="I24" s="994"/>
      <c r="J24" s="994"/>
      <c r="K24" s="994"/>
      <c r="L24" s="994"/>
      <c r="M24" s="994"/>
      <c r="N24" s="994"/>
      <c r="O24" s="994"/>
      <c r="P24" s="994"/>
      <c r="Q24" s="994"/>
      <c r="R24" s="994"/>
      <c r="S24" s="994"/>
      <c r="T24" s="994"/>
      <c r="U24" s="994"/>
      <c r="V24" s="994"/>
      <c r="W24" s="994"/>
      <c r="X24" s="994"/>
      <c r="Y24" s="994"/>
      <c r="Z24" s="994"/>
      <c r="AA24" s="994"/>
      <c r="AB24" s="995"/>
    </row>
    <row r="25" spans="1:39" ht="5.15" customHeight="1" thickBot="1" x14ac:dyDescent="0.35">
      <c r="A25" s="177"/>
      <c r="B25" s="982" t="s">
        <v>268</v>
      </c>
      <c r="C25" s="983"/>
      <c r="D25" s="983"/>
      <c r="E25" s="983"/>
      <c r="F25" s="983"/>
      <c r="G25" s="983"/>
      <c r="H25" s="983"/>
      <c r="I25" s="983"/>
      <c r="J25" s="983"/>
      <c r="K25" s="983"/>
      <c r="L25" s="983"/>
      <c r="M25" s="254"/>
      <c r="N25" s="982" t="s">
        <v>24</v>
      </c>
      <c r="O25" s="983"/>
      <c r="P25" s="983"/>
      <c r="Q25" s="983"/>
      <c r="R25" s="983"/>
      <c r="S25" s="983"/>
      <c r="T25" s="983"/>
      <c r="U25" s="983"/>
      <c r="V25" s="983"/>
      <c r="W25" s="983"/>
      <c r="X25" s="983"/>
      <c r="Y25" s="983"/>
      <c r="Z25" s="983"/>
      <c r="AA25" s="983"/>
      <c r="AB25" s="984"/>
    </row>
    <row r="26" spans="1:39" ht="123.75" customHeight="1" thickBot="1" x14ac:dyDescent="0.35">
      <c r="A26" s="177"/>
      <c r="B26" s="1070" t="s">
        <v>226</v>
      </c>
      <c r="C26" s="1095"/>
      <c r="D26" s="1095"/>
      <c r="E26" s="1095"/>
      <c r="F26" s="1095"/>
      <c r="G26" s="1095"/>
      <c r="H26" s="1095"/>
      <c r="I26" s="1095"/>
      <c r="J26" s="1095"/>
      <c r="K26" s="1095"/>
      <c r="L26" s="1095"/>
      <c r="M26" s="1096"/>
      <c r="N26" s="1361" t="s">
        <v>838</v>
      </c>
      <c r="O26" s="1361"/>
      <c r="P26" s="1361"/>
      <c r="Q26" s="1361"/>
      <c r="R26" s="1361"/>
      <c r="S26" s="1361"/>
      <c r="T26" s="1361"/>
      <c r="U26" s="1361"/>
      <c r="V26" s="1361"/>
      <c r="W26" s="1361"/>
      <c r="X26" s="1361"/>
      <c r="Y26" s="1361"/>
      <c r="Z26" s="1361"/>
      <c r="AA26" s="1361"/>
      <c r="AB26" s="1362"/>
    </row>
    <row r="27" spans="1:39" ht="5.15" customHeight="1" thickBot="1" x14ac:dyDescent="0.35">
      <c r="A27" s="177"/>
      <c r="B27" s="993"/>
      <c r="C27" s="994"/>
      <c r="D27" s="994"/>
      <c r="E27" s="994"/>
      <c r="F27" s="994"/>
      <c r="G27" s="994"/>
      <c r="H27" s="994"/>
      <c r="I27" s="994"/>
      <c r="J27" s="994"/>
      <c r="K27" s="994"/>
      <c r="L27" s="994"/>
      <c r="M27" s="994"/>
      <c r="N27" s="994"/>
      <c r="O27" s="994"/>
      <c r="P27" s="994"/>
      <c r="Q27" s="994"/>
      <c r="R27" s="994"/>
      <c r="S27" s="994"/>
      <c r="T27" s="994"/>
      <c r="U27" s="994"/>
      <c r="V27" s="994"/>
      <c r="W27" s="994"/>
      <c r="X27" s="994"/>
      <c r="Y27" s="994"/>
      <c r="Z27" s="994"/>
      <c r="AA27" s="994"/>
      <c r="AB27" s="995"/>
    </row>
    <row r="28" spans="1:39" ht="48.75" customHeight="1" thickBot="1" x14ac:dyDescent="0.35">
      <c r="A28" s="177"/>
      <c r="B28" s="1031" t="s">
        <v>839</v>
      </c>
      <c r="C28" s="1059"/>
      <c r="D28" s="1059"/>
      <c r="E28" s="1059"/>
      <c r="F28" s="1059"/>
      <c r="G28" s="1059"/>
      <c r="H28" s="1032"/>
      <c r="I28" s="1085" t="s">
        <v>930</v>
      </c>
      <c r="J28" s="1086"/>
      <c r="K28" s="1086"/>
      <c r="L28" s="1087"/>
      <c r="M28" s="982" t="s">
        <v>22</v>
      </c>
      <c r="N28" s="983"/>
      <c r="O28" s="983"/>
      <c r="P28" s="983"/>
      <c r="Q28" s="983"/>
      <c r="R28" s="983"/>
      <c r="S28" s="983"/>
      <c r="T28" s="983"/>
      <c r="U28" s="983"/>
      <c r="V28" s="983"/>
      <c r="W28" s="984"/>
      <c r="X28" s="982" t="s">
        <v>18</v>
      </c>
      <c r="Y28" s="983"/>
      <c r="Z28" s="983"/>
      <c r="AA28" s="983"/>
      <c r="AB28" s="984"/>
    </row>
    <row r="29" spans="1:39" ht="15" thickBot="1" x14ac:dyDescent="0.35">
      <c r="A29" s="177"/>
      <c r="B29" s="1033"/>
      <c r="C29" s="1060"/>
      <c r="D29" s="1060"/>
      <c r="E29" s="1060"/>
      <c r="F29" s="1060"/>
      <c r="G29" s="1060"/>
      <c r="H29" s="1034"/>
      <c r="I29" s="1088"/>
      <c r="J29" s="1089"/>
      <c r="K29" s="1089"/>
      <c r="L29" s="1090"/>
      <c r="M29" s="1320" t="s">
        <v>250</v>
      </c>
      <c r="N29" s="1321"/>
      <c r="O29" s="1321"/>
      <c r="P29" s="1321"/>
      <c r="Q29" s="1321"/>
      <c r="R29" s="1321"/>
      <c r="S29" s="1321"/>
      <c r="T29" s="1321"/>
      <c r="U29" s="1321"/>
      <c r="V29" s="1321"/>
      <c r="W29" s="1322"/>
      <c r="X29" s="1094" t="s">
        <v>20</v>
      </c>
      <c r="Y29" s="1095"/>
      <c r="Z29" s="1095"/>
      <c r="AA29" s="1095"/>
      <c r="AB29" s="1096"/>
    </row>
    <row r="30" spans="1:39" ht="15" customHeight="1" thickBot="1" x14ac:dyDescent="0.35">
      <c r="A30" s="177"/>
      <c r="B30" s="993"/>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5"/>
    </row>
    <row r="31" spans="1:39" ht="14.25" customHeight="1" thickBot="1" x14ac:dyDescent="0.35">
      <c r="A31" s="177"/>
      <c r="B31" s="996" t="s">
        <v>842</v>
      </c>
      <c r="C31" s="997"/>
      <c r="D31" s="997"/>
      <c r="E31" s="997"/>
      <c r="F31" s="997"/>
      <c r="G31" s="997"/>
      <c r="H31" s="997"/>
      <c r="I31" s="997"/>
      <c r="J31" s="998"/>
      <c r="K31" s="1005" t="s">
        <v>35</v>
      </c>
      <c r="L31" s="1006"/>
      <c r="M31" s="1006"/>
      <c r="N31" s="1006"/>
      <c r="O31" s="1006"/>
      <c r="P31" s="1006"/>
      <c r="Q31" s="1006"/>
      <c r="R31" s="1006"/>
      <c r="S31" s="1007" t="s">
        <v>36</v>
      </c>
      <c r="T31" s="1007"/>
      <c r="U31" s="1007"/>
      <c r="V31" s="1007"/>
      <c r="W31" s="1008"/>
      <c r="X31" s="989" t="s">
        <v>37</v>
      </c>
      <c r="Y31" s="990"/>
      <c r="Z31" s="991"/>
      <c r="AA31" s="991"/>
      <c r="AB31" s="992"/>
    </row>
    <row r="32" spans="1:39" ht="15" customHeight="1" x14ac:dyDescent="0.3">
      <c r="A32" s="177"/>
      <c r="B32" s="999"/>
      <c r="C32" s="1000"/>
      <c r="D32" s="1000"/>
      <c r="E32" s="1000"/>
      <c r="F32" s="1000"/>
      <c r="G32" s="1000"/>
      <c r="H32" s="1000"/>
      <c r="I32" s="1000"/>
      <c r="J32" s="1001"/>
      <c r="K32" s="1009" t="s">
        <v>38</v>
      </c>
      <c r="L32" s="1010"/>
      <c r="M32" s="1010"/>
      <c r="N32" s="1010"/>
      <c r="O32" s="1010" t="s">
        <v>39</v>
      </c>
      <c r="P32" s="1010"/>
      <c r="Q32" s="1010"/>
      <c r="R32" s="1010"/>
      <c r="S32" s="1010" t="s">
        <v>38</v>
      </c>
      <c r="T32" s="1010"/>
      <c r="U32" s="1010" t="s">
        <v>39</v>
      </c>
      <c r="V32" s="1010"/>
      <c r="W32" s="1010"/>
      <c r="X32" s="1011" t="s">
        <v>38</v>
      </c>
      <c r="Y32" s="1012"/>
      <c r="Z32" s="1010" t="s">
        <v>39</v>
      </c>
      <c r="AA32" s="1010"/>
      <c r="AB32" s="1013"/>
    </row>
    <row r="33" spans="1:28" ht="14.5" thickBot="1" x14ac:dyDescent="0.35">
      <c r="A33" s="177"/>
      <c r="B33" s="1002"/>
      <c r="C33" s="1003"/>
      <c r="D33" s="1003"/>
      <c r="E33" s="1003"/>
      <c r="F33" s="1003"/>
      <c r="G33" s="1003"/>
      <c r="H33" s="1003"/>
      <c r="I33" s="1003"/>
      <c r="J33" s="1004"/>
      <c r="K33" s="1014">
        <v>0</v>
      </c>
      <c r="L33" s="1015"/>
      <c r="M33" s="1015"/>
      <c r="N33" s="1015"/>
      <c r="O33" s="1015">
        <v>79</v>
      </c>
      <c r="P33" s="1015"/>
      <c r="Q33" s="1015"/>
      <c r="R33" s="1015"/>
      <c r="S33" s="1015">
        <v>80</v>
      </c>
      <c r="T33" s="1015"/>
      <c r="U33" s="1015">
        <v>94</v>
      </c>
      <c r="V33" s="1015"/>
      <c r="W33" s="1015"/>
      <c r="X33" s="1015">
        <v>95</v>
      </c>
      <c r="Y33" s="1110"/>
      <c r="Z33" s="1015">
        <v>100</v>
      </c>
      <c r="AA33" s="1015"/>
      <c r="AB33" s="1111"/>
    </row>
    <row r="34" spans="1:28" s="61" customFormat="1" ht="12" customHeight="1" thickBot="1" x14ac:dyDescent="0.35">
      <c r="B34" s="993"/>
      <c r="C34" s="994"/>
      <c r="D34" s="994"/>
      <c r="E34" s="994"/>
      <c r="F34" s="994"/>
      <c r="G34" s="994"/>
      <c r="H34" s="994"/>
      <c r="I34" s="994"/>
      <c r="J34" s="994"/>
      <c r="K34" s="994"/>
      <c r="L34" s="994"/>
      <c r="M34" s="994"/>
      <c r="N34" s="994"/>
      <c r="O34" s="994"/>
      <c r="P34" s="994"/>
      <c r="Q34" s="994"/>
      <c r="R34" s="994"/>
      <c r="S34" s="994"/>
      <c r="T34" s="994"/>
      <c r="U34" s="994"/>
      <c r="V34" s="994"/>
      <c r="W34" s="994"/>
      <c r="X34" s="994"/>
      <c r="Y34" s="994"/>
      <c r="Z34" s="994"/>
      <c r="AA34" s="994"/>
      <c r="AB34" s="995"/>
    </row>
    <row r="35" spans="1:28" s="61" customFormat="1" ht="14.5" thickBot="1" x14ac:dyDescent="0.35">
      <c r="B35" s="1347" t="s">
        <v>40</v>
      </c>
      <c r="C35" s="1102"/>
      <c r="D35" s="1102"/>
      <c r="E35" s="1102"/>
      <c r="F35" s="1102"/>
      <c r="G35" s="1102"/>
      <c r="H35" s="1102"/>
      <c r="I35" s="1102"/>
      <c r="J35" s="1102"/>
      <c r="K35" s="1102"/>
      <c r="L35" s="1102"/>
      <c r="M35" s="1102"/>
      <c r="N35" s="1102"/>
      <c r="O35" s="1102"/>
      <c r="P35" s="1102"/>
      <c r="Q35" s="1102"/>
      <c r="R35" s="1102"/>
      <c r="S35" s="1102"/>
      <c r="T35" s="1102"/>
      <c r="U35" s="1102"/>
      <c r="V35" s="1102"/>
      <c r="W35" s="1102"/>
      <c r="X35" s="1102"/>
      <c r="Y35" s="1102"/>
      <c r="Z35" s="1102"/>
      <c r="AA35" s="1102"/>
      <c r="AB35" s="1348"/>
    </row>
    <row r="36" spans="1:28" s="61" customFormat="1" ht="14.25" customHeight="1" thickBot="1" x14ac:dyDescent="0.35">
      <c r="B36" s="1336" t="s">
        <v>41</v>
      </c>
      <c r="C36" s="1337"/>
      <c r="D36" s="1337"/>
      <c r="E36" s="1337"/>
      <c r="F36" s="1337"/>
      <c r="G36" s="1337"/>
      <c r="H36" s="256" t="s">
        <v>252</v>
      </c>
      <c r="I36" s="258" t="s">
        <v>253</v>
      </c>
      <c r="J36" s="259" t="s">
        <v>254</v>
      </c>
      <c r="K36" s="1349" t="s">
        <v>43</v>
      </c>
      <c r="L36" s="1350"/>
      <c r="M36" s="1350"/>
      <c r="N36" s="1350"/>
      <c r="O36" s="1350"/>
      <c r="P36" s="1350"/>
      <c r="Q36" s="1350"/>
      <c r="R36" s="1350"/>
      <c r="S36" s="1350"/>
      <c r="T36" s="1350"/>
      <c r="U36" s="1350"/>
      <c r="V36" s="1350"/>
      <c r="W36" s="1350"/>
      <c r="X36" s="1350"/>
      <c r="Y36" s="1350"/>
      <c r="Z36" s="1350"/>
      <c r="AA36" s="1350"/>
      <c r="AB36" s="1351"/>
    </row>
    <row r="37" spans="1:28" s="61" customFormat="1" ht="107.25" customHeight="1" x14ac:dyDescent="0.3">
      <c r="B37" s="1338" t="s">
        <v>172</v>
      </c>
      <c r="C37" s="1339"/>
      <c r="D37" s="1339"/>
      <c r="E37" s="1339"/>
      <c r="F37" s="1339"/>
      <c r="G37" s="1340"/>
      <c r="H37" s="257">
        <v>33</v>
      </c>
      <c r="I37" s="257">
        <v>1387</v>
      </c>
      <c r="J37" s="255">
        <v>0.97620764239365543</v>
      </c>
      <c r="K37" s="1363" t="s">
        <v>255</v>
      </c>
      <c r="L37" s="1364"/>
      <c r="M37" s="1364"/>
      <c r="N37" s="1364"/>
      <c r="O37" s="1364"/>
      <c r="P37" s="1364"/>
      <c r="Q37" s="1364"/>
      <c r="R37" s="1364"/>
      <c r="S37" s="1364"/>
      <c r="T37" s="1364"/>
      <c r="U37" s="1364"/>
      <c r="V37" s="1364"/>
      <c r="W37" s="1364"/>
      <c r="X37" s="1364"/>
      <c r="Y37" s="1364"/>
      <c r="Z37" s="1364"/>
      <c r="AA37" s="1364"/>
      <c r="AB37" s="1365"/>
    </row>
    <row r="38" spans="1:28" s="61" customFormat="1" ht="218.15" customHeight="1" x14ac:dyDescent="0.3">
      <c r="B38" s="1341" t="s">
        <v>174</v>
      </c>
      <c r="C38" s="1342"/>
      <c r="D38" s="1342"/>
      <c r="E38" s="1342"/>
      <c r="F38" s="1342"/>
      <c r="G38" s="1343"/>
      <c r="H38" s="252">
        <v>5</v>
      </c>
      <c r="I38" s="249">
        <v>1327</v>
      </c>
      <c r="J38" s="255">
        <v>0.99623210248681238</v>
      </c>
      <c r="K38" s="1363" t="s">
        <v>701</v>
      </c>
      <c r="L38" s="1364"/>
      <c r="M38" s="1364"/>
      <c r="N38" s="1364"/>
      <c r="O38" s="1364"/>
      <c r="P38" s="1364"/>
      <c r="Q38" s="1364"/>
      <c r="R38" s="1364"/>
      <c r="S38" s="1364"/>
      <c r="T38" s="1364"/>
      <c r="U38" s="1364"/>
      <c r="V38" s="1364"/>
      <c r="W38" s="1364"/>
      <c r="X38" s="1364"/>
      <c r="Y38" s="1364"/>
      <c r="Z38" s="1364"/>
      <c r="AA38" s="1364"/>
      <c r="AB38" s="1365"/>
    </row>
    <row r="39" spans="1:28" s="61" customFormat="1" ht="218.15" customHeight="1" x14ac:dyDescent="0.3">
      <c r="B39" s="1341" t="s">
        <v>175</v>
      </c>
      <c r="C39" s="1342"/>
      <c r="D39" s="1342"/>
      <c r="E39" s="1342"/>
      <c r="F39" s="1342"/>
      <c r="G39" s="1343"/>
      <c r="H39" s="252">
        <v>5</v>
      </c>
      <c r="I39" s="249">
        <v>1535</v>
      </c>
      <c r="J39" s="255">
        <v>0.99674267100977199</v>
      </c>
      <c r="K39" s="1326" t="s">
        <v>931</v>
      </c>
      <c r="L39" s="1327"/>
      <c r="M39" s="1327"/>
      <c r="N39" s="1327"/>
      <c r="O39" s="1327"/>
      <c r="P39" s="1327"/>
      <c r="Q39" s="1327"/>
      <c r="R39" s="1327"/>
      <c r="S39" s="1327"/>
      <c r="T39" s="1327"/>
      <c r="U39" s="1327"/>
      <c r="V39" s="1327"/>
      <c r="W39" s="1327"/>
      <c r="X39" s="1327"/>
      <c r="Y39" s="1327"/>
      <c r="Z39" s="1327"/>
      <c r="AA39" s="1327"/>
      <c r="AB39" s="1328"/>
    </row>
    <row r="40" spans="1:28" s="61" customFormat="1" ht="50.15" customHeight="1" thickBot="1" x14ac:dyDescent="0.35">
      <c r="B40" s="1341" t="s">
        <v>176</v>
      </c>
      <c r="C40" s="1342"/>
      <c r="D40" s="1342"/>
      <c r="E40" s="1342"/>
      <c r="F40" s="1342"/>
      <c r="G40" s="1343"/>
      <c r="H40" s="252">
        <v>2</v>
      </c>
      <c r="I40" s="249">
        <v>2586</v>
      </c>
      <c r="J40" s="251">
        <v>0.99922660479505032</v>
      </c>
      <c r="K40" s="1326" t="s">
        <v>932</v>
      </c>
      <c r="L40" s="1327"/>
      <c r="M40" s="1327"/>
      <c r="N40" s="1327"/>
      <c r="O40" s="1327"/>
      <c r="P40" s="1327"/>
      <c r="Q40" s="1327"/>
      <c r="R40" s="1327"/>
      <c r="S40" s="1327"/>
      <c r="T40" s="1327"/>
      <c r="U40" s="1327"/>
      <c r="V40" s="1327"/>
      <c r="W40" s="1327"/>
      <c r="X40" s="1327"/>
      <c r="Y40" s="1327"/>
      <c r="Z40" s="1327"/>
      <c r="AA40" s="1327"/>
      <c r="AB40" s="1328"/>
    </row>
    <row r="41" spans="1:28" ht="14.5" thickBot="1" x14ac:dyDescent="0.35">
      <c r="A41" s="177"/>
      <c r="B41" s="1112" t="s">
        <v>46</v>
      </c>
      <c r="C41" s="1113"/>
      <c r="D41" s="1113"/>
      <c r="E41" s="1113"/>
      <c r="F41" s="1113"/>
      <c r="G41" s="1114"/>
      <c r="H41" s="261">
        <v>45</v>
      </c>
      <c r="I41" s="261">
        <v>6835</v>
      </c>
      <c r="J41" s="260">
        <v>0.99341623994147765</v>
      </c>
      <c r="K41" s="1115"/>
      <c r="L41" s="1116"/>
      <c r="M41" s="1116"/>
      <c r="N41" s="1116"/>
      <c r="O41" s="1116"/>
      <c r="P41" s="1116"/>
      <c r="Q41" s="1116"/>
      <c r="R41" s="1116"/>
      <c r="S41" s="1116"/>
      <c r="T41" s="1116"/>
      <c r="U41" s="1116"/>
      <c r="V41" s="1116"/>
      <c r="W41" s="1116"/>
      <c r="X41" s="1116"/>
      <c r="Y41" s="1116"/>
      <c r="Z41" s="1116"/>
      <c r="AA41" s="1116"/>
      <c r="AB41" s="1117"/>
    </row>
    <row r="42" spans="1:28" ht="14.5" thickBot="1" x14ac:dyDescent="0.35">
      <c r="A42" s="177"/>
      <c r="B42" s="486"/>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1118"/>
    </row>
    <row r="43" spans="1:28" ht="14.5" thickBot="1" x14ac:dyDescent="0.35">
      <c r="A43" s="177"/>
      <c r="B43" s="982" t="s">
        <v>855</v>
      </c>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4"/>
    </row>
    <row r="44" spans="1:28" x14ac:dyDescent="0.3">
      <c r="A44" s="177"/>
      <c r="B44" s="1079" t="s">
        <v>71</v>
      </c>
      <c r="C44" s="1080"/>
      <c r="D44" s="1080"/>
      <c r="E44" s="1080"/>
      <c r="F44" s="1080"/>
      <c r="G44" s="1080"/>
      <c r="H44" s="1080"/>
      <c r="I44" s="1080"/>
      <c r="J44" s="1080"/>
      <c r="K44" s="1080"/>
      <c r="L44" s="1080"/>
      <c r="M44" s="1080"/>
      <c r="N44" s="1080"/>
      <c r="O44" s="1080"/>
      <c r="P44" s="1080"/>
      <c r="Q44" s="1080"/>
      <c r="R44" s="1080"/>
      <c r="S44" s="1080"/>
      <c r="T44" s="1080"/>
      <c r="U44" s="1080"/>
      <c r="V44" s="1080"/>
      <c r="W44" s="1080"/>
      <c r="X44" s="1080"/>
      <c r="Y44" s="1080"/>
      <c r="Z44" s="1080"/>
      <c r="AA44" s="1080"/>
      <c r="AB44" s="1081"/>
    </row>
    <row r="45" spans="1:28" x14ac:dyDescent="0.3">
      <c r="A45" s="177"/>
      <c r="B45" s="1126"/>
      <c r="C45" s="1127"/>
      <c r="D45" s="1127"/>
      <c r="E45" s="1127"/>
      <c r="F45" s="1127"/>
      <c r="G45" s="1127"/>
      <c r="H45" s="1127"/>
      <c r="I45" s="1127"/>
      <c r="J45" s="1127"/>
      <c r="K45" s="1127"/>
      <c r="L45" s="1127"/>
      <c r="M45" s="1127"/>
      <c r="N45" s="1127"/>
      <c r="O45" s="1127"/>
      <c r="P45" s="1127"/>
      <c r="Q45" s="1127"/>
      <c r="R45" s="1127"/>
      <c r="S45" s="1127"/>
      <c r="T45" s="1127"/>
      <c r="U45" s="1127"/>
      <c r="V45" s="1127"/>
      <c r="W45" s="1127"/>
      <c r="X45" s="1127"/>
      <c r="Y45" s="1127"/>
      <c r="Z45" s="1127"/>
      <c r="AA45" s="1127"/>
      <c r="AB45" s="1128"/>
    </row>
    <row r="46" spans="1:28" x14ac:dyDescent="0.3">
      <c r="A46" s="177"/>
      <c r="B46" s="1126"/>
      <c r="C46" s="1127"/>
      <c r="D46" s="1127"/>
      <c r="E46" s="1127"/>
      <c r="F46" s="1127"/>
      <c r="G46" s="1127"/>
      <c r="H46" s="1127"/>
      <c r="I46" s="1127"/>
      <c r="J46" s="1127"/>
      <c r="K46" s="1127"/>
      <c r="L46" s="1127"/>
      <c r="M46" s="1127"/>
      <c r="N46" s="1127"/>
      <c r="O46" s="1127"/>
      <c r="P46" s="1127"/>
      <c r="Q46" s="1127"/>
      <c r="R46" s="1127"/>
      <c r="S46" s="1127"/>
      <c r="T46" s="1127"/>
      <c r="U46" s="1127"/>
      <c r="V46" s="1127"/>
      <c r="W46" s="1127"/>
      <c r="X46" s="1127"/>
      <c r="Y46" s="1127"/>
      <c r="Z46" s="1127"/>
      <c r="AA46" s="1127"/>
      <c r="AB46" s="1128"/>
    </row>
    <row r="47" spans="1:28" x14ac:dyDescent="0.3">
      <c r="A47" s="177"/>
      <c r="B47" s="1126"/>
      <c r="C47" s="1127"/>
      <c r="D47" s="1127"/>
      <c r="E47" s="1127"/>
      <c r="F47" s="1127"/>
      <c r="G47" s="1127"/>
      <c r="H47" s="1127"/>
      <c r="I47" s="1127"/>
      <c r="J47" s="1127"/>
      <c r="K47" s="1127"/>
      <c r="L47" s="1127"/>
      <c r="M47" s="1127"/>
      <c r="N47" s="1127"/>
      <c r="O47" s="1127"/>
      <c r="P47" s="1127"/>
      <c r="Q47" s="1127"/>
      <c r="R47" s="1127"/>
      <c r="S47" s="1127"/>
      <c r="T47" s="1127"/>
      <c r="U47" s="1127"/>
      <c r="V47" s="1127"/>
      <c r="W47" s="1127"/>
      <c r="X47" s="1127"/>
      <c r="Y47" s="1127"/>
      <c r="Z47" s="1127"/>
      <c r="AA47" s="1127"/>
      <c r="AB47" s="1128"/>
    </row>
    <row r="48" spans="1:28" x14ac:dyDescent="0.3">
      <c r="A48" s="177"/>
      <c r="B48" s="1126"/>
      <c r="C48" s="1127"/>
      <c r="D48" s="1127"/>
      <c r="E48" s="1127"/>
      <c r="F48" s="1127"/>
      <c r="G48" s="1127"/>
      <c r="H48" s="1127"/>
      <c r="I48" s="1127"/>
      <c r="J48" s="1127"/>
      <c r="K48" s="1127"/>
      <c r="L48" s="1127"/>
      <c r="M48" s="1127"/>
      <c r="N48" s="1127"/>
      <c r="O48" s="1127"/>
      <c r="P48" s="1127"/>
      <c r="Q48" s="1127"/>
      <c r="R48" s="1127"/>
      <c r="S48" s="1127"/>
      <c r="T48" s="1127"/>
      <c r="U48" s="1127"/>
      <c r="V48" s="1127"/>
      <c r="W48" s="1127"/>
      <c r="X48" s="1127"/>
      <c r="Y48" s="1127"/>
      <c r="Z48" s="1127"/>
      <c r="AA48" s="1127"/>
      <c r="AB48" s="1128"/>
    </row>
    <row r="49" spans="1:28" x14ac:dyDescent="0.3">
      <c r="A49" s="177"/>
      <c r="B49" s="1126"/>
      <c r="C49" s="1127"/>
      <c r="D49" s="1127"/>
      <c r="E49" s="1127"/>
      <c r="F49" s="1127"/>
      <c r="G49" s="1127"/>
      <c r="H49" s="1127"/>
      <c r="I49" s="1127"/>
      <c r="J49" s="1127"/>
      <c r="K49" s="1127"/>
      <c r="L49" s="1127"/>
      <c r="M49" s="1127"/>
      <c r="N49" s="1127"/>
      <c r="O49" s="1127"/>
      <c r="P49" s="1127"/>
      <c r="Q49" s="1127"/>
      <c r="R49" s="1127"/>
      <c r="S49" s="1127"/>
      <c r="T49" s="1127"/>
      <c r="U49" s="1127"/>
      <c r="V49" s="1127"/>
      <c r="W49" s="1127"/>
      <c r="X49" s="1127"/>
      <c r="Y49" s="1127"/>
      <c r="Z49" s="1127"/>
      <c r="AA49" s="1127"/>
      <c r="AB49" s="1128"/>
    </row>
    <row r="50" spans="1:28" x14ac:dyDescent="0.3">
      <c r="A50" s="177"/>
      <c r="B50" s="1126"/>
      <c r="C50" s="1127"/>
      <c r="D50" s="1127"/>
      <c r="E50" s="1127"/>
      <c r="F50" s="1127"/>
      <c r="G50" s="1127"/>
      <c r="H50" s="1127"/>
      <c r="I50" s="1127"/>
      <c r="J50" s="1127"/>
      <c r="K50" s="1127"/>
      <c r="L50" s="1127"/>
      <c r="M50" s="1127"/>
      <c r="N50" s="1127"/>
      <c r="O50" s="1127"/>
      <c r="P50" s="1127"/>
      <c r="Q50" s="1127"/>
      <c r="R50" s="1127"/>
      <c r="S50" s="1127"/>
      <c r="T50" s="1127"/>
      <c r="U50" s="1127"/>
      <c r="V50" s="1127"/>
      <c r="W50" s="1127"/>
      <c r="X50" s="1127"/>
      <c r="Y50" s="1127"/>
      <c r="Z50" s="1127"/>
      <c r="AA50" s="1127"/>
      <c r="AB50" s="1128"/>
    </row>
    <row r="51" spans="1:28" s="177" customFormat="1" x14ac:dyDescent="0.3">
      <c r="B51" s="1126"/>
      <c r="C51" s="1127"/>
      <c r="D51" s="1127"/>
      <c r="E51" s="1127"/>
      <c r="F51" s="1127"/>
      <c r="G51" s="1127"/>
      <c r="H51" s="1127"/>
      <c r="I51" s="1127"/>
      <c r="J51" s="1127"/>
      <c r="K51" s="1127"/>
      <c r="L51" s="1127"/>
      <c r="M51" s="1127"/>
      <c r="N51" s="1127"/>
      <c r="O51" s="1127"/>
      <c r="P51" s="1127"/>
      <c r="Q51" s="1127"/>
      <c r="R51" s="1127"/>
      <c r="S51" s="1127"/>
      <c r="T51" s="1127"/>
      <c r="U51" s="1127"/>
      <c r="V51" s="1127"/>
      <c r="W51" s="1127"/>
      <c r="X51" s="1127"/>
      <c r="Y51" s="1127"/>
      <c r="Z51" s="1127"/>
      <c r="AA51" s="1127"/>
      <c r="AB51" s="1128"/>
    </row>
    <row r="52" spans="1:28" s="177" customFormat="1" x14ac:dyDescent="0.3">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1127"/>
      <c r="AB52" s="1128"/>
    </row>
    <row r="53" spans="1:28" s="177" customFormat="1" x14ac:dyDescent="0.3">
      <c r="B53" s="1126"/>
      <c r="C53" s="1127"/>
      <c r="D53" s="1127"/>
      <c r="E53" s="1127"/>
      <c r="F53" s="1127"/>
      <c r="G53" s="1127"/>
      <c r="H53" s="1127"/>
      <c r="I53" s="1127"/>
      <c r="J53" s="1127"/>
      <c r="K53" s="1127"/>
      <c r="L53" s="1127"/>
      <c r="M53" s="1127"/>
      <c r="N53" s="1127"/>
      <c r="O53" s="1127"/>
      <c r="P53" s="1127"/>
      <c r="Q53" s="1127"/>
      <c r="R53" s="1127"/>
      <c r="S53" s="1127"/>
      <c r="T53" s="1127"/>
      <c r="U53" s="1127"/>
      <c r="V53" s="1127"/>
      <c r="W53" s="1127"/>
      <c r="X53" s="1127"/>
      <c r="Y53" s="1127"/>
      <c r="Z53" s="1127"/>
      <c r="AA53" s="1127"/>
      <c r="AB53" s="1128"/>
    </row>
    <row r="54" spans="1:28" s="177" customFormat="1" x14ac:dyDescent="0.3">
      <c r="B54" s="1126"/>
      <c r="C54" s="1127"/>
      <c r="D54" s="1127"/>
      <c r="E54" s="1127"/>
      <c r="F54" s="1127"/>
      <c r="G54" s="1127"/>
      <c r="H54" s="1127"/>
      <c r="I54" s="1127"/>
      <c r="J54" s="1127"/>
      <c r="K54" s="1127"/>
      <c r="L54" s="1127"/>
      <c r="M54" s="1127"/>
      <c r="N54" s="1127"/>
      <c r="O54" s="1127"/>
      <c r="P54" s="1127"/>
      <c r="Q54" s="1127"/>
      <c r="R54" s="1127"/>
      <c r="S54" s="1127"/>
      <c r="T54" s="1127"/>
      <c r="U54" s="1127"/>
      <c r="V54" s="1127"/>
      <c r="W54" s="1127"/>
      <c r="X54" s="1127"/>
      <c r="Y54" s="1127"/>
      <c r="Z54" s="1127"/>
      <c r="AA54" s="1127"/>
      <c r="AB54" s="1128"/>
    </row>
    <row r="55" spans="1:28" x14ac:dyDescent="0.3">
      <c r="A55" s="177"/>
      <c r="B55" s="1126"/>
      <c r="C55" s="1127"/>
      <c r="D55" s="1127"/>
      <c r="E55" s="1127"/>
      <c r="F55" s="1127"/>
      <c r="G55" s="1127"/>
      <c r="H55" s="1127"/>
      <c r="I55" s="1127"/>
      <c r="J55" s="1127"/>
      <c r="K55" s="1127"/>
      <c r="L55" s="1127"/>
      <c r="M55" s="1127"/>
      <c r="N55" s="1127"/>
      <c r="O55" s="1127"/>
      <c r="P55" s="1127"/>
      <c r="Q55" s="1127"/>
      <c r="R55" s="1127"/>
      <c r="S55" s="1127"/>
      <c r="T55" s="1127"/>
      <c r="U55" s="1127"/>
      <c r="V55" s="1127"/>
      <c r="W55" s="1127"/>
      <c r="X55" s="1127"/>
      <c r="Y55" s="1127"/>
      <c r="Z55" s="1127"/>
      <c r="AA55" s="1127"/>
      <c r="AB55" s="1128"/>
    </row>
    <row r="56" spans="1:28" ht="10" customHeight="1" x14ac:dyDescent="0.3">
      <c r="A56" s="177"/>
      <c r="B56" s="1126"/>
      <c r="C56" s="1127"/>
      <c r="D56" s="1127"/>
      <c r="E56" s="1127"/>
      <c r="F56" s="1127"/>
      <c r="G56" s="1127"/>
      <c r="H56" s="1127"/>
      <c r="I56" s="1127"/>
      <c r="J56" s="1127"/>
      <c r="K56" s="1127"/>
      <c r="L56" s="1127"/>
      <c r="M56" s="1127"/>
      <c r="N56" s="1127"/>
      <c r="O56" s="1127"/>
      <c r="P56" s="1127"/>
      <c r="Q56" s="1127"/>
      <c r="R56" s="1127"/>
      <c r="S56" s="1127"/>
      <c r="T56" s="1127"/>
      <c r="U56" s="1127"/>
      <c r="V56" s="1127"/>
      <c r="W56" s="1127"/>
      <c r="X56" s="1127"/>
      <c r="Y56" s="1127"/>
      <c r="Z56" s="1127"/>
      <c r="AA56" s="1127"/>
      <c r="AB56" s="1128"/>
    </row>
    <row r="57" spans="1:28" ht="10" customHeight="1" thickBot="1" x14ac:dyDescent="0.35">
      <c r="A57" s="177"/>
      <c r="B57" s="1082"/>
      <c r="C57" s="1083"/>
      <c r="D57" s="1083"/>
      <c r="E57" s="1083"/>
      <c r="F57" s="1083"/>
      <c r="G57" s="1083"/>
      <c r="H57" s="1083"/>
      <c r="I57" s="1083"/>
      <c r="J57" s="1083"/>
      <c r="K57" s="1083"/>
      <c r="L57" s="1083"/>
      <c r="M57" s="1083"/>
      <c r="N57" s="1083"/>
      <c r="O57" s="1083"/>
      <c r="P57" s="1083"/>
      <c r="Q57" s="1083"/>
      <c r="R57" s="1083"/>
      <c r="S57" s="1083"/>
      <c r="T57" s="1083"/>
      <c r="U57" s="1083"/>
      <c r="V57" s="1083"/>
      <c r="W57" s="1083"/>
      <c r="X57" s="1083"/>
      <c r="Y57" s="1083"/>
      <c r="Z57" s="1083"/>
      <c r="AA57" s="1083"/>
      <c r="AB57" s="1084"/>
    </row>
    <row r="58" spans="1:28" ht="14.25" customHeight="1" thickBot="1" x14ac:dyDescent="0.35">
      <c r="A58" s="177"/>
      <c r="B58" s="993"/>
      <c r="C58" s="994"/>
      <c r="D58" s="994"/>
      <c r="E58" s="994"/>
      <c r="F58" s="994"/>
      <c r="G58" s="994"/>
      <c r="H58" s="994"/>
      <c r="I58" s="994"/>
      <c r="J58" s="994"/>
      <c r="K58" s="994"/>
      <c r="L58" s="994"/>
      <c r="M58" s="994"/>
      <c r="N58" s="994"/>
      <c r="O58" s="994"/>
      <c r="P58" s="994"/>
      <c r="Q58" s="994"/>
      <c r="R58" s="994"/>
      <c r="S58" s="994"/>
      <c r="T58" s="994"/>
      <c r="U58" s="994"/>
      <c r="V58" s="994"/>
      <c r="W58" s="994"/>
      <c r="X58" s="994"/>
      <c r="Y58" s="994"/>
      <c r="Z58" s="994"/>
      <c r="AA58" s="994"/>
      <c r="AB58" s="995"/>
    </row>
    <row r="59" spans="1:28" ht="14.25" customHeight="1" x14ac:dyDescent="0.3">
      <c r="A59" s="177"/>
      <c r="B59" s="1129" t="s">
        <v>41</v>
      </c>
      <c r="C59" s="988"/>
      <c r="D59" s="988"/>
      <c r="E59" s="988"/>
      <c r="F59" s="988"/>
      <c r="G59" s="988"/>
      <c r="H59" s="988" t="s">
        <v>60</v>
      </c>
      <c r="I59" s="988"/>
      <c r="J59" s="988" t="s">
        <v>48</v>
      </c>
      <c r="K59" s="988"/>
      <c r="L59" s="988"/>
      <c r="M59" s="988"/>
      <c r="N59" s="988" t="s">
        <v>49</v>
      </c>
      <c r="O59" s="988"/>
      <c r="P59" s="988"/>
      <c r="Q59" s="988"/>
      <c r="R59" s="988"/>
      <c r="S59" s="988"/>
      <c r="T59" s="988"/>
      <c r="U59" s="988"/>
      <c r="V59" s="1130" t="s">
        <v>50</v>
      </c>
      <c r="W59" s="1130"/>
      <c r="X59" s="1130"/>
      <c r="Y59" s="1130"/>
      <c r="Z59" s="1130"/>
      <c r="AA59" s="1130"/>
      <c r="AB59" s="1131"/>
    </row>
    <row r="60" spans="1:28" ht="15" customHeight="1" x14ac:dyDescent="0.3">
      <c r="A60" s="177"/>
      <c r="B60" s="1119" t="s">
        <v>172</v>
      </c>
      <c r="C60" s="1120"/>
      <c r="D60" s="1120"/>
      <c r="E60" s="1120"/>
      <c r="F60" s="1120"/>
      <c r="G60" s="1120"/>
      <c r="H60" s="1335">
        <v>0.98699999999999999</v>
      </c>
      <c r="I60" s="1335"/>
      <c r="J60" s="1335">
        <v>0.97620764239365543</v>
      </c>
      <c r="K60" s="1335"/>
      <c r="L60" s="1335"/>
      <c r="M60" s="1335"/>
      <c r="N60" s="1166" t="s">
        <v>256</v>
      </c>
      <c r="O60" s="1166"/>
      <c r="P60" s="1166"/>
      <c r="Q60" s="1166"/>
      <c r="R60" s="1166"/>
      <c r="S60" s="1166"/>
      <c r="T60" s="1166"/>
      <c r="U60" s="1166"/>
      <c r="V60" s="1317" t="s">
        <v>246</v>
      </c>
      <c r="W60" s="1317"/>
      <c r="X60" s="1317"/>
      <c r="Y60" s="1317"/>
      <c r="Z60" s="1317"/>
      <c r="AA60" s="1317"/>
      <c r="AB60" s="1318"/>
    </row>
    <row r="61" spans="1:28" ht="55" customHeight="1" x14ac:dyDescent="0.3">
      <c r="A61" s="177"/>
      <c r="B61" s="1119" t="s">
        <v>174</v>
      </c>
      <c r="C61" s="1120"/>
      <c r="D61" s="1120"/>
      <c r="E61" s="1120"/>
      <c r="F61" s="1120"/>
      <c r="G61" s="1120"/>
      <c r="H61" s="1335">
        <v>0.997</v>
      </c>
      <c r="I61" s="1335"/>
      <c r="J61" s="1335">
        <v>0.99623210248681238</v>
      </c>
      <c r="K61" s="1335"/>
      <c r="L61" s="1335"/>
      <c r="M61" s="1335"/>
      <c r="N61" s="1166" t="s">
        <v>256</v>
      </c>
      <c r="O61" s="1166"/>
      <c r="P61" s="1166"/>
      <c r="Q61" s="1166"/>
      <c r="R61" s="1166"/>
      <c r="S61" s="1166"/>
      <c r="T61" s="1166"/>
      <c r="U61" s="1166"/>
      <c r="V61" s="1317" t="s">
        <v>246</v>
      </c>
      <c r="W61" s="1317"/>
      <c r="X61" s="1317"/>
      <c r="Y61" s="1317"/>
      <c r="Z61" s="1317"/>
      <c r="AA61" s="1317"/>
      <c r="AB61" s="1318"/>
    </row>
    <row r="62" spans="1:28" ht="55" customHeight="1" x14ac:dyDescent="0.3">
      <c r="A62" s="177"/>
      <c r="B62" s="1119" t="s">
        <v>175</v>
      </c>
      <c r="C62" s="1120"/>
      <c r="D62" s="1120"/>
      <c r="E62" s="1120"/>
      <c r="F62" s="1120"/>
      <c r="G62" s="1120"/>
      <c r="H62" s="1165">
        <v>0.997</v>
      </c>
      <c r="I62" s="1120"/>
      <c r="J62" s="1335">
        <v>0.99674267100977199</v>
      </c>
      <c r="K62" s="1335"/>
      <c r="L62" s="1335"/>
      <c r="M62" s="1335"/>
      <c r="N62" s="1166" t="s">
        <v>256</v>
      </c>
      <c r="O62" s="1166"/>
      <c r="P62" s="1166"/>
      <c r="Q62" s="1166"/>
      <c r="R62" s="1166"/>
      <c r="S62" s="1166"/>
      <c r="T62" s="1166"/>
      <c r="U62" s="1166"/>
      <c r="V62" s="1317" t="s">
        <v>246</v>
      </c>
      <c r="W62" s="1317"/>
      <c r="X62" s="1317"/>
      <c r="Y62" s="1317"/>
      <c r="Z62" s="1317"/>
      <c r="AA62" s="1317"/>
      <c r="AB62" s="1318"/>
    </row>
    <row r="63" spans="1:28" ht="55" customHeight="1" x14ac:dyDescent="0.3">
      <c r="A63" s="177"/>
      <c r="B63" s="1119" t="s">
        <v>176</v>
      </c>
      <c r="C63" s="1120"/>
      <c r="D63" s="1120"/>
      <c r="E63" s="1120"/>
      <c r="F63" s="1120"/>
      <c r="G63" s="1120"/>
      <c r="H63" s="1335">
        <v>0.98699999999999999</v>
      </c>
      <c r="I63" s="1335"/>
      <c r="J63" s="1165">
        <v>0.99922660479505032</v>
      </c>
      <c r="K63" s="1120"/>
      <c r="L63" s="1120"/>
      <c r="M63" s="1120"/>
      <c r="N63" s="1166" t="s">
        <v>256</v>
      </c>
      <c r="O63" s="1166"/>
      <c r="P63" s="1166"/>
      <c r="Q63" s="1166"/>
      <c r="R63" s="1166"/>
      <c r="S63" s="1166"/>
      <c r="T63" s="1166"/>
      <c r="U63" s="1166"/>
      <c r="V63" s="1317" t="s">
        <v>246</v>
      </c>
      <c r="W63" s="1317"/>
      <c r="X63" s="1317"/>
      <c r="Y63" s="1317"/>
      <c r="Z63" s="1317"/>
      <c r="AA63" s="1317"/>
      <c r="AB63" s="1318"/>
    </row>
    <row r="64" spans="1:28" ht="55" customHeight="1" x14ac:dyDescent="0.3">
      <c r="A64" s="177"/>
      <c r="B64" s="1119"/>
      <c r="C64" s="1120"/>
      <c r="D64" s="1120"/>
      <c r="E64" s="1120"/>
      <c r="F64" s="1120"/>
      <c r="G64" s="1120"/>
      <c r="H64" s="1165"/>
      <c r="I64" s="1120"/>
      <c r="J64" s="1165" t="e">
        <v>#DIV/0!</v>
      </c>
      <c r="K64" s="1120"/>
      <c r="L64" s="1120"/>
      <c r="M64" s="1120"/>
      <c r="N64" s="1166"/>
      <c r="O64" s="1166"/>
      <c r="P64" s="1166"/>
      <c r="Q64" s="1166"/>
      <c r="R64" s="1166"/>
      <c r="S64" s="1166"/>
      <c r="T64" s="1166"/>
      <c r="U64" s="1166"/>
      <c r="V64" s="1317"/>
      <c r="W64" s="1317"/>
      <c r="X64" s="1317"/>
      <c r="Y64" s="1317"/>
      <c r="Z64" s="1317"/>
      <c r="AA64" s="1317"/>
      <c r="AB64" s="1318"/>
    </row>
    <row r="65" spans="1:28" ht="14.5" x14ac:dyDescent="0.3">
      <c r="A65" s="177"/>
      <c r="B65" s="1119"/>
      <c r="C65" s="1120"/>
      <c r="D65" s="1120"/>
      <c r="E65" s="1120"/>
      <c r="F65" s="1120"/>
      <c r="G65" s="1120"/>
      <c r="H65" s="1165"/>
      <c r="I65" s="1120"/>
      <c r="J65" s="1165" t="e">
        <v>#DIV/0!</v>
      </c>
      <c r="K65" s="1120"/>
      <c r="L65" s="1120"/>
      <c r="M65" s="1120"/>
      <c r="N65" s="1166"/>
      <c r="O65" s="1166"/>
      <c r="P65" s="1166"/>
      <c r="Q65" s="1166"/>
      <c r="R65" s="1166"/>
      <c r="S65" s="1166"/>
      <c r="T65" s="1166"/>
      <c r="U65" s="1166"/>
      <c r="V65" s="1317"/>
      <c r="W65" s="1317"/>
      <c r="X65" s="1317"/>
      <c r="Y65" s="1317"/>
      <c r="Z65" s="1317"/>
      <c r="AA65" s="1317"/>
      <c r="AB65" s="1318"/>
    </row>
    <row r="66" spans="1:28" ht="14.5" x14ac:dyDescent="0.3">
      <c r="A66" s="177"/>
      <c r="B66" s="1119"/>
      <c r="C66" s="1120"/>
      <c r="D66" s="1120"/>
      <c r="E66" s="1120"/>
      <c r="F66" s="1120"/>
      <c r="G66" s="1120"/>
      <c r="H66" s="1165"/>
      <c r="I66" s="1120"/>
      <c r="J66" s="1165" t="e">
        <v>#DIV/0!</v>
      </c>
      <c r="K66" s="1120"/>
      <c r="L66" s="1120"/>
      <c r="M66" s="1120"/>
      <c r="N66" s="1166"/>
      <c r="O66" s="1166"/>
      <c r="P66" s="1166"/>
      <c r="Q66" s="1166"/>
      <c r="R66" s="1166"/>
      <c r="S66" s="1166"/>
      <c r="T66" s="1166"/>
      <c r="U66" s="1166"/>
      <c r="V66" s="1317"/>
      <c r="W66" s="1317"/>
      <c r="X66" s="1317"/>
      <c r="Y66" s="1317"/>
      <c r="Z66" s="1317"/>
      <c r="AA66" s="1317"/>
      <c r="AB66" s="1318"/>
    </row>
    <row r="67" spans="1:28" ht="14.5" x14ac:dyDescent="0.3">
      <c r="A67" s="177"/>
      <c r="B67" s="1119"/>
      <c r="C67" s="1120"/>
      <c r="D67" s="1120"/>
      <c r="E67" s="1120"/>
      <c r="F67" s="1120"/>
      <c r="G67" s="1120"/>
      <c r="H67" s="1165"/>
      <c r="I67" s="1120"/>
      <c r="J67" s="1165" t="e">
        <v>#DIV/0!</v>
      </c>
      <c r="K67" s="1120"/>
      <c r="L67" s="1120"/>
      <c r="M67" s="1120"/>
      <c r="N67" s="1166"/>
      <c r="O67" s="1166"/>
      <c r="P67" s="1166"/>
      <c r="Q67" s="1166"/>
      <c r="R67" s="1166"/>
      <c r="S67" s="1166"/>
      <c r="T67" s="1166"/>
      <c r="U67" s="1166"/>
      <c r="V67" s="1317"/>
      <c r="W67" s="1317"/>
      <c r="X67" s="1317"/>
      <c r="Y67" s="1317"/>
      <c r="Z67" s="1317"/>
      <c r="AA67" s="1317"/>
      <c r="AB67" s="1318"/>
    </row>
    <row r="68" spans="1:28" ht="14.5" x14ac:dyDescent="0.3">
      <c r="A68" s="177"/>
      <c r="B68" s="1119"/>
      <c r="C68" s="1120"/>
      <c r="D68" s="1120"/>
      <c r="E68" s="1120"/>
      <c r="F68" s="1120"/>
      <c r="G68" s="1120"/>
      <c r="H68" s="1165"/>
      <c r="I68" s="1120"/>
      <c r="J68" s="1165" t="e">
        <v>#DIV/0!</v>
      </c>
      <c r="K68" s="1120"/>
      <c r="L68" s="1120"/>
      <c r="M68" s="1120"/>
      <c r="N68" s="1166"/>
      <c r="O68" s="1166"/>
      <c r="P68" s="1166"/>
      <c r="Q68" s="1166"/>
      <c r="R68" s="1166"/>
      <c r="S68" s="1166"/>
      <c r="T68" s="1166"/>
      <c r="U68" s="1166"/>
      <c r="V68" s="1317"/>
      <c r="W68" s="1317"/>
      <c r="X68" s="1317"/>
      <c r="Y68" s="1317"/>
      <c r="Z68" s="1317"/>
      <c r="AA68" s="1317"/>
      <c r="AB68" s="1318"/>
    </row>
    <row r="69" spans="1:28" ht="14.5" x14ac:dyDescent="0.35">
      <c r="A69" s="177"/>
      <c r="B69" s="1043"/>
      <c r="C69" s="1044"/>
      <c r="D69" s="1044"/>
      <c r="E69" s="1044"/>
      <c r="F69" s="1044"/>
      <c r="G69" s="1044"/>
      <c r="H69" s="1044"/>
      <c r="I69" s="1044"/>
      <c r="J69" s="1044"/>
      <c r="K69" s="1044"/>
      <c r="L69" s="1044"/>
      <c r="M69" s="1044"/>
      <c r="N69" s="1044"/>
      <c r="O69" s="1044"/>
      <c r="P69" s="1044"/>
      <c r="Q69" s="1044"/>
      <c r="R69" s="1044"/>
      <c r="S69" s="1044"/>
      <c r="T69" s="1044"/>
      <c r="U69" s="1044"/>
      <c r="V69" s="1044"/>
      <c r="W69" s="1044"/>
      <c r="X69" s="1044"/>
      <c r="Y69" s="1044"/>
      <c r="Z69" s="1044"/>
      <c r="AA69" s="1044"/>
      <c r="AB69" s="1132"/>
    </row>
    <row r="70" spans="1:28" ht="14.5" x14ac:dyDescent="0.35">
      <c r="A70" s="177"/>
      <c r="B70" s="1043"/>
      <c r="C70" s="1044"/>
      <c r="D70" s="1044"/>
      <c r="E70" s="1044"/>
      <c r="F70" s="1044"/>
      <c r="G70" s="1044"/>
      <c r="H70" s="1044"/>
      <c r="I70" s="1044"/>
      <c r="J70" s="1044"/>
      <c r="K70" s="1044"/>
      <c r="L70" s="1044"/>
      <c r="M70" s="1044"/>
      <c r="N70" s="1044"/>
      <c r="O70" s="1044"/>
      <c r="P70" s="1044"/>
      <c r="Q70" s="1044"/>
      <c r="R70" s="1044"/>
      <c r="S70" s="1044"/>
      <c r="T70" s="1044"/>
      <c r="U70" s="1044"/>
      <c r="V70" s="1044"/>
      <c r="W70" s="1044"/>
      <c r="X70" s="1044"/>
      <c r="Y70" s="1044"/>
      <c r="Z70" s="1044"/>
      <c r="AA70" s="1044"/>
      <c r="AB70" s="1132"/>
    </row>
    <row r="71" spans="1:28" ht="15" thickBot="1" x14ac:dyDescent="0.4">
      <c r="A71" s="177"/>
      <c r="B71" s="1045"/>
      <c r="C71" s="1046"/>
      <c r="D71" s="1046"/>
      <c r="E71" s="1046"/>
      <c r="F71" s="1046"/>
      <c r="G71" s="1046"/>
      <c r="H71" s="1046"/>
      <c r="I71" s="1046"/>
      <c r="J71" s="1046"/>
      <c r="K71" s="1046"/>
      <c r="L71" s="1046"/>
      <c r="M71" s="1046"/>
      <c r="N71" s="1046"/>
      <c r="O71" s="1046"/>
      <c r="P71" s="1046"/>
      <c r="Q71" s="1046"/>
      <c r="R71" s="1046"/>
      <c r="S71" s="1046"/>
      <c r="T71" s="1046"/>
      <c r="U71" s="1046"/>
      <c r="V71" s="1046"/>
      <c r="W71" s="1046"/>
      <c r="X71" s="1046"/>
      <c r="Y71" s="1046"/>
      <c r="Z71" s="1046"/>
      <c r="AA71" s="1046"/>
      <c r="AB71" s="1319"/>
    </row>
    <row r="72" spans="1:28" ht="15" thickBot="1" x14ac:dyDescent="0.4">
      <c r="A72" s="177"/>
      <c r="B72" s="979"/>
      <c r="C72" s="980"/>
      <c r="D72" s="980"/>
      <c r="E72" s="980"/>
      <c r="F72" s="980"/>
      <c r="G72" s="980"/>
      <c r="H72" s="980"/>
      <c r="I72" s="980"/>
      <c r="J72" s="980"/>
      <c r="K72" s="980"/>
      <c r="L72" s="980"/>
      <c r="M72" s="980"/>
      <c r="N72" s="980"/>
      <c r="O72" s="980"/>
      <c r="P72" s="980"/>
      <c r="Q72" s="980"/>
      <c r="R72" s="980"/>
      <c r="S72" s="980"/>
      <c r="T72" s="980"/>
      <c r="U72" s="980"/>
      <c r="V72" s="980"/>
      <c r="W72" s="980"/>
      <c r="X72" s="980"/>
      <c r="Y72" s="980"/>
      <c r="Z72" s="980"/>
      <c r="AA72" s="980"/>
      <c r="AB72" s="981"/>
    </row>
    <row r="73" spans="1:28" x14ac:dyDescent="0.3">
      <c r="A73" s="177"/>
      <c r="B73" s="1329" t="s">
        <v>856</v>
      </c>
      <c r="C73" s="1330"/>
      <c r="D73" s="1330"/>
      <c r="E73" s="1330"/>
      <c r="F73" s="1330"/>
      <c r="G73" s="1331"/>
      <c r="H73" s="1157" t="s">
        <v>857</v>
      </c>
      <c r="I73" s="1157"/>
      <c r="J73" s="1157"/>
      <c r="K73" s="1157"/>
      <c r="L73" s="1157"/>
      <c r="M73" s="1157"/>
      <c r="N73" s="1157"/>
      <c r="O73" s="1157"/>
      <c r="P73" s="1157"/>
      <c r="Q73" s="1157"/>
      <c r="R73" s="1158"/>
      <c r="S73" s="1159" t="s">
        <v>858</v>
      </c>
      <c r="T73" s="1157"/>
      <c r="U73" s="1157"/>
      <c r="V73" s="1157"/>
      <c r="W73" s="1157"/>
      <c r="X73" s="1157"/>
      <c r="Y73" s="1157"/>
      <c r="Z73" s="1157"/>
      <c r="AA73" s="1157"/>
      <c r="AB73" s="1158"/>
    </row>
    <row r="74" spans="1:28" ht="12.5" thickBot="1" x14ac:dyDescent="0.35">
      <c r="A74" s="177"/>
      <c r="B74" s="1332"/>
      <c r="C74" s="1333"/>
      <c r="D74" s="1333"/>
      <c r="E74" s="1333"/>
      <c r="F74" s="1333"/>
      <c r="G74" s="1334"/>
      <c r="H74" s="1157"/>
      <c r="I74" s="1157"/>
      <c r="J74" s="1157"/>
      <c r="K74" s="1157"/>
      <c r="L74" s="1157"/>
      <c r="M74" s="1157"/>
      <c r="N74" s="1157"/>
      <c r="O74" s="1157"/>
      <c r="P74" s="1157"/>
      <c r="Q74" s="1157"/>
      <c r="R74" s="1158"/>
      <c r="S74" s="1159"/>
      <c r="T74" s="1157"/>
      <c r="U74" s="1157"/>
      <c r="V74" s="1157"/>
      <c r="W74" s="1157"/>
      <c r="X74" s="1157"/>
      <c r="Y74" s="1157"/>
      <c r="Z74" s="1157"/>
      <c r="AA74" s="1157"/>
      <c r="AB74" s="1158"/>
    </row>
    <row r="75" spans="1:28" ht="15" thickBot="1" x14ac:dyDescent="0.4">
      <c r="A75" s="177"/>
      <c r="B75" s="720">
        <v>0.99341623994147765</v>
      </c>
      <c r="C75" s="721"/>
      <c r="D75" s="721"/>
      <c r="E75" s="721"/>
      <c r="F75" s="721"/>
      <c r="G75" s="722"/>
      <c r="H75" s="1314" t="s">
        <v>933</v>
      </c>
      <c r="I75" s="1315"/>
      <c r="J75" s="1315"/>
      <c r="K75" s="1315"/>
      <c r="L75" s="1315"/>
      <c r="M75" s="1315"/>
      <c r="N75" s="1315"/>
      <c r="O75" s="1315"/>
      <c r="P75" s="1315"/>
      <c r="Q75" s="1315"/>
      <c r="R75" s="1316"/>
      <c r="S75" s="1091" t="s">
        <v>934</v>
      </c>
      <c r="T75" s="1092"/>
      <c r="U75" s="1092"/>
      <c r="V75" s="1092"/>
      <c r="W75" s="1092"/>
      <c r="X75" s="1092"/>
      <c r="Y75" s="1092"/>
      <c r="Z75" s="1092"/>
      <c r="AA75" s="1092"/>
      <c r="AB75" s="1093"/>
    </row>
    <row r="76" spans="1:28" ht="14.5" thickBot="1" x14ac:dyDescent="0.35">
      <c r="A76" s="177"/>
      <c r="B76" s="700"/>
      <c r="C76" s="701"/>
      <c r="D76" s="701"/>
      <c r="E76" s="701"/>
      <c r="F76" s="701"/>
      <c r="G76" s="701"/>
      <c r="H76" s="701"/>
      <c r="I76" s="701"/>
      <c r="J76" s="701"/>
      <c r="K76" s="701"/>
      <c r="L76" s="701"/>
      <c r="M76" s="701"/>
      <c r="N76" s="701"/>
      <c r="O76" s="701"/>
      <c r="P76" s="701"/>
      <c r="Q76" s="701"/>
      <c r="R76" s="701"/>
      <c r="S76" s="701"/>
      <c r="T76" s="701"/>
      <c r="U76" s="701"/>
      <c r="V76" s="701"/>
      <c r="W76" s="701"/>
      <c r="X76" s="701"/>
      <c r="Y76" s="701"/>
      <c r="Z76" s="701"/>
      <c r="AA76" s="701"/>
      <c r="AB76" s="1136"/>
    </row>
    <row r="77" spans="1:28" x14ac:dyDescent="0.3">
      <c r="A77" s="177"/>
      <c r="B77" s="1137" t="s">
        <v>861</v>
      </c>
      <c r="C77" s="1138"/>
      <c r="D77" s="1138"/>
      <c r="E77" s="1138"/>
      <c r="F77" s="1138"/>
      <c r="G77" s="1138"/>
      <c r="H77" s="1139"/>
      <c r="I77" s="1143" t="s">
        <v>925</v>
      </c>
      <c r="J77" s="1144"/>
      <c r="K77" s="1144"/>
      <c r="L77" s="1144"/>
      <c r="M77" s="1144"/>
      <c r="N77" s="1144"/>
      <c r="O77" s="1144"/>
      <c r="P77" s="1145"/>
      <c r="Q77" s="1137" t="s">
        <v>863</v>
      </c>
      <c r="R77" s="1138"/>
      <c r="S77" s="1138"/>
      <c r="T77" s="1138"/>
      <c r="U77" s="1139"/>
      <c r="V77" s="1302" t="s">
        <v>864</v>
      </c>
      <c r="W77" s="1303"/>
      <c r="X77" s="1303"/>
      <c r="Y77" s="1303"/>
      <c r="Z77" s="1303"/>
      <c r="AA77" s="1303"/>
      <c r="AB77" s="1304"/>
    </row>
    <row r="78" spans="1:28" ht="12.5" thickBot="1" x14ac:dyDescent="0.35">
      <c r="A78" s="177"/>
      <c r="B78" s="1140"/>
      <c r="C78" s="1141"/>
      <c r="D78" s="1141"/>
      <c r="E78" s="1141"/>
      <c r="F78" s="1141"/>
      <c r="G78" s="1141"/>
      <c r="H78" s="1142"/>
      <c r="I78" s="1146"/>
      <c r="J78" s="1147"/>
      <c r="K78" s="1147"/>
      <c r="L78" s="1147"/>
      <c r="M78" s="1147"/>
      <c r="N78" s="1147"/>
      <c r="O78" s="1147"/>
      <c r="P78" s="1148"/>
      <c r="Q78" s="1140"/>
      <c r="R78" s="1141"/>
      <c r="S78" s="1141"/>
      <c r="T78" s="1141"/>
      <c r="U78" s="1142"/>
      <c r="V78" s="1305"/>
      <c r="W78" s="1306"/>
      <c r="X78" s="1306"/>
      <c r="Y78" s="1306"/>
      <c r="Z78" s="1306"/>
      <c r="AA78" s="1306"/>
      <c r="AB78" s="1307"/>
    </row>
    <row r="79" spans="1:28" x14ac:dyDescent="0.3">
      <c r="A79" s="177"/>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row>
    <row r="80" spans="1:28" x14ac:dyDescent="0.3">
      <c r="A80" s="177"/>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row>
    <row r="81" spans="1:28" x14ac:dyDescent="0.3">
      <c r="A81" s="177"/>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row>
    <row r="82" spans="1:28" x14ac:dyDescent="0.3">
      <c r="A82" s="177"/>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row>
    <row r="83" spans="1:28" x14ac:dyDescent="0.3">
      <c r="A83" s="177"/>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row>
    <row r="84" spans="1:28" x14ac:dyDescent="0.3">
      <c r="A84" s="177"/>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row>
    <row r="85" spans="1:28" x14ac:dyDescent="0.3">
      <c r="A85" s="177"/>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row>
    <row r="86" spans="1:28" x14ac:dyDescent="0.3">
      <c r="A86" s="177"/>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row>
    <row r="87" spans="1:28" x14ac:dyDescent="0.3">
      <c r="A87" s="177"/>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row>
    <row r="88" spans="1:28" x14ac:dyDescent="0.3">
      <c r="A88" s="177"/>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row>
    <row r="89" spans="1:28" x14ac:dyDescent="0.3">
      <c r="A89" s="177"/>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row>
    <row r="90" spans="1:28" x14ac:dyDescent="0.3">
      <c r="A90" s="177"/>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row>
    <row r="91" spans="1:28" x14ac:dyDescent="0.3">
      <c r="A91" s="177"/>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row>
    <row r="92" spans="1:28" x14ac:dyDescent="0.3">
      <c r="A92" s="177"/>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row>
    <row r="93" spans="1:28" x14ac:dyDescent="0.3">
      <c r="A93" s="177"/>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row>
    <row r="94" spans="1:28" x14ac:dyDescent="0.3">
      <c r="A94" s="177"/>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row>
    <row r="95" spans="1:28" x14ac:dyDescent="0.3">
      <c r="A95" s="177"/>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row>
    <row r="96" spans="1:28" x14ac:dyDescent="0.3">
      <c r="A96" s="177"/>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row>
    <row r="97" spans="1:28" x14ac:dyDescent="0.3">
      <c r="A97" s="177"/>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row>
    <row r="98" spans="1:28" x14ac:dyDescent="0.3">
      <c r="A98" s="177"/>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row>
    <row r="99" spans="1:28" x14ac:dyDescent="0.3">
      <c r="A99" s="177"/>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row>
    <row r="100" spans="1:28" x14ac:dyDescent="0.3">
      <c r="A100" s="177"/>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row>
    <row r="101" spans="1:28" x14ac:dyDescent="0.3">
      <c r="A101" s="177"/>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row>
    <row r="102" spans="1:28" x14ac:dyDescent="0.3">
      <c r="A102" s="177"/>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row>
    <row r="103" spans="1:28" x14ac:dyDescent="0.3">
      <c r="A103" s="177"/>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row>
    <row r="104" spans="1:28" ht="6" customHeight="1" x14ac:dyDescent="0.3"/>
  </sheetData>
  <mergeCells count="166">
    <mergeCell ref="B8:AB8"/>
    <mergeCell ref="N60:U60"/>
    <mergeCell ref="N61:U61"/>
    <mergeCell ref="N64:U64"/>
    <mergeCell ref="J64:M64"/>
    <mergeCell ref="N62:U62"/>
    <mergeCell ref="N63:U63"/>
    <mergeCell ref="AD18:AM18"/>
    <mergeCell ref="B23:H23"/>
    <mergeCell ref="I23:AB23"/>
    <mergeCell ref="B25:L25"/>
    <mergeCell ref="N25:AB25"/>
    <mergeCell ref="B20:AB20"/>
    <mergeCell ref="U21:AB21"/>
    <mergeCell ref="N26:AB26"/>
    <mergeCell ref="B22:AB22"/>
    <mergeCell ref="B24:AB24"/>
    <mergeCell ref="B19:H19"/>
    <mergeCell ref="I19:AB19"/>
    <mergeCell ref="B21:G21"/>
    <mergeCell ref="H21:J21"/>
    <mergeCell ref="B40:G40"/>
    <mergeCell ref="K39:AB39"/>
    <mergeCell ref="K38:AB38"/>
    <mergeCell ref="B2:G4"/>
    <mergeCell ref="H2:AB2"/>
    <mergeCell ref="H3:O3"/>
    <mergeCell ref="P3:AB3"/>
    <mergeCell ref="H4:AB4"/>
    <mergeCell ref="B6:H7"/>
    <mergeCell ref="B5:AB5"/>
    <mergeCell ref="I6:I7"/>
    <mergeCell ref="J6:K7"/>
    <mergeCell ref="L6:AB7"/>
    <mergeCell ref="B70:G70"/>
    <mergeCell ref="B71:G71"/>
    <mergeCell ref="H68:I68"/>
    <mergeCell ref="B28:H29"/>
    <mergeCell ref="B26:M26"/>
    <mergeCell ref="B41:G41"/>
    <mergeCell ref="B43:AB43"/>
    <mergeCell ref="B44:AB57"/>
    <mergeCell ref="H59:I59"/>
    <mergeCell ref="B59:G59"/>
    <mergeCell ref="V64:AB64"/>
    <mergeCell ref="V65:AB65"/>
    <mergeCell ref="V66:AB66"/>
    <mergeCell ref="H65:I65"/>
    <mergeCell ref="J65:M65"/>
    <mergeCell ref="H66:I66"/>
    <mergeCell ref="J66:M66"/>
    <mergeCell ref="K37:AB37"/>
    <mergeCell ref="N70:U70"/>
    <mergeCell ref="N71:U71"/>
    <mergeCell ref="H70:I70"/>
    <mergeCell ref="J70:M70"/>
    <mergeCell ref="H71:I71"/>
    <mergeCell ref="J71:M71"/>
    <mergeCell ref="N65:U65"/>
    <mergeCell ref="N66:U66"/>
    <mergeCell ref="J62:M62"/>
    <mergeCell ref="J67:M67"/>
    <mergeCell ref="N67:U67"/>
    <mergeCell ref="J68:M68"/>
    <mergeCell ref="H69:I69"/>
    <mergeCell ref="J69:M69"/>
    <mergeCell ref="N68:U68"/>
    <mergeCell ref="N69:U69"/>
    <mergeCell ref="H61:I61"/>
    <mergeCell ref="J61:M61"/>
    <mergeCell ref="H64:I64"/>
    <mergeCell ref="V62:AB62"/>
    <mergeCell ref="V63:AB63"/>
    <mergeCell ref="B42:AB42"/>
    <mergeCell ref="B58:AB58"/>
    <mergeCell ref="B73:G74"/>
    <mergeCell ref="H63:I63"/>
    <mergeCell ref="J63:M63"/>
    <mergeCell ref="H60:I60"/>
    <mergeCell ref="J60:M60"/>
    <mergeCell ref="B61:G61"/>
    <mergeCell ref="B60:G60"/>
    <mergeCell ref="B62:G62"/>
    <mergeCell ref="B63:G63"/>
    <mergeCell ref="H62:I62"/>
    <mergeCell ref="B68:G68"/>
    <mergeCell ref="B69:G69"/>
    <mergeCell ref="B65:G65"/>
    <mergeCell ref="B66:G66"/>
    <mergeCell ref="B64:G64"/>
    <mergeCell ref="V61:AB61"/>
    <mergeCell ref="V60:AB60"/>
    <mergeCell ref="V68:AB68"/>
    <mergeCell ref="V69:AB69"/>
    <mergeCell ref="H67:I67"/>
    <mergeCell ref="B30:AB30"/>
    <mergeCell ref="B34:AB34"/>
    <mergeCell ref="K40:AB40"/>
    <mergeCell ref="K31:R31"/>
    <mergeCell ref="S31:W31"/>
    <mergeCell ref="X31:AB31"/>
    <mergeCell ref="J59:M59"/>
    <mergeCell ref="N59:U59"/>
    <mergeCell ref="V59:AB59"/>
    <mergeCell ref="K41:AB41"/>
    <mergeCell ref="Z32:AB32"/>
    <mergeCell ref="Z33:AB33"/>
    <mergeCell ref="K33:N33"/>
    <mergeCell ref="O33:R33"/>
    <mergeCell ref="B31:J33"/>
    <mergeCell ref="S33:T33"/>
    <mergeCell ref="U33:W33"/>
    <mergeCell ref="X33:Y33"/>
    <mergeCell ref="B36:G36"/>
    <mergeCell ref="B37:G37"/>
    <mergeCell ref="B38:G38"/>
    <mergeCell ref="B39:G39"/>
    <mergeCell ref="B35:AB35"/>
    <mergeCell ref="K36:AB36"/>
    <mergeCell ref="M28:W28"/>
    <mergeCell ref="M29:W29"/>
    <mergeCell ref="X28:AB28"/>
    <mergeCell ref="X29:AB29"/>
    <mergeCell ref="V14:AB14"/>
    <mergeCell ref="V15:AB15"/>
    <mergeCell ref="Q11:U11"/>
    <mergeCell ref="I11:P12"/>
    <mergeCell ref="B9:H9"/>
    <mergeCell ref="I9:AB9"/>
    <mergeCell ref="B11:H12"/>
    <mergeCell ref="Q12:U12"/>
    <mergeCell ref="Z11:AB11"/>
    <mergeCell ref="V11:Y11"/>
    <mergeCell ref="V12:Y12"/>
    <mergeCell ref="Z12:AB12"/>
    <mergeCell ref="B18:AB18"/>
    <mergeCell ref="B17:H17"/>
    <mergeCell ref="I17:AB17"/>
    <mergeCell ref="B27:AB27"/>
    <mergeCell ref="I28:L29"/>
    <mergeCell ref="B13:AB13"/>
    <mergeCell ref="B14:H15"/>
    <mergeCell ref="V77:AB78"/>
    <mergeCell ref="B10:AB10"/>
    <mergeCell ref="B16:AB16"/>
    <mergeCell ref="K32:N32"/>
    <mergeCell ref="O32:R32"/>
    <mergeCell ref="S32:T32"/>
    <mergeCell ref="U32:W32"/>
    <mergeCell ref="X32:Y32"/>
    <mergeCell ref="I14:U15"/>
    <mergeCell ref="K21:T21"/>
    <mergeCell ref="B77:H78"/>
    <mergeCell ref="Q77:U78"/>
    <mergeCell ref="I77:P78"/>
    <mergeCell ref="B76:AB76"/>
    <mergeCell ref="B75:G75"/>
    <mergeCell ref="H75:R75"/>
    <mergeCell ref="S75:AB75"/>
    <mergeCell ref="B72:AB72"/>
    <mergeCell ref="B67:G67"/>
    <mergeCell ref="V67:AB67"/>
    <mergeCell ref="V70:AB70"/>
    <mergeCell ref="V71:AB71"/>
    <mergeCell ref="H73:R74"/>
    <mergeCell ref="S73:AB74"/>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M109"/>
  <sheetViews>
    <sheetView zoomScale="70" zoomScaleNormal="70" workbookViewId="0">
      <selection sqref="A1:XFD1048576"/>
    </sheetView>
  </sheetViews>
  <sheetFormatPr baseColWidth="10" defaultColWidth="3.7265625" defaultRowHeight="12" x14ac:dyDescent="0.3"/>
  <cols>
    <col min="1" max="1" width="3.7265625" style="66"/>
    <col min="2" max="2" width="2.81640625" style="66" customWidth="1"/>
    <col min="3" max="6" width="2.7265625" style="66" customWidth="1"/>
    <col min="7" max="7" width="5" style="66" customWidth="1"/>
    <col min="8" max="8" width="18.81640625" style="66" customWidth="1"/>
    <col min="9" max="9" width="16.54296875" style="66" customWidth="1"/>
    <col min="10" max="10" width="18.26953125" style="66" customWidth="1"/>
    <col min="11" max="27" width="4.7265625" style="66" customWidth="1"/>
    <col min="28" max="28" width="2.81640625" style="66" customWidth="1"/>
    <col min="29" max="29" width="3.7265625" style="66"/>
    <col min="30" max="30" width="7.7265625" style="66" customWidth="1"/>
    <col min="31" max="31" width="6.1796875" style="66" bestFit="1" customWidth="1"/>
    <col min="32" max="16384" width="3.7265625" style="66"/>
  </cols>
  <sheetData>
    <row r="1" spans="1:28" ht="15" thickBot="1" x14ac:dyDescent="0.4">
      <c r="A1" s="234"/>
      <c r="B1" s="321"/>
      <c r="C1" s="321"/>
      <c r="D1" s="321"/>
      <c r="E1" s="321"/>
      <c r="F1" s="321"/>
      <c r="G1" s="320"/>
      <c r="H1" s="320"/>
      <c r="I1" s="320"/>
      <c r="J1" s="320"/>
      <c r="K1" s="320"/>
      <c r="L1" s="320"/>
      <c r="M1" s="320"/>
      <c r="N1" s="320"/>
      <c r="O1" s="320"/>
      <c r="P1" s="320"/>
      <c r="Q1" s="320"/>
      <c r="R1" s="320"/>
      <c r="S1" s="320"/>
      <c r="T1" s="320"/>
      <c r="U1" s="320"/>
      <c r="V1" s="320"/>
      <c r="W1" s="320"/>
      <c r="X1" s="320"/>
      <c r="Y1" s="320"/>
      <c r="Z1" s="320"/>
      <c r="AA1" s="320"/>
      <c r="AB1" s="320"/>
    </row>
    <row r="2" spans="1:28" ht="45.75" customHeight="1" x14ac:dyDescent="0.35">
      <c r="A2" s="234"/>
      <c r="B2" s="1041"/>
      <c r="C2" s="1042"/>
      <c r="D2" s="1042"/>
      <c r="E2" s="1042"/>
      <c r="F2" s="1042"/>
      <c r="G2" s="1042"/>
      <c r="H2" s="1047" t="s">
        <v>0</v>
      </c>
      <c r="I2" s="1047"/>
      <c r="J2" s="1047"/>
      <c r="K2" s="1047"/>
      <c r="L2" s="1047"/>
      <c r="M2" s="1047"/>
      <c r="N2" s="1047"/>
      <c r="O2" s="1047"/>
      <c r="P2" s="1047"/>
      <c r="Q2" s="1047"/>
      <c r="R2" s="1047"/>
      <c r="S2" s="1047"/>
      <c r="T2" s="1047"/>
      <c r="U2" s="1047"/>
      <c r="V2" s="1047"/>
      <c r="W2" s="1047"/>
      <c r="X2" s="1047"/>
      <c r="Y2" s="1047"/>
      <c r="Z2" s="1047"/>
      <c r="AA2" s="1047"/>
      <c r="AB2" s="1048"/>
    </row>
    <row r="3" spans="1:28" ht="15" customHeight="1" x14ac:dyDescent="0.35">
      <c r="A3" s="234"/>
      <c r="B3" s="1043"/>
      <c r="C3" s="1044"/>
      <c r="D3" s="1044"/>
      <c r="E3" s="1044"/>
      <c r="F3" s="1044"/>
      <c r="G3" s="1044"/>
      <c r="H3" s="1049" t="s">
        <v>818</v>
      </c>
      <c r="I3" s="1049"/>
      <c r="J3" s="1049"/>
      <c r="K3" s="1049"/>
      <c r="L3" s="1049"/>
      <c r="M3" s="1049"/>
      <c r="N3" s="1049"/>
      <c r="O3" s="1049"/>
      <c r="P3" s="1049" t="s">
        <v>63</v>
      </c>
      <c r="Q3" s="1049"/>
      <c r="R3" s="1049"/>
      <c r="S3" s="1049"/>
      <c r="T3" s="1049"/>
      <c r="U3" s="1049"/>
      <c r="V3" s="1049"/>
      <c r="W3" s="1049"/>
      <c r="X3" s="1049"/>
      <c r="Y3" s="1049"/>
      <c r="Z3" s="1049"/>
      <c r="AA3" s="1049"/>
      <c r="AB3" s="1050"/>
    </row>
    <row r="4" spans="1:28" ht="15.75" customHeight="1" thickBot="1" x14ac:dyDescent="0.4">
      <c r="A4" s="234"/>
      <c r="B4" s="1045"/>
      <c r="C4" s="1046"/>
      <c r="D4" s="1046"/>
      <c r="E4" s="1046"/>
      <c r="F4" s="1046"/>
      <c r="G4" s="1046"/>
      <c r="H4" s="1051" t="s">
        <v>819</v>
      </c>
      <c r="I4" s="1051"/>
      <c r="J4" s="1051"/>
      <c r="K4" s="1051"/>
      <c r="L4" s="1051"/>
      <c r="M4" s="1051"/>
      <c r="N4" s="1051"/>
      <c r="O4" s="1051"/>
      <c r="P4" s="1051"/>
      <c r="Q4" s="1051"/>
      <c r="R4" s="1051"/>
      <c r="S4" s="1051"/>
      <c r="T4" s="1051"/>
      <c r="U4" s="1051"/>
      <c r="V4" s="1051"/>
      <c r="W4" s="1051"/>
      <c r="X4" s="1051"/>
      <c r="Y4" s="1051"/>
      <c r="Z4" s="1051"/>
      <c r="AA4" s="1051"/>
      <c r="AB4" s="1052"/>
    </row>
    <row r="5" spans="1:28" ht="15" thickBot="1" x14ac:dyDescent="0.4">
      <c r="A5" s="234"/>
      <c r="B5" s="980"/>
      <c r="C5" s="980"/>
      <c r="D5" s="980"/>
      <c r="E5" s="980"/>
      <c r="F5" s="980"/>
      <c r="G5" s="980"/>
      <c r="H5" s="980"/>
      <c r="I5" s="980"/>
      <c r="J5" s="980"/>
      <c r="K5" s="980"/>
      <c r="L5" s="980"/>
      <c r="M5" s="980"/>
      <c r="N5" s="980"/>
      <c r="O5" s="980"/>
      <c r="P5" s="980"/>
      <c r="Q5" s="980"/>
      <c r="R5" s="980"/>
      <c r="S5" s="980"/>
      <c r="T5" s="980"/>
      <c r="U5" s="980"/>
      <c r="V5" s="980"/>
      <c r="W5" s="980"/>
      <c r="X5" s="980"/>
      <c r="Y5" s="980"/>
      <c r="Z5" s="980"/>
      <c r="AA5" s="980"/>
      <c r="AB5" s="980"/>
    </row>
    <row r="6" spans="1:28" ht="5.15" customHeight="1" x14ac:dyDescent="0.35">
      <c r="A6" s="234"/>
      <c r="B6" s="1025" t="s">
        <v>926</v>
      </c>
      <c r="C6" s="1026"/>
      <c r="D6" s="1026"/>
      <c r="E6" s="1026"/>
      <c r="F6" s="1026"/>
      <c r="G6" s="1026"/>
      <c r="H6" s="1026"/>
      <c r="I6" s="1352" t="s">
        <v>927</v>
      </c>
      <c r="J6" s="1031" t="s">
        <v>4</v>
      </c>
      <c r="K6" s="1032"/>
      <c r="L6" s="1354" t="s">
        <v>906</v>
      </c>
      <c r="M6" s="1355"/>
      <c r="N6" s="1355"/>
      <c r="O6" s="1355"/>
      <c r="P6" s="1355"/>
      <c r="Q6" s="1355"/>
      <c r="R6" s="1355"/>
      <c r="S6" s="1355"/>
      <c r="T6" s="1355"/>
      <c r="U6" s="1355"/>
      <c r="V6" s="1355"/>
      <c r="W6" s="1355"/>
      <c r="X6" s="1355"/>
      <c r="Y6" s="1355"/>
      <c r="Z6" s="1355"/>
      <c r="AA6" s="1355"/>
      <c r="AB6" s="1356"/>
    </row>
    <row r="7" spans="1:28" ht="15" customHeight="1" thickBot="1" x14ac:dyDescent="0.4">
      <c r="A7" s="234"/>
      <c r="B7" s="1027"/>
      <c r="C7" s="1028"/>
      <c r="D7" s="1028"/>
      <c r="E7" s="1028"/>
      <c r="F7" s="1028"/>
      <c r="G7" s="1028"/>
      <c r="H7" s="1028"/>
      <c r="I7" s="1353"/>
      <c r="J7" s="1033"/>
      <c r="K7" s="1034"/>
      <c r="L7" s="1357"/>
      <c r="M7" s="1358"/>
      <c r="N7" s="1358"/>
      <c r="O7" s="1358"/>
      <c r="P7" s="1358"/>
      <c r="Q7" s="1358"/>
      <c r="R7" s="1358"/>
      <c r="S7" s="1358"/>
      <c r="T7" s="1358"/>
      <c r="U7" s="1358"/>
      <c r="V7" s="1358"/>
      <c r="W7" s="1358"/>
      <c r="X7" s="1358"/>
      <c r="Y7" s="1358"/>
      <c r="Z7" s="1358"/>
      <c r="AA7" s="1358"/>
      <c r="AB7" s="1359"/>
    </row>
    <row r="8" spans="1:28" ht="15" thickBot="1" x14ac:dyDescent="0.4">
      <c r="A8" s="234"/>
      <c r="B8" s="1053"/>
      <c r="C8" s="1054"/>
      <c r="D8" s="1054"/>
      <c r="E8" s="1054"/>
      <c r="F8" s="1054"/>
      <c r="G8" s="1054"/>
      <c r="H8" s="1054"/>
      <c r="I8" s="1054"/>
      <c r="J8" s="1054"/>
      <c r="K8" s="1054"/>
      <c r="L8" s="1054"/>
      <c r="M8" s="1054"/>
      <c r="N8" s="1054"/>
      <c r="O8" s="1054"/>
      <c r="P8" s="1054"/>
      <c r="Q8" s="1054"/>
      <c r="R8" s="1054"/>
      <c r="S8" s="1054"/>
      <c r="T8" s="1054"/>
      <c r="U8" s="1054"/>
      <c r="V8" s="1054"/>
      <c r="W8" s="1054"/>
      <c r="X8" s="1054"/>
      <c r="Y8" s="1054"/>
      <c r="Z8" s="1054"/>
      <c r="AA8" s="1054"/>
      <c r="AB8" s="1055"/>
    </row>
    <row r="9" spans="1:28" ht="28" customHeight="1" thickBot="1" x14ac:dyDescent="0.4">
      <c r="A9" s="234"/>
      <c r="B9" s="982" t="s">
        <v>822</v>
      </c>
      <c r="C9" s="983"/>
      <c r="D9" s="983"/>
      <c r="E9" s="983"/>
      <c r="F9" s="983"/>
      <c r="G9" s="983"/>
      <c r="H9" s="984"/>
      <c r="I9" s="1056" t="s">
        <v>907</v>
      </c>
      <c r="J9" s="1057"/>
      <c r="K9" s="1057"/>
      <c r="L9" s="1057"/>
      <c r="M9" s="1057"/>
      <c r="N9" s="1057"/>
      <c r="O9" s="1057"/>
      <c r="P9" s="1057"/>
      <c r="Q9" s="1057"/>
      <c r="R9" s="1057"/>
      <c r="S9" s="1057"/>
      <c r="T9" s="1057"/>
      <c r="U9" s="1057"/>
      <c r="V9" s="1057"/>
      <c r="W9" s="1057"/>
      <c r="X9" s="1057"/>
      <c r="Y9" s="1057"/>
      <c r="Z9" s="1057"/>
      <c r="AA9" s="1057"/>
      <c r="AB9" s="1058"/>
    </row>
    <row r="10" spans="1:28" ht="15" customHeight="1" thickBot="1" x14ac:dyDescent="0.4">
      <c r="A10" s="234"/>
      <c r="B10" s="1053"/>
      <c r="C10" s="1054"/>
      <c r="D10" s="1054"/>
      <c r="E10" s="1054"/>
      <c r="F10" s="1054"/>
      <c r="G10" s="1054"/>
      <c r="H10" s="1054"/>
      <c r="I10" s="1054"/>
      <c r="J10" s="1054"/>
      <c r="K10" s="1054"/>
      <c r="L10" s="1054"/>
      <c r="M10" s="1054"/>
      <c r="N10" s="1054"/>
      <c r="O10" s="1054"/>
      <c r="P10" s="1054"/>
      <c r="Q10" s="1054"/>
      <c r="R10" s="1054"/>
      <c r="S10" s="1054"/>
      <c r="T10" s="1054"/>
      <c r="U10" s="1054"/>
      <c r="V10" s="1054"/>
      <c r="W10" s="1054"/>
      <c r="X10" s="1054"/>
      <c r="Y10" s="1054"/>
      <c r="Z10" s="1054"/>
      <c r="AA10" s="1054"/>
      <c r="AB10" s="1055"/>
    </row>
    <row r="11" spans="1:28" ht="24" customHeight="1" thickBot="1" x14ac:dyDescent="0.4">
      <c r="A11" s="234"/>
      <c r="B11" s="1031" t="s">
        <v>5</v>
      </c>
      <c r="C11" s="1059"/>
      <c r="D11" s="1059"/>
      <c r="E11" s="1059"/>
      <c r="F11" s="1059"/>
      <c r="G11" s="1059"/>
      <c r="H11" s="1032"/>
      <c r="I11" s="1061" t="s">
        <v>258</v>
      </c>
      <c r="J11" s="1062"/>
      <c r="K11" s="1062"/>
      <c r="L11" s="1062"/>
      <c r="M11" s="1062"/>
      <c r="N11" s="1062"/>
      <c r="O11" s="1062"/>
      <c r="P11" s="1063"/>
      <c r="Q11" s="1067" t="s">
        <v>460</v>
      </c>
      <c r="R11" s="1068"/>
      <c r="S11" s="1068"/>
      <c r="T11" s="1068"/>
      <c r="U11" s="1069"/>
      <c r="V11" s="1067" t="s">
        <v>7</v>
      </c>
      <c r="W11" s="1068"/>
      <c r="X11" s="1068"/>
      <c r="Y11" s="1069"/>
      <c r="Z11" s="982" t="s">
        <v>8</v>
      </c>
      <c r="AA11" s="983"/>
      <c r="AB11" s="984"/>
    </row>
    <row r="12" spans="1:28" ht="14" customHeight="1" thickBot="1" x14ac:dyDescent="0.4">
      <c r="A12" s="234"/>
      <c r="B12" s="1033"/>
      <c r="C12" s="1060"/>
      <c r="D12" s="1060"/>
      <c r="E12" s="1060"/>
      <c r="F12" s="1060"/>
      <c r="G12" s="1060"/>
      <c r="H12" s="1034"/>
      <c r="I12" s="1064"/>
      <c r="J12" s="1065"/>
      <c r="K12" s="1065"/>
      <c r="L12" s="1065"/>
      <c r="M12" s="1065"/>
      <c r="N12" s="1065"/>
      <c r="O12" s="1065"/>
      <c r="P12" s="1066"/>
      <c r="Q12" s="1070" t="s">
        <v>129</v>
      </c>
      <c r="R12" s="1071"/>
      <c r="S12" s="1071"/>
      <c r="T12" s="1071"/>
      <c r="U12" s="1072"/>
      <c r="V12" s="1073" t="s">
        <v>259</v>
      </c>
      <c r="W12" s="1074"/>
      <c r="X12" s="1074"/>
      <c r="Y12" s="1075"/>
      <c r="Z12" s="1070">
        <v>5</v>
      </c>
      <c r="AA12" s="1071"/>
      <c r="AB12" s="1072"/>
    </row>
    <row r="13" spans="1:28" ht="20.149999999999999" customHeight="1" thickBot="1" x14ac:dyDescent="0.4">
      <c r="A13" s="234"/>
      <c r="B13" s="993"/>
      <c r="C13" s="994"/>
      <c r="D13" s="994"/>
      <c r="E13" s="994"/>
      <c r="F13" s="994"/>
      <c r="G13" s="994"/>
      <c r="H13" s="994"/>
      <c r="I13" s="994"/>
      <c r="J13" s="994"/>
      <c r="K13" s="994"/>
      <c r="L13" s="994"/>
      <c r="M13" s="994"/>
      <c r="N13" s="994"/>
      <c r="O13" s="994"/>
      <c r="P13" s="994"/>
      <c r="Q13" s="994"/>
      <c r="R13" s="994"/>
      <c r="S13" s="994"/>
      <c r="T13" s="994"/>
      <c r="U13" s="994"/>
      <c r="V13" s="994"/>
      <c r="W13" s="994"/>
      <c r="X13" s="994"/>
      <c r="Y13" s="994"/>
      <c r="Z13" s="994"/>
      <c r="AA13" s="994"/>
      <c r="AB13" s="995"/>
    </row>
    <row r="14" spans="1:28" ht="20.149999999999999" customHeight="1" thickBot="1" x14ac:dyDescent="0.4">
      <c r="A14" s="234"/>
      <c r="B14" s="1031" t="s">
        <v>10</v>
      </c>
      <c r="C14" s="1059"/>
      <c r="D14" s="1059"/>
      <c r="E14" s="1059"/>
      <c r="F14" s="1059"/>
      <c r="G14" s="1059"/>
      <c r="H14" s="1032"/>
      <c r="I14" s="1308" t="s">
        <v>260</v>
      </c>
      <c r="J14" s="1309"/>
      <c r="K14" s="1309"/>
      <c r="L14" s="1309"/>
      <c r="M14" s="1309"/>
      <c r="N14" s="1309"/>
      <c r="O14" s="1309"/>
      <c r="P14" s="1309"/>
      <c r="Q14" s="1309"/>
      <c r="R14" s="1309"/>
      <c r="S14" s="1309"/>
      <c r="T14" s="1309"/>
      <c r="U14" s="1310"/>
      <c r="V14" s="982" t="s">
        <v>824</v>
      </c>
      <c r="W14" s="983"/>
      <c r="X14" s="983"/>
      <c r="Y14" s="983"/>
      <c r="Z14" s="983"/>
      <c r="AA14" s="983"/>
      <c r="AB14" s="984"/>
    </row>
    <row r="15" spans="1:28" ht="14" customHeight="1" thickBot="1" x14ac:dyDescent="0.4">
      <c r="A15" s="234"/>
      <c r="B15" s="1033"/>
      <c r="C15" s="1060"/>
      <c r="D15" s="1060"/>
      <c r="E15" s="1060"/>
      <c r="F15" s="1060"/>
      <c r="G15" s="1060"/>
      <c r="H15" s="1034"/>
      <c r="I15" s="1311"/>
      <c r="J15" s="1312"/>
      <c r="K15" s="1312"/>
      <c r="L15" s="1312"/>
      <c r="M15" s="1312"/>
      <c r="N15" s="1312"/>
      <c r="O15" s="1312"/>
      <c r="P15" s="1312"/>
      <c r="Q15" s="1312"/>
      <c r="R15" s="1312"/>
      <c r="S15" s="1312"/>
      <c r="T15" s="1312"/>
      <c r="U15" s="1313"/>
      <c r="V15" s="1323" t="s">
        <v>20</v>
      </c>
      <c r="W15" s="1324"/>
      <c r="X15" s="1324"/>
      <c r="Y15" s="1324"/>
      <c r="Z15" s="1324"/>
      <c r="AA15" s="1324"/>
      <c r="AB15" s="1325"/>
    </row>
    <row r="16" spans="1:28" ht="15" customHeight="1" thickBot="1" x14ac:dyDescent="0.4">
      <c r="A16" s="234"/>
      <c r="B16" s="993"/>
      <c r="C16" s="994"/>
      <c r="D16" s="994"/>
      <c r="E16" s="994"/>
      <c r="F16" s="994"/>
      <c r="G16" s="994"/>
      <c r="H16" s="994"/>
      <c r="I16" s="994"/>
      <c r="J16" s="994"/>
      <c r="K16" s="994"/>
      <c r="L16" s="994"/>
      <c r="M16" s="994"/>
      <c r="N16" s="994"/>
      <c r="O16" s="994"/>
      <c r="P16" s="994"/>
      <c r="Q16" s="994"/>
      <c r="R16" s="994"/>
      <c r="S16" s="994"/>
      <c r="T16" s="994"/>
      <c r="U16" s="994"/>
      <c r="V16" s="994"/>
      <c r="W16" s="994"/>
      <c r="X16" s="994"/>
      <c r="Y16" s="994"/>
      <c r="Z16" s="994"/>
      <c r="AA16" s="994"/>
      <c r="AB16" s="995"/>
    </row>
    <row r="17" spans="1:39" ht="42" customHeight="1" thickBot="1" x14ac:dyDescent="0.4">
      <c r="A17" s="234"/>
      <c r="B17" s="982" t="s">
        <v>13</v>
      </c>
      <c r="C17" s="983"/>
      <c r="D17" s="983"/>
      <c r="E17" s="983"/>
      <c r="F17" s="983"/>
      <c r="G17" s="983"/>
      <c r="H17" s="984"/>
      <c r="I17" s="1372" t="s">
        <v>261</v>
      </c>
      <c r="J17" s="1373"/>
      <c r="K17" s="1373"/>
      <c r="L17" s="1373"/>
      <c r="M17" s="1373"/>
      <c r="N17" s="1373"/>
      <c r="O17" s="1373"/>
      <c r="P17" s="1373"/>
      <c r="Q17" s="1373"/>
      <c r="R17" s="1373"/>
      <c r="S17" s="1373"/>
      <c r="T17" s="1373"/>
      <c r="U17" s="1373"/>
      <c r="V17" s="1373"/>
      <c r="W17" s="1373"/>
      <c r="X17" s="1373"/>
      <c r="Y17" s="1373"/>
      <c r="Z17" s="1373"/>
      <c r="AA17" s="1373"/>
      <c r="AB17" s="1374"/>
    </row>
    <row r="18" spans="1:39" ht="16.5" customHeight="1" thickBot="1" x14ac:dyDescent="0.4">
      <c r="A18" s="234"/>
      <c r="B18" s="993"/>
      <c r="C18" s="994"/>
      <c r="D18" s="994"/>
      <c r="E18" s="994"/>
      <c r="F18" s="994"/>
      <c r="G18" s="994"/>
      <c r="H18" s="994"/>
      <c r="I18" s="994"/>
      <c r="J18" s="994"/>
      <c r="K18" s="994"/>
      <c r="L18" s="994"/>
      <c r="M18" s="994"/>
      <c r="N18" s="994"/>
      <c r="O18" s="994"/>
      <c r="P18" s="994"/>
      <c r="Q18" s="994"/>
      <c r="R18" s="994"/>
      <c r="S18" s="994"/>
      <c r="T18" s="994"/>
      <c r="U18" s="994"/>
      <c r="V18" s="994"/>
      <c r="W18" s="994"/>
      <c r="X18" s="994"/>
      <c r="Y18" s="994"/>
      <c r="Z18" s="994"/>
      <c r="AA18" s="994"/>
      <c r="AB18" s="995"/>
      <c r="AD18" s="1299"/>
      <c r="AE18" s="1299"/>
      <c r="AF18" s="1299"/>
      <c r="AG18" s="1299"/>
      <c r="AH18" s="1299"/>
      <c r="AI18" s="1299"/>
      <c r="AJ18" s="1299"/>
      <c r="AK18" s="1299"/>
      <c r="AL18" s="1299"/>
      <c r="AM18" s="1299"/>
    </row>
    <row r="19" spans="1:39" ht="70" customHeight="1" thickBot="1" x14ac:dyDescent="0.4">
      <c r="A19" s="235"/>
      <c r="B19" s="982" t="s">
        <v>826</v>
      </c>
      <c r="C19" s="983"/>
      <c r="D19" s="983"/>
      <c r="E19" s="983"/>
      <c r="F19" s="983"/>
      <c r="G19" s="983"/>
      <c r="H19" s="984"/>
      <c r="I19" s="1372" t="s">
        <v>1242</v>
      </c>
      <c r="J19" s="1373"/>
      <c r="K19" s="1373"/>
      <c r="L19" s="1373"/>
      <c r="M19" s="1373"/>
      <c r="N19" s="1373"/>
      <c r="O19" s="1373"/>
      <c r="P19" s="1373"/>
      <c r="Q19" s="1373"/>
      <c r="R19" s="1373"/>
      <c r="S19" s="1373"/>
      <c r="T19" s="1373"/>
      <c r="U19" s="1373"/>
      <c r="V19" s="1373"/>
      <c r="W19" s="1373"/>
      <c r="X19" s="1373"/>
      <c r="Y19" s="1373"/>
      <c r="Z19" s="1373"/>
      <c r="AA19" s="1373"/>
      <c r="AB19" s="1374"/>
    </row>
    <row r="20" spans="1:39" ht="12.5" customHeight="1" thickBot="1" x14ac:dyDescent="0.4">
      <c r="A20" s="235"/>
      <c r="B20" s="993"/>
      <c r="C20" s="994"/>
      <c r="D20" s="994"/>
      <c r="E20" s="994"/>
      <c r="F20" s="994"/>
      <c r="G20" s="994"/>
      <c r="H20" s="994"/>
      <c r="I20" s="994"/>
      <c r="J20" s="994"/>
      <c r="K20" s="994"/>
      <c r="L20" s="994"/>
      <c r="M20" s="994"/>
      <c r="N20" s="994"/>
      <c r="O20" s="994"/>
      <c r="P20" s="994"/>
      <c r="Q20" s="994"/>
      <c r="R20" s="994"/>
      <c r="S20" s="994"/>
      <c r="T20" s="994"/>
      <c r="U20" s="994"/>
      <c r="V20" s="994"/>
      <c r="W20" s="994"/>
      <c r="X20" s="994"/>
      <c r="Y20" s="994"/>
      <c r="Z20" s="994"/>
      <c r="AA20" s="994"/>
      <c r="AB20" s="995"/>
    </row>
    <row r="21" spans="1:39" ht="30.75" customHeight="1" thickBot="1" x14ac:dyDescent="0.4">
      <c r="A21" s="234"/>
      <c r="B21" s="982" t="s">
        <v>463</v>
      </c>
      <c r="C21" s="983"/>
      <c r="D21" s="983"/>
      <c r="E21" s="983"/>
      <c r="F21" s="983"/>
      <c r="G21" s="984"/>
      <c r="H21" s="1323" t="s">
        <v>57</v>
      </c>
      <c r="I21" s="1324"/>
      <c r="J21" s="1325"/>
      <c r="K21" s="982" t="s">
        <v>835</v>
      </c>
      <c r="L21" s="983"/>
      <c r="M21" s="983"/>
      <c r="N21" s="983"/>
      <c r="O21" s="983"/>
      <c r="P21" s="983"/>
      <c r="Q21" s="983"/>
      <c r="R21" s="983"/>
      <c r="S21" s="983"/>
      <c r="T21" s="984"/>
      <c r="U21" s="1360" t="s">
        <v>59</v>
      </c>
      <c r="V21" s="1361"/>
      <c r="W21" s="1361"/>
      <c r="X21" s="1361"/>
      <c r="Y21" s="1361"/>
      <c r="Z21" s="1361"/>
      <c r="AA21" s="1361"/>
      <c r="AB21" s="1362"/>
    </row>
    <row r="22" spans="1:39" ht="8.5" customHeight="1" thickBot="1" x14ac:dyDescent="0.4">
      <c r="A22" s="234"/>
      <c r="B22" s="979"/>
      <c r="C22" s="980"/>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1"/>
    </row>
    <row r="23" spans="1:39" ht="31.5" customHeight="1" thickBot="1" x14ac:dyDescent="0.4">
      <c r="A23" s="234"/>
      <c r="B23" s="982" t="s">
        <v>836</v>
      </c>
      <c r="C23" s="983"/>
      <c r="D23" s="983"/>
      <c r="E23" s="983"/>
      <c r="F23" s="983"/>
      <c r="G23" s="983"/>
      <c r="H23" s="984"/>
      <c r="I23" s="1344" t="s">
        <v>1243</v>
      </c>
      <c r="J23" s="1345"/>
      <c r="K23" s="1345"/>
      <c r="L23" s="1345"/>
      <c r="M23" s="1345"/>
      <c r="N23" s="1345"/>
      <c r="O23" s="1345"/>
      <c r="P23" s="1345"/>
      <c r="Q23" s="1345"/>
      <c r="R23" s="1345"/>
      <c r="S23" s="1345"/>
      <c r="T23" s="1345"/>
      <c r="U23" s="1345"/>
      <c r="V23" s="1345"/>
      <c r="W23" s="1345"/>
      <c r="X23" s="1345"/>
      <c r="Y23" s="1345"/>
      <c r="Z23" s="1345"/>
      <c r="AA23" s="1345"/>
      <c r="AB23" s="1346"/>
    </row>
    <row r="24" spans="1:39" ht="8.5" customHeight="1" thickBot="1" x14ac:dyDescent="0.4">
      <c r="A24" s="235"/>
      <c r="B24" s="993"/>
      <c r="C24" s="994"/>
      <c r="D24" s="994"/>
      <c r="E24" s="994"/>
      <c r="F24" s="994"/>
      <c r="G24" s="994"/>
      <c r="H24" s="994"/>
      <c r="I24" s="994"/>
      <c r="J24" s="994"/>
      <c r="K24" s="994"/>
      <c r="L24" s="994"/>
      <c r="M24" s="994"/>
      <c r="N24" s="994"/>
      <c r="O24" s="994"/>
      <c r="P24" s="994"/>
      <c r="Q24" s="994"/>
      <c r="R24" s="994"/>
      <c r="S24" s="994"/>
      <c r="T24" s="994"/>
      <c r="U24" s="994"/>
      <c r="V24" s="994"/>
      <c r="W24" s="994"/>
      <c r="X24" s="994"/>
      <c r="Y24" s="994"/>
      <c r="Z24" s="994"/>
      <c r="AA24" s="994"/>
      <c r="AB24" s="995"/>
    </row>
    <row r="25" spans="1:39" ht="15" customHeight="1" thickBot="1" x14ac:dyDescent="0.4">
      <c r="A25" s="235"/>
      <c r="B25" s="982" t="s">
        <v>268</v>
      </c>
      <c r="C25" s="983"/>
      <c r="D25" s="983"/>
      <c r="E25" s="983"/>
      <c r="F25" s="983"/>
      <c r="G25" s="983"/>
      <c r="H25" s="983"/>
      <c r="I25" s="983"/>
      <c r="J25" s="983"/>
      <c r="K25" s="983"/>
      <c r="L25" s="983"/>
      <c r="M25" s="325"/>
      <c r="N25" s="982" t="s">
        <v>24</v>
      </c>
      <c r="O25" s="983"/>
      <c r="P25" s="983"/>
      <c r="Q25" s="983"/>
      <c r="R25" s="983"/>
      <c r="S25" s="983"/>
      <c r="T25" s="983"/>
      <c r="U25" s="983"/>
      <c r="V25" s="983"/>
      <c r="W25" s="983"/>
      <c r="X25" s="983"/>
      <c r="Y25" s="983"/>
      <c r="Z25" s="983"/>
      <c r="AA25" s="983"/>
      <c r="AB25" s="984"/>
    </row>
    <row r="26" spans="1:39" ht="54.75" customHeight="1" thickBot="1" x14ac:dyDescent="0.4">
      <c r="A26" s="235"/>
      <c r="B26" s="1070" t="s">
        <v>226</v>
      </c>
      <c r="C26" s="1095"/>
      <c r="D26" s="1095"/>
      <c r="E26" s="1095"/>
      <c r="F26" s="1095"/>
      <c r="G26" s="1095"/>
      <c r="H26" s="1095"/>
      <c r="I26" s="1095"/>
      <c r="J26" s="1095"/>
      <c r="K26" s="1095"/>
      <c r="L26" s="1095"/>
      <c r="M26" s="1096"/>
      <c r="N26" s="1361" t="s">
        <v>838</v>
      </c>
      <c r="O26" s="1361"/>
      <c r="P26" s="1361"/>
      <c r="Q26" s="1361"/>
      <c r="R26" s="1361"/>
      <c r="S26" s="1361"/>
      <c r="T26" s="1361"/>
      <c r="U26" s="1361"/>
      <c r="V26" s="1361"/>
      <c r="W26" s="1361"/>
      <c r="X26" s="1361"/>
      <c r="Y26" s="1361"/>
      <c r="Z26" s="1361"/>
      <c r="AA26" s="1361"/>
      <c r="AB26" s="1362"/>
    </row>
    <row r="27" spans="1:39" ht="5.15" customHeight="1" thickBot="1" x14ac:dyDescent="0.4">
      <c r="A27" s="235"/>
      <c r="B27" s="993"/>
      <c r="C27" s="994"/>
      <c r="D27" s="994"/>
      <c r="E27" s="994"/>
      <c r="F27" s="994"/>
      <c r="G27" s="994"/>
      <c r="H27" s="994"/>
      <c r="I27" s="994"/>
      <c r="J27" s="994"/>
      <c r="K27" s="994"/>
      <c r="L27" s="994"/>
      <c r="M27" s="994"/>
      <c r="N27" s="994"/>
      <c r="O27" s="994"/>
      <c r="P27" s="994"/>
      <c r="Q27" s="994"/>
      <c r="R27" s="994"/>
      <c r="S27" s="994"/>
      <c r="T27" s="994"/>
      <c r="U27" s="994"/>
      <c r="V27" s="994"/>
      <c r="W27" s="994"/>
      <c r="X27" s="994"/>
      <c r="Y27" s="994"/>
      <c r="Z27" s="994"/>
      <c r="AA27" s="994"/>
      <c r="AB27" s="995"/>
    </row>
    <row r="28" spans="1:39" ht="32.25" customHeight="1" thickBot="1" x14ac:dyDescent="0.4">
      <c r="A28" s="234"/>
      <c r="B28" s="1031" t="s">
        <v>839</v>
      </c>
      <c r="C28" s="1059"/>
      <c r="D28" s="1059"/>
      <c r="E28" s="1059"/>
      <c r="F28" s="1059"/>
      <c r="G28" s="1059"/>
      <c r="H28" s="1032"/>
      <c r="I28" s="1085" t="s">
        <v>1244</v>
      </c>
      <c r="J28" s="1086"/>
      <c r="K28" s="1086"/>
      <c r="L28" s="1087"/>
      <c r="M28" s="982" t="s">
        <v>22</v>
      </c>
      <c r="N28" s="983"/>
      <c r="O28" s="983"/>
      <c r="P28" s="983"/>
      <c r="Q28" s="983"/>
      <c r="R28" s="983"/>
      <c r="S28" s="983"/>
      <c r="T28" s="983"/>
      <c r="U28" s="983"/>
      <c r="V28" s="983"/>
      <c r="W28" s="984"/>
      <c r="X28" s="982" t="s">
        <v>18</v>
      </c>
      <c r="Y28" s="983"/>
      <c r="Z28" s="983"/>
      <c r="AA28" s="983"/>
      <c r="AB28" s="984"/>
    </row>
    <row r="29" spans="1:39" ht="14" customHeight="1" thickBot="1" x14ac:dyDescent="0.4">
      <c r="A29" s="234"/>
      <c r="B29" s="1033"/>
      <c r="C29" s="1060"/>
      <c r="D29" s="1060"/>
      <c r="E29" s="1060"/>
      <c r="F29" s="1060"/>
      <c r="G29" s="1060"/>
      <c r="H29" s="1034"/>
      <c r="I29" s="1088"/>
      <c r="J29" s="1089"/>
      <c r="K29" s="1089"/>
      <c r="L29" s="1090"/>
      <c r="M29" s="1320" t="s">
        <v>250</v>
      </c>
      <c r="N29" s="1321"/>
      <c r="O29" s="1321"/>
      <c r="P29" s="1321"/>
      <c r="Q29" s="1321"/>
      <c r="R29" s="1321"/>
      <c r="S29" s="1321"/>
      <c r="T29" s="1321"/>
      <c r="U29" s="1321"/>
      <c r="V29" s="1321"/>
      <c r="W29" s="1322"/>
      <c r="X29" s="1094" t="s">
        <v>20</v>
      </c>
      <c r="Y29" s="1095"/>
      <c r="Z29" s="1095"/>
      <c r="AA29" s="1095"/>
      <c r="AB29" s="1096"/>
    </row>
    <row r="30" spans="1:39" ht="15" customHeight="1" thickBot="1" x14ac:dyDescent="0.4">
      <c r="A30" s="234"/>
      <c r="B30" s="993"/>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5"/>
    </row>
    <row r="31" spans="1:39" ht="15" customHeight="1" thickBot="1" x14ac:dyDescent="0.4">
      <c r="A31" s="234"/>
      <c r="B31" s="996" t="s">
        <v>842</v>
      </c>
      <c r="C31" s="997"/>
      <c r="D31" s="997"/>
      <c r="E31" s="997"/>
      <c r="F31" s="997"/>
      <c r="G31" s="997"/>
      <c r="H31" s="997"/>
      <c r="I31" s="997"/>
      <c r="J31" s="998"/>
      <c r="K31" s="1005" t="s">
        <v>35</v>
      </c>
      <c r="L31" s="1006"/>
      <c r="M31" s="1006"/>
      <c r="N31" s="1006"/>
      <c r="O31" s="1006"/>
      <c r="P31" s="1006"/>
      <c r="Q31" s="1006"/>
      <c r="R31" s="1006"/>
      <c r="S31" s="1007" t="s">
        <v>36</v>
      </c>
      <c r="T31" s="1007"/>
      <c r="U31" s="1007"/>
      <c r="V31" s="1007"/>
      <c r="W31" s="1008"/>
      <c r="X31" s="989" t="s">
        <v>37</v>
      </c>
      <c r="Y31" s="990"/>
      <c r="Z31" s="991"/>
      <c r="AA31" s="991"/>
      <c r="AB31" s="992"/>
    </row>
    <row r="32" spans="1:39" ht="14" customHeight="1" x14ac:dyDescent="0.35">
      <c r="A32" s="234"/>
      <c r="B32" s="999"/>
      <c r="C32" s="1000"/>
      <c r="D32" s="1000"/>
      <c r="E32" s="1000"/>
      <c r="F32" s="1000"/>
      <c r="G32" s="1000"/>
      <c r="H32" s="1000"/>
      <c r="I32" s="1000"/>
      <c r="J32" s="1001"/>
      <c r="K32" s="1009" t="s">
        <v>38</v>
      </c>
      <c r="L32" s="1010"/>
      <c r="M32" s="1010"/>
      <c r="N32" s="1010"/>
      <c r="O32" s="1010" t="s">
        <v>39</v>
      </c>
      <c r="P32" s="1010"/>
      <c r="Q32" s="1010"/>
      <c r="R32" s="1010"/>
      <c r="S32" s="1010" t="s">
        <v>38</v>
      </c>
      <c r="T32" s="1010"/>
      <c r="U32" s="1010" t="s">
        <v>39</v>
      </c>
      <c r="V32" s="1010"/>
      <c r="W32" s="1010"/>
      <c r="X32" s="1011" t="s">
        <v>38</v>
      </c>
      <c r="Y32" s="1012"/>
      <c r="Z32" s="1010" t="s">
        <v>39</v>
      </c>
      <c r="AA32" s="1010"/>
      <c r="AB32" s="1013"/>
    </row>
    <row r="33" spans="1:28" ht="15" customHeight="1" thickBot="1" x14ac:dyDescent="0.4">
      <c r="A33" s="234"/>
      <c r="B33" s="1002"/>
      <c r="C33" s="1003"/>
      <c r="D33" s="1003"/>
      <c r="E33" s="1003"/>
      <c r="F33" s="1003"/>
      <c r="G33" s="1003"/>
      <c r="H33" s="1003"/>
      <c r="I33" s="1003"/>
      <c r="J33" s="1004"/>
      <c r="K33" s="1014">
        <v>0</v>
      </c>
      <c r="L33" s="1015"/>
      <c r="M33" s="1015"/>
      <c r="N33" s="1015"/>
      <c r="O33" s="1015">
        <v>69</v>
      </c>
      <c r="P33" s="1015"/>
      <c r="Q33" s="1015"/>
      <c r="R33" s="1015"/>
      <c r="S33" s="1015">
        <v>70</v>
      </c>
      <c r="T33" s="1015"/>
      <c r="U33" s="1015">
        <v>89</v>
      </c>
      <c r="V33" s="1015"/>
      <c r="W33" s="1015"/>
      <c r="X33" s="1015">
        <v>90</v>
      </c>
      <c r="Y33" s="1110"/>
      <c r="Z33" s="1015">
        <v>100</v>
      </c>
      <c r="AA33" s="1015"/>
      <c r="AB33" s="1111"/>
    </row>
    <row r="34" spans="1:28" ht="15" thickBot="1" x14ac:dyDescent="0.4">
      <c r="A34" s="234"/>
      <c r="B34" s="993"/>
      <c r="C34" s="994"/>
      <c r="D34" s="994"/>
      <c r="E34" s="994"/>
      <c r="F34" s="994"/>
      <c r="G34" s="994"/>
      <c r="H34" s="994"/>
      <c r="I34" s="994"/>
      <c r="J34" s="994"/>
      <c r="K34" s="994"/>
      <c r="L34" s="994"/>
      <c r="M34" s="994"/>
      <c r="N34" s="994"/>
      <c r="O34" s="994"/>
      <c r="P34" s="994"/>
      <c r="Q34" s="994"/>
      <c r="R34" s="994"/>
      <c r="S34" s="994"/>
      <c r="T34" s="994"/>
      <c r="U34" s="994"/>
      <c r="V34" s="994"/>
      <c r="W34" s="994"/>
      <c r="X34" s="994"/>
      <c r="Y34" s="994"/>
      <c r="Z34" s="994"/>
      <c r="AA34" s="994"/>
      <c r="AB34" s="995"/>
    </row>
    <row r="35" spans="1:28" s="61" customFormat="1" ht="12" customHeight="1" thickBot="1" x14ac:dyDescent="0.4">
      <c r="A35" s="234"/>
      <c r="B35" s="1347" t="s">
        <v>40</v>
      </c>
      <c r="C35" s="1102"/>
      <c r="D35" s="1102"/>
      <c r="E35" s="1102"/>
      <c r="F35" s="1102"/>
      <c r="G35" s="1102"/>
      <c r="H35" s="1102"/>
      <c r="I35" s="1102"/>
      <c r="J35" s="1102"/>
      <c r="K35" s="1102"/>
      <c r="L35" s="1102"/>
      <c r="M35" s="1102"/>
      <c r="N35" s="1102"/>
      <c r="O35" s="1102"/>
      <c r="P35" s="1102"/>
      <c r="Q35" s="1102"/>
      <c r="R35" s="1102"/>
      <c r="S35" s="1102"/>
      <c r="T35" s="1102"/>
      <c r="U35" s="1102"/>
      <c r="V35" s="1102"/>
      <c r="W35" s="1102"/>
      <c r="X35" s="1102"/>
      <c r="Y35" s="1102"/>
      <c r="Z35" s="1102"/>
      <c r="AA35" s="1102"/>
      <c r="AB35" s="1348"/>
    </row>
    <row r="36" spans="1:28" s="61" customFormat="1" ht="42.5" thickBot="1" x14ac:dyDescent="0.4">
      <c r="A36" s="234"/>
      <c r="B36" s="1336" t="s">
        <v>41</v>
      </c>
      <c r="C36" s="1337"/>
      <c r="D36" s="1337"/>
      <c r="E36" s="1337"/>
      <c r="F36" s="1337"/>
      <c r="G36" s="1337"/>
      <c r="H36" s="326" t="s">
        <v>935</v>
      </c>
      <c r="I36" s="327" t="s">
        <v>262</v>
      </c>
      <c r="J36" s="328" t="s">
        <v>936</v>
      </c>
      <c r="K36" s="1349" t="s">
        <v>43</v>
      </c>
      <c r="L36" s="1350"/>
      <c r="M36" s="1350"/>
      <c r="N36" s="1350"/>
      <c r="O36" s="1350"/>
      <c r="P36" s="1350"/>
      <c r="Q36" s="1350"/>
      <c r="R36" s="1350"/>
      <c r="S36" s="1350"/>
      <c r="T36" s="1350"/>
      <c r="U36" s="1350"/>
      <c r="V36" s="1350"/>
      <c r="W36" s="1350"/>
      <c r="X36" s="1350"/>
      <c r="Y36" s="1350"/>
      <c r="Z36" s="1350"/>
      <c r="AA36" s="1350"/>
      <c r="AB36" s="1351"/>
    </row>
    <row r="37" spans="1:28" s="61" customFormat="1" ht="14.25" customHeight="1" thickBot="1" x14ac:dyDescent="0.4">
      <c r="A37" s="234"/>
      <c r="B37" s="1338" t="s">
        <v>172</v>
      </c>
      <c r="C37" s="1339"/>
      <c r="D37" s="1339"/>
      <c r="E37" s="1339"/>
      <c r="F37" s="1339"/>
      <c r="G37" s="1340"/>
      <c r="H37" s="333">
        <v>1327</v>
      </c>
      <c r="I37" s="333">
        <v>1327</v>
      </c>
      <c r="J37" s="331">
        <v>1</v>
      </c>
      <c r="K37" s="1363" t="s">
        <v>263</v>
      </c>
      <c r="L37" s="1364"/>
      <c r="M37" s="1364"/>
      <c r="N37" s="1364"/>
      <c r="O37" s="1364"/>
      <c r="P37" s="1364"/>
      <c r="Q37" s="1364"/>
      <c r="R37" s="1364"/>
      <c r="S37" s="1364"/>
      <c r="T37" s="1364"/>
      <c r="U37" s="1364"/>
      <c r="V37" s="1364"/>
      <c r="W37" s="1364"/>
      <c r="X37" s="1364"/>
      <c r="Y37" s="1364"/>
      <c r="Z37" s="1364"/>
      <c r="AA37" s="1364"/>
      <c r="AB37" s="1365"/>
    </row>
    <row r="38" spans="1:28" s="61" customFormat="1" ht="23" customHeight="1" x14ac:dyDescent="0.35">
      <c r="A38" s="234"/>
      <c r="B38" s="1341" t="s">
        <v>174</v>
      </c>
      <c r="C38" s="1342"/>
      <c r="D38" s="1342"/>
      <c r="E38" s="1342"/>
      <c r="F38" s="1342"/>
      <c r="G38" s="1343"/>
      <c r="H38" s="334">
        <v>1535</v>
      </c>
      <c r="I38" s="332">
        <v>1535</v>
      </c>
      <c r="J38" s="331">
        <v>1</v>
      </c>
      <c r="K38" s="1363" t="s">
        <v>702</v>
      </c>
      <c r="L38" s="1364"/>
      <c r="M38" s="1364"/>
      <c r="N38" s="1364"/>
      <c r="O38" s="1364"/>
      <c r="P38" s="1364"/>
      <c r="Q38" s="1364"/>
      <c r="R38" s="1364"/>
      <c r="S38" s="1364"/>
      <c r="T38" s="1364"/>
      <c r="U38" s="1364"/>
      <c r="V38" s="1364"/>
      <c r="W38" s="1364"/>
      <c r="X38" s="1364"/>
      <c r="Y38" s="1364"/>
      <c r="Z38" s="1364"/>
      <c r="AA38" s="1364"/>
      <c r="AB38" s="1365"/>
    </row>
    <row r="39" spans="1:28" s="61" customFormat="1" ht="216" customHeight="1" x14ac:dyDescent="0.35">
      <c r="A39" s="248"/>
      <c r="B39" s="1341" t="s">
        <v>175</v>
      </c>
      <c r="C39" s="1342"/>
      <c r="D39" s="1342"/>
      <c r="E39" s="1342"/>
      <c r="F39" s="1342"/>
      <c r="G39" s="1343"/>
      <c r="H39" s="324">
        <v>2551</v>
      </c>
      <c r="I39" s="323">
        <v>2551</v>
      </c>
      <c r="J39" s="331">
        <v>1</v>
      </c>
      <c r="K39" s="1363" t="s">
        <v>937</v>
      </c>
      <c r="L39" s="1364"/>
      <c r="M39" s="1364"/>
      <c r="N39" s="1364"/>
      <c r="O39" s="1364"/>
      <c r="P39" s="1364"/>
      <c r="Q39" s="1364"/>
      <c r="R39" s="1364"/>
      <c r="S39" s="1364"/>
      <c r="T39" s="1364"/>
      <c r="U39" s="1364"/>
      <c r="V39" s="1364"/>
      <c r="W39" s="1364"/>
      <c r="X39" s="1364"/>
      <c r="Y39" s="1364"/>
      <c r="Z39" s="1364"/>
      <c r="AA39" s="1364"/>
      <c r="AB39" s="1365"/>
    </row>
    <row r="40" spans="1:28" s="61" customFormat="1" ht="216" customHeight="1" thickBot="1" x14ac:dyDescent="0.4">
      <c r="A40" s="248"/>
      <c r="B40" s="1341" t="s">
        <v>938</v>
      </c>
      <c r="C40" s="1342"/>
      <c r="D40" s="1342"/>
      <c r="E40" s="1342"/>
      <c r="F40" s="1342"/>
      <c r="G40" s="1343"/>
      <c r="H40" s="324">
        <v>2421</v>
      </c>
      <c r="I40" s="323">
        <v>2507</v>
      </c>
      <c r="J40" s="331">
        <v>0.96569605105704026</v>
      </c>
      <c r="K40" s="1363" t="s">
        <v>939</v>
      </c>
      <c r="L40" s="1364"/>
      <c r="M40" s="1364"/>
      <c r="N40" s="1364"/>
      <c r="O40" s="1364"/>
      <c r="P40" s="1364"/>
      <c r="Q40" s="1364"/>
      <c r="R40" s="1364"/>
      <c r="S40" s="1364"/>
      <c r="T40" s="1364"/>
      <c r="U40" s="1364"/>
      <c r="V40" s="1364"/>
      <c r="W40" s="1364"/>
      <c r="X40" s="1364"/>
      <c r="Y40" s="1364"/>
      <c r="Z40" s="1364"/>
      <c r="AA40" s="1364"/>
      <c r="AB40" s="1365"/>
    </row>
    <row r="41" spans="1:28" s="61" customFormat="1" ht="50.15" customHeight="1" thickBot="1" x14ac:dyDescent="0.4">
      <c r="A41" s="248"/>
      <c r="B41" s="1112" t="s">
        <v>46</v>
      </c>
      <c r="C41" s="1113"/>
      <c r="D41" s="1113"/>
      <c r="E41" s="1113"/>
      <c r="F41" s="1113"/>
      <c r="G41" s="1114"/>
      <c r="H41" s="330">
        <v>7834</v>
      </c>
      <c r="I41" s="330">
        <v>7920</v>
      </c>
      <c r="J41" s="329">
        <v>0.9891414141414141</v>
      </c>
      <c r="K41" s="1115"/>
      <c r="L41" s="1116"/>
      <c r="M41" s="1116"/>
      <c r="N41" s="1116"/>
      <c r="O41" s="1116"/>
      <c r="P41" s="1116"/>
      <c r="Q41" s="1116"/>
      <c r="R41" s="1116"/>
      <c r="S41" s="1116"/>
      <c r="T41" s="1116"/>
      <c r="U41" s="1116"/>
      <c r="V41" s="1116"/>
      <c r="W41" s="1116"/>
      <c r="X41" s="1116"/>
      <c r="Y41" s="1116"/>
      <c r="Z41" s="1116"/>
      <c r="AA41" s="1116"/>
      <c r="AB41" s="1117"/>
    </row>
    <row r="42" spans="1:28" s="61" customFormat="1" ht="50.15" customHeight="1" thickBot="1" x14ac:dyDescent="0.4">
      <c r="A42" s="248"/>
      <c r="B42" s="486"/>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1118"/>
    </row>
    <row r="43" spans="1:28" s="61" customFormat="1" ht="42" customHeight="1" thickBot="1" x14ac:dyDescent="0.4">
      <c r="A43" s="248"/>
      <c r="B43" s="982" t="s">
        <v>855</v>
      </c>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4"/>
    </row>
    <row r="44" spans="1:28" s="61" customFormat="1" ht="42" customHeight="1" x14ac:dyDescent="0.35">
      <c r="A44" s="248"/>
      <c r="B44" s="1079"/>
      <c r="C44" s="1080"/>
      <c r="D44" s="1080"/>
      <c r="E44" s="1080"/>
      <c r="F44" s="1080"/>
      <c r="G44" s="1080"/>
      <c r="H44" s="1080"/>
      <c r="I44" s="1080"/>
      <c r="J44" s="1080"/>
      <c r="K44" s="1080"/>
      <c r="L44" s="1080"/>
      <c r="M44" s="1080"/>
      <c r="N44" s="1080"/>
      <c r="O44" s="1080"/>
      <c r="P44" s="1080"/>
      <c r="Q44" s="1080"/>
      <c r="R44" s="1080"/>
      <c r="S44" s="1080"/>
      <c r="T44" s="1080"/>
      <c r="U44" s="1080"/>
      <c r="V44" s="1080"/>
      <c r="W44" s="1080"/>
      <c r="X44" s="1080"/>
      <c r="Y44" s="1080"/>
      <c r="Z44" s="1080"/>
      <c r="AA44" s="1080"/>
      <c r="AB44" s="1081"/>
    </row>
    <row r="45" spans="1:28" s="61" customFormat="1" ht="15" customHeight="1" x14ac:dyDescent="0.35">
      <c r="A45" s="248"/>
      <c r="B45" s="1126"/>
      <c r="C45" s="1127"/>
      <c r="D45" s="1127"/>
      <c r="E45" s="1127"/>
      <c r="F45" s="1127"/>
      <c r="G45" s="1127"/>
      <c r="H45" s="1127"/>
      <c r="I45" s="1127"/>
      <c r="J45" s="1127"/>
      <c r="K45" s="1127"/>
      <c r="L45" s="1127"/>
      <c r="M45" s="1127"/>
      <c r="N45" s="1127"/>
      <c r="O45" s="1127"/>
      <c r="P45" s="1127"/>
      <c r="Q45" s="1127"/>
      <c r="R45" s="1127"/>
      <c r="S45" s="1127"/>
      <c r="T45" s="1127"/>
      <c r="U45" s="1127"/>
      <c r="V45" s="1127"/>
      <c r="W45" s="1127"/>
      <c r="X45" s="1127"/>
      <c r="Y45" s="1127"/>
      <c r="Z45" s="1127"/>
      <c r="AA45" s="1127"/>
      <c r="AB45" s="1128"/>
    </row>
    <row r="46" spans="1:28" s="61" customFormat="1" ht="12" customHeight="1" x14ac:dyDescent="0.35">
      <c r="A46" s="248"/>
      <c r="B46" s="1126"/>
      <c r="C46" s="1127"/>
      <c r="D46" s="1127"/>
      <c r="E46" s="1127"/>
      <c r="F46" s="1127"/>
      <c r="G46" s="1127"/>
      <c r="H46" s="1127"/>
      <c r="I46" s="1127"/>
      <c r="J46" s="1127"/>
      <c r="K46" s="1127"/>
      <c r="L46" s="1127"/>
      <c r="M46" s="1127"/>
      <c r="N46" s="1127"/>
      <c r="O46" s="1127"/>
      <c r="P46" s="1127"/>
      <c r="Q46" s="1127"/>
      <c r="R46" s="1127"/>
      <c r="S46" s="1127"/>
      <c r="T46" s="1127"/>
      <c r="U46" s="1127"/>
      <c r="V46" s="1127"/>
      <c r="W46" s="1127"/>
      <c r="X46" s="1127"/>
      <c r="Y46" s="1127"/>
      <c r="Z46" s="1127"/>
      <c r="AA46" s="1127"/>
      <c r="AB46" s="1128"/>
    </row>
    <row r="47" spans="1:28" ht="15" customHeight="1" x14ac:dyDescent="0.35">
      <c r="A47" s="248"/>
      <c r="B47" s="1126"/>
      <c r="C47" s="1127"/>
      <c r="D47" s="1127"/>
      <c r="E47" s="1127"/>
      <c r="F47" s="1127"/>
      <c r="G47" s="1127"/>
      <c r="H47" s="1127"/>
      <c r="I47" s="1127"/>
      <c r="J47" s="1127"/>
      <c r="K47" s="1127"/>
      <c r="L47" s="1127"/>
      <c r="M47" s="1127"/>
      <c r="N47" s="1127"/>
      <c r="O47" s="1127"/>
      <c r="P47" s="1127"/>
      <c r="Q47" s="1127"/>
      <c r="R47" s="1127"/>
      <c r="S47" s="1127"/>
      <c r="T47" s="1127"/>
      <c r="U47" s="1127"/>
      <c r="V47" s="1127"/>
      <c r="W47" s="1127"/>
      <c r="X47" s="1127"/>
      <c r="Y47" s="1127"/>
      <c r="Z47" s="1127"/>
      <c r="AA47" s="1127"/>
      <c r="AB47" s="1128"/>
    </row>
    <row r="48" spans="1:28" ht="12" customHeight="1" x14ac:dyDescent="0.35">
      <c r="A48" s="234"/>
      <c r="B48" s="1126"/>
      <c r="C48" s="1127"/>
      <c r="D48" s="1127"/>
      <c r="E48" s="1127"/>
      <c r="F48" s="1127"/>
      <c r="G48" s="1127"/>
      <c r="H48" s="1127"/>
      <c r="I48" s="1127"/>
      <c r="J48" s="1127"/>
      <c r="K48" s="1127"/>
      <c r="L48" s="1127"/>
      <c r="M48" s="1127"/>
      <c r="N48" s="1127"/>
      <c r="O48" s="1127"/>
      <c r="P48" s="1127"/>
      <c r="Q48" s="1127"/>
      <c r="R48" s="1127"/>
      <c r="S48" s="1127"/>
      <c r="T48" s="1127"/>
      <c r="U48" s="1127"/>
      <c r="V48" s="1127"/>
      <c r="W48" s="1127"/>
      <c r="X48" s="1127"/>
      <c r="Y48" s="1127"/>
      <c r="Z48" s="1127"/>
      <c r="AA48" s="1127"/>
      <c r="AB48" s="1128"/>
    </row>
    <row r="49" spans="1:28" ht="14.5" x14ac:dyDescent="0.35">
      <c r="A49" s="234"/>
      <c r="B49" s="1126"/>
      <c r="C49" s="1127"/>
      <c r="D49" s="1127"/>
      <c r="E49" s="1127"/>
      <c r="F49" s="1127"/>
      <c r="G49" s="1127"/>
      <c r="H49" s="1127"/>
      <c r="I49" s="1127"/>
      <c r="J49" s="1127"/>
      <c r="K49" s="1127"/>
      <c r="L49" s="1127"/>
      <c r="M49" s="1127"/>
      <c r="N49" s="1127"/>
      <c r="O49" s="1127"/>
      <c r="P49" s="1127"/>
      <c r="Q49" s="1127"/>
      <c r="R49" s="1127"/>
      <c r="S49" s="1127"/>
      <c r="T49" s="1127"/>
      <c r="U49" s="1127"/>
      <c r="V49" s="1127"/>
      <c r="W49" s="1127"/>
      <c r="X49" s="1127"/>
      <c r="Y49" s="1127"/>
      <c r="Z49" s="1127"/>
      <c r="AA49" s="1127"/>
      <c r="AB49" s="1128"/>
    </row>
    <row r="50" spans="1:28" ht="14.5" x14ac:dyDescent="0.35">
      <c r="A50" s="234"/>
      <c r="B50" s="1126"/>
      <c r="C50" s="1127"/>
      <c r="D50" s="1127"/>
      <c r="E50" s="1127"/>
      <c r="F50" s="1127"/>
      <c r="G50" s="1127"/>
      <c r="H50" s="1127"/>
      <c r="I50" s="1127"/>
      <c r="J50" s="1127"/>
      <c r="K50" s="1127"/>
      <c r="L50" s="1127"/>
      <c r="M50" s="1127"/>
      <c r="N50" s="1127"/>
      <c r="O50" s="1127"/>
      <c r="P50" s="1127"/>
      <c r="Q50" s="1127"/>
      <c r="R50" s="1127"/>
      <c r="S50" s="1127"/>
      <c r="T50" s="1127"/>
      <c r="U50" s="1127"/>
      <c r="V50" s="1127"/>
      <c r="W50" s="1127"/>
      <c r="X50" s="1127"/>
      <c r="Y50" s="1127"/>
      <c r="Z50" s="1127"/>
      <c r="AA50" s="1127"/>
      <c r="AB50" s="1128"/>
    </row>
    <row r="51" spans="1:28" ht="14.5" x14ac:dyDescent="0.35">
      <c r="A51" s="234"/>
      <c r="B51" s="1126"/>
      <c r="C51" s="1127"/>
      <c r="D51" s="1127"/>
      <c r="E51" s="1127"/>
      <c r="F51" s="1127"/>
      <c r="G51" s="1127"/>
      <c r="H51" s="1127"/>
      <c r="I51" s="1127"/>
      <c r="J51" s="1127"/>
      <c r="K51" s="1127"/>
      <c r="L51" s="1127"/>
      <c r="M51" s="1127"/>
      <c r="N51" s="1127"/>
      <c r="O51" s="1127"/>
      <c r="P51" s="1127"/>
      <c r="Q51" s="1127"/>
      <c r="R51" s="1127"/>
      <c r="S51" s="1127"/>
      <c r="T51" s="1127"/>
      <c r="U51" s="1127"/>
      <c r="V51" s="1127"/>
      <c r="W51" s="1127"/>
      <c r="X51" s="1127"/>
      <c r="Y51" s="1127"/>
      <c r="Z51" s="1127"/>
      <c r="AA51" s="1127"/>
      <c r="AB51" s="1128"/>
    </row>
    <row r="52" spans="1:28" ht="14.5" x14ac:dyDescent="0.35">
      <c r="A52" s="234"/>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1127"/>
      <c r="AB52" s="1128"/>
    </row>
    <row r="53" spans="1:28" ht="15" thickBot="1" x14ac:dyDescent="0.4">
      <c r="A53" s="234"/>
      <c r="B53" s="1082"/>
      <c r="C53" s="1083"/>
      <c r="D53" s="1083"/>
      <c r="E53" s="1083"/>
      <c r="F53" s="1083"/>
      <c r="G53" s="1083"/>
      <c r="H53" s="1083"/>
      <c r="I53" s="1083"/>
      <c r="J53" s="1083"/>
      <c r="K53" s="1083"/>
      <c r="L53" s="1083"/>
      <c r="M53" s="1083"/>
      <c r="N53" s="1083"/>
      <c r="O53" s="1083"/>
      <c r="P53" s="1083"/>
      <c r="Q53" s="1083"/>
      <c r="R53" s="1083"/>
      <c r="S53" s="1083"/>
      <c r="T53" s="1083"/>
      <c r="U53" s="1083"/>
      <c r="V53" s="1083"/>
      <c r="W53" s="1083"/>
      <c r="X53" s="1083"/>
      <c r="Y53" s="1083"/>
      <c r="Z53" s="1083"/>
      <c r="AA53" s="1083"/>
      <c r="AB53" s="1084"/>
    </row>
    <row r="54" spans="1:28" ht="15" thickBot="1" x14ac:dyDescent="0.4">
      <c r="A54" s="234"/>
      <c r="B54" s="993"/>
      <c r="C54" s="994"/>
      <c r="D54" s="994"/>
      <c r="E54" s="994"/>
      <c r="F54" s="994"/>
      <c r="G54" s="994"/>
      <c r="H54" s="994"/>
      <c r="I54" s="994"/>
      <c r="J54" s="994"/>
      <c r="K54" s="994"/>
      <c r="L54" s="994"/>
      <c r="M54" s="994"/>
      <c r="N54" s="994"/>
      <c r="O54" s="994"/>
      <c r="P54" s="994"/>
      <c r="Q54" s="994"/>
      <c r="R54" s="994"/>
      <c r="S54" s="994"/>
      <c r="T54" s="994"/>
      <c r="U54" s="994"/>
      <c r="V54" s="994"/>
      <c r="W54" s="994"/>
      <c r="X54" s="994"/>
      <c r="Y54" s="994"/>
      <c r="Z54" s="994"/>
      <c r="AA54" s="994"/>
      <c r="AB54" s="995"/>
    </row>
    <row r="55" spans="1:28" ht="14.5" x14ac:dyDescent="0.35">
      <c r="A55" s="234"/>
      <c r="B55" s="1129" t="s">
        <v>41</v>
      </c>
      <c r="C55" s="988"/>
      <c r="D55" s="988"/>
      <c r="E55" s="988"/>
      <c r="F55" s="988"/>
      <c r="G55" s="988"/>
      <c r="H55" s="988" t="s">
        <v>60</v>
      </c>
      <c r="I55" s="988"/>
      <c r="J55" s="988" t="s">
        <v>48</v>
      </c>
      <c r="K55" s="988"/>
      <c r="L55" s="988"/>
      <c r="M55" s="988"/>
      <c r="N55" s="988" t="s">
        <v>49</v>
      </c>
      <c r="O55" s="988"/>
      <c r="P55" s="988"/>
      <c r="Q55" s="988"/>
      <c r="R55" s="988"/>
      <c r="S55" s="988"/>
      <c r="T55" s="988"/>
      <c r="U55" s="988"/>
      <c r="V55" s="1130" t="s">
        <v>50</v>
      </c>
      <c r="W55" s="1130"/>
      <c r="X55" s="1130"/>
      <c r="Y55" s="1130"/>
      <c r="Z55" s="1130"/>
      <c r="AA55" s="1130"/>
      <c r="AB55" s="1131"/>
    </row>
    <row r="56" spans="1:28" ht="14.5" x14ac:dyDescent="0.35">
      <c r="A56" s="234"/>
      <c r="B56" s="1119" t="s">
        <v>172</v>
      </c>
      <c r="C56" s="1120"/>
      <c r="D56" s="1120"/>
      <c r="E56" s="1120"/>
      <c r="F56" s="1120"/>
      <c r="G56" s="1120"/>
      <c r="H56" s="1366">
        <v>0.998</v>
      </c>
      <c r="I56" s="1366"/>
      <c r="J56" s="1335">
        <v>1</v>
      </c>
      <c r="K56" s="1335"/>
      <c r="L56" s="1335"/>
      <c r="M56" s="1335"/>
      <c r="N56" s="1317" t="s">
        <v>940</v>
      </c>
      <c r="O56" s="1317"/>
      <c r="P56" s="1317"/>
      <c r="Q56" s="1317"/>
      <c r="R56" s="1317"/>
      <c r="S56" s="1317"/>
      <c r="T56" s="1317"/>
      <c r="U56" s="1317"/>
      <c r="V56" s="1317" t="s">
        <v>257</v>
      </c>
      <c r="W56" s="1317"/>
      <c r="X56" s="1317"/>
      <c r="Y56" s="1317"/>
      <c r="Z56" s="1317"/>
      <c r="AA56" s="1317"/>
      <c r="AB56" s="1318"/>
    </row>
    <row r="57" spans="1:28" ht="14.5" x14ac:dyDescent="0.35">
      <c r="A57" s="234"/>
      <c r="B57" s="1119" t="s">
        <v>174</v>
      </c>
      <c r="C57" s="1120"/>
      <c r="D57" s="1120"/>
      <c r="E57" s="1120"/>
      <c r="F57" s="1120"/>
      <c r="G57" s="1120"/>
      <c r="H57" s="1366">
        <v>0.99399999999999999</v>
      </c>
      <c r="I57" s="1366"/>
      <c r="J57" s="1335">
        <v>1</v>
      </c>
      <c r="K57" s="1335"/>
      <c r="L57" s="1335"/>
      <c r="M57" s="1335"/>
      <c r="N57" s="1317" t="s">
        <v>941</v>
      </c>
      <c r="O57" s="1317"/>
      <c r="P57" s="1317"/>
      <c r="Q57" s="1317"/>
      <c r="R57" s="1317"/>
      <c r="S57" s="1317"/>
      <c r="T57" s="1317"/>
      <c r="U57" s="1317"/>
      <c r="V57" s="1317" t="s">
        <v>257</v>
      </c>
      <c r="W57" s="1317"/>
      <c r="X57" s="1317"/>
      <c r="Y57" s="1317"/>
      <c r="Z57" s="1317"/>
      <c r="AA57" s="1317"/>
      <c r="AB57" s="1318"/>
    </row>
    <row r="58" spans="1:28" ht="14.5" x14ac:dyDescent="0.35">
      <c r="A58" s="234"/>
      <c r="B58" s="1119" t="s">
        <v>175</v>
      </c>
      <c r="C58" s="1120"/>
      <c r="D58" s="1120"/>
      <c r="E58" s="1120"/>
      <c r="F58" s="1120"/>
      <c r="G58" s="1120"/>
      <c r="H58" s="1366">
        <v>1</v>
      </c>
      <c r="I58" s="1366"/>
      <c r="J58" s="1335">
        <v>1</v>
      </c>
      <c r="K58" s="1335"/>
      <c r="L58" s="1335"/>
      <c r="M58" s="1335"/>
      <c r="N58" s="1317" t="s">
        <v>942</v>
      </c>
      <c r="O58" s="1317"/>
      <c r="P58" s="1317"/>
      <c r="Q58" s="1317"/>
      <c r="R58" s="1317"/>
      <c r="S58" s="1317"/>
      <c r="T58" s="1317"/>
      <c r="U58" s="1317"/>
      <c r="V58" s="1317" t="s">
        <v>257</v>
      </c>
      <c r="W58" s="1317"/>
      <c r="X58" s="1317"/>
      <c r="Y58" s="1317"/>
      <c r="Z58" s="1317"/>
      <c r="AA58" s="1317"/>
      <c r="AB58" s="1318"/>
    </row>
    <row r="59" spans="1:28" ht="14.5" customHeight="1" x14ac:dyDescent="0.35">
      <c r="A59" s="235"/>
      <c r="B59" s="1119" t="s">
        <v>176</v>
      </c>
      <c r="C59" s="1120"/>
      <c r="D59" s="1120"/>
      <c r="E59" s="1120"/>
      <c r="F59" s="1120"/>
      <c r="G59" s="1120"/>
      <c r="H59" s="1366">
        <v>1</v>
      </c>
      <c r="I59" s="1366"/>
      <c r="J59" s="1335">
        <v>0.96569605105704026</v>
      </c>
      <c r="K59" s="1335"/>
      <c r="L59" s="1335"/>
      <c r="M59" s="1335"/>
      <c r="N59" s="1317" t="s">
        <v>943</v>
      </c>
      <c r="O59" s="1317"/>
      <c r="P59" s="1317"/>
      <c r="Q59" s="1317"/>
      <c r="R59" s="1317"/>
      <c r="S59" s="1317"/>
      <c r="T59" s="1317"/>
      <c r="U59" s="1317"/>
      <c r="V59" s="1317" t="s">
        <v>257</v>
      </c>
      <c r="W59" s="1317"/>
      <c r="X59" s="1317"/>
      <c r="Y59" s="1317"/>
      <c r="Z59" s="1317"/>
      <c r="AA59" s="1317"/>
      <c r="AB59" s="1318"/>
    </row>
    <row r="60" spans="1:28" ht="14.5" customHeight="1" x14ac:dyDescent="0.35">
      <c r="A60" s="235"/>
      <c r="B60" s="1119"/>
      <c r="C60" s="1120"/>
      <c r="D60" s="1120"/>
      <c r="E60" s="1120"/>
      <c r="F60" s="1120"/>
      <c r="G60" s="1120"/>
      <c r="H60" s="1165"/>
      <c r="I60" s="1120"/>
      <c r="J60" s="1165" t="e">
        <v>#REF!</v>
      </c>
      <c r="K60" s="1120"/>
      <c r="L60" s="1120"/>
      <c r="M60" s="1120"/>
      <c r="N60" s="1166"/>
      <c r="O60" s="1166"/>
      <c r="P60" s="1166"/>
      <c r="Q60" s="1166"/>
      <c r="R60" s="1166"/>
      <c r="S60" s="1166"/>
      <c r="T60" s="1166"/>
      <c r="U60" s="1166"/>
      <c r="V60" s="1317"/>
      <c r="W60" s="1317"/>
      <c r="X60" s="1317"/>
      <c r="Y60" s="1317"/>
      <c r="Z60" s="1317"/>
      <c r="AA60" s="1317"/>
      <c r="AB60" s="1318"/>
    </row>
    <row r="61" spans="1:28" ht="72.5" customHeight="1" x14ac:dyDescent="0.3">
      <c r="A61" s="233"/>
      <c r="B61" s="1119"/>
      <c r="C61" s="1120"/>
      <c r="D61" s="1120"/>
      <c r="E61" s="1120"/>
      <c r="F61" s="1120"/>
      <c r="G61" s="1120"/>
      <c r="H61" s="1165"/>
      <c r="I61" s="1120"/>
      <c r="J61" s="1165" t="e">
        <v>#REF!</v>
      </c>
      <c r="K61" s="1120"/>
      <c r="L61" s="1120"/>
      <c r="M61" s="1120"/>
      <c r="N61" s="1166"/>
      <c r="O61" s="1166"/>
      <c r="P61" s="1166"/>
      <c r="Q61" s="1166"/>
      <c r="R61" s="1166"/>
      <c r="S61" s="1166"/>
      <c r="T61" s="1166"/>
      <c r="U61" s="1166"/>
      <c r="V61" s="1317"/>
      <c r="W61" s="1317"/>
      <c r="X61" s="1317"/>
      <c r="Y61" s="1317"/>
      <c r="Z61" s="1317"/>
      <c r="AA61" s="1317"/>
      <c r="AB61" s="1318"/>
    </row>
    <row r="62" spans="1:28" ht="72.5" customHeight="1" x14ac:dyDescent="0.3">
      <c r="A62" s="233"/>
      <c r="B62" s="1119"/>
      <c r="C62" s="1120"/>
      <c r="D62" s="1120"/>
      <c r="E62" s="1120"/>
      <c r="F62" s="1120"/>
      <c r="G62" s="1120"/>
      <c r="H62" s="1165"/>
      <c r="I62" s="1120"/>
      <c r="J62" s="1165" t="e">
        <v>#REF!</v>
      </c>
      <c r="K62" s="1120"/>
      <c r="L62" s="1120"/>
      <c r="M62" s="1120"/>
      <c r="N62" s="1166"/>
      <c r="O62" s="1166"/>
      <c r="P62" s="1166"/>
      <c r="Q62" s="1166"/>
      <c r="R62" s="1166"/>
      <c r="S62" s="1166"/>
      <c r="T62" s="1166"/>
      <c r="U62" s="1166"/>
      <c r="V62" s="1317"/>
      <c r="W62" s="1317"/>
      <c r="X62" s="1317"/>
      <c r="Y62" s="1317"/>
      <c r="Z62" s="1317"/>
      <c r="AA62" s="1317"/>
      <c r="AB62" s="1318"/>
    </row>
    <row r="63" spans="1:28" ht="72.5" customHeight="1" x14ac:dyDescent="0.3">
      <c r="A63" s="233"/>
      <c r="B63" s="1119"/>
      <c r="C63" s="1120"/>
      <c r="D63" s="1120"/>
      <c r="E63" s="1120"/>
      <c r="F63" s="1120"/>
      <c r="G63" s="1120"/>
      <c r="H63" s="1165"/>
      <c r="I63" s="1120"/>
      <c r="J63" s="1165" t="e">
        <v>#REF!</v>
      </c>
      <c r="K63" s="1120"/>
      <c r="L63" s="1120"/>
      <c r="M63" s="1120"/>
      <c r="N63" s="1166"/>
      <c r="O63" s="1166"/>
      <c r="P63" s="1166"/>
      <c r="Q63" s="1166"/>
      <c r="R63" s="1166"/>
      <c r="S63" s="1166"/>
      <c r="T63" s="1166"/>
      <c r="U63" s="1166"/>
      <c r="V63" s="1317"/>
      <c r="W63" s="1317"/>
      <c r="X63" s="1317"/>
      <c r="Y63" s="1317"/>
      <c r="Z63" s="1317"/>
      <c r="AA63" s="1317"/>
      <c r="AB63" s="1318"/>
    </row>
    <row r="64" spans="1:28" ht="72.5" customHeight="1" x14ac:dyDescent="0.3">
      <c r="A64" s="233"/>
      <c r="B64" s="1119"/>
      <c r="C64" s="1120"/>
      <c r="D64" s="1120"/>
      <c r="E64" s="1120"/>
      <c r="F64" s="1120"/>
      <c r="G64" s="1120"/>
      <c r="H64" s="1165"/>
      <c r="I64" s="1120"/>
      <c r="J64" s="1165" t="e">
        <v>#REF!</v>
      </c>
      <c r="K64" s="1120"/>
      <c r="L64" s="1120"/>
      <c r="M64" s="1120"/>
      <c r="N64" s="1166"/>
      <c r="O64" s="1166"/>
      <c r="P64" s="1166"/>
      <c r="Q64" s="1166"/>
      <c r="R64" s="1166"/>
      <c r="S64" s="1166"/>
      <c r="T64" s="1166"/>
      <c r="U64" s="1166"/>
      <c r="V64" s="1317"/>
      <c r="W64" s="1317"/>
      <c r="X64" s="1317"/>
      <c r="Y64" s="1317"/>
      <c r="Z64" s="1317"/>
      <c r="AA64" s="1317"/>
      <c r="AB64" s="1318"/>
    </row>
    <row r="65" spans="1:28" ht="15" customHeight="1" x14ac:dyDescent="0.35">
      <c r="A65" s="234"/>
      <c r="B65" s="1043"/>
      <c r="C65" s="1044"/>
      <c r="D65" s="1044"/>
      <c r="E65" s="1044"/>
      <c r="F65" s="1044"/>
      <c r="G65" s="1044"/>
      <c r="H65" s="1044"/>
      <c r="I65" s="1044"/>
      <c r="J65" s="1044"/>
      <c r="K65" s="1044"/>
      <c r="L65" s="1044"/>
      <c r="M65" s="1044"/>
      <c r="N65" s="1044"/>
      <c r="O65" s="1044"/>
      <c r="P65" s="1044"/>
      <c r="Q65" s="1044"/>
      <c r="R65" s="1044"/>
      <c r="S65" s="1044"/>
      <c r="T65" s="1044"/>
      <c r="U65" s="1044"/>
      <c r="V65" s="1044"/>
      <c r="W65" s="1044"/>
      <c r="X65" s="1044"/>
      <c r="Y65" s="1044"/>
      <c r="Z65" s="1044"/>
      <c r="AA65" s="1044"/>
      <c r="AB65" s="1132"/>
    </row>
    <row r="66" spans="1:28" ht="91.5" customHeight="1" x14ac:dyDescent="0.35">
      <c r="A66" s="234"/>
      <c r="B66" s="1043"/>
      <c r="C66" s="1044"/>
      <c r="D66" s="1044"/>
      <c r="E66" s="1044"/>
      <c r="F66" s="1044"/>
      <c r="G66" s="1044"/>
      <c r="H66" s="1044"/>
      <c r="I66" s="1044"/>
      <c r="J66" s="1044"/>
      <c r="K66" s="1044"/>
      <c r="L66" s="1044"/>
      <c r="M66" s="1044"/>
      <c r="N66" s="1044"/>
      <c r="O66" s="1044"/>
      <c r="P66" s="1044"/>
      <c r="Q66" s="1044"/>
      <c r="R66" s="1044"/>
      <c r="S66" s="1044"/>
      <c r="T66" s="1044"/>
      <c r="U66" s="1044"/>
      <c r="V66" s="1044"/>
      <c r="W66" s="1044"/>
      <c r="X66" s="1044"/>
      <c r="Y66" s="1044"/>
      <c r="Z66" s="1044"/>
      <c r="AA66" s="1044"/>
      <c r="AB66" s="1132"/>
    </row>
    <row r="67" spans="1:28" ht="80.25" customHeight="1" thickBot="1" x14ac:dyDescent="0.4">
      <c r="A67" s="234"/>
      <c r="B67" s="1045"/>
      <c r="C67" s="1046"/>
      <c r="D67" s="1046"/>
      <c r="E67" s="1046"/>
      <c r="F67" s="1046"/>
      <c r="G67" s="1046"/>
      <c r="H67" s="1046"/>
      <c r="I67" s="1046"/>
      <c r="J67" s="1046"/>
      <c r="K67" s="1046"/>
      <c r="L67" s="1046"/>
      <c r="M67" s="1046"/>
      <c r="N67" s="1046"/>
      <c r="O67" s="1046"/>
      <c r="P67" s="1046"/>
      <c r="Q67" s="1046"/>
      <c r="R67" s="1046"/>
      <c r="S67" s="1046"/>
      <c r="T67" s="1046"/>
      <c r="U67" s="1046"/>
      <c r="V67" s="1046"/>
      <c r="W67" s="1046"/>
      <c r="X67" s="1046"/>
      <c r="Y67" s="1046"/>
      <c r="Z67" s="1046"/>
      <c r="AA67" s="1046"/>
      <c r="AB67" s="1319"/>
    </row>
    <row r="68" spans="1:28" ht="62.25" customHeight="1" thickBot="1" x14ac:dyDescent="0.4">
      <c r="A68" s="234"/>
      <c r="B68" s="979"/>
      <c r="C68" s="980"/>
      <c r="D68" s="980"/>
      <c r="E68" s="980"/>
      <c r="F68" s="980"/>
      <c r="G68" s="980"/>
      <c r="H68" s="980"/>
      <c r="I68" s="980"/>
      <c r="J68" s="980"/>
      <c r="K68" s="980"/>
      <c r="L68" s="980"/>
      <c r="M68" s="980"/>
      <c r="N68" s="980"/>
      <c r="O68" s="980"/>
      <c r="P68" s="980"/>
      <c r="Q68" s="980"/>
      <c r="R68" s="980"/>
      <c r="S68" s="980"/>
      <c r="T68" s="980"/>
      <c r="U68" s="980"/>
      <c r="V68" s="980"/>
      <c r="W68" s="980"/>
      <c r="X68" s="980"/>
      <c r="Y68" s="980"/>
      <c r="Z68" s="980"/>
      <c r="AA68" s="980"/>
      <c r="AB68" s="981"/>
    </row>
    <row r="69" spans="1:28" ht="54" customHeight="1" x14ac:dyDescent="0.35">
      <c r="A69" s="234"/>
      <c r="B69" s="1329" t="s">
        <v>856</v>
      </c>
      <c r="C69" s="1330"/>
      <c r="D69" s="1330"/>
      <c r="E69" s="1330"/>
      <c r="F69" s="1330"/>
      <c r="G69" s="1331"/>
      <c r="H69" s="1157" t="s">
        <v>857</v>
      </c>
      <c r="I69" s="1157"/>
      <c r="J69" s="1157"/>
      <c r="K69" s="1157"/>
      <c r="L69" s="1157"/>
      <c r="M69" s="1157"/>
      <c r="N69" s="1157"/>
      <c r="O69" s="1157"/>
      <c r="P69" s="1157"/>
      <c r="Q69" s="1157"/>
      <c r="R69" s="1158"/>
      <c r="S69" s="1159" t="s">
        <v>858</v>
      </c>
      <c r="T69" s="1157"/>
      <c r="U69" s="1157"/>
      <c r="V69" s="1157"/>
      <c r="W69" s="1157"/>
      <c r="X69" s="1157"/>
      <c r="Y69" s="1157"/>
      <c r="Z69" s="1157"/>
      <c r="AA69" s="1157"/>
      <c r="AB69" s="1158"/>
    </row>
    <row r="70" spans="1:28" ht="14.5" customHeight="1" thickBot="1" x14ac:dyDescent="0.4">
      <c r="A70" s="234"/>
      <c r="B70" s="1332"/>
      <c r="C70" s="1333"/>
      <c r="D70" s="1333"/>
      <c r="E70" s="1333"/>
      <c r="F70" s="1333"/>
      <c r="G70" s="1334"/>
      <c r="H70" s="1157"/>
      <c r="I70" s="1157"/>
      <c r="J70" s="1157"/>
      <c r="K70" s="1157"/>
      <c r="L70" s="1157"/>
      <c r="M70" s="1157"/>
      <c r="N70" s="1157"/>
      <c r="O70" s="1157"/>
      <c r="P70" s="1157"/>
      <c r="Q70" s="1157"/>
      <c r="R70" s="1158"/>
      <c r="S70" s="1159"/>
      <c r="T70" s="1157"/>
      <c r="U70" s="1157"/>
      <c r="V70" s="1157"/>
      <c r="W70" s="1157"/>
      <c r="X70" s="1157"/>
      <c r="Y70" s="1157"/>
      <c r="Z70" s="1157"/>
      <c r="AA70" s="1157"/>
      <c r="AB70" s="1158"/>
    </row>
    <row r="71" spans="1:28" ht="15" thickBot="1" x14ac:dyDescent="0.4">
      <c r="A71" s="234"/>
      <c r="B71" s="720">
        <v>0.9891414141414141</v>
      </c>
      <c r="C71" s="721"/>
      <c r="D71" s="721"/>
      <c r="E71" s="721"/>
      <c r="F71" s="721"/>
      <c r="G71" s="722"/>
      <c r="H71" s="1367" t="s">
        <v>944</v>
      </c>
      <c r="I71" s="1368"/>
      <c r="J71" s="1368"/>
      <c r="K71" s="1368"/>
      <c r="L71" s="1368"/>
      <c r="M71" s="1368"/>
      <c r="N71" s="1368"/>
      <c r="O71" s="1368"/>
      <c r="P71" s="1368"/>
      <c r="Q71" s="1368"/>
      <c r="R71" s="1369"/>
      <c r="S71" s="1320" t="s">
        <v>945</v>
      </c>
      <c r="T71" s="1370"/>
      <c r="U71" s="1370"/>
      <c r="V71" s="1370"/>
      <c r="W71" s="1370"/>
      <c r="X71" s="1370"/>
      <c r="Y71" s="1370"/>
      <c r="Z71" s="1370"/>
      <c r="AA71" s="1370"/>
      <c r="AB71" s="1371"/>
    </row>
    <row r="72" spans="1:28" ht="15" thickBot="1" x14ac:dyDescent="0.4">
      <c r="A72" s="234"/>
      <c r="B72" s="700"/>
      <c r="C72" s="701"/>
      <c r="D72" s="701"/>
      <c r="E72" s="701"/>
      <c r="F72" s="701"/>
      <c r="G72" s="701"/>
      <c r="H72" s="701"/>
      <c r="I72" s="701"/>
      <c r="J72" s="701"/>
      <c r="K72" s="701"/>
      <c r="L72" s="701"/>
      <c r="M72" s="701"/>
      <c r="N72" s="701"/>
      <c r="O72" s="701"/>
      <c r="P72" s="701"/>
      <c r="Q72" s="701"/>
      <c r="R72" s="701"/>
      <c r="S72" s="701"/>
      <c r="T72" s="701"/>
      <c r="U72" s="701"/>
      <c r="V72" s="701"/>
      <c r="W72" s="701"/>
      <c r="X72" s="701"/>
      <c r="Y72" s="701"/>
      <c r="Z72" s="701"/>
      <c r="AA72" s="701"/>
      <c r="AB72" s="1136"/>
    </row>
    <row r="73" spans="1:28" ht="14.5" x14ac:dyDescent="0.35">
      <c r="A73" s="234"/>
      <c r="B73" s="1137" t="s">
        <v>861</v>
      </c>
      <c r="C73" s="1138"/>
      <c r="D73" s="1138"/>
      <c r="E73" s="1138"/>
      <c r="F73" s="1138"/>
      <c r="G73" s="1138"/>
      <c r="H73" s="1139"/>
      <c r="I73" s="1143" t="s">
        <v>925</v>
      </c>
      <c r="J73" s="1144"/>
      <c r="K73" s="1144"/>
      <c r="L73" s="1144"/>
      <c r="M73" s="1144"/>
      <c r="N73" s="1144"/>
      <c r="O73" s="1144"/>
      <c r="P73" s="1145"/>
      <c r="Q73" s="1137" t="s">
        <v>863</v>
      </c>
      <c r="R73" s="1138"/>
      <c r="S73" s="1138"/>
      <c r="T73" s="1138"/>
      <c r="U73" s="1139"/>
      <c r="V73" s="1302" t="s">
        <v>864</v>
      </c>
      <c r="W73" s="1303"/>
      <c r="X73" s="1303"/>
      <c r="Y73" s="1303"/>
      <c r="Z73" s="1303"/>
      <c r="AA73" s="1303"/>
      <c r="AB73" s="1304"/>
    </row>
    <row r="74" spans="1:28" ht="15" thickBot="1" x14ac:dyDescent="0.4">
      <c r="A74" s="234"/>
      <c r="B74" s="1140"/>
      <c r="C74" s="1141"/>
      <c r="D74" s="1141"/>
      <c r="E74" s="1141"/>
      <c r="F74" s="1141"/>
      <c r="G74" s="1141"/>
      <c r="H74" s="1142"/>
      <c r="I74" s="1146"/>
      <c r="J74" s="1147"/>
      <c r="K74" s="1147"/>
      <c r="L74" s="1147"/>
      <c r="M74" s="1147"/>
      <c r="N74" s="1147"/>
      <c r="O74" s="1147"/>
      <c r="P74" s="1148"/>
      <c r="Q74" s="1140"/>
      <c r="R74" s="1141"/>
      <c r="S74" s="1141"/>
      <c r="T74" s="1141"/>
      <c r="U74" s="1142"/>
      <c r="V74" s="1305"/>
      <c r="W74" s="1306"/>
      <c r="X74" s="1306"/>
      <c r="Y74" s="1306"/>
      <c r="Z74" s="1306"/>
      <c r="AA74" s="1306"/>
      <c r="AB74" s="1307"/>
    </row>
    <row r="75" spans="1:28" ht="14.5" x14ac:dyDescent="0.35">
      <c r="A75" s="234"/>
      <c r="B75" s="234"/>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234"/>
      <c r="AB75" s="234"/>
    </row>
    <row r="76" spans="1:28" ht="14.5" x14ac:dyDescent="0.35">
      <c r="A76" s="234"/>
      <c r="B76" s="234"/>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234"/>
      <c r="AB76" s="234"/>
    </row>
    <row r="77" spans="1:28" ht="14.5" x14ac:dyDescent="0.35">
      <c r="A77" s="234"/>
      <c r="B77" s="320"/>
      <c r="C77" s="320"/>
      <c r="D77" s="320"/>
      <c r="E77" s="320"/>
      <c r="F77" s="320"/>
      <c r="G77" s="320"/>
      <c r="H77" s="320"/>
      <c r="I77" s="335"/>
      <c r="J77" s="336"/>
      <c r="K77" s="320"/>
      <c r="L77" s="320"/>
      <c r="M77" s="320"/>
      <c r="N77" s="320"/>
      <c r="O77" s="320"/>
      <c r="P77" s="320"/>
      <c r="Q77" s="320"/>
      <c r="R77" s="320"/>
      <c r="S77" s="320"/>
      <c r="T77" s="320"/>
      <c r="U77" s="320"/>
      <c r="V77" s="320"/>
      <c r="W77" s="320"/>
      <c r="X77" s="320"/>
      <c r="Y77" s="320"/>
      <c r="Z77" s="320"/>
      <c r="AA77" s="320"/>
      <c r="AB77" s="320"/>
    </row>
    <row r="78" spans="1:28" ht="14.5" x14ac:dyDescent="0.35">
      <c r="A78" s="234"/>
      <c r="B78" s="234"/>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234"/>
      <c r="AB78" s="234"/>
    </row>
    <row r="79" spans="1:28" ht="14.5" x14ac:dyDescent="0.35">
      <c r="A79" s="234"/>
      <c r="B79" s="234"/>
      <c r="C79" s="234"/>
      <c r="D79" s="234"/>
      <c r="E79" s="234"/>
      <c r="F79" s="234"/>
      <c r="G79" s="234"/>
      <c r="H79" s="234"/>
      <c r="I79" s="234"/>
      <c r="J79" s="234"/>
      <c r="K79" s="234"/>
      <c r="L79" s="234"/>
      <c r="M79" s="234"/>
      <c r="N79" s="234"/>
      <c r="O79" s="234"/>
      <c r="P79" s="234"/>
      <c r="Q79" s="234"/>
      <c r="R79" s="234"/>
      <c r="S79" s="234"/>
      <c r="T79" s="234"/>
      <c r="U79" s="234"/>
      <c r="V79" s="234"/>
      <c r="W79" s="234"/>
      <c r="X79" s="234"/>
      <c r="Y79" s="234"/>
      <c r="Z79" s="234"/>
      <c r="AA79" s="234"/>
      <c r="AB79" s="234"/>
    </row>
    <row r="80" spans="1:28" ht="14.5" x14ac:dyDescent="0.35">
      <c r="A80" s="234"/>
      <c r="B80" s="234"/>
      <c r="C80" s="234"/>
      <c r="D80" s="234"/>
      <c r="E80" s="234"/>
      <c r="F80" s="234"/>
      <c r="G80" s="234"/>
      <c r="H80" s="234"/>
      <c r="I80" s="234"/>
      <c r="J80" s="234"/>
      <c r="K80" s="234"/>
      <c r="L80" s="234"/>
      <c r="M80" s="234"/>
      <c r="N80" s="234"/>
      <c r="O80" s="234"/>
      <c r="P80" s="234"/>
      <c r="Q80" s="234"/>
      <c r="R80" s="234"/>
      <c r="S80" s="234"/>
      <c r="T80" s="234"/>
      <c r="U80" s="234"/>
      <c r="V80" s="234"/>
      <c r="W80" s="234"/>
      <c r="X80" s="234"/>
      <c r="Y80" s="234"/>
      <c r="Z80" s="234"/>
      <c r="AA80" s="234"/>
      <c r="AB80" s="234"/>
    </row>
    <row r="81" spans="1:28" ht="14.5" x14ac:dyDescent="0.35">
      <c r="A81" s="234"/>
      <c r="B81" s="234"/>
      <c r="C81" s="234"/>
      <c r="D81" s="234"/>
      <c r="E81" s="234"/>
      <c r="F81" s="234"/>
      <c r="G81" s="234"/>
      <c r="H81" s="234"/>
      <c r="I81" s="234"/>
      <c r="J81" s="234"/>
      <c r="K81" s="234"/>
      <c r="L81" s="234"/>
      <c r="M81" s="234"/>
      <c r="N81" s="234"/>
      <c r="O81" s="234"/>
      <c r="P81" s="234"/>
      <c r="Q81" s="234"/>
      <c r="R81" s="234"/>
      <c r="S81" s="234"/>
      <c r="T81" s="234"/>
      <c r="U81" s="234"/>
      <c r="V81" s="234"/>
      <c r="W81" s="234"/>
      <c r="X81" s="234"/>
      <c r="Y81" s="234"/>
      <c r="Z81" s="234"/>
      <c r="AA81" s="234"/>
      <c r="AB81" s="234"/>
    </row>
    <row r="82" spans="1:28" ht="14.5" x14ac:dyDescent="0.35">
      <c r="A82" s="234"/>
      <c r="B82" s="234"/>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234"/>
      <c r="AB82" s="234"/>
    </row>
    <row r="83" spans="1:28" ht="14.5" x14ac:dyDescent="0.35">
      <c r="A83" s="234"/>
      <c r="B83" s="234"/>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234"/>
      <c r="AB83" s="234"/>
    </row>
    <row r="84" spans="1:28" ht="14.5" x14ac:dyDescent="0.35">
      <c r="A84" s="234"/>
      <c r="B84" s="234"/>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234"/>
      <c r="AB84" s="234"/>
    </row>
    <row r="85" spans="1:28" ht="14.5" x14ac:dyDescent="0.35">
      <c r="A85" s="234"/>
      <c r="B85" s="234"/>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234"/>
      <c r="AB85" s="234"/>
    </row>
    <row r="86" spans="1:28" ht="14.5" x14ac:dyDescent="0.35">
      <c r="A86" s="234"/>
      <c r="B86" s="234"/>
      <c r="C86" s="234"/>
      <c r="D86" s="234"/>
      <c r="E86" s="234"/>
      <c r="F86" s="234"/>
      <c r="G86" s="234"/>
      <c r="H86" s="234"/>
      <c r="I86" s="234"/>
      <c r="J86" s="234"/>
      <c r="K86" s="234"/>
      <c r="L86" s="234"/>
      <c r="M86" s="234"/>
      <c r="N86" s="234"/>
      <c r="O86" s="234"/>
      <c r="P86" s="234"/>
      <c r="Q86" s="234"/>
      <c r="R86" s="234"/>
      <c r="S86" s="234"/>
      <c r="T86" s="234"/>
      <c r="U86" s="234"/>
      <c r="V86" s="234"/>
      <c r="W86" s="234"/>
      <c r="X86" s="234"/>
      <c r="Y86" s="234"/>
      <c r="Z86" s="234"/>
      <c r="AA86" s="234"/>
      <c r="AB86" s="234"/>
    </row>
    <row r="87" spans="1:28" ht="14.5" x14ac:dyDescent="0.35">
      <c r="A87" s="234"/>
      <c r="B87" s="234"/>
      <c r="C87" s="234"/>
      <c r="D87" s="234"/>
      <c r="E87" s="234"/>
      <c r="F87" s="234"/>
      <c r="G87" s="234"/>
      <c r="H87" s="234"/>
      <c r="I87" s="234"/>
      <c r="J87" s="234"/>
      <c r="K87" s="234"/>
      <c r="L87" s="234"/>
      <c r="M87" s="234"/>
      <c r="N87" s="234"/>
      <c r="O87" s="234"/>
      <c r="P87" s="234"/>
      <c r="Q87" s="234"/>
      <c r="R87" s="234"/>
      <c r="S87" s="234"/>
      <c r="T87" s="234"/>
      <c r="U87" s="234"/>
      <c r="V87" s="234"/>
      <c r="W87" s="234"/>
      <c r="X87" s="234"/>
      <c r="Y87" s="234"/>
      <c r="Z87" s="234"/>
      <c r="AA87" s="234"/>
      <c r="AB87" s="234"/>
    </row>
    <row r="88" spans="1:28" ht="14.5" x14ac:dyDescent="0.35">
      <c r="A88" s="234"/>
      <c r="B88" s="234"/>
      <c r="C88" s="234"/>
      <c r="D88" s="234"/>
      <c r="E88" s="234"/>
      <c r="F88" s="234"/>
      <c r="G88" s="234"/>
      <c r="H88" s="234"/>
      <c r="I88" s="234"/>
      <c r="J88" s="234"/>
      <c r="K88" s="234"/>
      <c r="L88" s="234"/>
      <c r="M88" s="234"/>
      <c r="N88" s="234"/>
      <c r="O88" s="234"/>
      <c r="P88" s="234"/>
      <c r="Q88" s="234"/>
      <c r="R88" s="234"/>
      <c r="S88" s="234"/>
      <c r="T88" s="234"/>
      <c r="U88" s="234"/>
      <c r="V88" s="234"/>
      <c r="W88" s="234"/>
      <c r="X88" s="234"/>
      <c r="Y88" s="234"/>
      <c r="Z88" s="234"/>
      <c r="AA88" s="234"/>
      <c r="AB88" s="234"/>
    </row>
    <row r="89" spans="1:28" ht="14.5" x14ac:dyDescent="0.35">
      <c r="A89" s="234"/>
      <c r="B89" s="234"/>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234"/>
      <c r="AB89" s="234"/>
    </row>
    <row r="90" spans="1:28" ht="14.5" x14ac:dyDescent="0.35">
      <c r="A90" s="234"/>
      <c r="B90" s="234"/>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234"/>
      <c r="AB90" s="234"/>
    </row>
    <row r="91" spans="1:28" ht="14.5" x14ac:dyDescent="0.35">
      <c r="A91" s="234"/>
      <c r="B91" s="234"/>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234"/>
      <c r="AB91" s="234"/>
    </row>
    <row r="92" spans="1:28" ht="14.5" x14ac:dyDescent="0.35">
      <c r="A92" s="234"/>
      <c r="B92" s="234"/>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234"/>
      <c r="AB92" s="234"/>
    </row>
    <row r="93" spans="1:28" ht="14.5" x14ac:dyDescent="0.35">
      <c r="A93" s="234"/>
      <c r="B93" s="234"/>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234"/>
      <c r="AB93" s="234"/>
    </row>
    <row r="94" spans="1:28" ht="14.5" x14ac:dyDescent="0.35">
      <c r="A94" s="234"/>
      <c r="B94" s="234"/>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234"/>
      <c r="AB94" s="234"/>
    </row>
    <row r="95" spans="1:28" ht="14.5" x14ac:dyDescent="0.35">
      <c r="A95" s="234"/>
      <c r="B95" s="234"/>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234"/>
      <c r="AB95" s="234"/>
    </row>
    <row r="96" spans="1:28" ht="14.5" x14ac:dyDescent="0.35">
      <c r="A96" s="234"/>
      <c r="B96" s="234"/>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234"/>
      <c r="AB96" s="234"/>
    </row>
    <row r="97" spans="1:28" x14ac:dyDescent="0.3">
      <c r="A97" s="177"/>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row>
    <row r="98" spans="1:28" x14ac:dyDescent="0.3">
      <c r="A98" s="177"/>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row>
    <row r="99" spans="1:28" x14ac:dyDescent="0.3">
      <c r="A99" s="177"/>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row>
    <row r="109" spans="1:28" ht="6" customHeight="1" x14ac:dyDescent="0.3"/>
  </sheetData>
  <mergeCells count="166">
    <mergeCell ref="B27:AB27"/>
    <mergeCell ref="B18:AB18"/>
    <mergeCell ref="B20:AB20"/>
    <mergeCell ref="U21:AB21"/>
    <mergeCell ref="X28:AB28"/>
    <mergeCell ref="X29:AB29"/>
    <mergeCell ref="B23:H23"/>
    <mergeCell ref="I23:AB23"/>
    <mergeCell ref="B25:L25"/>
    <mergeCell ref="N25:AB25"/>
    <mergeCell ref="B14:H15"/>
    <mergeCell ref="N26:AB26"/>
    <mergeCell ref="B22:AB22"/>
    <mergeCell ref="B24:AB24"/>
    <mergeCell ref="B17:H17"/>
    <mergeCell ref="I17:AB17"/>
    <mergeCell ref="B19:H19"/>
    <mergeCell ref="I19:AB19"/>
    <mergeCell ref="B21:G21"/>
    <mergeCell ref="H21:J21"/>
    <mergeCell ref="B28:H29"/>
    <mergeCell ref="V60:AB60"/>
    <mergeCell ref="V61:AB61"/>
    <mergeCell ref="V62:AB62"/>
    <mergeCell ref="H61:I61"/>
    <mergeCell ref="J61:M61"/>
    <mergeCell ref="H62:I62"/>
    <mergeCell ref="J62:M62"/>
    <mergeCell ref="N66:U66"/>
    <mergeCell ref="J58:M58"/>
    <mergeCell ref="V64:AB64"/>
    <mergeCell ref="V65:AB65"/>
    <mergeCell ref="B39:G39"/>
    <mergeCell ref="B40:G40"/>
    <mergeCell ref="K39:AB39"/>
    <mergeCell ref="H66:I66"/>
    <mergeCell ref="N63:U63"/>
    <mergeCell ref="J64:M64"/>
    <mergeCell ref="H65:I65"/>
    <mergeCell ref="J65:M65"/>
    <mergeCell ref="N64:U64"/>
    <mergeCell ref="N65:U65"/>
    <mergeCell ref="N60:U60"/>
    <mergeCell ref="H57:I57"/>
    <mergeCell ref="K37:AB37"/>
    <mergeCell ref="B37:G37"/>
    <mergeCell ref="B38:G38"/>
    <mergeCell ref="B41:G41"/>
    <mergeCell ref="B43:AB43"/>
    <mergeCell ref="B44:AB53"/>
    <mergeCell ref="H55:I55"/>
    <mergeCell ref="J63:M63"/>
    <mergeCell ref="H67:I67"/>
    <mergeCell ref="J67:M67"/>
    <mergeCell ref="B67:G67"/>
    <mergeCell ref="V56:AB56"/>
    <mergeCell ref="J66:M66"/>
    <mergeCell ref="B66:G66"/>
    <mergeCell ref="H64:I64"/>
    <mergeCell ref="N67:U67"/>
    <mergeCell ref="J57:M57"/>
    <mergeCell ref="H60:I60"/>
    <mergeCell ref="J60:M60"/>
    <mergeCell ref="N61:U61"/>
    <mergeCell ref="N62:U62"/>
    <mergeCell ref="J55:M55"/>
    <mergeCell ref="N55:U55"/>
    <mergeCell ref="V55:AB55"/>
    <mergeCell ref="V58:AB58"/>
    <mergeCell ref="V57:AB57"/>
    <mergeCell ref="H56:I56"/>
    <mergeCell ref="J56:M56"/>
    <mergeCell ref="B57:G57"/>
    <mergeCell ref="B56:G56"/>
    <mergeCell ref="B58:G58"/>
    <mergeCell ref="H58:I58"/>
    <mergeCell ref="B55:G55"/>
    <mergeCell ref="B42:AB42"/>
    <mergeCell ref="B54:AB54"/>
    <mergeCell ref="B35:AB35"/>
    <mergeCell ref="K36:AB36"/>
    <mergeCell ref="B36:G36"/>
    <mergeCell ref="V73:AB74"/>
    <mergeCell ref="B10:AB10"/>
    <mergeCell ref="B16:AB16"/>
    <mergeCell ref="K32:N32"/>
    <mergeCell ref="O32:R32"/>
    <mergeCell ref="S32:T32"/>
    <mergeCell ref="U32:W32"/>
    <mergeCell ref="X32:Y32"/>
    <mergeCell ref="I14:U15"/>
    <mergeCell ref="K21:T21"/>
    <mergeCell ref="B73:H74"/>
    <mergeCell ref="Q73:U74"/>
    <mergeCell ref="I73:P74"/>
    <mergeCell ref="B72:AB72"/>
    <mergeCell ref="B71:G71"/>
    <mergeCell ref="H71:R71"/>
    <mergeCell ref="S71:AB71"/>
    <mergeCell ref="B68:AB68"/>
    <mergeCell ref="V66:AB66"/>
    <mergeCell ref="V67:AB67"/>
    <mergeCell ref="H69:R70"/>
    <mergeCell ref="S69:AB70"/>
    <mergeCell ref="N57:U57"/>
    <mergeCell ref="N58:U58"/>
    <mergeCell ref="N59:U59"/>
    <mergeCell ref="B69:G70"/>
    <mergeCell ref="B65:G65"/>
    <mergeCell ref="N56:U56"/>
    <mergeCell ref="V59:AB59"/>
    <mergeCell ref="H59:I59"/>
    <mergeCell ref="J59:M59"/>
    <mergeCell ref="B59:G59"/>
    <mergeCell ref="B64:G64"/>
    <mergeCell ref="B61:G61"/>
    <mergeCell ref="B62:G62"/>
    <mergeCell ref="B60:G60"/>
    <mergeCell ref="H63:I63"/>
    <mergeCell ref="B63:G63"/>
    <mergeCell ref="V63:AB63"/>
    <mergeCell ref="AD18:AM18"/>
    <mergeCell ref="V14:AB14"/>
    <mergeCell ref="V15:AB15"/>
    <mergeCell ref="B13:AB13"/>
    <mergeCell ref="K41:AB41"/>
    <mergeCell ref="Z32:AB32"/>
    <mergeCell ref="Z33:AB33"/>
    <mergeCell ref="I28:L29"/>
    <mergeCell ref="K33:N33"/>
    <mergeCell ref="O33:R33"/>
    <mergeCell ref="B31:J33"/>
    <mergeCell ref="S33:T33"/>
    <mergeCell ref="U33:W33"/>
    <mergeCell ref="X33:Y33"/>
    <mergeCell ref="M28:W28"/>
    <mergeCell ref="B26:M26"/>
    <mergeCell ref="M29:W29"/>
    <mergeCell ref="B30:AB30"/>
    <mergeCell ref="B34:AB34"/>
    <mergeCell ref="K40:AB40"/>
    <mergeCell ref="K31:R31"/>
    <mergeCell ref="S31:W31"/>
    <mergeCell ref="X31:AB31"/>
    <mergeCell ref="K38:AB38"/>
    <mergeCell ref="Q11:U11"/>
    <mergeCell ref="I11:P12"/>
    <mergeCell ref="B9:H9"/>
    <mergeCell ref="I9:AB9"/>
    <mergeCell ref="B11:H12"/>
    <mergeCell ref="B8:AB8"/>
    <mergeCell ref="Q12:U12"/>
    <mergeCell ref="Z11:AB11"/>
    <mergeCell ref="V11:Y11"/>
    <mergeCell ref="V12:Y12"/>
    <mergeCell ref="Z12:AB12"/>
    <mergeCell ref="B5:AB5"/>
    <mergeCell ref="B2:G4"/>
    <mergeCell ref="H2:AB2"/>
    <mergeCell ref="H3:O3"/>
    <mergeCell ref="P3:AB3"/>
    <mergeCell ref="H4:AB4"/>
    <mergeCell ref="B6:H7"/>
    <mergeCell ref="I6:I7"/>
    <mergeCell ref="J6:K7"/>
    <mergeCell ref="L6:AB7"/>
  </mergeCell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B984"/>
  <sheetViews>
    <sheetView topLeftCell="A58" zoomScale="70" zoomScaleNormal="70" workbookViewId="0">
      <selection activeCell="K67" sqref="K67:AA67"/>
    </sheetView>
  </sheetViews>
  <sheetFormatPr baseColWidth="10" defaultColWidth="13.7265625" defaultRowHeight="15" customHeight="1" x14ac:dyDescent="0.35"/>
  <cols>
    <col min="1" max="1" width="3.54296875" customWidth="1"/>
    <col min="2" max="2" width="2.7265625" customWidth="1"/>
    <col min="3" max="6" width="2.54296875" customWidth="1"/>
    <col min="7" max="7" width="6.26953125" customWidth="1"/>
    <col min="8" max="8" width="28.08984375" customWidth="1"/>
    <col min="9" max="10" width="14.26953125" customWidth="1"/>
    <col min="11" max="12" width="3.26953125" customWidth="1"/>
    <col min="13" max="13" width="12.08984375" customWidth="1"/>
    <col min="14" max="14" width="2.54296875" customWidth="1"/>
    <col min="15" max="15" width="10.1796875" customWidth="1"/>
    <col min="16" max="16" width="4.08984375" customWidth="1"/>
    <col min="17" max="17" width="3.90625" customWidth="1"/>
    <col min="18" max="18" width="3.54296875" customWidth="1"/>
    <col min="19" max="19" width="7.7265625" customWidth="1"/>
    <col min="20" max="20" width="9.08984375" customWidth="1"/>
    <col min="21" max="21" width="7.36328125" customWidth="1"/>
    <col min="22" max="22" width="3.54296875" customWidth="1"/>
    <col min="23" max="24" width="4.7265625" customWidth="1"/>
    <col min="25" max="25" width="22.90625" customWidth="1"/>
    <col min="26" max="26" width="6.36328125" customWidth="1"/>
    <col min="27" max="27" width="27.26953125" customWidth="1"/>
    <col min="28" max="28" width="1.90625" customWidth="1"/>
  </cols>
  <sheetData>
    <row r="1" spans="1:28" ht="14.25" customHeight="1" thickBot="1" x14ac:dyDescent="0.4">
      <c r="A1" s="23"/>
      <c r="B1" s="24"/>
      <c r="C1" s="24"/>
      <c r="D1" s="24"/>
      <c r="E1" s="24"/>
      <c r="F1" s="24"/>
      <c r="G1" s="23"/>
      <c r="H1" s="23"/>
      <c r="I1" s="23"/>
      <c r="J1" s="23"/>
      <c r="K1" s="23"/>
      <c r="L1" s="23"/>
      <c r="M1" s="23"/>
      <c r="N1" s="23"/>
      <c r="O1" s="23"/>
      <c r="P1" s="23"/>
      <c r="Q1" s="23"/>
      <c r="R1" s="23"/>
      <c r="S1" s="23"/>
      <c r="T1" s="23"/>
      <c r="U1" s="23"/>
      <c r="V1" s="23"/>
      <c r="W1" s="23"/>
      <c r="X1" s="23"/>
      <c r="Y1" s="23"/>
      <c r="Z1" s="23"/>
      <c r="AA1" s="23"/>
      <c r="AB1" s="23"/>
    </row>
    <row r="2" spans="1:28" ht="45.75" customHeight="1" x14ac:dyDescent="0.35">
      <c r="A2" s="23"/>
      <c r="B2" s="1523"/>
      <c r="C2" s="1399"/>
      <c r="D2" s="1399"/>
      <c r="E2" s="1399"/>
      <c r="F2" s="1399"/>
      <c r="G2" s="1524"/>
      <c r="H2" s="1527" t="s">
        <v>0</v>
      </c>
      <c r="I2" s="1405"/>
      <c r="J2" s="1405"/>
      <c r="K2" s="1405"/>
      <c r="L2" s="1405"/>
      <c r="M2" s="1405"/>
      <c r="N2" s="1405"/>
      <c r="O2" s="1405"/>
      <c r="P2" s="1405"/>
      <c r="Q2" s="1405"/>
      <c r="R2" s="1405"/>
      <c r="S2" s="1405"/>
      <c r="T2" s="1405"/>
      <c r="U2" s="1405"/>
      <c r="V2" s="1405"/>
      <c r="W2" s="1405"/>
      <c r="X2" s="1405"/>
      <c r="Y2" s="1405"/>
      <c r="Z2" s="1405"/>
      <c r="AA2" s="1405"/>
      <c r="AB2" s="1406"/>
    </row>
    <row r="3" spans="1:28" ht="14.25" customHeight="1" x14ac:dyDescent="0.35">
      <c r="A3" s="23"/>
      <c r="B3" s="1516"/>
      <c r="C3" s="1517"/>
      <c r="D3" s="1517"/>
      <c r="E3" s="1517"/>
      <c r="F3" s="1517"/>
      <c r="G3" s="1525"/>
      <c r="H3" s="1528" t="s">
        <v>1</v>
      </c>
      <c r="I3" s="1520"/>
      <c r="J3" s="1520"/>
      <c r="K3" s="1520"/>
      <c r="L3" s="1520"/>
      <c r="M3" s="1520"/>
      <c r="N3" s="1520"/>
      <c r="O3" s="1521"/>
      <c r="P3" s="1528" t="s">
        <v>2</v>
      </c>
      <c r="Q3" s="1520"/>
      <c r="R3" s="1520"/>
      <c r="S3" s="1520"/>
      <c r="T3" s="1520"/>
      <c r="U3" s="1520"/>
      <c r="V3" s="1520"/>
      <c r="W3" s="1520"/>
      <c r="X3" s="1520"/>
      <c r="Y3" s="1520"/>
      <c r="Z3" s="1520"/>
      <c r="AA3" s="1520"/>
      <c r="AB3" s="1529"/>
    </row>
    <row r="4" spans="1:28" ht="20.25" customHeight="1" thickBot="1" x14ac:dyDescent="0.4">
      <c r="A4" s="23"/>
      <c r="B4" s="1401"/>
      <c r="C4" s="1402"/>
      <c r="D4" s="1402"/>
      <c r="E4" s="1402"/>
      <c r="F4" s="1402"/>
      <c r="G4" s="1526"/>
      <c r="H4" s="1530" t="s">
        <v>3</v>
      </c>
      <c r="I4" s="1408"/>
      <c r="J4" s="1408"/>
      <c r="K4" s="1408"/>
      <c r="L4" s="1408"/>
      <c r="M4" s="1408"/>
      <c r="N4" s="1408"/>
      <c r="O4" s="1408"/>
      <c r="P4" s="1408"/>
      <c r="Q4" s="1408"/>
      <c r="R4" s="1408"/>
      <c r="S4" s="1408"/>
      <c r="T4" s="1408"/>
      <c r="U4" s="1408"/>
      <c r="V4" s="1408"/>
      <c r="W4" s="1408"/>
      <c r="X4" s="1408"/>
      <c r="Y4" s="1408"/>
      <c r="Z4" s="1408"/>
      <c r="AA4" s="1408"/>
      <c r="AB4" s="1411"/>
    </row>
    <row r="5" spans="1:28" ht="14.25" customHeight="1" x14ac:dyDescent="0.35">
      <c r="A5" s="23"/>
      <c r="B5" s="23"/>
      <c r="C5" s="23"/>
      <c r="D5" s="23"/>
      <c r="E5" s="23"/>
      <c r="F5" s="23"/>
      <c r="G5" s="23"/>
      <c r="H5" s="25"/>
      <c r="I5" s="25"/>
      <c r="J5" s="25"/>
      <c r="K5" s="25"/>
      <c r="L5" s="25"/>
      <c r="M5" s="25"/>
      <c r="N5" s="25"/>
      <c r="O5" s="25"/>
      <c r="P5" s="25"/>
      <c r="Q5" s="25"/>
      <c r="R5" s="25"/>
      <c r="S5" s="25"/>
      <c r="T5" s="25"/>
      <c r="U5" s="25"/>
      <c r="V5" s="25"/>
      <c r="W5" s="25"/>
      <c r="X5" s="25"/>
      <c r="Y5" s="25"/>
      <c r="Z5" s="25"/>
      <c r="AA5" s="25"/>
      <c r="AB5" s="25"/>
    </row>
    <row r="6" spans="1:28" ht="14.25" customHeight="1" thickBot="1" x14ac:dyDescent="0.4">
      <c r="A6" s="23"/>
      <c r="B6" s="26"/>
      <c r="C6" s="27"/>
      <c r="D6" s="27"/>
      <c r="E6" s="27"/>
      <c r="F6" s="27"/>
      <c r="G6" s="27"/>
      <c r="H6" s="27"/>
      <c r="I6" s="28"/>
      <c r="J6" s="28"/>
      <c r="K6" s="28"/>
      <c r="L6" s="28"/>
      <c r="M6" s="28"/>
      <c r="N6" s="28"/>
      <c r="O6" s="28"/>
      <c r="P6" s="28"/>
      <c r="Q6" s="28"/>
      <c r="R6" s="28"/>
      <c r="S6" s="28"/>
      <c r="T6" s="28"/>
      <c r="U6" s="28"/>
      <c r="V6" s="28"/>
      <c r="W6" s="27"/>
      <c r="X6" s="27"/>
      <c r="Y6" s="27"/>
      <c r="Z6" s="27"/>
      <c r="AA6" s="27"/>
      <c r="AB6" s="29"/>
    </row>
    <row r="7" spans="1:28" ht="15" customHeight="1" x14ac:dyDescent="0.35">
      <c r="A7" s="23"/>
      <c r="B7" s="30"/>
      <c r="C7" s="1531" t="s">
        <v>4</v>
      </c>
      <c r="D7" s="1399"/>
      <c r="E7" s="1399"/>
      <c r="F7" s="1399"/>
      <c r="G7" s="1399"/>
      <c r="H7" s="1400"/>
      <c r="I7" s="1532" t="s">
        <v>264</v>
      </c>
      <c r="J7" s="1399"/>
      <c r="K7" s="1399"/>
      <c r="L7" s="1399"/>
      <c r="M7" s="1399"/>
      <c r="N7" s="1399"/>
      <c r="O7" s="1399"/>
      <c r="P7" s="1399"/>
      <c r="Q7" s="1399"/>
      <c r="R7" s="1399"/>
      <c r="S7" s="1399"/>
      <c r="T7" s="1399"/>
      <c r="U7" s="1399"/>
      <c r="V7" s="1399"/>
      <c r="W7" s="1399"/>
      <c r="X7" s="1399"/>
      <c r="Y7" s="1399"/>
      <c r="Z7" s="1399"/>
      <c r="AA7" s="1400"/>
      <c r="AB7" s="31"/>
    </row>
    <row r="8" spans="1:28" ht="10.9" customHeight="1" thickBot="1" x14ac:dyDescent="0.4">
      <c r="A8" s="23"/>
      <c r="B8" s="30"/>
      <c r="C8" s="1401"/>
      <c r="D8" s="1402"/>
      <c r="E8" s="1402"/>
      <c r="F8" s="1402"/>
      <c r="G8" s="1402"/>
      <c r="H8" s="1403"/>
      <c r="I8" s="1401"/>
      <c r="J8" s="1402"/>
      <c r="K8" s="1402"/>
      <c r="L8" s="1402"/>
      <c r="M8" s="1402"/>
      <c r="N8" s="1402"/>
      <c r="O8" s="1402"/>
      <c r="P8" s="1402"/>
      <c r="Q8" s="1402"/>
      <c r="R8" s="1402"/>
      <c r="S8" s="1402"/>
      <c r="T8" s="1402"/>
      <c r="U8" s="1402"/>
      <c r="V8" s="1402"/>
      <c r="W8" s="1402"/>
      <c r="X8" s="1402"/>
      <c r="Y8" s="1402"/>
      <c r="Z8" s="1402"/>
      <c r="AA8" s="1403"/>
      <c r="AB8" s="31"/>
    </row>
    <row r="9" spans="1:28" ht="14.25" customHeight="1" thickBot="1" x14ac:dyDescent="0.4">
      <c r="A9" s="23"/>
      <c r="B9" s="30"/>
      <c r="C9" s="32"/>
      <c r="D9" s="32"/>
      <c r="E9" s="32"/>
      <c r="F9" s="32"/>
      <c r="G9" s="32"/>
      <c r="H9" s="32"/>
      <c r="I9" s="33"/>
      <c r="J9" s="33"/>
      <c r="K9" s="33"/>
      <c r="L9" s="33"/>
      <c r="M9" s="33"/>
      <c r="N9" s="33"/>
      <c r="O9" s="33"/>
      <c r="P9" s="33"/>
      <c r="Q9" s="33"/>
      <c r="R9" s="33"/>
      <c r="S9" s="33"/>
      <c r="T9" s="33"/>
      <c r="U9" s="33"/>
      <c r="V9" s="33"/>
      <c r="W9" s="32"/>
      <c r="X9" s="32"/>
      <c r="Y9" s="32"/>
      <c r="Z9" s="32"/>
      <c r="AA9" s="32"/>
      <c r="AB9" s="31"/>
    </row>
    <row r="10" spans="1:28" ht="15" customHeight="1" thickBot="1" x14ac:dyDescent="0.4">
      <c r="A10" s="23"/>
      <c r="B10" s="30"/>
      <c r="C10" s="1531" t="s">
        <v>5</v>
      </c>
      <c r="D10" s="1399"/>
      <c r="E10" s="1399"/>
      <c r="F10" s="1399"/>
      <c r="G10" s="1399"/>
      <c r="H10" s="1400"/>
      <c r="I10" s="1541" t="s">
        <v>273</v>
      </c>
      <c r="J10" s="1534"/>
      <c r="K10" s="1534"/>
      <c r="L10" s="1534"/>
      <c r="M10" s="1534"/>
      <c r="N10" s="1534"/>
      <c r="O10" s="1534"/>
      <c r="P10" s="1534"/>
      <c r="Q10" s="1542"/>
      <c r="R10" s="1545" t="s">
        <v>7</v>
      </c>
      <c r="S10" s="1393"/>
      <c r="T10" s="1393"/>
      <c r="U10" s="1394"/>
      <c r="V10" s="1404" t="s">
        <v>8</v>
      </c>
      <c r="W10" s="1405"/>
      <c r="X10" s="1405"/>
      <c r="Y10" s="1405"/>
      <c r="Z10" s="1405"/>
      <c r="AA10" s="1406"/>
      <c r="AB10" s="31"/>
    </row>
    <row r="11" spans="1:28" ht="45" customHeight="1" thickBot="1" x14ac:dyDescent="0.4">
      <c r="A11" s="23"/>
      <c r="B11" s="30"/>
      <c r="C11" s="1401"/>
      <c r="D11" s="1402"/>
      <c r="E11" s="1402"/>
      <c r="F11" s="1402"/>
      <c r="G11" s="1402"/>
      <c r="H11" s="1403"/>
      <c r="I11" s="1543"/>
      <c r="J11" s="1536"/>
      <c r="K11" s="1536"/>
      <c r="L11" s="1536"/>
      <c r="M11" s="1536"/>
      <c r="N11" s="1536"/>
      <c r="O11" s="1536"/>
      <c r="P11" s="1536"/>
      <c r="Q11" s="1544"/>
      <c r="R11" s="1546" t="s">
        <v>274</v>
      </c>
      <c r="S11" s="1393"/>
      <c r="T11" s="1393"/>
      <c r="U11" s="1394"/>
      <c r="V11" s="1410" t="s">
        <v>275</v>
      </c>
      <c r="W11" s="1408"/>
      <c r="X11" s="1408"/>
      <c r="Y11" s="1408"/>
      <c r="Z11" s="1408"/>
      <c r="AA11" s="1411"/>
      <c r="AB11" s="31"/>
    </row>
    <row r="12" spans="1:28" ht="14.25" customHeight="1" thickBot="1" x14ac:dyDescent="0.4">
      <c r="A12" s="23"/>
      <c r="B12" s="22"/>
      <c r="C12" s="119"/>
      <c r="D12" s="119"/>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34"/>
    </row>
    <row r="13" spans="1:28" ht="15" customHeight="1" x14ac:dyDescent="0.35">
      <c r="A13" s="23"/>
      <c r="B13" s="22"/>
      <c r="C13" s="1531" t="s">
        <v>10</v>
      </c>
      <c r="D13" s="1399"/>
      <c r="E13" s="1399"/>
      <c r="F13" s="1399"/>
      <c r="G13" s="1399"/>
      <c r="H13" s="1400"/>
      <c r="I13" s="1533" t="s">
        <v>276</v>
      </c>
      <c r="J13" s="1534"/>
      <c r="K13" s="1534"/>
      <c r="L13" s="1534"/>
      <c r="M13" s="1534"/>
      <c r="N13" s="1534"/>
      <c r="O13" s="1534"/>
      <c r="P13" s="1534"/>
      <c r="Q13" s="1534"/>
      <c r="R13" s="1534"/>
      <c r="S13" s="1535"/>
      <c r="T13" s="1404" t="s">
        <v>11</v>
      </c>
      <c r="U13" s="1405"/>
      <c r="V13" s="1405"/>
      <c r="W13" s="1405"/>
      <c r="X13" s="1405"/>
      <c r="Y13" s="1405"/>
      <c r="Z13" s="1405"/>
      <c r="AA13" s="1406"/>
      <c r="AB13" s="34"/>
    </row>
    <row r="14" spans="1:28" ht="25.9" customHeight="1" thickBot="1" x14ac:dyDescent="0.4">
      <c r="A14" s="23"/>
      <c r="B14" s="22"/>
      <c r="C14" s="1401"/>
      <c r="D14" s="1402"/>
      <c r="E14" s="1402"/>
      <c r="F14" s="1402"/>
      <c r="G14" s="1402"/>
      <c r="H14" s="1403"/>
      <c r="I14" s="1536"/>
      <c r="J14" s="1536"/>
      <c r="K14" s="1536"/>
      <c r="L14" s="1536"/>
      <c r="M14" s="1536"/>
      <c r="N14" s="1536"/>
      <c r="O14" s="1536"/>
      <c r="P14" s="1536"/>
      <c r="Q14" s="1536"/>
      <c r="R14" s="1536"/>
      <c r="S14" s="1537"/>
      <c r="T14" s="1538" t="s">
        <v>266</v>
      </c>
      <c r="U14" s="1539"/>
      <c r="V14" s="1539"/>
      <c r="W14" s="1539"/>
      <c r="X14" s="1539"/>
      <c r="Y14" s="1539"/>
      <c r="Z14" s="1539"/>
      <c r="AA14" s="1540"/>
      <c r="AB14" s="34"/>
    </row>
    <row r="15" spans="1:28" ht="14.25" customHeight="1" thickBot="1" x14ac:dyDescent="0.4">
      <c r="A15" s="23"/>
      <c r="B15" s="22"/>
      <c r="C15" s="119"/>
      <c r="D15" s="119"/>
      <c r="E15" s="119"/>
      <c r="F15" s="119"/>
      <c r="G15" s="119"/>
      <c r="H15" s="119"/>
      <c r="I15" s="119"/>
      <c r="J15" s="119"/>
      <c r="K15" s="119"/>
      <c r="L15" s="119"/>
      <c r="M15" s="119"/>
      <c r="N15" s="119"/>
      <c r="O15" s="119"/>
      <c r="P15" s="119"/>
      <c r="Q15" s="119"/>
      <c r="R15" s="119"/>
      <c r="S15" s="119"/>
      <c r="T15" s="119"/>
      <c r="U15" s="119"/>
      <c r="V15" s="119"/>
      <c r="W15" s="119"/>
      <c r="X15" s="119"/>
      <c r="Y15" s="119"/>
      <c r="Z15" s="119"/>
      <c r="AA15" s="119"/>
      <c r="AB15" s="34"/>
    </row>
    <row r="16" spans="1:28" ht="40.9" customHeight="1" thickBot="1" x14ac:dyDescent="0.4">
      <c r="A16" s="23"/>
      <c r="B16" s="22"/>
      <c r="C16" s="1392" t="s">
        <v>13</v>
      </c>
      <c r="D16" s="1393"/>
      <c r="E16" s="1393"/>
      <c r="F16" s="1393"/>
      <c r="G16" s="1393"/>
      <c r="H16" s="1394"/>
      <c r="I16" s="1395" t="s">
        <v>277</v>
      </c>
      <c r="J16" s="1396"/>
      <c r="K16" s="1396"/>
      <c r="L16" s="1396"/>
      <c r="M16" s="1396"/>
      <c r="N16" s="1396"/>
      <c r="O16" s="1396"/>
      <c r="P16" s="1396"/>
      <c r="Q16" s="1396"/>
      <c r="R16" s="1396"/>
      <c r="S16" s="1396"/>
      <c r="T16" s="1396"/>
      <c r="U16" s="1396"/>
      <c r="V16" s="1396"/>
      <c r="W16" s="1396"/>
      <c r="X16" s="1396"/>
      <c r="Y16" s="1396"/>
      <c r="Z16" s="1396"/>
      <c r="AA16" s="1397"/>
      <c r="AB16" s="34"/>
    </row>
    <row r="17" spans="1:28" ht="16.5" customHeight="1" thickBot="1" x14ac:dyDescent="0.4">
      <c r="A17" s="23"/>
      <c r="B17" s="22"/>
      <c r="C17" s="33"/>
      <c r="D17" s="33"/>
      <c r="E17" s="33"/>
      <c r="F17" s="33"/>
      <c r="G17" s="33"/>
      <c r="H17" s="33"/>
      <c r="I17" s="118"/>
      <c r="J17" s="118"/>
      <c r="K17" s="118"/>
      <c r="L17" s="118"/>
      <c r="M17" s="118"/>
      <c r="N17" s="118"/>
      <c r="O17" s="118"/>
      <c r="P17" s="118"/>
      <c r="Q17" s="118"/>
      <c r="R17" s="118"/>
      <c r="S17" s="118"/>
      <c r="T17" s="118"/>
      <c r="U17" s="118"/>
      <c r="V17" s="118"/>
      <c r="W17" s="118"/>
      <c r="X17" s="118"/>
      <c r="Y17" s="118"/>
      <c r="Z17" s="118"/>
      <c r="AA17" s="118"/>
      <c r="AB17" s="34"/>
    </row>
    <row r="18" spans="1:28" ht="52.5" customHeight="1" thickBot="1" x14ac:dyDescent="0.4">
      <c r="A18" s="23"/>
      <c r="B18" s="22"/>
      <c r="C18" s="1392" t="s">
        <v>67</v>
      </c>
      <c r="D18" s="1393"/>
      <c r="E18" s="1393"/>
      <c r="F18" s="1393"/>
      <c r="G18" s="1393"/>
      <c r="H18" s="1394"/>
      <c r="I18" s="1395" t="s">
        <v>278</v>
      </c>
      <c r="J18" s="1396"/>
      <c r="K18" s="1396"/>
      <c r="L18" s="1396"/>
      <c r="M18" s="1396"/>
      <c r="N18" s="1396"/>
      <c r="O18" s="1396"/>
      <c r="P18" s="1396"/>
      <c r="Q18" s="1396"/>
      <c r="R18" s="1396"/>
      <c r="S18" s="1396"/>
      <c r="T18" s="1396"/>
      <c r="U18" s="1396"/>
      <c r="V18" s="1396"/>
      <c r="W18" s="1396"/>
      <c r="X18" s="1396"/>
      <c r="Y18" s="1396"/>
      <c r="Z18" s="1396"/>
      <c r="AA18" s="1397"/>
      <c r="AB18" s="34"/>
    </row>
    <row r="19" spans="1:28" ht="16.5" customHeight="1" thickBot="1" x14ac:dyDescent="0.4">
      <c r="A19" s="23"/>
      <c r="B19" s="22"/>
      <c r="C19" s="33"/>
      <c r="D19" s="33"/>
      <c r="E19" s="33"/>
      <c r="F19" s="33"/>
      <c r="G19" s="33"/>
      <c r="H19" s="33"/>
      <c r="I19" s="118"/>
      <c r="J19" s="118"/>
      <c r="K19" s="118"/>
      <c r="L19" s="118"/>
      <c r="M19" s="118"/>
      <c r="N19" s="118"/>
      <c r="O19" s="118"/>
      <c r="P19" s="118"/>
      <c r="Q19" s="118"/>
      <c r="R19" s="118"/>
      <c r="S19" s="118"/>
      <c r="T19" s="118"/>
      <c r="U19" s="118"/>
      <c r="V19" s="118"/>
      <c r="W19" s="118"/>
      <c r="X19" s="118"/>
      <c r="Y19" s="118"/>
      <c r="Z19" s="118"/>
      <c r="AA19" s="118"/>
      <c r="AB19" s="34"/>
    </row>
    <row r="20" spans="1:28" ht="16.149999999999999" customHeight="1" x14ac:dyDescent="0.35">
      <c r="A20" s="23"/>
      <c r="B20" s="22"/>
      <c r="C20" s="1409" t="s">
        <v>17</v>
      </c>
      <c r="D20" s="1399"/>
      <c r="E20" s="1399"/>
      <c r="F20" s="1399"/>
      <c r="G20" s="1399"/>
      <c r="H20" s="1400"/>
      <c r="I20" s="1398" t="s">
        <v>267</v>
      </c>
      <c r="J20" s="1399"/>
      <c r="K20" s="1399"/>
      <c r="L20" s="1400"/>
      <c r="M20" s="1404" t="s">
        <v>18</v>
      </c>
      <c r="N20" s="1405"/>
      <c r="O20" s="1405"/>
      <c r="P20" s="1405"/>
      <c r="Q20" s="1405"/>
      <c r="R20" s="1405"/>
      <c r="S20" s="1406"/>
      <c r="T20" s="1404" t="s">
        <v>19</v>
      </c>
      <c r="U20" s="1405"/>
      <c r="V20" s="1405"/>
      <c r="W20" s="1405"/>
      <c r="X20" s="1405"/>
      <c r="Y20" s="1405"/>
      <c r="Z20" s="1405"/>
      <c r="AA20" s="1406"/>
      <c r="AB20" s="34"/>
    </row>
    <row r="21" spans="1:28" ht="13.9" customHeight="1" thickBot="1" x14ac:dyDescent="0.4">
      <c r="A21" s="23"/>
      <c r="B21" s="22"/>
      <c r="C21" s="1401"/>
      <c r="D21" s="1402"/>
      <c r="E21" s="1402"/>
      <c r="F21" s="1402"/>
      <c r="G21" s="1402"/>
      <c r="H21" s="1403"/>
      <c r="I21" s="1401"/>
      <c r="J21" s="1402"/>
      <c r="K21" s="1402"/>
      <c r="L21" s="1403"/>
      <c r="M21" s="1407" t="s">
        <v>154</v>
      </c>
      <c r="N21" s="1408"/>
      <c r="O21" s="1408"/>
      <c r="P21" s="1408"/>
      <c r="Q21" s="1408"/>
      <c r="R21" s="1408"/>
      <c r="S21" s="1411"/>
      <c r="T21" s="1407" t="s">
        <v>57</v>
      </c>
      <c r="U21" s="1408"/>
      <c r="V21" s="1408"/>
      <c r="W21" s="1408"/>
      <c r="X21" s="1408"/>
      <c r="Y21" s="1408"/>
      <c r="Z21" s="1408"/>
      <c r="AA21" s="1408"/>
      <c r="AB21" s="34"/>
    </row>
    <row r="22" spans="1:28" ht="14.25" customHeight="1" thickBot="1" x14ac:dyDescent="0.4">
      <c r="A22" s="23"/>
      <c r="B22" s="22"/>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34"/>
    </row>
    <row r="23" spans="1:28" ht="31.5" customHeight="1" x14ac:dyDescent="0.35">
      <c r="A23" s="23"/>
      <c r="B23" s="22"/>
      <c r="C23" s="1404" t="s">
        <v>22</v>
      </c>
      <c r="D23" s="1405"/>
      <c r="E23" s="1405"/>
      <c r="F23" s="1405"/>
      <c r="G23" s="1405"/>
      <c r="H23" s="1405"/>
      <c r="I23" s="1406"/>
      <c r="J23" s="1404" t="s">
        <v>23</v>
      </c>
      <c r="K23" s="1405"/>
      <c r="L23" s="1405"/>
      <c r="M23" s="1405"/>
      <c r="N23" s="1405"/>
      <c r="O23" s="1405"/>
      <c r="P23" s="1406"/>
      <c r="Q23" s="1404" t="s">
        <v>24</v>
      </c>
      <c r="R23" s="1405"/>
      <c r="S23" s="1405"/>
      <c r="T23" s="1405"/>
      <c r="U23" s="1405"/>
      <c r="V23" s="1405"/>
      <c r="W23" s="1405"/>
      <c r="X23" s="1405"/>
      <c r="Y23" s="1405"/>
      <c r="Z23" s="1405"/>
      <c r="AA23" s="1406"/>
      <c r="AB23" s="34"/>
    </row>
    <row r="24" spans="1:28" ht="22.15" customHeight="1" thickBot="1" x14ac:dyDescent="0.4">
      <c r="A24" s="23"/>
      <c r="B24" s="22"/>
      <c r="C24" s="1410" t="s">
        <v>279</v>
      </c>
      <c r="D24" s="1408"/>
      <c r="E24" s="1408"/>
      <c r="F24" s="1408"/>
      <c r="G24" s="1408"/>
      <c r="H24" s="1408"/>
      <c r="I24" s="1411"/>
      <c r="J24" s="1547" t="s">
        <v>269</v>
      </c>
      <c r="K24" s="1408"/>
      <c r="L24" s="1408"/>
      <c r="M24" s="1408"/>
      <c r="N24" s="1408"/>
      <c r="O24" s="1408"/>
      <c r="P24" s="1411"/>
      <c r="Q24" s="1548" t="s">
        <v>270</v>
      </c>
      <c r="R24" s="1408"/>
      <c r="S24" s="1408"/>
      <c r="T24" s="1408"/>
      <c r="U24" s="1408"/>
      <c r="V24" s="1408"/>
      <c r="W24" s="1408"/>
      <c r="X24" s="1408"/>
      <c r="Y24" s="1408"/>
      <c r="Z24" s="1408"/>
      <c r="AA24" s="1411"/>
      <c r="AB24" s="34"/>
    </row>
    <row r="25" spans="1:28" ht="14.25" customHeight="1" thickBot="1" x14ac:dyDescent="0.4">
      <c r="A25" s="23"/>
      <c r="B25" s="22"/>
      <c r="C25" s="119"/>
      <c r="D25" s="119"/>
      <c r="E25" s="119"/>
      <c r="F25" s="119"/>
      <c r="G25" s="119"/>
      <c r="H25" s="119"/>
      <c r="I25" s="119"/>
      <c r="J25" s="119"/>
      <c r="K25" s="119"/>
      <c r="L25" s="119"/>
      <c r="M25" s="119"/>
      <c r="N25" s="119"/>
      <c r="O25" s="119"/>
      <c r="P25" s="119"/>
      <c r="Q25" s="119"/>
      <c r="R25" s="119"/>
      <c r="S25" s="119"/>
      <c r="T25" s="119"/>
      <c r="U25" s="119"/>
      <c r="V25" s="119"/>
      <c r="W25" s="119"/>
      <c r="X25" s="119"/>
      <c r="Y25" s="119"/>
      <c r="Z25" s="119"/>
      <c r="AA25" s="119"/>
      <c r="AB25" s="34"/>
    </row>
    <row r="26" spans="1:28" ht="70.900000000000006" customHeight="1" thickBot="1" x14ac:dyDescent="0.4">
      <c r="A26" s="23"/>
      <c r="B26" s="22"/>
      <c r="C26" s="1392" t="s">
        <v>26</v>
      </c>
      <c r="D26" s="1393"/>
      <c r="E26" s="1393"/>
      <c r="F26" s="1393"/>
      <c r="G26" s="1393"/>
      <c r="H26" s="1394"/>
      <c r="I26" s="1549" t="s">
        <v>280</v>
      </c>
      <c r="J26" s="1396"/>
      <c r="K26" s="1396"/>
      <c r="L26" s="1396"/>
      <c r="M26" s="1396"/>
      <c r="N26" s="1396"/>
      <c r="O26" s="1396"/>
      <c r="P26" s="1396"/>
      <c r="Q26" s="1396"/>
      <c r="R26" s="1396"/>
      <c r="S26" s="1396"/>
      <c r="T26" s="1396"/>
      <c r="U26" s="1396"/>
      <c r="V26" s="1396"/>
      <c r="W26" s="1396"/>
      <c r="X26" s="1396"/>
      <c r="Y26" s="1396"/>
      <c r="Z26" s="1396"/>
      <c r="AA26" s="1397"/>
      <c r="AB26" s="34"/>
    </row>
    <row r="27" spans="1:28" ht="14.25" customHeight="1" thickBot="1" x14ac:dyDescent="0.4">
      <c r="A27" s="23"/>
      <c r="B27" s="22"/>
      <c r="C27" s="33"/>
      <c r="D27" s="33"/>
      <c r="E27" s="33"/>
      <c r="F27" s="33"/>
      <c r="G27" s="33"/>
      <c r="H27" s="33"/>
      <c r="I27" s="118"/>
      <c r="J27" s="118"/>
      <c r="K27" s="118"/>
      <c r="L27" s="118"/>
      <c r="M27" s="118"/>
      <c r="N27" s="118"/>
      <c r="O27" s="118"/>
      <c r="P27" s="118"/>
      <c r="Q27" s="118"/>
      <c r="R27" s="118"/>
      <c r="S27" s="118"/>
      <c r="T27" s="118"/>
      <c r="U27" s="118"/>
      <c r="V27" s="118"/>
      <c r="W27" s="118"/>
      <c r="X27" s="118"/>
      <c r="Y27" s="118"/>
      <c r="Z27" s="118"/>
      <c r="AA27" s="118"/>
      <c r="AB27" s="34"/>
    </row>
    <row r="28" spans="1:28" ht="39" customHeight="1" thickBot="1" x14ac:dyDescent="0.4">
      <c r="A28" s="23"/>
      <c r="B28" s="22"/>
      <c r="C28" s="1445" t="s">
        <v>28</v>
      </c>
      <c r="D28" s="1393"/>
      <c r="E28" s="1393"/>
      <c r="F28" s="1393"/>
      <c r="G28" s="1393"/>
      <c r="H28" s="1394"/>
      <c r="I28" s="1446">
        <v>85.5</v>
      </c>
      <c r="J28" s="1447"/>
      <c r="K28" s="1448" t="s">
        <v>29</v>
      </c>
      <c r="L28" s="1393"/>
      <c r="M28" s="1393"/>
      <c r="N28" s="1394"/>
      <c r="O28" s="1442" t="s">
        <v>30</v>
      </c>
      <c r="P28" s="1393"/>
      <c r="Q28" s="1393"/>
      <c r="R28" s="1394"/>
      <c r="S28" s="35"/>
      <c r="T28" s="1443" t="s">
        <v>31</v>
      </c>
      <c r="U28" s="1393"/>
      <c r="V28" s="1394"/>
      <c r="W28" s="105" t="s">
        <v>86</v>
      </c>
      <c r="X28" s="1444" t="s">
        <v>33</v>
      </c>
      <c r="Y28" s="1393"/>
      <c r="Z28" s="1394"/>
      <c r="AA28" s="37"/>
      <c r="AB28" s="34"/>
    </row>
    <row r="29" spans="1:28" ht="14.25" customHeight="1" thickBot="1" x14ac:dyDescent="0.4">
      <c r="A29" s="23"/>
      <c r="B29" s="22"/>
      <c r="C29" s="119"/>
      <c r="D29" s="119"/>
      <c r="E29" s="119"/>
      <c r="F29" s="119"/>
      <c r="G29" s="119"/>
      <c r="H29" s="119"/>
      <c r="I29" s="119"/>
      <c r="J29" s="119"/>
      <c r="K29" s="119"/>
      <c r="L29" s="119"/>
      <c r="M29" s="119"/>
      <c r="N29" s="119"/>
      <c r="O29" s="119"/>
      <c r="P29" s="119"/>
      <c r="Q29" s="119"/>
      <c r="R29" s="119"/>
      <c r="S29" s="119"/>
      <c r="T29" s="119"/>
      <c r="U29" s="119"/>
      <c r="V29" s="119"/>
      <c r="W29" s="119"/>
      <c r="X29" s="119"/>
      <c r="Y29" s="119"/>
      <c r="Z29" s="119"/>
      <c r="AA29" s="119"/>
      <c r="AB29" s="34"/>
    </row>
    <row r="30" spans="1:28" ht="15" customHeight="1" x14ac:dyDescent="0.35">
      <c r="A30" s="23"/>
      <c r="B30" s="22"/>
      <c r="C30" s="1515" t="s">
        <v>34</v>
      </c>
      <c r="D30" s="1399"/>
      <c r="E30" s="1399"/>
      <c r="F30" s="1399"/>
      <c r="G30" s="1399"/>
      <c r="H30" s="1399"/>
      <c r="I30" s="1399"/>
      <c r="J30" s="1400"/>
      <c r="K30" s="1550" t="s">
        <v>35</v>
      </c>
      <c r="L30" s="1405"/>
      <c r="M30" s="1405"/>
      <c r="N30" s="1405"/>
      <c r="O30" s="1405"/>
      <c r="P30" s="1405"/>
      <c r="Q30" s="1405"/>
      <c r="R30" s="1551"/>
      <c r="S30" s="1552" t="s">
        <v>36</v>
      </c>
      <c r="T30" s="1405"/>
      <c r="U30" s="1405"/>
      <c r="V30" s="1405"/>
      <c r="W30" s="1551"/>
      <c r="X30" s="1553" t="s">
        <v>37</v>
      </c>
      <c r="Y30" s="1405"/>
      <c r="Z30" s="1405"/>
      <c r="AA30" s="1406"/>
      <c r="AB30" s="34"/>
    </row>
    <row r="31" spans="1:28" ht="14.25" customHeight="1" x14ac:dyDescent="0.35">
      <c r="A31" s="23"/>
      <c r="B31" s="22"/>
      <c r="C31" s="1516"/>
      <c r="D31" s="1517"/>
      <c r="E31" s="1517"/>
      <c r="F31" s="1517"/>
      <c r="G31" s="1517"/>
      <c r="H31" s="1517"/>
      <c r="I31" s="1517"/>
      <c r="J31" s="1518"/>
      <c r="K31" s="1519" t="s">
        <v>38</v>
      </c>
      <c r="L31" s="1520"/>
      <c r="M31" s="1520"/>
      <c r="N31" s="1521"/>
      <c r="O31" s="1522" t="s">
        <v>39</v>
      </c>
      <c r="P31" s="1520"/>
      <c r="Q31" s="1520"/>
      <c r="R31" s="1521"/>
      <c r="S31" s="1522" t="s">
        <v>38</v>
      </c>
      <c r="T31" s="1521"/>
      <c r="U31" s="1522" t="s">
        <v>39</v>
      </c>
      <c r="V31" s="1520"/>
      <c r="W31" s="1521"/>
      <c r="X31" s="1522" t="s">
        <v>38</v>
      </c>
      <c r="Y31" s="1521"/>
      <c r="Z31" s="1522" t="s">
        <v>39</v>
      </c>
      <c r="AA31" s="1529"/>
      <c r="AB31" s="34"/>
    </row>
    <row r="32" spans="1:28" ht="15.65" customHeight="1" thickBot="1" x14ac:dyDescent="0.4">
      <c r="A32" s="23"/>
      <c r="B32" s="22"/>
      <c r="C32" s="1401"/>
      <c r="D32" s="1402"/>
      <c r="E32" s="1402"/>
      <c r="F32" s="1402"/>
      <c r="G32" s="1402"/>
      <c r="H32" s="1402"/>
      <c r="I32" s="1402"/>
      <c r="J32" s="1403"/>
      <c r="K32" s="1433">
        <v>0</v>
      </c>
      <c r="L32" s="1408"/>
      <c r="M32" s="1408"/>
      <c r="N32" s="1434"/>
      <c r="O32" s="1460">
        <v>0.69</v>
      </c>
      <c r="P32" s="1408"/>
      <c r="Q32" s="1408"/>
      <c r="R32" s="1434"/>
      <c r="S32" s="1460">
        <v>0.7</v>
      </c>
      <c r="T32" s="1434"/>
      <c r="U32" s="1460">
        <v>0.79</v>
      </c>
      <c r="V32" s="1408"/>
      <c r="W32" s="1434"/>
      <c r="X32" s="1460">
        <v>0.8</v>
      </c>
      <c r="Y32" s="1434"/>
      <c r="Z32" s="1460">
        <v>1</v>
      </c>
      <c r="AA32" s="1411"/>
      <c r="AB32" s="34"/>
    </row>
    <row r="33" spans="1:28" ht="14.25" customHeight="1" thickBot="1" x14ac:dyDescent="0.4">
      <c r="A33" s="23"/>
      <c r="B33" s="22"/>
      <c r="C33" s="119"/>
      <c r="D33" s="119"/>
      <c r="E33" s="119"/>
      <c r="F33" s="119"/>
      <c r="G33" s="119"/>
      <c r="H33" s="119"/>
      <c r="I33" s="119"/>
      <c r="J33" s="119"/>
      <c r="K33" s="119"/>
      <c r="L33" s="119"/>
      <c r="M33" s="119"/>
      <c r="N33" s="119"/>
      <c r="O33" s="119"/>
      <c r="P33" s="119"/>
      <c r="Q33" s="119"/>
      <c r="R33" s="119"/>
      <c r="S33" s="119"/>
      <c r="T33" s="119"/>
      <c r="U33" s="119"/>
      <c r="V33" s="119"/>
      <c r="W33" s="119"/>
      <c r="X33" s="119"/>
      <c r="Y33" s="119"/>
      <c r="Z33" s="119"/>
      <c r="AA33" s="119"/>
      <c r="AB33" s="34"/>
    </row>
    <row r="34" spans="1:28" ht="14.25" customHeight="1" thickBot="1" x14ac:dyDescent="0.4">
      <c r="A34" s="24"/>
      <c r="B34" s="21"/>
      <c r="C34" s="1512" t="s">
        <v>40</v>
      </c>
      <c r="D34" s="1513"/>
      <c r="E34" s="1513"/>
      <c r="F34" s="1513"/>
      <c r="G34" s="1513"/>
      <c r="H34" s="1513"/>
      <c r="I34" s="1513"/>
      <c r="J34" s="1513"/>
      <c r="K34" s="1513"/>
      <c r="L34" s="1513"/>
      <c r="M34" s="1513"/>
      <c r="N34" s="1513"/>
      <c r="O34" s="1513"/>
      <c r="P34" s="1513"/>
      <c r="Q34" s="1513"/>
      <c r="R34" s="1513"/>
      <c r="S34" s="1513"/>
      <c r="T34" s="1513"/>
      <c r="U34" s="1513"/>
      <c r="V34" s="1513"/>
      <c r="W34" s="1513"/>
      <c r="X34" s="1513"/>
      <c r="Y34" s="1513"/>
      <c r="Z34" s="1513"/>
      <c r="AA34" s="1514"/>
      <c r="AB34" s="34"/>
    </row>
    <row r="35" spans="1:28" ht="14.5" x14ac:dyDescent="0.35">
      <c r="A35" s="24"/>
      <c r="B35" s="21"/>
      <c r="C35" s="1390" t="s">
        <v>41</v>
      </c>
      <c r="D35" s="1376"/>
      <c r="E35" s="1376"/>
      <c r="F35" s="1376"/>
      <c r="G35" s="1377"/>
      <c r="H35" s="1430" t="s">
        <v>281</v>
      </c>
      <c r="I35" s="1430" t="s">
        <v>282</v>
      </c>
      <c r="J35" s="1430" t="s">
        <v>42</v>
      </c>
      <c r="K35" s="1390" t="s">
        <v>43</v>
      </c>
      <c r="L35" s="1376"/>
      <c r="M35" s="1376"/>
      <c r="N35" s="1376"/>
      <c r="O35" s="1376"/>
      <c r="P35" s="1376"/>
      <c r="Q35" s="1376"/>
      <c r="R35" s="1376"/>
      <c r="S35" s="1376"/>
      <c r="T35" s="1376"/>
      <c r="U35" s="1376"/>
      <c r="V35" s="1376"/>
      <c r="W35" s="1376"/>
      <c r="X35" s="1376"/>
      <c r="Y35" s="1376"/>
      <c r="Z35" s="1376"/>
      <c r="AA35" s="1377"/>
      <c r="AB35" s="34"/>
    </row>
    <row r="36" spans="1:28" ht="27.75" customHeight="1" thickBot="1" x14ac:dyDescent="0.4">
      <c r="A36" s="24"/>
      <c r="B36" s="21"/>
      <c r="C36" s="1381"/>
      <c r="D36" s="1382"/>
      <c r="E36" s="1382"/>
      <c r="F36" s="1382"/>
      <c r="G36" s="1383"/>
      <c r="H36" s="1431"/>
      <c r="I36" s="1432"/>
      <c r="J36" s="1432"/>
      <c r="K36" s="1381"/>
      <c r="L36" s="1382"/>
      <c r="M36" s="1382"/>
      <c r="N36" s="1382"/>
      <c r="O36" s="1382"/>
      <c r="P36" s="1382"/>
      <c r="Q36" s="1382"/>
      <c r="R36" s="1382"/>
      <c r="S36" s="1382"/>
      <c r="T36" s="1382"/>
      <c r="U36" s="1382"/>
      <c r="V36" s="1382"/>
      <c r="W36" s="1382"/>
      <c r="X36" s="1382"/>
      <c r="Y36" s="1382"/>
      <c r="Z36" s="1382"/>
      <c r="AA36" s="1383"/>
      <c r="AB36" s="34"/>
    </row>
    <row r="37" spans="1:28" ht="21.75" customHeight="1" x14ac:dyDescent="0.35">
      <c r="A37" s="24"/>
      <c r="B37" s="21"/>
      <c r="C37" s="1450" t="s">
        <v>283</v>
      </c>
      <c r="D37" s="1451"/>
      <c r="E37" s="1451"/>
      <c r="F37" s="1451"/>
      <c r="G37" s="1452"/>
      <c r="H37" s="1456">
        <v>89</v>
      </c>
      <c r="I37" s="1457">
        <v>100</v>
      </c>
      <c r="J37" s="1458">
        <v>0.89</v>
      </c>
      <c r="K37" s="1412" t="s">
        <v>284</v>
      </c>
      <c r="L37" s="1413"/>
      <c r="M37" s="1413"/>
      <c r="N37" s="1413"/>
      <c r="O37" s="1413"/>
      <c r="P37" s="1413"/>
      <c r="Q37" s="1413"/>
      <c r="R37" s="1413"/>
      <c r="S37" s="1413"/>
      <c r="T37" s="1413"/>
      <c r="U37" s="1413"/>
      <c r="V37" s="1413"/>
      <c r="W37" s="1413"/>
      <c r="X37" s="1413"/>
      <c r="Y37" s="1413"/>
      <c r="Z37" s="1413"/>
      <c r="AA37" s="1414"/>
      <c r="AB37" s="34"/>
    </row>
    <row r="38" spans="1:28" ht="107.25" customHeight="1" thickBot="1" x14ac:dyDescent="0.4">
      <c r="A38" s="24"/>
      <c r="B38" s="21"/>
      <c r="C38" s="1453"/>
      <c r="D38" s="1454"/>
      <c r="E38" s="1454"/>
      <c r="F38" s="1454"/>
      <c r="G38" s="1455"/>
      <c r="H38" s="1429"/>
      <c r="I38" s="1427"/>
      <c r="J38" s="1459"/>
      <c r="K38" s="1415"/>
      <c r="L38" s="1415"/>
      <c r="M38" s="1415"/>
      <c r="N38" s="1415"/>
      <c r="O38" s="1415"/>
      <c r="P38" s="1415"/>
      <c r="Q38" s="1415"/>
      <c r="R38" s="1415"/>
      <c r="S38" s="1415"/>
      <c r="T38" s="1415"/>
      <c r="U38" s="1415"/>
      <c r="V38" s="1415"/>
      <c r="W38" s="1415"/>
      <c r="X38" s="1415"/>
      <c r="Y38" s="1415"/>
      <c r="Z38" s="1415"/>
      <c r="AA38" s="1416"/>
      <c r="AB38" s="34"/>
    </row>
    <row r="39" spans="1:28" ht="14.25" customHeight="1" x14ac:dyDescent="0.35">
      <c r="A39" s="24"/>
      <c r="B39" s="21"/>
      <c r="C39" s="1417" t="s">
        <v>200</v>
      </c>
      <c r="D39" s="1418"/>
      <c r="E39" s="1418"/>
      <c r="F39" s="1418"/>
      <c r="G39" s="1419"/>
      <c r="H39" s="1428">
        <v>80.8</v>
      </c>
      <c r="I39" s="1427">
        <v>100</v>
      </c>
      <c r="J39" s="1449">
        <v>0.80800000000000005</v>
      </c>
      <c r="K39" s="1413" t="s">
        <v>718</v>
      </c>
      <c r="L39" s="1413"/>
      <c r="M39" s="1413"/>
      <c r="N39" s="1413"/>
      <c r="O39" s="1413"/>
      <c r="P39" s="1413"/>
      <c r="Q39" s="1413"/>
      <c r="R39" s="1413"/>
      <c r="S39" s="1413"/>
      <c r="T39" s="1413"/>
      <c r="U39" s="1413"/>
      <c r="V39" s="1413"/>
      <c r="W39" s="1413"/>
      <c r="X39" s="1413"/>
      <c r="Y39" s="1413"/>
      <c r="Z39" s="1413"/>
      <c r="AA39" s="1414"/>
      <c r="AB39" s="34"/>
    </row>
    <row r="40" spans="1:28" ht="317.25" customHeight="1" thickBot="1" x14ac:dyDescent="0.4">
      <c r="A40" s="24"/>
      <c r="B40" s="21"/>
      <c r="C40" s="1420"/>
      <c r="D40" s="1421"/>
      <c r="E40" s="1421"/>
      <c r="F40" s="1421"/>
      <c r="G40" s="1422"/>
      <c r="H40" s="1429"/>
      <c r="I40" s="1427"/>
      <c r="J40" s="1449"/>
      <c r="K40" s="1415"/>
      <c r="L40" s="1415"/>
      <c r="M40" s="1415"/>
      <c r="N40" s="1415"/>
      <c r="O40" s="1415"/>
      <c r="P40" s="1415"/>
      <c r="Q40" s="1415"/>
      <c r="R40" s="1415"/>
      <c r="S40" s="1415"/>
      <c r="T40" s="1415"/>
      <c r="U40" s="1415"/>
      <c r="V40" s="1415"/>
      <c r="W40" s="1415"/>
      <c r="X40" s="1415"/>
      <c r="Y40" s="1415"/>
      <c r="Z40" s="1415"/>
      <c r="AA40" s="1416"/>
      <c r="AB40" s="34"/>
    </row>
    <row r="41" spans="1:28" ht="14.25" customHeight="1" x14ac:dyDescent="0.35">
      <c r="A41" s="24"/>
      <c r="B41" s="21"/>
      <c r="C41" s="1417" t="s">
        <v>201</v>
      </c>
      <c r="D41" s="1418"/>
      <c r="E41" s="1418"/>
      <c r="F41" s="1418"/>
      <c r="G41" s="1419"/>
      <c r="H41" s="1423">
        <v>0.875</v>
      </c>
      <c r="I41" s="1425">
        <v>0.98099999999999998</v>
      </c>
      <c r="J41" s="1425">
        <v>0.89</v>
      </c>
      <c r="K41" s="1438" t="s">
        <v>1274</v>
      </c>
      <c r="L41" s="1439"/>
      <c r="M41" s="1439"/>
      <c r="N41" s="1439"/>
      <c r="O41" s="1439"/>
      <c r="P41" s="1439"/>
      <c r="Q41" s="1439"/>
      <c r="R41" s="1439"/>
      <c r="S41" s="1439"/>
      <c r="T41" s="1439"/>
      <c r="U41" s="1439"/>
      <c r="V41" s="1439"/>
      <c r="W41" s="1439"/>
      <c r="X41" s="1439"/>
      <c r="Y41" s="1439"/>
      <c r="Z41" s="1439"/>
      <c r="AA41" s="1440"/>
      <c r="AB41" s="34"/>
    </row>
    <row r="42" spans="1:28" ht="20.25" customHeight="1" thickBot="1" x14ac:dyDescent="0.4">
      <c r="A42" s="24"/>
      <c r="B42" s="21"/>
      <c r="C42" s="1420"/>
      <c r="D42" s="1421"/>
      <c r="E42" s="1421"/>
      <c r="F42" s="1421"/>
      <c r="G42" s="1422"/>
      <c r="H42" s="1424"/>
      <c r="I42" s="1426"/>
      <c r="J42" s="1426"/>
      <c r="K42" s="1441"/>
      <c r="L42" s="1415"/>
      <c r="M42" s="1415"/>
      <c r="N42" s="1415"/>
      <c r="O42" s="1415"/>
      <c r="P42" s="1415"/>
      <c r="Q42" s="1415"/>
      <c r="R42" s="1415"/>
      <c r="S42" s="1415"/>
      <c r="T42" s="1415"/>
      <c r="U42" s="1415"/>
      <c r="V42" s="1415"/>
      <c r="W42" s="1415"/>
      <c r="X42" s="1415"/>
      <c r="Y42" s="1415"/>
      <c r="Z42" s="1415"/>
      <c r="AA42" s="1416"/>
      <c r="AB42" s="34"/>
    </row>
    <row r="43" spans="1:28" ht="26.25" customHeight="1" x14ac:dyDescent="0.35">
      <c r="A43" s="24"/>
      <c r="B43" s="21"/>
      <c r="C43" s="1417" t="s">
        <v>202</v>
      </c>
      <c r="D43" s="1418"/>
      <c r="E43" s="1418"/>
      <c r="F43" s="1418"/>
      <c r="G43" s="1419"/>
      <c r="H43" s="1423">
        <v>0.87409999999999999</v>
      </c>
      <c r="I43" s="1425">
        <v>0.98099999999999998</v>
      </c>
      <c r="J43" s="1425">
        <v>0.89</v>
      </c>
      <c r="K43" s="1438" t="s">
        <v>1273</v>
      </c>
      <c r="L43" s="1439"/>
      <c r="M43" s="1439"/>
      <c r="N43" s="1439"/>
      <c r="O43" s="1439"/>
      <c r="P43" s="1439"/>
      <c r="Q43" s="1439"/>
      <c r="R43" s="1439"/>
      <c r="S43" s="1439"/>
      <c r="T43" s="1439"/>
      <c r="U43" s="1439"/>
      <c r="V43" s="1439"/>
      <c r="W43" s="1439"/>
      <c r="X43" s="1439"/>
      <c r="Y43" s="1439"/>
      <c r="Z43" s="1439"/>
      <c r="AA43" s="1440"/>
      <c r="AB43" s="34"/>
    </row>
    <row r="44" spans="1:28" ht="15" customHeight="1" thickBot="1" x14ac:dyDescent="0.4">
      <c r="A44" s="24"/>
      <c r="B44" s="21"/>
      <c r="C44" s="1435"/>
      <c r="D44" s="1436"/>
      <c r="E44" s="1436"/>
      <c r="F44" s="1436"/>
      <c r="G44" s="1437"/>
      <c r="H44" s="1424"/>
      <c r="I44" s="1426"/>
      <c r="J44" s="1426"/>
      <c r="K44" s="1441"/>
      <c r="L44" s="1415"/>
      <c r="M44" s="1415"/>
      <c r="N44" s="1415"/>
      <c r="O44" s="1415"/>
      <c r="P44" s="1415"/>
      <c r="Q44" s="1415"/>
      <c r="R44" s="1415"/>
      <c r="S44" s="1415"/>
      <c r="T44" s="1415"/>
      <c r="U44" s="1415"/>
      <c r="V44" s="1415"/>
      <c r="W44" s="1415"/>
      <c r="X44" s="1415"/>
      <c r="Y44" s="1415"/>
      <c r="Z44" s="1415"/>
      <c r="AA44" s="1416"/>
      <c r="AB44" s="34"/>
    </row>
    <row r="45" spans="1:28" ht="26.25" customHeight="1" thickBot="1" x14ac:dyDescent="0.4">
      <c r="A45" s="24"/>
      <c r="B45" s="21"/>
      <c r="C45" s="1384" t="s">
        <v>46</v>
      </c>
      <c r="D45" s="1385"/>
      <c r="E45" s="1385"/>
      <c r="F45" s="1385"/>
      <c r="G45" s="1386"/>
      <c r="H45" s="123"/>
      <c r="I45" s="124"/>
      <c r="J45" s="125"/>
      <c r="K45" s="1387"/>
      <c r="L45" s="1388"/>
      <c r="M45" s="1388"/>
      <c r="N45" s="1388"/>
      <c r="O45" s="1388"/>
      <c r="P45" s="1388"/>
      <c r="Q45" s="1388"/>
      <c r="R45" s="1388"/>
      <c r="S45" s="1388"/>
      <c r="T45" s="1388"/>
      <c r="U45" s="1388"/>
      <c r="V45" s="1388"/>
      <c r="W45" s="1388"/>
      <c r="X45" s="1388"/>
      <c r="Y45" s="1388"/>
      <c r="Z45" s="1388"/>
      <c r="AA45" s="1389"/>
      <c r="AB45" s="34"/>
    </row>
    <row r="46" spans="1:28" ht="8" customHeight="1" x14ac:dyDescent="0.35">
      <c r="A46" s="24"/>
      <c r="B46" s="21"/>
      <c r="C46" s="41"/>
      <c r="D46" s="41"/>
      <c r="E46" s="41"/>
      <c r="F46" s="41"/>
      <c r="G46" s="41"/>
      <c r="H46" s="42"/>
      <c r="I46" s="42"/>
      <c r="J46" s="43"/>
      <c r="K46" s="41"/>
      <c r="L46" s="41"/>
      <c r="M46" s="41"/>
      <c r="N46" s="41"/>
      <c r="O46" s="41"/>
      <c r="P46" s="41"/>
      <c r="Q46" s="41"/>
      <c r="R46" s="41"/>
      <c r="S46" s="41"/>
      <c r="T46" s="41"/>
      <c r="U46" s="41"/>
      <c r="V46" s="41"/>
      <c r="W46" s="41"/>
      <c r="X46" s="41"/>
      <c r="Y46" s="41"/>
      <c r="Z46" s="41"/>
      <c r="AA46" s="41"/>
      <c r="AB46" s="34"/>
    </row>
    <row r="47" spans="1:28" ht="0.5" customHeight="1" thickBot="1" x14ac:dyDescent="0.4">
      <c r="A47" s="24"/>
      <c r="B47" s="21"/>
      <c r="C47" s="41"/>
      <c r="D47" s="41"/>
      <c r="E47" s="41"/>
      <c r="F47" s="41"/>
      <c r="G47" s="41"/>
      <c r="H47" s="42"/>
      <c r="I47" s="42"/>
      <c r="J47" s="43"/>
      <c r="K47" s="41"/>
      <c r="L47" s="41"/>
      <c r="M47" s="41"/>
      <c r="N47" s="41"/>
      <c r="O47" s="41"/>
      <c r="P47" s="41"/>
      <c r="Q47" s="41"/>
      <c r="R47" s="41"/>
      <c r="S47" s="41"/>
      <c r="T47" s="41"/>
      <c r="U47" s="41"/>
      <c r="V47" s="41"/>
      <c r="W47" s="41"/>
      <c r="X47" s="41"/>
      <c r="Y47" s="41"/>
      <c r="Z47" s="41"/>
      <c r="AA47" s="41"/>
      <c r="AB47" s="34"/>
    </row>
    <row r="48" spans="1:28" ht="14.25" customHeight="1" x14ac:dyDescent="0.35">
      <c r="A48" s="24"/>
      <c r="B48" s="21"/>
      <c r="C48" s="1390" t="s">
        <v>47</v>
      </c>
      <c r="D48" s="1376"/>
      <c r="E48" s="1376"/>
      <c r="F48" s="1376"/>
      <c r="G48" s="1376"/>
      <c r="H48" s="1376"/>
      <c r="I48" s="1376"/>
      <c r="J48" s="1376"/>
      <c r="K48" s="1376"/>
      <c r="L48" s="1376"/>
      <c r="M48" s="1376"/>
      <c r="N48" s="1376"/>
      <c r="O48" s="1376"/>
      <c r="P48" s="1376"/>
      <c r="Q48" s="1376"/>
      <c r="R48" s="1376"/>
      <c r="S48" s="1376"/>
      <c r="T48" s="1376"/>
      <c r="U48" s="1376"/>
      <c r="V48" s="1376"/>
      <c r="W48" s="1376"/>
      <c r="X48" s="1376"/>
      <c r="Y48" s="1376"/>
      <c r="Z48" s="1376"/>
      <c r="AA48" s="1377"/>
      <c r="AB48" s="34"/>
    </row>
    <row r="49" spans="1:28" ht="3" customHeight="1" thickBot="1" x14ac:dyDescent="0.4">
      <c r="A49" s="23"/>
      <c r="B49" s="22"/>
      <c r="C49" s="1378"/>
      <c r="D49" s="1391"/>
      <c r="E49" s="1391"/>
      <c r="F49" s="1391"/>
      <c r="G49" s="1391"/>
      <c r="H49" s="1391"/>
      <c r="I49" s="1391"/>
      <c r="J49" s="1391"/>
      <c r="K49" s="1391"/>
      <c r="L49" s="1391"/>
      <c r="M49" s="1391"/>
      <c r="N49" s="1391"/>
      <c r="O49" s="1391"/>
      <c r="P49" s="1391"/>
      <c r="Q49" s="1391"/>
      <c r="R49" s="1391"/>
      <c r="S49" s="1391"/>
      <c r="T49" s="1391"/>
      <c r="U49" s="1391"/>
      <c r="V49" s="1391"/>
      <c r="W49" s="1391"/>
      <c r="X49" s="1391"/>
      <c r="Y49" s="1391"/>
      <c r="Z49" s="1391"/>
      <c r="AA49" s="1380"/>
      <c r="AB49" s="34"/>
    </row>
    <row r="50" spans="1:28" ht="20.149999999999999" customHeight="1" x14ac:dyDescent="0.35">
      <c r="A50" s="23"/>
      <c r="B50" s="22"/>
      <c r="C50" s="1375"/>
      <c r="D50" s="1376"/>
      <c r="E50" s="1376"/>
      <c r="F50" s="1376"/>
      <c r="G50" s="1376"/>
      <c r="H50" s="1376"/>
      <c r="I50" s="1376"/>
      <c r="J50" s="1376"/>
      <c r="K50" s="1376"/>
      <c r="L50" s="1376"/>
      <c r="M50" s="1376"/>
      <c r="N50" s="1376"/>
      <c r="O50" s="1376"/>
      <c r="P50" s="1376"/>
      <c r="Q50" s="1376"/>
      <c r="R50" s="1376"/>
      <c r="S50" s="1376"/>
      <c r="T50" s="1376"/>
      <c r="U50" s="1376"/>
      <c r="V50" s="1376"/>
      <c r="W50" s="1376"/>
      <c r="X50" s="1376"/>
      <c r="Y50" s="1376"/>
      <c r="Z50" s="1376"/>
      <c r="AA50" s="1377"/>
      <c r="AB50" s="34"/>
    </row>
    <row r="51" spans="1:28" ht="20.149999999999999" customHeight="1" x14ac:dyDescent="0.35">
      <c r="A51" s="23"/>
      <c r="B51" s="22"/>
      <c r="C51" s="1378"/>
      <c r="D51" s="1379"/>
      <c r="E51" s="1379"/>
      <c r="F51" s="1379"/>
      <c r="G51" s="1379"/>
      <c r="H51" s="1379"/>
      <c r="I51" s="1379"/>
      <c r="J51" s="1379"/>
      <c r="K51" s="1379"/>
      <c r="L51" s="1379"/>
      <c r="M51" s="1379"/>
      <c r="N51" s="1379"/>
      <c r="O51" s="1379"/>
      <c r="P51" s="1379"/>
      <c r="Q51" s="1379"/>
      <c r="R51" s="1379"/>
      <c r="S51" s="1379"/>
      <c r="T51" s="1379"/>
      <c r="U51" s="1379"/>
      <c r="V51" s="1379"/>
      <c r="W51" s="1379"/>
      <c r="X51" s="1379"/>
      <c r="Y51" s="1379"/>
      <c r="Z51" s="1379"/>
      <c r="AA51" s="1380"/>
      <c r="AB51" s="34"/>
    </row>
    <row r="52" spans="1:28" ht="20.149999999999999" customHeight="1" x14ac:dyDescent="0.35">
      <c r="A52" s="23"/>
      <c r="B52" s="22"/>
      <c r="C52" s="1378"/>
      <c r="D52" s="1379"/>
      <c r="E52" s="1379"/>
      <c r="F52" s="1379"/>
      <c r="G52" s="1379"/>
      <c r="H52" s="1379"/>
      <c r="I52" s="1379"/>
      <c r="J52" s="1379"/>
      <c r="K52" s="1379"/>
      <c r="L52" s="1379"/>
      <c r="M52" s="1379"/>
      <c r="N52" s="1379"/>
      <c r="O52" s="1379"/>
      <c r="P52" s="1379"/>
      <c r="Q52" s="1379"/>
      <c r="R52" s="1379"/>
      <c r="S52" s="1379"/>
      <c r="T52" s="1379"/>
      <c r="U52" s="1379"/>
      <c r="V52" s="1379"/>
      <c r="W52" s="1379"/>
      <c r="X52" s="1379"/>
      <c r="Y52" s="1379"/>
      <c r="Z52" s="1379"/>
      <c r="AA52" s="1380"/>
      <c r="AB52" s="34"/>
    </row>
    <row r="53" spans="1:28" ht="20.149999999999999" customHeight="1" x14ac:dyDescent="0.35">
      <c r="A53" s="23"/>
      <c r="B53" s="22"/>
      <c r="C53" s="1378"/>
      <c r="D53" s="1379"/>
      <c r="E53" s="1379"/>
      <c r="F53" s="1379"/>
      <c r="G53" s="1379"/>
      <c r="H53" s="1379"/>
      <c r="I53" s="1379"/>
      <c r="J53" s="1379"/>
      <c r="K53" s="1379"/>
      <c r="L53" s="1379"/>
      <c r="M53" s="1379"/>
      <c r="N53" s="1379"/>
      <c r="O53" s="1379"/>
      <c r="P53" s="1379"/>
      <c r="Q53" s="1379"/>
      <c r="R53" s="1379"/>
      <c r="S53" s="1379"/>
      <c r="T53" s="1379"/>
      <c r="U53" s="1379"/>
      <c r="V53" s="1379"/>
      <c r="W53" s="1379"/>
      <c r="X53" s="1379"/>
      <c r="Y53" s="1379"/>
      <c r="Z53" s="1379"/>
      <c r="AA53" s="1380"/>
      <c r="AB53" s="34"/>
    </row>
    <row r="54" spans="1:28" ht="20.149999999999999" customHeight="1" x14ac:dyDescent="0.35">
      <c r="A54" s="23"/>
      <c r="B54" s="22"/>
      <c r="C54" s="1378"/>
      <c r="D54" s="1379"/>
      <c r="E54" s="1379"/>
      <c r="F54" s="1379"/>
      <c r="G54" s="1379"/>
      <c r="H54" s="1379"/>
      <c r="I54" s="1379"/>
      <c r="J54" s="1379"/>
      <c r="K54" s="1379"/>
      <c r="L54" s="1379"/>
      <c r="M54" s="1379"/>
      <c r="N54" s="1379"/>
      <c r="O54" s="1379"/>
      <c r="P54" s="1379"/>
      <c r="Q54" s="1379"/>
      <c r="R54" s="1379"/>
      <c r="S54" s="1379"/>
      <c r="T54" s="1379"/>
      <c r="U54" s="1379"/>
      <c r="V54" s="1379"/>
      <c r="W54" s="1379"/>
      <c r="X54" s="1379"/>
      <c r="Y54" s="1379"/>
      <c r="Z54" s="1379"/>
      <c r="AA54" s="1380"/>
      <c r="AB54" s="34"/>
    </row>
    <row r="55" spans="1:28" ht="20.149999999999999" customHeight="1" x14ac:dyDescent="0.35">
      <c r="A55" s="23"/>
      <c r="B55" s="22"/>
      <c r="C55" s="1378"/>
      <c r="D55" s="1379"/>
      <c r="E55" s="1379"/>
      <c r="F55" s="1379"/>
      <c r="G55" s="1379"/>
      <c r="H55" s="1379"/>
      <c r="I55" s="1379"/>
      <c r="J55" s="1379"/>
      <c r="K55" s="1379"/>
      <c r="L55" s="1379"/>
      <c r="M55" s="1379"/>
      <c r="N55" s="1379"/>
      <c r="O55" s="1379"/>
      <c r="P55" s="1379"/>
      <c r="Q55" s="1379"/>
      <c r="R55" s="1379"/>
      <c r="S55" s="1379"/>
      <c r="T55" s="1379"/>
      <c r="U55" s="1379"/>
      <c r="V55" s="1379"/>
      <c r="W55" s="1379"/>
      <c r="X55" s="1379"/>
      <c r="Y55" s="1379"/>
      <c r="Z55" s="1379"/>
      <c r="AA55" s="1380"/>
      <c r="AB55" s="34"/>
    </row>
    <row r="56" spans="1:28" ht="20.149999999999999" customHeight="1" x14ac:dyDescent="0.35">
      <c r="A56" s="23"/>
      <c r="B56" s="22"/>
      <c r="C56" s="1378"/>
      <c r="D56" s="1379"/>
      <c r="E56" s="1379"/>
      <c r="F56" s="1379"/>
      <c r="G56" s="1379"/>
      <c r="H56" s="1379"/>
      <c r="I56" s="1379"/>
      <c r="J56" s="1379"/>
      <c r="K56" s="1379"/>
      <c r="L56" s="1379"/>
      <c r="M56" s="1379"/>
      <c r="N56" s="1379"/>
      <c r="O56" s="1379"/>
      <c r="P56" s="1379"/>
      <c r="Q56" s="1379"/>
      <c r="R56" s="1379"/>
      <c r="S56" s="1379"/>
      <c r="T56" s="1379"/>
      <c r="U56" s="1379"/>
      <c r="V56" s="1379"/>
      <c r="W56" s="1379"/>
      <c r="X56" s="1379"/>
      <c r="Y56" s="1379"/>
      <c r="Z56" s="1379"/>
      <c r="AA56" s="1380"/>
      <c r="AB56" s="34"/>
    </row>
    <row r="57" spans="1:28" ht="20.149999999999999" customHeight="1" x14ac:dyDescent="0.35">
      <c r="A57" s="23"/>
      <c r="B57" s="22"/>
      <c r="C57" s="1378"/>
      <c r="D57" s="1379"/>
      <c r="E57" s="1379"/>
      <c r="F57" s="1379"/>
      <c r="G57" s="1379"/>
      <c r="H57" s="1379"/>
      <c r="I57" s="1379"/>
      <c r="J57" s="1379"/>
      <c r="K57" s="1379"/>
      <c r="L57" s="1379"/>
      <c r="M57" s="1379"/>
      <c r="N57" s="1379"/>
      <c r="O57" s="1379"/>
      <c r="P57" s="1379"/>
      <c r="Q57" s="1379"/>
      <c r="R57" s="1379"/>
      <c r="S57" s="1379"/>
      <c r="T57" s="1379"/>
      <c r="U57" s="1379"/>
      <c r="V57" s="1379"/>
      <c r="W57" s="1379"/>
      <c r="X57" s="1379"/>
      <c r="Y57" s="1379"/>
      <c r="Z57" s="1379"/>
      <c r="AA57" s="1380"/>
      <c r="AB57" s="34"/>
    </row>
    <row r="58" spans="1:28" ht="20.149999999999999" customHeight="1" thickBot="1" x14ac:dyDescent="0.4">
      <c r="A58" s="23"/>
      <c r="B58" s="22"/>
      <c r="C58" s="1381"/>
      <c r="D58" s="1382"/>
      <c r="E58" s="1382"/>
      <c r="F58" s="1382"/>
      <c r="G58" s="1382"/>
      <c r="H58" s="1382"/>
      <c r="I58" s="1382"/>
      <c r="J58" s="1382"/>
      <c r="K58" s="1382"/>
      <c r="L58" s="1382"/>
      <c r="M58" s="1382"/>
      <c r="N58" s="1382"/>
      <c r="O58" s="1382"/>
      <c r="P58" s="1382"/>
      <c r="Q58" s="1382"/>
      <c r="R58" s="1382"/>
      <c r="S58" s="1382"/>
      <c r="T58" s="1382"/>
      <c r="U58" s="1382"/>
      <c r="V58" s="1382"/>
      <c r="W58" s="1382"/>
      <c r="X58" s="1382"/>
      <c r="Y58" s="1382"/>
      <c r="Z58" s="1382"/>
      <c r="AA58" s="1383"/>
      <c r="AB58" s="34"/>
    </row>
    <row r="59" spans="1:28" ht="17.5" customHeight="1" x14ac:dyDescent="0.35">
      <c r="A59" s="23"/>
      <c r="B59" s="44"/>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6"/>
    </row>
    <row r="60" spans="1:28" ht="6" customHeight="1" thickBot="1" x14ac:dyDescent="0.4">
      <c r="A60" s="23"/>
      <c r="B60" s="47"/>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9"/>
    </row>
    <row r="61" spans="1:28" ht="14.25" customHeight="1" x14ac:dyDescent="0.35">
      <c r="A61" s="23"/>
      <c r="B61" s="50"/>
      <c r="C61" s="1470" t="s">
        <v>41</v>
      </c>
      <c r="D61" s="1471"/>
      <c r="E61" s="1471"/>
      <c r="F61" s="1471"/>
      <c r="G61" s="1471"/>
      <c r="H61" s="1470" t="s">
        <v>60</v>
      </c>
      <c r="I61" s="1472"/>
      <c r="J61" s="1478" t="s">
        <v>48</v>
      </c>
      <c r="K61" s="1471"/>
      <c r="L61" s="1471"/>
      <c r="M61" s="1471"/>
      <c r="N61" s="1470" t="s">
        <v>49</v>
      </c>
      <c r="O61" s="1471"/>
      <c r="P61" s="1471"/>
      <c r="Q61" s="1471"/>
      <c r="R61" s="1471"/>
      <c r="S61" s="1471"/>
      <c r="T61" s="1471"/>
      <c r="U61" s="1472"/>
      <c r="V61" s="1475" t="s">
        <v>50</v>
      </c>
      <c r="W61" s="1471"/>
      <c r="X61" s="1471"/>
      <c r="Y61" s="1471"/>
      <c r="Z61" s="1471"/>
      <c r="AA61" s="1472"/>
      <c r="AB61" s="51"/>
    </row>
    <row r="62" spans="1:28" ht="15.75" customHeight="1" x14ac:dyDescent="0.35">
      <c r="A62" s="23"/>
      <c r="B62" s="52"/>
      <c r="C62" s="1473"/>
      <c r="D62" s="1379"/>
      <c r="E62" s="1379"/>
      <c r="F62" s="1379"/>
      <c r="G62" s="1391"/>
      <c r="H62" s="1473"/>
      <c r="I62" s="1474"/>
      <c r="J62" s="1391"/>
      <c r="K62" s="1379"/>
      <c r="L62" s="1379"/>
      <c r="M62" s="1391"/>
      <c r="N62" s="1473"/>
      <c r="O62" s="1379"/>
      <c r="P62" s="1379"/>
      <c r="Q62" s="1379"/>
      <c r="R62" s="1379"/>
      <c r="S62" s="1379"/>
      <c r="T62" s="1379"/>
      <c r="U62" s="1474"/>
      <c r="V62" s="1473"/>
      <c r="W62" s="1379"/>
      <c r="X62" s="1379"/>
      <c r="Y62" s="1379"/>
      <c r="Z62" s="1379"/>
      <c r="AA62" s="1474"/>
      <c r="AB62" s="51"/>
    </row>
    <row r="63" spans="1:28" ht="15.75" customHeight="1" thickBot="1" x14ac:dyDescent="0.4">
      <c r="A63" s="23"/>
      <c r="B63" s="52"/>
      <c r="C63" s="1476"/>
      <c r="D63" s="1477"/>
      <c r="E63" s="1477"/>
      <c r="F63" s="1477"/>
      <c r="G63" s="1477"/>
      <c r="H63" s="1473"/>
      <c r="I63" s="1474"/>
      <c r="J63" s="1391"/>
      <c r="K63" s="1391"/>
      <c r="L63" s="1391"/>
      <c r="M63" s="1391"/>
      <c r="N63" s="1473"/>
      <c r="O63" s="1391"/>
      <c r="P63" s="1391"/>
      <c r="Q63" s="1391"/>
      <c r="R63" s="1391"/>
      <c r="S63" s="1391"/>
      <c r="T63" s="1391"/>
      <c r="U63" s="1474"/>
      <c r="V63" s="1473"/>
      <c r="W63" s="1391"/>
      <c r="X63" s="1391"/>
      <c r="Y63" s="1391"/>
      <c r="Z63" s="1391"/>
      <c r="AA63" s="1474"/>
      <c r="AB63" s="51"/>
    </row>
    <row r="64" spans="1:28" ht="90" customHeight="1" x14ac:dyDescent="0.35">
      <c r="A64" s="23"/>
      <c r="B64" s="50"/>
      <c r="C64" s="1461" t="s">
        <v>197</v>
      </c>
      <c r="D64" s="1462"/>
      <c r="E64" s="1462"/>
      <c r="F64" s="1462"/>
      <c r="G64" s="1462"/>
      <c r="H64" s="1463">
        <v>0.91200000000000003</v>
      </c>
      <c r="I64" s="1464"/>
      <c r="J64" s="1465">
        <v>0.89</v>
      </c>
      <c r="K64" s="1466"/>
      <c r="L64" s="1466"/>
      <c r="M64" s="1467"/>
      <c r="N64" s="1468" t="s">
        <v>285</v>
      </c>
      <c r="O64" s="1466"/>
      <c r="P64" s="1466"/>
      <c r="Q64" s="1466"/>
      <c r="R64" s="1466"/>
      <c r="S64" s="1466"/>
      <c r="T64" s="1466"/>
      <c r="U64" s="1469"/>
      <c r="V64" s="1468" t="s">
        <v>286</v>
      </c>
      <c r="W64" s="1466"/>
      <c r="X64" s="1466"/>
      <c r="Y64" s="1466"/>
      <c r="Z64" s="1466"/>
      <c r="AA64" s="1469"/>
      <c r="AB64" s="53"/>
    </row>
    <row r="65" spans="1:28" ht="77.25" customHeight="1" x14ac:dyDescent="0.35">
      <c r="A65" s="23"/>
      <c r="B65" s="50"/>
      <c r="C65" s="1491" t="s">
        <v>200</v>
      </c>
      <c r="D65" s="1492"/>
      <c r="E65" s="1492"/>
      <c r="F65" s="1492"/>
      <c r="G65" s="1492"/>
      <c r="H65" s="1508">
        <v>0.96699999999999997</v>
      </c>
      <c r="I65" s="1509"/>
      <c r="J65" s="1505">
        <v>0.80800000000000005</v>
      </c>
      <c r="K65" s="1506"/>
      <c r="L65" s="1506"/>
      <c r="M65" s="1507"/>
      <c r="N65" s="1510" t="s">
        <v>719</v>
      </c>
      <c r="O65" s="1506"/>
      <c r="P65" s="1506"/>
      <c r="Q65" s="1506"/>
      <c r="R65" s="1506"/>
      <c r="S65" s="1506"/>
      <c r="T65" s="1506"/>
      <c r="U65" s="1511"/>
      <c r="V65" s="1510" t="s">
        <v>720</v>
      </c>
      <c r="W65" s="1506"/>
      <c r="X65" s="1506"/>
      <c r="Y65" s="1506"/>
      <c r="Z65" s="1506"/>
      <c r="AA65" s="1511"/>
      <c r="AB65" s="53"/>
    </row>
    <row r="66" spans="1:28" ht="60" customHeight="1" x14ac:dyDescent="0.35">
      <c r="A66" s="23"/>
      <c r="B66" s="50"/>
      <c r="C66" s="1491" t="s">
        <v>201</v>
      </c>
      <c r="D66" s="1493"/>
      <c r="E66" s="1493"/>
      <c r="F66" s="1493"/>
      <c r="G66" s="1494"/>
      <c r="H66" s="1495">
        <v>0.92659999999999998</v>
      </c>
      <c r="I66" s="1496"/>
      <c r="J66" s="1497">
        <v>0.875</v>
      </c>
      <c r="K66" s="1498"/>
      <c r="L66" s="1498"/>
      <c r="M66" s="1499"/>
      <c r="N66" s="1500" t="s">
        <v>271</v>
      </c>
      <c r="O66" s="1501"/>
      <c r="P66" s="1501"/>
      <c r="Q66" s="1501"/>
      <c r="R66" s="1501"/>
      <c r="S66" s="1501"/>
      <c r="T66" s="1501"/>
      <c r="U66" s="1502"/>
      <c r="V66" s="1503" t="s">
        <v>272</v>
      </c>
      <c r="W66" s="1504"/>
      <c r="X66" s="1504"/>
      <c r="Y66" s="1504"/>
      <c r="Z66" s="1504"/>
      <c r="AA66" s="1504"/>
      <c r="AB66" s="53"/>
    </row>
    <row r="67" spans="1:28" ht="60" customHeight="1" thickBot="1" x14ac:dyDescent="0.4">
      <c r="A67" s="23"/>
      <c r="B67" s="50"/>
      <c r="C67" s="1484" t="s">
        <v>202</v>
      </c>
      <c r="D67" s="1485"/>
      <c r="E67" s="1485"/>
      <c r="F67" s="1485"/>
      <c r="G67" s="1486"/>
      <c r="H67" s="1487">
        <v>0.875</v>
      </c>
      <c r="I67" s="1488"/>
      <c r="J67" s="1489">
        <v>0.87409999999999999</v>
      </c>
      <c r="K67" s="1488"/>
      <c r="L67" s="1488"/>
      <c r="M67" s="1490"/>
      <c r="N67" s="1479" t="s">
        <v>271</v>
      </c>
      <c r="O67" s="1480"/>
      <c r="P67" s="1480"/>
      <c r="Q67" s="1480"/>
      <c r="R67" s="1480"/>
      <c r="S67" s="1480"/>
      <c r="T67" s="1480"/>
      <c r="U67" s="1481"/>
      <c r="V67" s="1482" t="s">
        <v>272</v>
      </c>
      <c r="W67" s="1483"/>
      <c r="X67" s="1483"/>
      <c r="Y67" s="1483"/>
      <c r="Z67" s="1483"/>
      <c r="AA67" s="1483"/>
      <c r="AB67" s="53"/>
    </row>
    <row r="68" spans="1:28" ht="14.25" customHeight="1" x14ac:dyDescent="0.35">
      <c r="A68" s="23"/>
      <c r="B68" s="23"/>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23"/>
    </row>
    <row r="69" spans="1:28" ht="14.25" customHeight="1" x14ac:dyDescent="0.35">
      <c r="A69" s="23"/>
      <c r="B69" s="23"/>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23"/>
    </row>
    <row r="70" spans="1:28" ht="14.25" customHeight="1" x14ac:dyDescent="0.35">
      <c r="A70" s="23"/>
      <c r="B70" s="23"/>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23"/>
    </row>
    <row r="71" spans="1:28" ht="14.25" customHeight="1" x14ac:dyDescent="0.35">
      <c r="A71" s="23"/>
      <c r="B71" s="23"/>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23"/>
    </row>
    <row r="72" spans="1:28" ht="14.25" customHeight="1" x14ac:dyDescent="0.35">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4.25" customHeight="1" x14ac:dyDescent="0.35">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4.25" customHeight="1" x14ac:dyDescent="0.35">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4.25" customHeight="1" x14ac:dyDescent="0.35">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4.25" customHeight="1" x14ac:dyDescent="0.35">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4.25" customHeight="1" x14ac:dyDescent="0.35">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4.25" customHeight="1" x14ac:dyDescent="0.35">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4.25" customHeight="1" x14ac:dyDescent="0.35">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4.25" customHeight="1" x14ac:dyDescent="0.35">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4.25" customHeight="1" x14ac:dyDescent="0.35">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4.25" customHeight="1" x14ac:dyDescent="0.35">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4.25" customHeight="1" x14ac:dyDescent="0.35">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4.25" customHeight="1" x14ac:dyDescent="0.35">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4.25" customHeight="1" x14ac:dyDescent="0.35">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4.25" customHeight="1" x14ac:dyDescent="0.35">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4.25" customHeight="1" x14ac:dyDescent="0.35">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4.25" customHeight="1" x14ac:dyDescent="0.35">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4.25" customHeight="1" x14ac:dyDescent="0.35">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4.25" customHeight="1" x14ac:dyDescent="0.35">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4.25" customHeight="1" x14ac:dyDescent="0.35">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4.25" customHeight="1" x14ac:dyDescent="0.35">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4.25" customHeight="1" x14ac:dyDescent="0.35">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4.25" customHeight="1" x14ac:dyDescent="0.35">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4.25" customHeight="1" x14ac:dyDescent="0.35">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4.25" customHeight="1" x14ac:dyDescent="0.35">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4.25" customHeight="1" x14ac:dyDescent="0.35">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4.25" customHeight="1" x14ac:dyDescent="0.35">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4.25" customHeight="1" x14ac:dyDescent="0.35">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4.25" customHeight="1" x14ac:dyDescent="0.35">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4.25" customHeight="1" x14ac:dyDescent="0.35">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4.25" customHeight="1" x14ac:dyDescent="0.35">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4.25" customHeight="1" x14ac:dyDescent="0.35">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4.25" customHeight="1" x14ac:dyDescent="0.35">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4.25" customHeight="1" x14ac:dyDescent="0.35">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6" customHeight="1" x14ac:dyDescent="0.35">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4.25" customHeight="1" x14ac:dyDescent="0.35">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4.25" customHeight="1" x14ac:dyDescent="0.35">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4.25" customHeight="1" x14ac:dyDescent="0.35">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4.25" customHeight="1" x14ac:dyDescent="0.35">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4.25" customHeight="1" x14ac:dyDescent="0.35">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4.25" customHeight="1" x14ac:dyDescent="0.35">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4.25" customHeight="1" x14ac:dyDescent="0.35">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4.25" customHeight="1" x14ac:dyDescent="0.35">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4.25" customHeight="1" x14ac:dyDescent="0.35">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4.25" customHeight="1" x14ac:dyDescent="0.35">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4.25" customHeight="1" x14ac:dyDescent="0.35">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4.25" customHeight="1" x14ac:dyDescent="0.35">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4.25" customHeight="1" x14ac:dyDescent="0.35">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4.25" customHeight="1" x14ac:dyDescent="0.35">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4.25" customHeight="1" x14ac:dyDescent="0.35">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4.25" customHeight="1" x14ac:dyDescent="0.35">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4.25" customHeight="1" x14ac:dyDescent="0.35">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4.25" customHeight="1" x14ac:dyDescent="0.35">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4.25" customHeight="1" x14ac:dyDescent="0.35">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4.25" customHeight="1" x14ac:dyDescent="0.35">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4.25" customHeight="1" x14ac:dyDescent="0.35">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4.25" customHeight="1" x14ac:dyDescent="0.35">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4.25" customHeight="1" x14ac:dyDescent="0.35">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4.25" customHeight="1" x14ac:dyDescent="0.35">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4.25" customHeight="1" x14ac:dyDescent="0.35">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4.25" customHeight="1" x14ac:dyDescent="0.35">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4.25" customHeight="1" x14ac:dyDescent="0.35">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4.25" customHeight="1" x14ac:dyDescent="0.35">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4.25" customHeight="1" x14ac:dyDescent="0.35">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4.25" customHeight="1" x14ac:dyDescent="0.35">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4.25" customHeight="1" x14ac:dyDescent="0.35">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4.25" customHeight="1" x14ac:dyDescent="0.35">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4.25" customHeight="1" x14ac:dyDescent="0.35">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4.25" customHeight="1" x14ac:dyDescent="0.35">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4.25" customHeight="1" x14ac:dyDescent="0.35">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4.25" customHeight="1" x14ac:dyDescent="0.35">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4.25" customHeight="1" x14ac:dyDescent="0.35">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4.25" customHeight="1" x14ac:dyDescent="0.35">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4.25" customHeight="1" x14ac:dyDescent="0.35">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4.25" customHeight="1" x14ac:dyDescent="0.35">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4.25" customHeight="1" x14ac:dyDescent="0.35">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4.25" customHeight="1" x14ac:dyDescent="0.35">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4.25" customHeight="1" x14ac:dyDescent="0.35">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4.25" customHeight="1" x14ac:dyDescent="0.35">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4.25" customHeight="1" x14ac:dyDescent="0.35">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4.25" customHeight="1" x14ac:dyDescent="0.35">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4.25" customHeight="1" x14ac:dyDescent="0.35">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4.25" customHeight="1" x14ac:dyDescent="0.35">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4.25" customHeight="1" x14ac:dyDescent="0.35">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4.25" customHeight="1" x14ac:dyDescent="0.35">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4.25" customHeight="1" x14ac:dyDescent="0.35">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4.25" customHeight="1" x14ac:dyDescent="0.35">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4.25" customHeight="1" x14ac:dyDescent="0.35">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4.25" customHeight="1" x14ac:dyDescent="0.35">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4.25" customHeight="1" x14ac:dyDescent="0.35">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4.25" customHeight="1" x14ac:dyDescent="0.35">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4.25" customHeight="1" x14ac:dyDescent="0.35">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4.25" customHeight="1" x14ac:dyDescent="0.35">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4.25" customHeight="1" x14ac:dyDescent="0.35">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4.25" customHeight="1" x14ac:dyDescent="0.35">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4.25" customHeight="1" x14ac:dyDescent="0.35">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4.25" customHeight="1" x14ac:dyDescent="0.35">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4.25" customHeight="1" x14ac:dyDescent="0.35">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4.25" customHeight="1" x14ac:dyDescent="0.35">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4.25" customHeight="1" x14ac:dyDescent="0.35">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4.25" customHeight="1" x14ac:dyDescent="0.35">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4.25" customHeight="1" x14ac:dyDescent="0.35">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4.25" customHeight="1" x14ac:dyDescent="0.35">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4.25" customHeight="1" x14ac:dyDescent="0.35">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4.25" customHeight="1" x14ac:dyDescent="0.35">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4.25" customHeight="1" x14ac:dyDescent="0.35">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4.25" customHeight="1" x14ac:dyDescent="0.35">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4.25" customHeight="1" x14ac:dyDescent="0.35">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4.25" customHeight="1" x14ac:dyDescent="0.35">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4.25" customHeight="1" x14ac:dyDescent="0.35">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4.25" customHeight="1" x14ac:dyDescent="0.35">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4.25" customHeight="1" x14ac:dyDescent="0.35">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4.25" customHeight="1" x14ac:dyDescent="0.35">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4.25" customHeight="1" x14ac:dyDescent="0.35">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4.25" customHeight="1" x14ac:dyDescent="0.35">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4.25" customHeight="1" x14ac:dyDescent="0.35">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4.25" customHeight="1" x14ac:dyDescent="0.35">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4.25" customHeight="1" x14ac:dyDescent="0.35">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4.25" customHeight="1" x14ac:dyDescent="0.35">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4.25" customHeight="1" x14ac:dyDescent="0.35">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4.25" customHeight="1" x14ac:dyDescent="0.35">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4.25" customHeight="1" x14ac:dyDescent="0.35">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4.25" customHeight="1" x14ac:dyDescent="0.35">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4.25" customHeight="1" x14ac:dyDescent="0.35">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4.25" customHeight="1" x14ac:dyDescent="0.35">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4.25" customHeight="1" x14ac:dyDescent="0.35">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4.25" customHeight="1" x14ac:dyDescent="0.35">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4.25" customHeight="1" x14ac:dyDescent="0.35">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4.25" customHeight="1" x14ac:dyDescent="0.35">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4.25" customHeight="1" x14ac:dyDescent="0.35">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4.25" customHeight="1" x14ac:dyDescent="0.35">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4.25" customHeight="1" x14ac:dyDescent="0.35">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4.25" customHeight="1" x14ac:dyDescent="0.35">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4.25" customHeight="1" x14ac:dyDescent="0.35">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4.25" customHeight="1" x14ac:dyDescent="0.35">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4.25" customHeight="1" x14ac:dyDescent="0.35">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4.25" customHeight="1" x14ac:dyDescent="0.35">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row>
    <row r="209" spans="1:28" ht="14.25" customHeight="1" x14ac:dyDescent="0.35">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row>
    <row r="210" spans="1:28" ht="14.25" customHeight="1" x14ac:dyDescent="0.35">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row>
    <row r="211" spans="1:28" ht="14.25" customHeight="1" x14ac:dyDescent="0.35">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row>
    <row r="212" spans="1:28" ht="14.25" customHeight="1" x14ac:dyDescent="0.35">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row>
    <row r="213" spans="1:28" ht="14.25" customHeight="1" x14ac:dyDescent="0.35">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row>
    <row r="214" spans="1:28" ht="14.25" customHeight="1" x14ac:dyDescent="0.35">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row>
    <row r="215" spans="1:28" ht="14.25" customHeight="1" x14ac:dyDescent="0.35">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row>
    <row r="216" spans="1:28" ht="14.25" customHeight="1" x14ac:dyDescent="0.35">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row>
    <row r="217" spans="1:28" ht="14.25" customHeight="1" x14ac:dyDescent="0.35">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row>
    <row r="218" spans="1:28" ht="14.25" customHeight="1" x14ac:dyDescent="0.35">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row>
    <row r="219" spans="1:28" ht="14.25" customHeight="1" x14ac:dyDescent="0.35">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row>
    <row r="220" spans="1:28" ht="14.25" customHeight="1" x14ac:dyDescent="0.35">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row>
    <row r="221" spans="1:28" ht="14.25" customHeight="1" x14ac:dyDescent="0.35">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row>
    <row r="222" spans="1:28" ht="14.25" customHeight="1" x14ac:dyDescent="0.35">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row>
    <row r="223" spans="1:28" ht="14.25" customHeight="1" x14ac:dyDescent="0.35">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row>
    <row r="224" spans="1:28" ht="14.25" customHeight="1" x14ac:dyDescent="0.35">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23"/>
    </row>
    <row r="225" spans="1:28" ht="14.25" customHeight="1" x14ac:dyDescent="0.35">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c r="AB225" s="23"/>
    </row>
    <row r="226" spans="1:28" ht="14.25" customHeight="1" x14ac:dyDescent="0.35">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row>
    <row r="227" spans="1:28" ht="14.25" customHeight="1" x14ac:dyDescent="0.35">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row>
    <row r="228" spans="1:28" ht="14.25" customHeight="1" x14ac:dyDescent="0.35">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23"/>
    </row>
    <row r="229" spans="1:28" ht="14.25" customHeight="1" x14ac:dyDescent="0.35">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row>
    <row r="230" spans="1:28" ht="14.25" customHeight="1" x14ac:dyDescent="0.35">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c r="AB230" s="23"/>
    </row>
    <row r="231" spans="1:28" ht="14.25" customHeight="1" x14ac:dyDescent="0.35">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row>
    <row r="232" spans="1:28" ht="14.25" customHeight="1" x14ac:dyDescent="0.3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row>
    <row r="233" spans="1:28" ht="14.25" customHeight="1" x14ac:dyDescent="0.3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row>
    <row r="234" spans="1:28" ht="14.25" customHeight="1" x14ac:dyDescent="0.3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row>
    <row r="235" spans="1:28" ht="14.25" customHeight="1" x14ac:dyDescent="0.3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c r="AB235" s="23"/>
    </row>
    <row r="236" spans="1:28" ht="14.25" customHeight="1" x14ac:dyDescent="0.3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row>
    <row r="237" spans="1:28" ht="14.25" customHeight="1" x14ac:dyDescent="0.3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row>
    <row r="238" spans="1:28" ht="14.25" customHeight="1" x14ac:dyDescent="0.3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row>
    <row r="239" spans="1:28" ht="14.25" customHeight="1" x14ac:dyDescent="0.3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row>
    <row r="240" spans="1:28" ht="14.25" customHeight="1" x14ac:dyDescent="0.3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row>
    <row r="241" spans="1:28" ht="14.25" customHeight="1" x14ac:dyDescent="0.3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row>
    <row r="242" spans="1:28" ht="14.25" customHeight="1" x14ac:dyDescent="0.3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row>
    <row r="243" spans="1:28" ht="14.25" customHeight="1" x14ac:dyDescent="0.3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row>
    <row r="244" spans="1:28" ht="14.25" customHeight="1" x14ac:dyDescent="0.3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row>
    <row r="245" spans="1:28" ht="14.25" customHeight="1" x14ac:dyDescent="0.3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row>
    <row r="246" spans="1:28" ht="14.25" customHeight="1" x14ac:dyDescent="0.3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row>
    <row r="247" spans="1:28" ht="14.25" customHeight="1" x14ac:dyDescent="0.3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row>
    <row r="248" spans="1:28" ht="14.25" customHeight="1" x14ac:dyDescent="0.3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row>
    <row r="249" spans="1:28" ht="14.25" customHeight="1" x14ac:dyDescent="0.3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row>
    <row r="250" spans="1:28" ht="14.25" customHeight="1" x14ac:dyDescent="0.3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row>
    <row r="251" spans="1:28" ht="14.25" customHeight="1" x14ac:dyDescent="0.3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row>
    <row r="252" spans="1:28" ht="14.25" customHeight="1" x14ac:dyDescent="0.3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row>
    <row r="253" spans="1:28" ht="14.25" customHeight="1" x14ac:dyDescent="0.3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row>
    <row r="254" spans="1:28" ht="14.25" customHeight="1" x14ac:dyDescent="0.3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row>
    <row r="255" spans="1:28" ht="14.25" customHeight="1" x14ac:dyDescent="0.3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row>
    <row r="256" spans="1:28" ht="14.25" customHeight="1" x14ac:dyDescent="0.3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row>
    <row r="257" spans="1:28" ht="14.25" customHeight="1" x14ac:dyDescent="0.3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row>
    <row r="258" spans="1:28" ht="14.25" customHeight="1" x14ac:dyDescent="0.3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row>
    <row r="259" spans="1:28" ht="14.25" customHeight="1" x14ac:dyDescent="0.3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row>
    <row r="260" spans="1:28" ht="14.25" customHeight="1" x14ac:dyDescent="0.3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row>
    <row r="261" spans="1:28" ht="14.25" customHeight="1" x14ac:dyDescent="0.3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row>
    <row r="262" spans="1:28" ht="14.25" customHeight="1" x14ac:dyDescent="0.3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row>
    <row r="263" spans="1:28" ht="14.25" customHeight="1" x14ac:dyDescent="0.3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row>
    <row r="264" spans="1:28" ht="14.25" customHeight="1" x14ac:dyDescent="0.3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row>
    <row r="265" spans="1:28" ht="14.25" customHeight="1" x14ac:dyDescent="0.3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row>
    <row r="266" spans="1:28" ht="14.25" customHeight="1" x14ac:dyDescent="0.3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row>
    <row r="267" spans="1:28" ht="14.25" customHeight="1" x14ac:dyDescent="0.3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row>
    <row r="268" spans="1:28" ht="14.25" customHeight="1" x14ac:dyDescent="0.3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row>
    <row r="269" spans="1:28" ht="14.25" customHeight="1" x14ac:dyDescent="0.3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row>
    <row r="270" spans="1:28" ht="14.25" customHeight="1" x14ac:dyDescent="0.3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row>
    <row r="271" spans="1:28" ht="14.25" customHeight="1" x14ac:dyDescent="0.3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row>
    <row r="272" spans="1:28" ht="14.25" customHeight="1" x14ac:dyDescent="0.3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row>
    <row r="273" spans="1:28" ht="14.25" customHeight="1" x14ac:dyDescent="0.3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row>
    <row r="274" spans="1:28" ht="14.25" customHeight="1" x14ac:dyDescent="0.3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row>
    <row r="275" spans="1:28" ht="14.25" customHeight="1" x14ac:dyDescent="0.3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row>
    <row r="276" spans="1:28" ht="14.25" customHeight="1" x14ac:dyDescent="0.3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row>
    <row r="277" spans="1:28" ht="14.25" customHeight="1" x14ac:dyDescent="0.3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row>
    <row r="278" spans="1:28" ht="14.25" customHeight="1" x14ac:dyDescent="0.3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row>
    <row r="279" spans="1:28" ht="14.25" customHeight="1" x14ac:dyDescent="0.3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row>
    <row r="280" spans="1:28" ht="14.25" customHeight="1" x14ac:dyDescent="0.3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row>
    <row r="281" spans="1:28" ht="14.25" customHeight="1" x14ac:dyDescent="0.3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row>
    <row r="282" spans="1:28" ht="14.25" customHeight="1" x14ac:dyDescent="0.3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row>
    <row r="283" spans="1:28" ht="14.25" customHeight="1" x14ac:dyDescent="0.3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row>
    <row r="284" spans="1:28" ht="14.25" customHeight="1" x14ac:dyDescent="0.3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row>
    <row r="285" spans="1:28" ht="14.25" customHeight="1" x14ac:dyDescent="0.3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row>
    <row r="286" spans="1:28" ht="14.25" customHeight="1" x14ac:dyDescent="0.3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row>
    <row r="287" spans="1:28" ht="14.25" customHeight="1" x14ac:dyDescent="0.3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row>
    <row r="288" spans="1:28" ht="14.25" customHeight="1" x14ac:dyDescent="0.3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row>
    <row r="289" spans="1:28" ht="14.25" customHeight="1" x14ac:dyDescent="0.3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row>
    <row r="290" spans="1:28" ht="14.25" customHeight="1" x14ac:dyDescent="0.3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row>
    <row r="291" spans="1:28" ht="14.25" customHeight="1" x14ac:dyDescent="0.3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row>
    <row r="292" spans="1:28" ht="14.25" customHeight="1" x14ac:dyDescent="0.3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row>
    <row r="293" spans="1:28" ht="14.25" customHeight="1" x14ac:dyDescent="0.3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row>
    <row r="294" spans="1:28" ht="14.25" customHeight="1" x14ac:dyDescent="0.3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row>
    <row r="295" spans="1:28" ht="14.25" customHeight="1" x14ac:dyDescent="0.3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23"/>
    </row>
    <row r="296" spans="1:28" ht="14.25" customHeight="1" x14ac:dyDescent="0.3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row>
    <row r="297" spans="1:28" ht="14.25" customHeight="1" x14ac:dyDescent="0.3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c r="AB297" s="23"/>
    </row>
    <row r="298" spans="1:28" ht="14.25" customHeight="1" x14ac:dyDescent="0.3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row>
    <row r="299" spans="1:28" ht="14.25" customHeight="1" x14ac:dyDescent="0.3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c r="AB299" s="23"/>
    </row>
    <row r="300" spans="1:28" ht="14.25" customHeight="1" x14ac:dyDescent="0.3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c r="AB300" s="23"/>
    </row>
    <row r="301" spans="1:28" ht="14.25" customHeight="1" x14ac:dyDescent="0.3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row>
    <row r="302" spans="1:28" ht="14.25" customHeight="1" x14ac:dyDescent="0.3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row>
    <row r="303" spans="1:28" ht="14.25" customHeight="1" x14ac:dyDescent="0.3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row>
    <row r="304" spans="1:28" ht="14.25" customHeight="1" x14ac:dyDescent="0.3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row>
    <row r="305" spans="1:28" ht="14.25" customHeight="1" x14ac:dyDescent="0.3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row>
    <row r="306" spans="1:28" ht="14.25" customHeight="1" x14ac:dyDescent="0.3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row>
    <row r="307" spans="1:28" ht="14.25" customHeight="1" x14ac:dyDescent="0.3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c r="AB307" s="23"/>
    </row>
    <row r="308" spans="1:28" ht="14.25" customHeight="1" x14ac:dyDescent="0.3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row>
    <row r="309" spans="1:28" ht="14.25" customHeight="1" x14ac:dyDescent="0.3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c r="AB309" s="23"/>
    </row>
    <row r="310" spans="1:28" ht="14.25" customHeight="1" x14ac:dyDescent="0.3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row>
    <row r="311" spans="1:28" ht="14.25" customHeight="1" x14ac:dyDescent="0.3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row>
    <row r="312" spans="1:28" ht="14.25" customHeight="1" x14ac:dyDescent="0.3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c r="AB312" s="23"/>
    </row>
    <row r="313" spans="1:28" ht="14.25" customHeight="1" x14ac:dyDescent="0.3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row>
    <row r="314" spans="1:28" ht="14.25" customHeight="1" x14ac:dyDescent="0.3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row>
    <row r="315" spans="1:28" ht="14.25" customHeight="1" x14ac:dyDescent="0.3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row>
    <row r="316" spans="1:28" ht="14.25" customHeight="1" x14ac:dyDescent="0.3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c r="AB316" s="23"/>
    </row>
    <row r="317" spans="1:28" ht="14.25" customHeight="1" x14ac:dyDescent="0.3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row>
    <row r="318" spans="1:28" ht="14.25" customHeight="1" x14ac:dyDescent="0.3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row>
    <row r="319" spans="1:28" ht="14.25" customHeight="1" x14ac:dyDescent="0.3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23"/>
    </row>
    <row r="320" spans="1:28" ht="14.25" customHeight="1" x14ac:dyDescent="0.3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row>
    <row r="321" spans="1:28" ht="14.25" customHeight="1" x14ac:dyDescent="0.3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row>
    <row r="322" spans="1:28" ht="14.25" customHeight="1" x14ac:dyDescent="0.3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c r="AB322" s="23"/>
    </row>
    <row r="323" spans="1:28" ht="14.25" customHeight="1" x14ac:dyDescent="0.3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row>
    <row r="324" spans="1:28" ht="14.25" customHeight="1" x14ac:dyDescent="0.3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c r="AB324" s="23"/>
    </row>
    <row r="325" spans="1:28" ht="14.25" customHeight="1" x14ac:dyDescent="0.3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c r="AB325" s="23"/>
    </row>
    <row r="326" spans="1:28" ht="14.25" customHeight="1" x14ac:dyDescent="0.3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c r="AB326" s="23"/>
    </row>
    <row r="327" spans="1:28" ht="14.25" customHeight="1" x14ac:dyDescent="0.3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c r="AB327" s="23"/>
    </row>
    <row r="328" spans="1:28" ht="14.25" customHeight="1" x14ac:dyDescent="0.3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c r="AB328" s="23"/>
    </row>
    <row r="329" spans="1:28" ht="14.25" customHeight="1" x14ac:dyDescent="0.3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c r="AB329" s="23"/>
    </row>
    <row r="330" spans="1:28" ht="14.25" customHeight="1" x14ac:dyDescent="0.3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row>
    <row r="331" spans="1:28" ht="14.25" customHeight="1" x14ac:dyDescent="0.3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c r="AB331" s="23"/>
    </row>
    <row r="332" spans="1:28" ht="14.25" customHeight="1" x14ac:dyDescent="0.3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c r="AB332" s="23"/>
    </row>
    <row r="333" spans="1:28" ht="14.25" customHeight="1" x14ac:dyDescent="0.3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c r="AB333" s="23"/>
    </row>
    <row r="334" spans="1:28" ht="14.25" customHeight="1" x14ac:dyDescent="0.3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c r="AB334" s="23"/>
    </row>
    <row r="335" spans="1:28" ht="14.25" customHeight="1" x14ac:dyDescent="0.3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c r="AB335" s="23"/>
    </row>
    <row r="336" spans="1:28" ht="14.25" customHeight="1" x14ac:dyDescent="0.3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c r="AB336" s="23"/>
    </row>
    <row r="337" spans="1:28" ht="14.25" customHeight="1" x14ac:dyDescent="0.3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c r="AB337" s="23"/>
    </row>
    <row r="338" spans="1:28" ht="14.25" customHeight="1" x14ac:dyDescent="0.3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row>
    <row r="339" spans="1:28" ht="14.25" customHeight="1" x14ac:dyDescent="0.3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c r="AB339" s="23"/>
    </row>
    <row r="340" spans="1:28" ht="14.25" customHeight="1" x14ac:dyDescent="0.3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c r="AB340" s="23"/>
    </row>
    <row r="341" spans="1:28" ht="14.25" customHeight="1" x14ac:dyDescent="0.3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c r="AB341" s="23"/>
    </row>
    <row r="342" spans="1:28" ht="14.25" customHeight="1" x14ac:dyDescent="0.3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row>
    <row r="343" spans="1:28" ht="14.25" customHeight="1" x14ac:dyDescent="0.3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c r="AB343" s="23"/>
    </row>
    <row r="344" spans="1:28" ht="14.25" customHeight="1" x14ac:dyDescent="0.3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c r="AB344" s="23"/>
    </row>
    <row r="345" spans="1:28" ht="14.25" customHeight="1" x14ac:dyDescent="0.3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c r="AB345" s="23"/>
    </row>
    <row r="346" spans="1:28" ht="14.25" customHeight="1" x14ac:dyDescent="0.3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c r="AB346" s="23"/>
    </row>
    <row r="347" spans="1:28" ht="14.25" customHeight="1" x14ac:dyDescent="0.3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row>
    <row r="348" spans="1:28" ht="14.25" customHeight="1" x14ac:dyDescent="0.3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row>
    <row r="349" spans="1:28" ht="14.25" customHeight="1" x14ac:dyDescent="0.3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row>
    <row r="350" spans="1:28" ht="14.25" customHeight="1" x14ac:dyDescent="0.3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c r="AB350" s="23"/>
    </row>
    <row r="351" spans="1:28" ht="14.25" customHeight="1" x14ac:dyDescent="0.3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c r="AB351" s="23"/>
    </row>
    <row r="352" spans="1:28" ht="14.25" customHeight="1" x14ac:dyDescent="0.3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row>
    <row r="353" spans="1:28" ht="14.25" customHeight="1" x14ac:dyDescent="0.3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row>
    <row r="354" spans="1:28" ht="14.25" customHeight="1" x14ac:dyDescent="0.3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row>
    <row r="355" spans="1:28" ht="14.25" customHeight="1" x14ac:dyDescent="0.3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row>
    <row r="356" spans="1:28" ht="14.25" customHeight="1" x14ac:dyDescent="0.3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row>
    <row r="357" spans="1:28" ht="14.25" customHeight="1" x14ac:dyDescent="0.3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row>
    <row r="358" spans="1:28" ht="14.25" customHeight="1" x14ac:dyDescent="0.3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c r="AB358" s="23"/>
    </row>
    <row r="359" spans="1:28" ht="14.25" customHeight="1" x14ac:dyDescent="0.3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row>
    <row r="360" spans="1:28" ht="14.25" customHeight="1" x14ac:dyDescent="0.3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c r="AB360" s="23"/>
    </row>
    <row r="361" spans="1:28" ht="14.25" customHeight="1" x14ac:dyDescent="0.3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c r="AB361" s="23"/>
    </row>
    <row r="362" spans="1:28" ht="14.25" customHeight="1" x14ac:dyDescent="0.3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c r="AB362" s="23"/>
    </row>
    <row r="363" spans="1:28" ht="14.25" customHeight="1" x14ac:dyDescent="0.3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23"/>
    </row>
    <row r="364" spans="1:28" ht="14.25" customHeight="1" x14ac:dyDescent="0.3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c r="AB364" s="23"/>
    </row>
    <row r="365" spans="1:28" ht="14.25" customHeight="1" x14ac:dyDescent="0.3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row>
    <row r="366" spans="1:28" ht="14.25" customHeight="1" x14ac:dyDescent="0.3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c r="AB366" s="23"/>
    </row>
    <row r="367" spans="1:28" ht="14.25" customHeight="1" x14ac:dyDescent="0.3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c r="AB367" s="23"/>
    </row>
    <row r="368" spans="1:28" ht="14.25" customHeight="1" x14ac:dyDescent="0.3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c r="AB368" s="23"/>
    </row>
    <row r="369" spans="1:28" ht="14.25" customHeight="1" x14ac:dyDescent="0.3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row>
    <row r="370" spans="1:28" ht="14.25" customHeight="1" x14ac:dyDescent="0.3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c r="AB370" s="23"/>
    </row>
    <row r="371" spans="1:28" ht="14.25" customHeight="1" x14ac:dyDescent="0.3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row>
    <row r="372" spans="1:28" ht="14.25" customHeight="1" x14ac:dyDescent="0.3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c r="AB372" s="23"/>
    </row>
    <row r="373" spans="1:28" ht="14.25" customHeight="1" x14ac:dyDescent="0.3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c r="AB373" s="23"/>
    </row>
    <row r="374" spans="1:28" ht="14.25" customHeight="1" x14ac:dyDescent="0.3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c r="AB374" s="23"/>
    </row>
    <row r="375" spans="1:28" ht="14.25" customHeight="1" x14ac:dyDescent="0.3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c r="AB375" s="23"/>
    </row>
    <row r="376" spans="1:28" ht="14.25" customHeight="1" x14ac:dyDescent="0.3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c r="AB376" s="23"/>
    </row>
    <row r="377" spans="1:28" ht="14.25" customHeight="1" x14ac:dyDescent="0.3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c r="AB377" s="23"/>
    </row>
    <row r="378" spans="1:28" ht="14.25" customHeight="1" x14ac:dyDescent="0.3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c r="AB378" s="23"/>
    </row>
    <row r="379" spans="1:28" ht="14.25" customHeight="1" x14ac:dyDescent="0.3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c r="AB379" s="23"/>
    </row>
    <row r="380" spans="1:28" ht="14.25" customHeight="1" x14ac:dyDescent="0.3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c r="AB380" s="23"/>
    </row>
    <row r="381" spans="1:28" ht="14.25" customHeight="1" x14ac:dyDescent="0.3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c r="AB381" s="23"/>
    </row>
    <row r="382" spans="1:28" ht="14.25" customHeight="1" x14ac:dyDescent="0.3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c r="AB382" s="23"/>
    </row>
    <row r="383" spans="1:28" ht="14.25" customHeight="1" x14ac:dyDescent="0.3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row>
    <row r="384" spans="1:28" ht="14.25" customHeight="1" x14ac:dyDescent="0.3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row>
    <row r="385" spans="1:28" ht="14.25" customHeight="1" x14ac:dyDescent="0.3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row>
    <row r="386" spans="1:28" ht="14.25" customHeight="1" x14ac:dyDescent="0.3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c r="AB386" s="23"/>
    </row>
    <row r="387" spans="1:28" ht="14.25" customHeight="1" x14ac:dyDescent="0.3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c r="AB387" s="23"/>
    </row>
    <row r="388" spans="1:28" ht="14.25" customHeight="1" x14ac:dyDescent="0.3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row>
    <row r="389" spans="1:28" ht="14.25" customHeight="1" x14ac:dyDescent="0.3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row>
    <row r="390" spans="1:28" ht="14.25" customHeight="1" x14ac:dyDescent="0.3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c r="AB390" s="23"/>
    </row>
    <row r="391" spans="1:28" ht="14.25" customHeight="1" x14ac:dyDescent="0.3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c r="AB391" s="23"/>
    </row>
    <row r="392" spans="1:28" ht="14.25" customHeight="1" x14ac:dyDescent="0.3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c r="AB392" s="23"/>
    </row>
    <row r="393" spans="1:28" ht="14.25" customHeight="1" x14ac:dyDescent="0.3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c r="AB393" s="23"/>
    </row>
    <row r="394" spans="1:28" ht="14.25" customHeight="1" x14ac:dyDescent="0.3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c r="AB394" s="23"/>
    </row>
    <row r="395" spans="1:28" ht="14.25" customHeight="1" x14ac:dyDescent="0.3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c r="AB395" s="23"/>
    </row>
    <row r="396" spans="1:28" ht="14.25" customHeight="1" x14ac:dyDescent="0.3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row>
    <row r="397" spans="1:28" ht="14.25" customHeight="1" x14ac:dyDescent="0.3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c r="AB397" s="23"/>
    </row>
    <row r="398" spans="1:28" ht="14.25" customHeight="1" x14ac:dyDescent="0.3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c r="AB398" s="23"/>
    </row>
    <row r="399" spans="1:28" ht="14.25" customHeight="1" x14ac:dyDescent="0.3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c r="AB399" s="23"/>
    </row>
    <row r="400" spans="1:28" ht="14.25" customHeight="1" x14ac:dyDescent="0.3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c r="AB400" s="23"/>
    </row>
    <row r="401" spans="1:28" ht="14.25" customHeight="1" x14ac:dyDescent="0.3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c r="AB401" s="23"/>
    </row>
    <row r="402" spans="1:28" ht="14.25" customHeight="1" x14ac:dyDescent="0.3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c r="AB402" s="23"/>
    </row>
    <row r="403" spans="1:28" ht="14.25" customHeight="1" x14ac:dyDescent="0.3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c r="AB403" s="23"/>
    </row>
    <row r="404" spans="1:28" ht="14.25" customHeight="1" x14ac:dyDescent="0.3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c r="AB404" s="23"/>
    </row>
    <row r="405" spans="1:28" ht="14.25" customHeight="1" x14ac:dyDescent="0.3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c r="AB405" s="23"/>
    </row>
    <row r="406" spans="1:28" ht="14.25" customHeight="1" x14ac:dyDescent="0.3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c r="AB406" s="23"/>
    </row>
    <row r="407" spans="1:28" ht="14.25" customHeight="1" x14ac:dyDescent="0.3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c r="AB407" s="23"/>
    </row>
    <row r="408" spans="1:28" ht="14.25" customHeight="1" x14ac:dyDescent="0.3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c r="AB408" s="23"/>
    </row>
    <row r="409" spans="1:28" ht="14.25" customHeight="1" x14ac:dyDescent="0.3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c r="AB409" s="23"/>
    </row>
    <row r="410" spans="1:28" ht="14.25" customHeight="1" x14ac:dyDescent="0.3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c r="AB410" s="23"/>
    </row>
    <row r="411" spans="1:28" ht="14.25" customHeight="1" x14ac:dyDescent="0.3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row>
    <row r="412" spans="1:28" ht="14.25" customHeight="1" x14ac:dyDescent="0.3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c r="AB412" s="23"/>
    </row>
    <row r="413" spans="1:28" ht="14.25" customHeight="1" x14ac:dyDescent="0.3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c r="AB413" s="23"/>
    </row>
    <row r="414" spans="1:28" ht="14.25" customHeight="1" x14ac:dyDescent="0.3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c r="AB414" s="23"/>
    </row>
    <row r="415" spans="1:28" ht="14.25" customHeight="1" x14ac:dyDescent="0.3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c r="AB415" s="23"/>
    </row>
    <row r="416" spans="1:28" ht="14.25" customHeight="1" x14ac:dyDescent="0.3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c r="AB416" s="23"/>
    </row>
    <row r="417" spans="1:28" ht="14.25" customHeight="1" x14ac:dyDescent="0.3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c r="AB417" s="23"/>
    </row>
    <row r="418" spans="1:28" ht="14.25" customHeight="1" x14ac:dyDescent="0.3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c r="AB418" s="23"/>
    </row>
    <row r="419" spans="1:28" ht="14.25" customHeight="1" x14ac:dyDescent="0.3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c r="AB419" s="23"/>
    </row>
    <row r="420" spans="1:28" ht="14.25" customHeight="1" x14ac:dyDescent="0.3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c r="AB420" s="23"/>
    </row>
    <row r="421" spans="1:28" ht="14.25" customHeight="1" x14ac:dyDescent="0.3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23"/>
    </row>
    <row r="422" spans="1:28" ht="14.25" customHeight="1" x14ac:dyDescent="0.3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c r="AB422" s="23"/>
    </row>
    <row r="423" spans="1:28" ht="14.25" customHeight="1" x14ac:dyDescent="0.3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c r="AB423" s="23"/>
    </row>
    <row r="424" spans="1:28" ht="14.25" customHeight="1" x14ac:dyDescent="0.3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c r="AB424" s="23"/>
    </row>
    <row r="425" spans="1:28" ht="14.25" customHeight="1" x14ac:dyDescent="0.3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c r="AB425" s="23"/>
    </row>
    <row r="426" spans="1:28" ht="14.25" customHeight="1" x14ac:dyDescent="0.3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c r="AB426" s="23"/>
    </row>
    <row r="427" spans="1:28" ht="14.25" customHeight="1" x14ac:dyDescent="0.3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c r="AB427" s="23"/>
    </row>
    <row r="428" spans="1:28" ht="14.25" customHeight="1" x14ac:dyDescent="0.3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c r="AB428" s="23"/>
    </row>
    <row r="429" spans="1:28" ht="14.25" customHeight="1" x14ac:dyDescent="0.3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c r="AB429" s="23"/>
    </row>
    <row r="430" spans="1:28" ht="14.25" customHeight="1" x14ac:dyDescent="0.3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c r="AB430" s="23"/>
    </row>
    <row r="431" spans="1:28" ht="14.25" customHeight="1" x14ac:dyDescent="0.3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c r="AB431" s="23"/>
    </row>
    <row r="432" spans="1:28" ht="14.25" customHeight="1" x14ac:dyDescent="0.3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c r="AB432" s="23"/>
    </row>
    <row r="433" spans="1:28" ht="14.25" customHeight="1" x14ac:dyDescent="0.3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c r="AB433" s="23"/>
    </row>
    <row r="434" spans="1:28" ht="14.25" customHeight="1" x14ac:dyDescent="0.3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c r="AB434" s="23"/>
    </row>
    <row r="435" spans="1:28" ht="14.25" customHeight="1" x14ac:dyDescent="0.3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c r="AB435" s="23"/>
    </row>
    <row r="436" spans="1:28" ht="14.25" customHeight="1" x14ac:dyDescent="0.3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c r="AB436" s="23"/>
    </row>
    <row r="437" spans="1:28" ht="14.25" customHeight="1" x14ac:dyDescent="0.3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c r="AB437" s="23"/>
    </row>
    <row r="438" spans="1:28" ht="14.25" customHeight="1" x14ac:dyDescent="0.3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row>
    <row r="439" spans="1:28" ht="14.25" customHeight="1" x14ac:dyDescent="0.3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c r="AB439" s="23"/>
    </row>
    <row r="440" spans="1:28" ht="14.25" customHeight="1" x14ac:dyDescent="0.3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c r="AB440" s="23"/>
    </row>
    <row r="441" spans="1:28" ht="14.25" customHeight="1" x14ac:dyDescent="0.3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c r="AB441" s="23"/>
    </row>
    <row r="442" spans="1:28" ht="14.25" customHeight="1" x14ac:dyDescent="0.3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c r="AB442" s="23"/>
    </row>
    <row r="443" spans="1:28" ht="14.25" customHeight="1" x14ac:dyDescent="0.3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c r="AB443" s="23"/>
    </row>
    <row r="444" spans="1:28" ht="14.25" customHeight="1" x14ac:dyDescent="0.3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c r="AB444" s="23"/>
    </row>
    <row r="445" spans="1:28" ht="14.25" customHeight="1" x14ac:dyDescent="0.3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c r="AB445" s="23"/>
    </row>
    <row r="446" spans="1:28" ht="14.25" customHeight="1" x14ac:dyDescent="0.3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c r="AB446" s="23"/>
    </row>
    <row r="447" spans="1:28" ht="14.25" customHeight="1" x14ac:dyDescent="0.3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c r="AB447" s="23"/>
    </row>
    <row r="448" spans="1:28" ht="14.25" customHeight="1" x14ac:dyDescent="0.3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c r="AB448" s="23"/>
    </row>
    <row r="449" spans="1:28" ht="14.25" customHeight="1" x14ac:dyDescent="0.3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c r="AB449" s="23"/>
    </row>
    <row r="450" spans="1:28" ht="14.25" customHeight="1" x14ac:dyDescent="0.3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c r="AB450" s="23"/>
    </row>
    <row r="451" spans="1:28" ht="14.25" customHeight="1" x14ac:dyDescent="0.3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c r="AB451" s="23"/>
    </row>
    <row r="452" spans="1:28" ht="14.25" customHeight="1" x14ac:dyDescent="0.3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row>
    <row r="453" spans="1:28" ht="14.25" customHeight="1" x14ac:dyDescent="0.3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c r="AB453" s="23"/>
    </row>
    <row r="454" spans="1:28" ht="14.25" customHeight="1" x14ac:dyDescent="0.3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c r="AB454" s="23"/>
    </row>
    <row r="455" spans="1:28" ht="14.25" customHeight="1" x14ac:dyDescent="0.3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c r="AB455" s="23"/>
    </row>
    <row r="456" spans="1:28" ht="14.25" customHeight="1" x14ac:dyDescent="0.3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c r="AB456" s="23"/>
    </row>
    <row r="457" spans="1:28" ht="14.25" customHeight="1" x14ac:dyDescent="0.3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c r="AB457" s="23"/>
    </row>
    <row r="458" spans="1:28" ht="14.25" customHeight="1" x14ac:dyDescent="0.3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c r="AB458" s="23"/>
    </row>
    <row r="459" spans="1:28" ht="14.25" customHeight="1" x14ac:dyDescent="0.3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c r="AB459" s="23"/>
    </row>
    <row r="460" spans="1:28" ht="14.25" customHeight="1" x14ac:dyDescent="0.3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row>
    <row r="461" spans="1:28" ht="14.25" customHeight="1" x14ac:dyDescent="0.3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row>
    <row r="462" spans="1:28" ht="14.25" customHeight="1" x14ac:dyDescent="0.3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row>
    <row r="463" spans="1:28" ht="14.25" customHeight="1" x14ac:dyDescent="0.3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c r="AB463" s="23"/>
    </row>
    <row r="464" spans="1:28" ht="14.25" customHeight="1" x14ac:dyDescent="0.3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c r="AB464" s="23"/>
    </row>
    <row r="465" spans="1:28" ht="14.25" customHeight="1" x14ac:dyDescent="0.3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c r="AB465" s="23"/>
    </row>
    <row r="466" spans="1:28" ht="14.25" customHeight="1" x14ac:dyDescent="0.3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c r="AB466" s="23"/>
    </row>
    <row r="467" spans="1:28" ht="14.25" customHeight="1" x14ac:dyDescent="0.3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c r="AB467" s="23"/>
    </row>
    <row r="468" spans="1:28" ht="14.25" customHeight="1" x14ac:dyDescent="0.3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c r="AB468" s="23"/>
    </row>
    <row r="469" spans="1:28" ht="14.25" customHeight="1" x14ac:dyDescent="0.3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c r="AB469" s="23"/>
    </row>
    <row r="470" spans="1:28" ht="14.25" customHeight="1" x14ac:dyDescent="0.3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row>
    <row r="471" spans="1:28" ht="14.25" customHeight="1" x14ac:dyDescent="0.3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c r="AB471" s="23"/>
    </row>
    <row r="472" spans="1:28" ht="14.25" customHeight="1" x14ac:dyDescent="0.3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c r="AB472" s="23"/>
    </row>
    <row r="473" spans="1:28" ht="14.25" customHeight="1" x14ac:dyDescent="0.3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c r="AB473" s="23"/>
    </row>
    <row r="474" spans="1:28" ht="14.25" customHeight="1" x14ac:dyDescent="0.3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c r="AB474" s="23"/>
    </row>
    <row r="475" spans="1:28" ht="14.25" customHeight="1" x14ac:dyDescent="0.3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c r="AB475" s="23"/>
    </row>
    <row r="476" spans="1:28" ht="14.25" customHeight="1" x14ac:dyDescent="0.3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c r="AB476" s="23"/>
    </row>
    <row r="477" spans="1:28" ht="14.25" customHeight="1" x14ac:dyDescent="0.3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c r="AB477" s="23"/>
    </row>
    <row r="478" spans="1:28" ht="14.25" customHeight="1" x14ac:dyDescent="0.3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row>
    <row r="479" spans="1:28" ht="14.25" customHeight="1" x14ac:dyDescent="0.3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c r="AB479" s="23"/>
    </row>
    <row r="480" spans="1:28" ht="14.25" customHeight="1" x14ac:dyDescent="0.3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c r="AB480" s="23"/>
    </row>
    <row r="481" spans="1:28" ht="14.25" customHeight="1" x14ac:dyDescent="0.3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c r="AB481" s="23"/>
    </row>
    <row r="482" spans="1:28" ht="14.25" customHeight="1" x14ac:dyDescent="0.3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c r="AB482" s="23"/>
    </row>
    <row r="483" spans="1:28" ht="14.25" customHeight="1" x14ac:dyDescent="0.3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c r="AB483" s="23"/>
    </row>
    <row r="484" spans="1:28" ht="14.25" customHeight="1" x14ac:dyDescent="0.3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c r="AB484" s="23"/>
    </row>
    <row r="485" spans="1:28" ht="14.25" customHeight="1" x14ac:dyDescent="0.3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c r="AB485" s="23"/>
    </row>
    <row r="486" spans="1:28" ht="14.25" customHeight="1" x14ac:dyDescent="0.3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row>
    <row r="487" spans="1:28" ht="14.25" customHeight="1" x14ac:dyDescent="0.3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c r="AB487" s="23"/>
    </row>
    <row r="488" spans="1:28" ht="14.25" customHeight="1" x14ac:dyDescent="0.3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c r="AB488" s="23"/>
    </row>
    <row r="489" spans="1:28" ht="14.25" customHeight="1" x14ac:dyDescent="0.3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c r="AB489" s="23"/>
    </row>
    <row r="490" spans="1:28" ht="14.25" customHeight="1" x14ac:dyDescent="0.3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c r="AB490" s="23"/>
    </row>
    <row r="491" spans="1:28" ht="14.25" customHeight="1" x14ac:dyDescent="0.3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c r="AB491" s="23"/>
    </row>
    <row r="492" spans="1:28" ht="14.25" customHeight="1" x14ac:dyDescent="0.3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c r="AB492" s="23"/>
    </row>
    <row r="493" spans="1:28" ht="14.25" customHeight="1" x14ac:dyDescent="0.3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row>
    <row r="494" spans="1:28" ht="14.25" customHeight="1" x14ac:dyDescent="0.3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row>
    <row r="495" spans="1:28" ht="14.25" customHeight="1" x14ac:dyDescent="0.3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c r="AB495" s="23"/>
    </row>
    <row r="496" spans="1:28" ht="14.25" customHeight="1" x14ac:dyDescent="0.3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c r="AB496" s="23"/>
    </row>
    <row r="497" spans="1:28" ht="14.25" customHeight="1" x14ac:dyDescent="0.3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c r="AB497" s="23"/>
    </row>
    <row r="498" spans="1:28" ht="14.25" customHeight="1" x14ac:dyDescent="0.3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c r="AB498" s="23"/>
    </row>
    <row r="499" spans="1:28" ht="14.25" customHeight="1" x14ac:dyDescent="0.3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c r="AB499" s="23"/>
    </row>
    <row r="500" spans="1:28" ht="14.25" customHeight="1" x14ac:dyDescent="0.3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c r="AB500" s="23"/>
    </row>
    <row r="501" spans="1:28" ht="14.25" customHeight="1" x14ac:dyDescent="0.3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c r="AB501" s="23"/>
    </row>
    <row r="502" spans="1:28" ht="14.25" customHeight="1" x14ac:dyDescent="0.3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row>
    <row r="503" spans="1:28" ht="14.25" customHeight="1" x14ac:dyDescent="0.3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c r="AB503" s="23"/>
    </row>
    <row r="504" spans="1:28" ht="14.25" customHeight="1" x14ac:dyDescent="0.3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c r="AB504" s="23"/>
    </row>
    <row r="505" spans="1:28" ht="14.25" customHeight="1" x14ac:dyDescent="0.3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c r="AB505" s="23"/>
    </row>
    <row r="506" spans="1:28" ht="14.25" customHeight="1" x14ac:dyDescent="0.3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c r="AB506" s="23"/>
    </row>
    <row r="507" spans="1:28" ht="14.25" customHeight="1" x14ac:dyDescent="0.3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row>
    <row r="508" spans="1:28" ht="14.25" customHeight="1" x14ac:dyDescent="0.3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c r="AB508" s="23"/>
    </row>
    <row r="509" spans="1:28" ht="14.25" customHeight="1" x14ac:dyDescent="0.3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c r="AB509" s="23"/>
    </row>
    <row r="510" spans="1:28" ht="14.25" customHeight="1" x14ac:dyDescent="0.3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row>
    <row r="511" spans="1:28" ht="14.25" customHeight="1" x14ac:dyDescent="0.3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row>
    <row r="512" spans="1:28" ht="14.25" customHeight="1" x14ac:dyDescent="0.3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c r="AB512" s="23"/>
    </row>
    <row r="513" spans="1:28" ht="14.25" customHeight="1" x14ac:dyDescent="0.3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c r="AB513" s="23"/>
    </row>
    <row r="514" spans="1:28" ht="14.25" customHeight="1" x14ac:dyDescent="0.3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c r="AB514" s="23"/>
    </row>
    <row r="515" spans="1:28" ht="14.25" customHeight="1" x14ac:dyDescent="0.3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c r="AB515" s="23"/>
    </row>
    <row r="516" spans="1:28" ht="14.25" customHeight="1" x14ac:dyDescent="0.3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row>
    <row r="517" spans="1:28" ht="14.25" customHeight="1" x14ac:dyDescent="0.3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c r="AB517" s="23"/>
    </row>
    <row r="518" spans="1:28" ht="14.25" customHeight="1" x14ac:dyDescent="0.3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row>
    <row r="519" spans="1:28" ht="14.25" customHeight="1" x14ac:dyDescent="0.3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c r="AB519" s="23"/>
    </row>
    <row r="520" spans="1:28" ht="14.25" customHeight="1" x14ac:dyDescent="0.3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c r="AB520" s="23"/>
    </row>
    <row r="521" spans="1:28" ht="14.25" customHeight="1" x14ac:dyDescent="0.3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c r="AB521" s="23"/>
    </row>
    <row r="522" spans="1:28" ht="14.25" customHeight="1" x14ac:dyDescent="0.3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c r="AB522" s="23"/>
    </row>
    <row r="523" spans="1:28" ht="14.25" customHeight="1" x14ac:dyDescent="0.3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c r="AB523" s="23"/>
    </row>
    <row r="524" spans="1:28" ht="14.25" customHeight="1" x14ac:dyDescent="0.3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c r="AB524" s="23"/>
    </row>
    <row r="525" spans="1:28" ht="14.25" customHeight="1" x14ac:dyDescent="0.3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c r="AB525" s="23"/>
    </row>
    <row r="526" spans="1:28" ht="14.25" customHeight="1" x14ac:dyDescent="0.3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row>
    <row r="527" spans="1:28" ht="14.25" customHeight="1" x14ac:dyDescent="0.3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c r="AB527" s="23"/>
    </row>
    <row r="528" spans="1:28" ht="14.25" customHeight="1" x14ac:dyDescent="0.3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c r="AB528" s="23"/>
    </row>
    <row r="529" spans="1:28" ht="14.25" customHeight="1" x14ac:dyDescent="0.3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c r="AB529" s="23"/>
    </row>
    <row r="530" spans="1:28" ht="14.25" customHeight="1" x14ac:dyDescent="0.3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c r="AB530" s="23"/>
    </row>
    <row r="531" spans="1:28" ht="14.25" customHeight="1" x14ac:dyDescent="0.3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c r="AB531" s="23"/>
    </row>
    <row r="532" spans="1:28" ht="14.25" customHeight="1" x14ac:dyDescent="0.3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row>
    <row r="533" spans="1:28" ht="14.25" customHeight="1" x14ac:dyDescent="0.3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c r="AB533" s="23"/>
    </row>
    <row r="534" spans="1:28" ht="14.25" customHeight="1" x14ac:dyDescent="0.3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row>
    <row r="535" spans="1:28" ht="14.25" customHeight="1" x14ac:dyDescent="0.3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row>
    <row r="536" spans="1:28" ht="14.25" customHeight="1" x14ac:dyDescent="0.3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row>
    <row r="537" spans="1:28" ht="14.25" customHeight="1" x14ac:dyDescent="0.3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row>
    <row r="538" spans="1:28" ht="14.25" customHeight="1" x14ac:dyDescent="0.3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row>
    <row r="539" spans="1:28" ht="14.25" customHeight="1" x14ac:dyDescent="0.3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row>
    <row r="540" spans="1:28" ht="14.25" customHeight="1" x14ac:dyDescent="0.3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row>
    <row r="541" spans="1:28" ht="14.25" customHeight="1" x14ac:dyDescent="0.3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row>
    <row r="542" spans="1:28" ht="14.25" customHeight="1" x14ac:dyDescent="0.3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row>
    <row r="543" spans="1:28" ht="14.25" customHeight="1" x14ac:dyDescent="0.3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c r="AB543" s="23"/>
    </row>
    <row r="544" spans="1:28" ht="14.25" customHeight="1" x14ac:dyDescent="0.3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c r="AB544" s="23"/>
    </row>
    <row r="545" spans="1:28" ht="14.25" customHeight="1" x14ac:dyDescent="0.3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23"/>
    </row>
    <row r="546" spans="1:28" ht="14.25" customHeight="1" x14ac:dyDescent="0.3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row>
    <row r="547" spans="1:28" ht="14.25" customHeight="1" x14ac:dyDescent="0.3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row>
    <row r="548" spans="1:28" ht="14.25" customHeight="1" x14ac:dyDescent="0.3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row>
    <row r="549" spans="1:28" ht="14.25" customHeight="1" x14ac:dyDescent="0.3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c r="AB549" s="23"/>
    </row>
    <row r="550" spans="1:28" ht="14.25" customHeight="1" x14ac:dyDescent="0.3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row>
    <row r="551" spans="1:28" ht="14.25" customHeight="1" x14ac:dyDescent="0.3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c r="AB551" s="23"/>
    </row>
    <row r="552" spans="1:28" ht="14.25" customHeight="1" x14ac:dyDescent="0.3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c r="AB552" s="23"/>
    </row>
    <row r="553" spans="1:28" ht="14.25" customHeight="1" x14ac:dyDescent="0.3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c r="AB553" s="23"/>
    </row>
    <row r="554" spans="1:28" ht="14.25" customHeight="1" x14ac:dyDescent="0.3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c r="AB554" s="23"/>
    </row>
    <row r="555" spans="1:28" ht="14.25" customHeight="1" x14ac:dyDescent="0.3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c r="AB555" s="23"/>
    </row>
    <row r="556" spans="1:28" ht="14.25" customHeight="1" x14ac:dyDescent="0.3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c r="AB556" s="23"/>
    </row>
    <row r="557" spans="1:28" ht="14.25" customHeight="1" x14ac:dyDescent="0.3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c r="AB557" s="23"/>
    </row>
    <row r="558" spans="1:28" ht="14.25" customHeight="1" x14ac:dyDescent="0.3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row>
    <row r="559" spans="1:28" ht="14.25" customHeight="1" x14ac:dyDescent="0.3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c r="AB559" s="23"/>
    </row>
    <row r="560" spans="1:28" ht="14.25" customHeight="1" x14ac:dyDescent="0.3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c r="AB560" s="23"/>
    </row>
    <row r="561" spans="1:28" ht="14.25" customHeight="1" x14ac:dyDescent="0.3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c r="AB561" s="23"/>
    </row>
    <row r="562" spans="1:28" ht="14.25" customHeight="1" x14ac:dyDescent="0.3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c r="AB562" s="23"/>
    </row>
    <row r="563" spans="1:28" ht="14.25" customHeight="1" x14ac:dyDescent="0.3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c r="AB563" s="23"/>
    </row>
    <row r="564" spans="1:28" ht="14.25" customHeight="1" x14ac:dyDescent="0.3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row>
    <row r="565" spans="1:28" ht="14.25" customHeight="1" x14ac:dyDescent="0.3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c r="AB565" s="23"/>
    </row>
    <row r="566" spans="1:28" ht="14.25" customHeight="1" x14ac:dyDescent="0.3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row>
    <row r="567" spans="1:28" ht="14.25" customHeight="1" x14ac:dyDescent="0.3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c r="AB567" s="23"/>
    </row>
    <row r="568" spans="1:28" ht="14.25" customHeight="1" x14ac:dyDescent="0.3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c r="AB568" s="23"/>
    </row>
    <row r="569" spans="1:28" ht="14.25" customHeight="1" x14ac:dyDescent="0.3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c r="AB569" s="23"/>
    </row>
    <row r="570" spans="1:28" ht="14.25" customHeight="1" x14ac:dyDescent="0.3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c r="AB570" s="23"/>
    </row>
    <row r="571" spans="1:28" ht="14.25" customHeight="1" x14ac:dyDescent="0.3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c r="AB571" s="23"/>
    </row>
    <row r="572" spans="1:28" ht="14.25" customHeight="1" x14ac:dyDescent="0.3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c r="AB572" s="23"/>
    </row>
    <row r="573" spans="1:28" ht="14.25" customHeight="1" x14ac:dyDescent="0.3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c r="AB573" s="23"/>
    </row>
    <row r="574" spans="1:28" ht="14.25" customHeight="1" x14ac:dyDescent="0.3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row>
    <row r="575" spans="1:28" ht="14.25" customHeight="1" x14ac:dyDescent="0.3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c r="AB575" s="23"/>
    </row>
    <row r="576" spans="1:28" ht="14.25" customHeight="1" x14ac:dyDescent="0.3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c r="AB576" s="23"/>
    </row>
    <row r="577" spans="1:28" ht="14.25" customHeight="1" x14ac:dyDescent="0.3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c r="AB577" s="23"/>
    </row>
    <row r="578" spans="1:28" ht="14.25" customHeight="1" x14ac:dyDescent="0.3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c r="AB578" s="23"/>
    </row>
    <row r="579" spans="1:28" ht="14.25" customHeight="1" x14ac:dyDescent="0.3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c r="AB579" s="23"/>
    </row>
    <row r="580" spans="1:28" ht="14.25" customHeight="1" x14ac:dyDescent="0.3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c r="AB580" s="23"/>
    </row>
    <row r="581" spans="1:28" ht="14.25" customHeight="1" x14ac:dyDescent="0.3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c r="AB581" s="23"/>
    </row>
    <row r="582" spans="1:28" ht="14.25" customHeight="1" x14ac:dyDescent="0.3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row>
    <row r="583" spans="1:28" ht="14.25" customHeight="1" x14ac:dyDescent="0.3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c r="AB583" s="23"/>
    </row>
    <row r="584" spans="1:28" ht="14.25" customHeight="1" x14ac:dyDescent="0.3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c r="AB584" s="23"/>
    </row>
    <row r="585" spans="1:28" ht="14.25" customHeight="1" x14ac:dyDescent="0.3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c r="AB585" s="23"/>
    </row>
    <row r="586" spans="1:28" ht="14.25" customHeight="1" x14ac:dyDescent="0.3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B586" s="23"/>
    </row>
    <row r="587" spans="1:28" ht="14.25" customHeight="1" x14ac:dyDescent="0.3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c r="AB587" s="23"/>
    </row>
    <row r="588" spans="1:28" ht="14.25" customHeight="1" x14ac:dyDescent="0.3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c r="AB588" s="23"/>
    </row>
    <row r="589" spans="1:28" ht="14.25" customHeight="1" x14ac:dyDescent="0.3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row>
    <row r="590" spans="1:28" ht="14.25" customHeight="1" x14ac:dyDescent="0.3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row>
    <row r="591" spans="1:28" ht="14.25" customHeight="1" x14ac:dyDescent="0.3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c r="AB591" s="23"/>
    </row>
    <row r="592" spans="1:28" ht="14.25" customHeight="1" x14ac:dyDescent="0.3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c r="AB592" s="23"/>
    </row>
    <row r="593" spans="1:28" ht="14.25" customHeight="1" x14ac:dyDescent="0.3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c r="AB593" s="23"/>
    </row>
    <row r="594" spans="1:28" ht="14.25" customHeight="1" x14ac:dyDescent="0.3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c r="AB594" s="23"/>
    </row>
    <row r="595" spans="1:28" ht="14.25" customHeight="1" x14ac:dyDescent="0.3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c r="AB595" s="23"/>
    </row>
    <row r="596" spans="1:28" ht="14.25" customHeight="1" x14ac:dyDescent="0.3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B596" s="23"/>
    </row>
    <row r="597" spans="1:28" ht="14.25" customHeight="1" x14ac:dyDescent="0.3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c r="AB597" s="23"/>
    </row>
    <row r="598" spans="1:28" ht="14.25" customHeight="1" x14ac:dyDescent="0.3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row>
    <row r="599" spans="1:28" ht="14.25" customHeight="1" x14ac:dyDescent="0.3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c r="AB599" s="23"/>
    </row>
    <row r="600" spans="1:28" ht="14.25" customHeight="1" x14ac:dyDescent="0.3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c r="AB600" s="23"/>
    </row>
    <row r="601" spans="1:28" ht="14.25" customHeight="1" x14ac:dyDescent="0.3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c r="AB601" s="23"/>
    </row>
    <row r="602" spans="1:28" ht="14.25" customHeight="1" x14ac:dyDescent="0.3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c r="AB602" s="23"/>
    </row>
    <row r="603" spans="1:28" ht="14.25" customHeight="1" x14ac:dyDescent="0.3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c r="AB603" s="23"/>
    </row>
    <row r="604" spans="1:28" ht="14.25" customHeight="1" x14ac:dyDescent="0.3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c r="AB604" s="23"/>
    </row>
    <row r="605" spans="1:28" ht="14.25" customHeight="1" x14ac:dyDescent="0.3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c r="AB605" s="23"/>
    </row>
    <row r="606" spans="1:28" ht="14.25" customHeight="1" x14ac:dyDescent="0.3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row>
    <row r="607" spans="1:28" ht="14.25" customHeight="1" x14ac:dyDescent="0.3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c r="AB607" s="23"/>
    </row>
    <row r="608" spans="1:28" ht="14.25" customHeight="1" x14ac:dyDescent="0.3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row>
    <row r="609" spans="1:28" ht="14.25" customHeight="1" x14ac:dyDescent="0.3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c r="AB609" s="23"/>
    </row>
    <row r="610" spans="1:28" ht="14.25" customHeight="1" x14ac:dyDescent="0.3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c r="AB610" s="23"/>
    </row>
    <row r="611" spans="1:28" ht="14.25" customHeight="1" x14ac:dyDescent="0.3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c r="AB611" s="23"/>
    </row>
    <row r="612" spans="1:28" ht="14.25" customHeight="1" x14ac:dyDescent="0.3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c r="AB612" s="23"/>
    </row>
    <row r="613" spans="1:28" ht="14.25" customHeight="1" x14ac:dyDescent="0.3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c r="AB613" s="23"/>
    </row>
    <row r="614" spans="1:28" ht="14.25" customHeight="1" x14ac:dyDescent="0.3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row>
    <row r="615" spans="1:28" ht="14.25" customHeight="1" x14ac:dyDescent="0.3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c r="AB615" s="23"/>
    </row>
    <row r="616" spans="1:28" ht="14.25" customHeight="1" x14ac:dyDescent="0.3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c r="AB616" s="23"/>
    </row>
    <row r="617" spans="1:28" ht="14.25" customHeight="1" x14ac:dyDescent="0.3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c r="AB617" s="23"/>
    </row>
    <row r="618" spans="1:28" ht="14.25" customHeight="1" x14ac:dyDescent="0.3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c r="AB618" s="23"/>
    </row>
    <row r="619" spans="1:28" ht="14.25" customHeight="1" x14ac:dyDescent="0.3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c r="AB619" s="23"/>
    </row>
    <row r="620" spans="1:28" ht="14.25" customHeight="1" x14ac:dyDescent="0.3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c r="AB620" s="23"/>
    </row>
    <row r="621" spans="1:28" ht="14.25" customHeight="1" x14ac:dyDescent="0.3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c r="AB621" s="23"/>
    </row>
    <row r="622" spans="1:28" ht="14.25" customHeight="1" x14ac:dyDescent="0.3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row>
    <row r="623" spans="1:28" ht="14.25" customHeight="1" x14ac:dyDescent="0.3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c r="AB623" s="23"/>
    </row>
    <row r="624" spans="1:28" ht="14.25" customHeight="1" x14ac:dyDescent="0.3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c r="AB624" s="23"/>
    </row>
    <row r="625" spans="1:28" ht="14.25" customHeight="1" x14ac:dyDescent="0.3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c r="AB625" s="23"/>
    </row>
    <row r="626" spans="1:28" ht="14.25" customHeight="1" x14ac:dyDescent="0.3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c r="AB626" s="23"/>
    </row>
    <row r="627" spans="1:28" ht="14.25" customHeight="1" x14ac:dyDescent="0.3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c r="AB627" s="23"/>
    </row>
    <row r="628" spans="1:28" ht="14.25" customHeight="1" x14ac:dyDescent="0.3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c r="AB628" s="23"/>
    </row>
    <row r="629" spans="1:28" ht="14.25" customHeight="1" x14ac:dyDescent="0.3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c r="AB629" s="23"/>
    </row>
    <row r="630" spans="1:28" ht="14.25" customHeight="1" x14ac:dyDescent="0.3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row>
    <row r="631" spans="1:28" ht="14.25" customHeight="1" x14ac:dyDescent="0.3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c r="AB631" s="23"/>
    </row>
    <row r="632" spans="1:28" ht="14.25" customHeight="1" x14ac:dyDescent="0.3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c r="AB632" s="23"/>
    </row>
    <row r="633" spans="1:28" ht="14.25" customHeight="1" x14ac:dyDescent="0.3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c r="AB633" s="23"/>
    </row>
    <row r="634" spans="1:28" ht="14.25" customHeight="1" x14ac:dyDescent="0.3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c r="AB634" s="23"/>
    </row>
    <row r="635" spans="1:28" ht="14.25" customHeight="1" x14ac:dyDescent="0.3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c r="AB635" s="23"/>
    </row>
    <row r="636" spans="1:28" ht="14.25" customHeight="1" x14ac:dyDescent="0.3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c r="AB636" s="23"/>
    </row>
    <row r="637" spans="1:28" ht="14.25" customHeight="1" x14ac:dyDescent="0.3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c r="AB637" s="23"/>
    </row>
    <row r="638" spans="1:28" ht="14.25" customHeight="1" x14ac:dyDescent="0.3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row>
    <row r="639" spans="1:28" ht="14.25" customHeight="1" x14ac:dyDescent="0.3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c r="AB639" s="23"/>
    </row>
    <row r="640" spans="1:28" ht="14.25" customHeight="1" x14ac:dyDescent="0.3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row>
    <row r="641" spans="1:28" ht="14.25" customHeight="1" x14ac:dyDescent="0.3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c r="AB641" s="23"/>
    </row>
    <row r="642" spans="1:28" ht="14.25" customHeight="1" x14ac:dyDescent="0.3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c r="AB642" s="23"/>
    </row>
    <row r="643" spans="1:28" ht="14.25" customHeight="1" x14ac:dyDescent="0.3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c r="AB643" s="23"/>
    </row>
    <row r="644" spans="1:28" ht="14.25" customHeight="1" x14ac:dyDescent="0.3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c r="AB644" s="23"/>
    </row>
    <row r="645" spans="1:28" ht="14.25" customHeight="1" x14ac:dyDescent="0.3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c r="AB645" s="23"/>
    </row>
    <row r="646" spans="1:28" ht="14.25" customHeight="1" x14ac:dyDescent="0.3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row>
    <row r="647" spans="1:28" ht="14.25" customHeight="1" x14ac:dyDescent="0.3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c r="AB647" s="23"/>
    </row>
    <row r="648" spans="1:28" ht="14.25" customHeight="1" x14ac:dyDescent="0.3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c r="AB648" s="23"/>
    </row>
    <row r="649" spans="1:28" ht="14.25" customHeight="1" x14ac:dyDescent="0.3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c r="AB649" s="23"/>
    </row>
    <row r="650" spans="1:28" ht="14.25" customHeight="1" x14ac:dyDescent="0.3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c r="AB650" s="23"/>
    </row>
    <row r="651" spans="1:28" ht="14.25" customHeight="1" x14ac:dyDescent="0.3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c r="AB651" s="23"/>
    </row>
    <row r="652" spans="1:28" ht="14.25" customHeight="1" x14ac:dyDescent="0.3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c r="AB652" s="23"/>
    </row>
    <row r="653" spans="1:28" ht="14.25" customHeight="1" x14ac:dyDescent="0.3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c r="AB653" s="23"/>
    </row>
    <row r="654" spans="1:28" ht="14.25" customHeight="1" x14ac:dyDescent="0.3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row>
    <row r="655" spans="1:28" ht="14.25" customHeight="1" x14ac:dyDescent="0.3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c r="AB655" s="23"/>
    </row>
    <row r="656" spans="1:28" ht="14.25" customHeight="1" x14ac:dyDescent="0.3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row>
    <row r="657" spans="1:28" ht="14.25" customHeight="1" x14ac:dyDescent="0.3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c r="AB657" s="23"/>
    </row>
    <row r="658" spans="1:28" ht="14.25" customHeight="1" x14ac:dyDescent="0.3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c r="AB658" s="23"/>
    </row>
    <row r="659" spans="1:28" ht="14.25" customHeight="1" x14ac:dyDescent="0.3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c r="AB659" s="23"/>
    </row>
    <row r="660" spans="1:28" ht="14.25" customHeight="1" x14ac:dyDescent="0.3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row>
    <row r="661" spans="1:28" ht="14.25" customHeight="1" x14ac:dyDescent="0.3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c r="AB661" s="23"/>
    </row>
    <row r="662" spans="1:28" ht="14.25" customHeight="1" x14ac:dyDescent="0.3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row>
    <row r="663" spans="1:28" ht="14.25" customHeight="1" x14ac:dyDescent="0.3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c r="AB663" s="23"/>
    </row>
    <row r="664" spans="1:28" ht="14.25" customHeight="1" x14ac:dyDescent="0.3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c r="AB664" s="23"/>
    </row>
    <row r="665" spans="1:28" ht="14.25" customHeight="1" x14ac:dyDescent="0.3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c r="AB665" s="23"/>
    </row>
    <row r="666" spans="1:28" ht="14.25" customHeight="1" x14ac:dyDescent="0.3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c r="AB666" s="23"/>
    </row>
    <row r="667" spans="1:28" ht="14.25" customHeight="1" x14ac:dyDescent="0.3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23"/>
    </row>
    <row r="668" spans="1:28" ht="14.25" customHeight="1" x14ac:dyDescent="0.3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c r="AB668" s="23"/>
    </row>
    <row r="669" spans="1:28" ht="14.25" customHeight="1" x14ac:dyDescent="0.3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c r="AB669" s="23"/>
    </row>
    <row r="670" spans="1:28" ht="14.25" customHeight="1" x14ac:dyDescent="0.3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row>
    <row r="671" spans="1:28" ht="14.25" customHeight="1" x14ac:dyDescent="0.3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c r="AB671" s="23"/>
    </row>
    <row r="672" spans="1:28" ht="14.25" customHeight="1" x14ac:dyDescent="0.3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c r="AB672" s="23"/>
    </row>
    <row r="673" spans="1:28" ht="14.25" customHeight="1" x14ac:dyDescent="0.3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c r="AB673" s="23"/>
    </row>
    <row r="674" spans="1:28" ht="14.25" customHeight="1" x14ac:dyDescent="0.3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c r="AB674" s="23"/>
    </row>
    <row r="675" spans="1:28" ht="14.25" customHeight="1" x14ac:dyDescent="0.3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c r="AB675" s="23"/>
    </row>
    <row r="676" spans="1:28" ht="14.25" customHeight="1" x14ac:dyDescent="0.3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c r="AB676" s="23"/>
    </row>
    <row r="677" spans="1:28" ht="14.25" customHeight="1" x14ac:dyDescent="0.3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c r="AB677" s="23"/>
    </row>
    <row r="678" spans="1:28" ht="14.25" customHeight="1" x14ac:dyDescent="0.3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row>
    <row r="679" spans="1:28" ht="14.25" customHeight="1" x14ac:dyDescent="0.3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c r="AB679" s="23"/>
    </row>
    <row r="680" spans="1:28" ht="14.25" customHeight="1" x14ac:dyDescent="0.3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c r="AB680" s="23"/>
    </row>
    <row r="681" spans="1:28" ht="14.25" customHeight="1" x14ac:dyDescent="0.3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c r="AB681" s="23"/>
    </row>
    <row r="682" spans="1:28" ht="14.25" customHeight="1" x14ac:dyDescent="0.3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c r="AB682" s="23"/>
    </row>
    <row r="683" spans="1:28" ht="14.25" customHeight="1" x14ac:dyDescent="0.3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c r="AB683" s="23"/>
    </row>
    <row r="684" spans="1:28" ht="14.25" customHeight="1" x14ac:dyDescent="0.3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c r="AB684" s="23"/>
    </row>
    <row r="685" spans="1:28" ht="14.25" customHeight="1" x14ac:dyDescent="0.3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c r="AB685" s="23"/>
    </row>
    <row r="686" spans="1:28" ht="14.25" customHeight="1" x14ac:dyDescent="0.3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row>
    <row r="687" spans="1:28" ht="14.25" customHeight="1" x14ac:dyDescent="0.3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c r="AB687" s="23"/>
    </row>
    <row r="688" spans="1:28" ht="14.25" customHeight="1" x14ac:dyDescent="0.3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c r="AB688" s="23"/>
    </row>
    <row r="689" spans="1:28" ht="14.25" customHeight="1" x14ac:dyDescent="0.3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c r="AB689" s="23"/>
    </row>
    <row r="690" spans="1:28" ht="14.25" customHeight="1" x14ac:dyDescent="0.3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c r="AB690" s="23"/>
    </row>
    <row r="691" spans="1:28" ht="14.25" customHeight="1" x14ac:dyDescent="0.3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c r="AB691" s="23"/>
    </row>
    <row r="692" spans="1:28" ht="14.25" customHeight="1" x14ac:dyDescent="0.3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c r="AB692" s="23"/>
    </row>
    <row r="693" spans="1:28" ht="14.25" customHeight="1" x14ac:dyDescent="0.3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c r="AB693" s="23"/>
    </row>
    <row r="694" spans="1:28" ht="14.25" customHeight="1" x14ac:dyDescent="0.3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row>
    <row r="695" spans="1:28" ht="14.25" customHeight="1" x14ac:dyDescent="0.3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c r="AB695" s="23"/>
    </row>
    <row r="696" spans="1:28" ht="14.25" customHeight="1" x14ac:dyDescent="0.3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c r="AB696" s="23"/>
    </row>
    <row r="697" spans="1:28" ht="14.25" customHeight="1" x14ac:dyDescent="0.3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c r="AB697" s="23"/>
    </row>
    <row r="698" spans="1:28" ht="14.25" customHeight="1" x14ac:dyDescent="0.3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c r="AB698" s="23"/>
    </row>
    <row r="699" spans="1:28" ht="14.25" customHeight="1" x14ac:dyDescent="0.3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c r="AB699" s="23"/>
    </row>
    <row r="700" spans="1:28" ht="14.25" customHeight="1" x14ac:dyDescent="0.3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c r="AB700" s="23"/>
    </row>
    <row r="701" spans="1:28" ht="14.25" customHeight="1" x14ac:dyDescent="0.3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c r="AB701" s="23"/>
    </row>
    <row r="702" spans="1:28" ht="14.25" customHeight="1" x14ac:dyDescent="0.3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row>
    <row r="703" spans="1:28" ht="14.25" customHeight="1" x14ac:dyDescent="0.3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c r="AB703" s="23"/>
    </row>
    <row r="704" spans="1:28" ht="14.25" customHeight="1" x14ac:dyDescent="0.3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c r="AB704" s="23"/>
    </row>
    <row r="705" spans="1:28" ht="14.25" customHeight="1" x14ac:dyDescent="0.3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c r="AB705" s="23"/>
    </row>
    <row r="706" spans="1:28" ht="14.25" customHeight="1" x14ac:dyDescent="0.3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c r="AB706" s="23"/>
    </row>
    <row r="707" spans="1:28" ht="14.25" customHeight="1" x14ac:dyDescent="0.3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c r="AB707" s="23"/>
    </row>
    <row r="708" spans="1:28" ht="14.25" customHeight="1" x14ac:dyDescent="0.3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c r="AB708" s="23"/>
    </row>
    <row r="709" spans="1:28" ht="14.25" customHeight="1" x14ac:dyDescent="0.3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c r="AB709" s="23"/>
    </row>
    <row r="710" spans="1:28" ht="14.25" customHeight="1" x14ac:dyDescent="0.3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row>
    <row r="711" spans="1:28" ht="14.25" customHeight="1" x14ac:dyDescent="0.3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c r="AB711" s="23"/>
    </row>
    <row r="712" spans="1:28" ht="14.25" customHeight="1" x14ac:dyDescent="0.3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c r="AB712" s="23"/>
    </row>
    <row r="713" spans="1:28" ht="14.25" customHeight="1" x14ac:dyDescent="0.3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c r="AB713" s="23"/>
    </row>
    <row r="714" spans="1:28" ht="14.25" customHeight="1" x14ac:dyDescent="0.3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c r="AB714" s="23"/>
    </row>
    <row r="715" spans="1:28" ht="14.25" customHeight="1" x14ac:dyDescent="0.3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c r="AB715" s="23"/>
    </row>
    <row r="716" spans="1:28" ht="14.25" customHeight="1" x14ac:dyDescent="0.3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c r="AB716" s="23"/>
    </row>
    <row r="717" spans="1:28" ht="14.25" customHeight="1" x14ac:dyDescent="0.3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c r="AB717" s="23"/>
    </row>
    <row r="718" spans="1:28" ht="14.25" customHeight="1" x14ac:dyDescent="0.3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row>
    <row r="719" spans="1:28" ht="14.25" customHeight="1" x14ac:dyDescent="0.3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c r="AB719" s="23"/>
    </row>
    <row r="720" spans="1:28" ht="14.25" customHeight="1" x14ac:dyDescent="0.3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c r="AB720" s="23"/>
    </row>
    <row r="721" spans="1:28" ht="14.25" customHeight="1" x14ac:dyDescent="0.3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c r="AB721" s="23"/>
    </row>
    <row r="722" spans="1:28" ht="14.25" customHeight="1" x14ac:dyDescent="0.3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c r="AB722" s="23"/>
    </row>
    <row r="723" spans="1:28" ht="14.25" customHeight="1" x14ac:dyDescent="0.3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c r="AB723" s="23"/>
    </row>
    <row r="724" spans="1:28" ht="14.25" customHeight="1" x14ac:dyDescent="0.3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c r="AB724" s="23"/>
    </row>
    <row r="725" spans="1:28" ht="14.25" customHeight="1" x14ac:dyDescent="0.3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c r="AB725" s="23"/>
    </row>
    <row r="726" spans="1:28" ht="14.25" customHeight="1" x14ac:dyDescent="0.3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row>
    <row r="727" spans="1:28" ht="14.25" customHeight="1" x14ac:dyDescent="0.3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c r="AB727" s="23"/>
    </row>
    <row r="728" spans="1:28" ht="14.25" customHeight="1" x14ac:dyDescent="0.3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c r="AB728" s="23"/>
    </row>
    <row r="729" spans="1:28" ht="14.25" customHeight="1" x14ac:dyDescent="0.3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c r="AB729" s="23"/>
    </row>
    <row r="730" spans="1:28" ht="14.25" customHeight="1" x14ac:dyDescent="0.3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c r="AB730" s="23"/>
    </row>
    <row r="731" spans="1:28" ht="14.25" customHeight="1" x14ac:dyDescent="0.3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c r="AB731" s="23"/>
    </row>
    <row r="732" spans="1:28" ht="14.25" customHeight="1" x14ac:dyDescent="0.3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c r="AB732" s="23"/>
    </row>
    <row r="733" spans="1:28" ht="14.25" customHeight="1" x14ac:dyDescent="0.3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c r="AB733" s="23"/>
    </row>
    <row r="734" spans="1:28" ht="14.25" customHeight="1" x14ac:dyDescent="0.3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row>
    <row r="735" spans="1:28" ht="14.25" customHeight="1" x14ac:dyDescent="0.3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c r="AB735" s="23"/>
    </row>
    <row r="736" spans="1:28" ht="14.25" customHeight="1" x14ac:dyDescent="0.3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c r="AB736" s="23"/>
    </row>
    <row r="737" spans="1:28" ht="14.25" customHeight="1" x14ac:dyDescent="0.3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c r="AB737" s="23"/>
    </row>
    <row r="738" spans="1:28" ht="14.25" customHeight="1" x14ac:dyDescent="0.3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c r="AB738" s="23"/>
    </row>
    <row r="739" spans="1:28" ht="14.25" customHeight="1" x14ac:dyDescent="0.3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c r="AB739" s="23"/>
    </row>
    <row r="740" spans="1:28" ht="14.25" customHeight="1" x14ac:dyDescent="0.3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c r="AB740" s="23"/>
    </row>
    <row r="741" spans="1:28" ht="14.25" customHeight="1" x14ac:dyDescent="0.3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c r="AB741" s="23"/>
    </row>
    <row r="742" spans="1:28" ht="14.25" customHeight="1" x14ac:dyDescent="0.3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B742" s="23"/>
    </row>
    <row r="743" spans="1:28" ht="14.25" customHeight="1" x14ac:dyDescent="0.3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c r="AB743" s="23"/>
    </row>
    <row r="744" spans="1:28" ht="14.25" customHeight="1" x14ac:dyDescent="0.3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c r="AB744" s="23"/>
    </row>
    <row r="745" spans="1:28" ht="14.25" customHeight="1" x14ac:dyDescent="0.3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c r="AB745" s="23"/>
    </row>
    <row r="746" spans="1:28" ht="14.25" customHeight="1" x14ac:dyDescent="0.3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c r="AB746" s="23"/>
    </row>
    <row r="747" spans="1:28" ht="14.25" customHeight="1" x14ac:dyDescent="0.3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c r="AB747" s="23"/>
    </row>
    <row r="748" spans="1:28" ht="14.25" customHeight="1" x14ac:dyDescent="0.3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c r="AB748" s="23"/>
    </row>
    <row r="749" spans="1:28" ht="14.25" customHeight="1" x14ac:dyDescent="0.3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c r="AB749" s="23"/>
    </row>
    <row r="750" spans="1:28" ht="14.25" customHeight="1" x14ac:dyDescent="0.3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B750" s="23"/>
    </row>
    <row r="751" spans="1:28" ht="14.25" customHeight="1" x14ac:dyDescent="0.3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c r="AB751" s="23"/>
    </row>
    <row r="752" spans="1:28" ht="14.25" customHeight="1" x14ac:dyDescent="0.3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c r="AB752" s="23"/>
    </row>
    <row r="753" spans="1:28" ht="14.25" customHeight="1" x14ac:dyDescent="0.3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c r="AB753" s="23"/>
    </row>
    <row r="754" spans="1:28" ht="14.25" customHeight="1" x14ac:dyDescent="0.3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c r="AB754" s="23"/>
    </row>
    <row r="755" spans="1:28" ht="14.25" customHeight="1" x14ac:dyDescent="0.3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c r="AB755" s="23"/>
    </row>
    <row r="756" spans="1:28" ht="14.25" customHeight="1" x14ac:dyDescent="0.3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c r="AB756" s="23"/>
    </row>
    <row r="757" spans="1:28" ht="14.25" customHeight="1" x14ac:dyDescent="0.3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c r="AB757" s="23"/>
    </row>
    <row r="758" spans="1:28" ht="14.25" customHeight="1" x14ac:dyDescent="0.3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B758" s="23"/>
    </row>
    <row r="759" spans="1:28" ht="14.25" customHeight="1" x14ac:dyDescent="0.3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c r="AB759" s="23"/>
    </row>
    <row r="760" spans="1:28" ht="14.25" customHeight="1" x14ac:dyDescent="0.3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c r="AB760" s="23"/>
    </row>
    <row r="761" spans="1:28" ht="14.25" customHeight="1" x14ac:dyDescent="0.3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c r="AB761" s="23"/>
    </row>
    <row r="762" spans="1:28" ht="14.25" customHeight="1" x14ac:dyDescent="0.3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c r="AB762" s="23"/>
    </row>
    <row r="763" spans="1:28" ht="14.25" customHeight="1" x14ac:dyDescent="0.3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c r="AB763" s="23"/>
    </row>
    <row r="764" spans="1:28" ht="14.25" customHeight="1" x14ac:dyDescent="0.3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c r="AB764" s="23"/>
    </row>
    <row r="765" spans="1:28" ht="14.25" customHeight="1" x14ac:dyDescent="0.3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c r="AB765" s="23"/>
    </row>
    <row r="766" spans="1:28" ht="14.25" customHeight="1" x14ac:dyDescent="0.3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row>
    <row r="767" spans="1:28" ht="14.25" customHeight="1" x14ac:dyDescent="0.3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c r="AB767" s="23"/>
    </row>
    <row r="768" spans="1:28" ht="14.25" customHeight="1" x14ac:dyDescent="0.3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c r="AB768" s="23"/>
    </row>
    <row r="769" spans="1:28" ht="14.25" customHeight="1" x14ac:dyDescent="0.3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c r="AB769" s="23"/>
    </row>
    <row r="770" spans="1:28" ht="14.25" customHeight="1" x14ac:dyDescent="0.3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c r="AB770" s="23"/>
    </row>
    <row r="771" spans="1:28" ht="14.25" customHeight="1" x14ac:dyDescent="0.3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c r="AB771" s="23"/>
    </row>
    <row r="772" spans="1:28" ht="14.25" customHeight="1" x14ac:dyDescent="0.3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c r="AB772" s="23"/>
    </row>
    <row r="773" spans="1:28" ht="14.25" customHeight="1" x14ac:dyDescent="0.3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c r="AB773" s="23"/>
    </row>
    <row r="774" spans="1:28" ht="14.25" customHeight="1" x14ac:dyDescent="0.3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B774" s="23"/>
    </row>
    <row r="775" spans="1:28" ht="14.25" customHeight="1" x14ac:dyDescent="0.3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c r="AB775" s="23"/>
    </row>
    <row r="776" spans="1:28" ht="14.25" customHeight="1" x14ac:dyDescent="0.3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c r="AB776" s="23"/>
    </row>
    <row r="777" spans="1:28" ht="14.25" customHeight="1" x14ac:dyDescent="0.3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c r="AB777" s="23"/>
    </row>
    <row r="778" spans="1:28" ht="14.25" customHeight="1" x14ac:dyDescent="0.3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c r="AB778" s="23"/>
    </row>
    <row r="779" spans="1:28" ht="14.25" customHeight="1" x14ac:dyDescent="0.3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c r="AB779" s="23"/>
    </row>
    <row r="780" spans="1:28" ht="14.25" customHeight="1" x14ac:dyDescent="0.3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c r="AB780" s="23"/>
    </row>
    <row r="781" spans="1:28" ht="14.25" customHeight="1" x14ac:dyDescent="0.3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c r="AB781" s="23"/>
    </row>
    <row r="782" spans="1:28" ht="14.25" customHeight="1" x14ac:dyDescent="0.3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B782" s="23"/>
    </row>
    <row r="783" spans="1:28" ht="14.25" customHeight="1" x14ac:dyDescent="0.3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c r="AB783" s="23"/>
    </row>
    <row r="784" spans="1:28" ht="14.25" customHeight="1" x14ac:dyDescent="0.3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c r="AB784" s="23"/>
    </row>
    <row r="785" spans="1:28" ht="14.25" customHeight="1" x14ac:dyDescent="0.3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c r="AB785" s="23"/>
    </row>
    <row r="786" spans="1:28" ht="14.25" customHeight="1" x14ac:dyDescent="0.3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c r="AB786" s="23"/>
    </row>
    <row r="787" spans="1:28" ht="14.25" customHeight="1" x14ac:dyDescent="0.3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c r="AB787" s="23"/>
    </row>
    <row r="788" spans="1:28" ht="14.25" customHeight="1" x14ac:dyDescent="0.3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c r="AB788" s="23"/>
    </row>
    <row r="789" spans="1:28" ht="14.25" customHeight="1" x14ac:dyDescent="0.3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c r="AB789" s="23"/>
    </row>
    <row r="790" spans="1:28" ht="14.25" customHeight="1" x14ac:dyDescent="0.3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row>
    <row r="791" spans="1:28" ht="14.25" customHeight="1" x14ac:dyDescent="0.3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c r="AB791" s="23"/>
    </row>
    <row r="792" spans="1:28" ht="14.25" customHeight="1" x14ac:dyDescent="0.3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c r="AB792" s="23"/>
    </row>
    <row r="793" spans="1:28" ht="14.25" customHeight="1" x14ac:dyDescent="0.3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c r="AB793" s="23"/>
    </row>
    <row r="794" spans="1:28" ht="14.25" customHeight="1" x14ac:dyDescent="0.3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c r="AB794" s="23"/>
    </row>
    <row r="795" spans="1:28" ht="14.25" customHeight="1" x14ac:dyDescent="0.3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c r="AB795" s="23"/>
    </row>
    <row r="796" spans="1:28" ht="14.25" customHeight="1" x14ac:dyDescent="0.3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c r="AB796" s="23"/>
    </row>
    <row r="797" spans="1:28" ht="14.25" customHeight="1" x14ac:dyDescent="0.3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c r="AB797" s="23"/>
    </row>
    <row r="798" spans="1:28" ht="14.25" customHeight="1" x14ac:dyDescent="0.3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row>
    <row r="799" spans="1:28" ht="14.25" customHeight="1" x14ac:dyDescent="0.3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c r="AB799" s="23"/>
    </row>
    <row r="800" spans="1:28" ht="14.25" customHeight="1" x14ac:dyDescent="0.3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c r="AB800" s="23"/>
    </row>
    <row r="801" spans="1:28" ht="14.25" customHeight="1" x14ac:dyDescent="0.3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c r="AB801" s="23"/>
    </row>
    <row r="802" spans="1:28" ht="14.25" customHeight="1" x14ac:dyDescent="0.3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c r="AB802" s="23"/>
    </row>
    <row r="803" spans="1:28" ht="14.25" customHeight="1" x14ac:dyDescent="0.3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c r="AB803" s="23"/>
    </row>
    <row r="804" spans="1:28" ht="14.25" customHeight="1" x14ac:dyDescent="0.3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c r="AB804" s="23"/>
    </row>
    <row r="805" spans="1:28" ht="14.25" customHeight="1" x14ac:dyDescent="0.3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c r="AB805" s="23"/>
    </row>
    <row r="806" spans="1:28" ht="14.25" customHeight="1" x14ac:dyDescent="0.3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row>
    <row r="807" spans="1:28" ht="14.25" customHeight="1" x14ac:dyDescent="0.3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c r="AB807" s="23"/>
    </row>
    <row r="808" spans="1:28" ht="14.25" customHeight="1" x14ac:dyDescent="0.3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c r="AB808" s="23"/>
    </row>
    <row r="809" spans="1:28" ht="14.25" customHeight="1" x14ac:dyDescent="0.3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c r="AB809" s="23"/>
    </row>
    <row r="810" spans="1:28" ht="14.25" customHeight="1" x14ac:dyDescent="0.3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c r="AB810" s="23"/>
    </row>
    <row r="811" spans="1:28" ht="14.25" customHeight="1" x14ac:dyDescent="0.3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c r="AB811" s="23"/>
    </row>
    <row r="812" spans="1:28" ht="14.25" customHeight="1" x14ac:dyDescent="0.3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c r="AB812" s="23"/>
    </row>
    <row r="813" spans="1:28" ht="14.25" customHeight="1" x14ac:dyDescent="0.3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c r="AB813" s="23"/>
    </row>
    <row r="814" spans="1:28" ht="14.25" customHeight="1" x14ac:dyDescent="0.3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row>
    <row r="815" spans="1:28" ht="14.25" customHeight="1" x14ac:dyDescent="0.3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c r="AB815" s="23"/>
    </row>
    <row r="816" spans="1:28" ht="14.25" customHeight="1" x14ac:dyDescent="0.3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c r="AB816" s="23"/>
    </row>
    <row r="817" spans="1:28" ht="14.25" customHeight="1" x14ac:dyDescent="0.3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c r="AB817" s="23"/>
    </row>
    <row r="818" spans="1:28" ht="14.25" customHeight="1" x14ac:dyDescent="0.3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c r="AB818" s="23"/>
    </row>
    <row r="819" spans="1:28" ht="14.25" customHeight="1" x14ac:dyDescent="0.3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c r="AB819" s="23"/>
    </row>
    <row r="820" spans="1:28" ht="14.25" customHeight="1" x14ac:dyDescent="0.3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c r="AB820" s="23"/>
    </row>
    <row r="821" spans="1:28" ht="14.25" customHeight="1" x14ac:dyDescent="0.3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c r="AB821" s="23"/>
    </row>
    <row r="822" spans="1:28" ht="14.25" customHeight="1" x14ac:dyDescent="0.3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row>
    <row r="823" spans="1:28" ht="14.25" customHeight="1" x14ac:dyDescent="0.3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c r="AB823" s="23"/>
    </row>
    <row r="824" spans="1:28" ht="14.25" customHeight="1" x14ac:dyDescent="0.3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c r="AB824" s="23"/>
    </row>
    <row r="825" spans="1:28" ht="14.25" customHeight="1" x14ac:dyDescent="0.3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c r="AB825" s="23"/>
    </row>
    <row r="826" spans="1:28" ht="14.25" customHeight="1" x14ac:dyDescent="0.3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c r="AB826" s="23"/>
    </row>
    <row r="827" spans="1:28" ht="14.25" customHeight="1" x14ac:dyDescent="0.3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c r="AB827" s="23"/>
    </row>
    <row r="828" spans="1:28" ht="14.25" customHeight="1" x14ac:dyDescent="0.3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c r="AB828" s="23"/>
    </row>
    <row r="829" spans="1:28" ht="14.25" customHeight="1" x14ac:dyDescent="0.3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c r="AB829" s="23"/>
    </row>
    <row r="830" spans="1:28" ht="14.25" customHeight="1" x14ac:dyDescent="0.3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row>
    <row r="831" spans="1:28" ht="14.25" customHeight="1" x14ac:dyDescent="0.3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c r="AB831" s="23"/>
    </row>
    <row r="832" spans="1:28" ht="14.25" customHeight="1" x14ac:dyDescent="0.3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c r="AB832" s="23"/>
    </row>
    <row r="833" spans="1:28" ht="14.25" customHeight="1" x14ac:dyDescent="0.3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c r="AB833" s="23"/>
    </row>
    <row r="834" spans="1:28" ht="14.25" customHeight="1" x14ac:dyDescent="0.3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c r="AB834" s="23"/>
    </row>
    <row r="835" spans="1:28" ht="14.25" customHeight="1" x14ac:dyDescent="0.3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c r="AB835" s="23"/>
    </row>
    <row r="836" spans="1:28" ht="14.25" customHeight="1" x14ac:dyDescent="0.3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c r="AB836" s="23"/>
    </row>
    <row r="837" spans="1:28" ht="14.25" customHeight="1" x14ac:dyDescent="0.3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c r="AB837" s="23"/>
    </row>
    <row r="838" spans="1:28" ht="14.25" customHeight="1" x14ac:dyDescent="0.3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row>
    <row r="839" spans="1:28" ht="14.25" customHeight="1" x14ac:dyDescent="0.3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c r="AB839" s="23"/>
    </row>
    <row r="840" spans="1:28" ht="14.25" customHeight="1" x14ac:dyDescent="0.3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c r="AB840" s="23"/>
    </row>
    <row r="841" spans="1:28" ht="14.25" customHeight="1" x14ac:dyDescent="0.3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c r="AB841" s="23"/>
    </row>
    <row r="842" spans="1:28" ht="14.25" customHeight="1" x14ac:dyDescent="0.3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c r="AB842" s="23"/>
    </row>
    <row r="843" spans="1:28" ht="14.25" customHeight="1" x14ac:dyDescent="0.3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c r="AB843" s="23"/>
    </row>
    <row r="844" spans="1:28" ht="14.25" customHeight="1" x14ac:dyDescent="0.3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c r="AB844" s="23"/>
    </row>
    <row r="845" spans="1:28" ht="14.25" customHeight="1" x14ac:dyDescent="0.3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c r="AB845" s="23"/>
    </row>
    <row r="846" spans="1:28" ht="14.25" customHeight="1" x14ac:dyDescent="0.3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row>
    <row r="847" spans="1:28" ht="14.25" customHeight="1" x14ac:dyDescent="0.3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c r="AB847" s="23"/>
    </row>
    <row r="848" spans="1:28" ht="14.25" customHeight="1" x14ac:dyDescent="0.3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c r="AB848" s="23"/>
    </row>
    <row r="849" spans="1:28" ht="14.25" customHeight="1" x14ac:dyDescent="0.3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c r="AB849" s="23"/>
    </row>
    <row r="850" spans="1:28" ht="14.25" customHeight="1" x14ac:dyDescent="0.3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c r="AB850" s="23"/>
    </row>
    <row r="851" spans="1:28" ht="14.25" customHeight="1" x14ac:dyDescent="0.3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c r="AB851" s="23"/>
    </row>
    <row r="852" spans="1:28" ht="14.25" customHeight="1" x14ac:dyDescent="0.3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c r="AB852" s="23"/>
    </row>
    <row r="853" spans="1:28" ht="14.25" customHeight="1" x14ac:dyDescent="0.3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c r="AB853" s="23"/>
    </row>
    <row r="854" spans="1:28" ht="14.25" customHeight="1" x14ac:dyDescent="0.3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row>
    <row r="855" spans="1:28" ht="14.25" customHeight="1" x14ac:dyDescent="0.3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c r="AB855" s="23"/>
    </row>
    <row r="856" spans="1:28" ht="14.25" customHeight="1" x14ac:dyDescent="0.3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c r="AB856" s="23"/>
    </row>
    <row r="857" spans="1:28" ht="14.25" customHeight="1" x14ac:dyDescent="0.3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c r="AB857" s="23"/>
    </row>
    <row r="858" spans="1:28" ht="14.25" customHeight="1" x14ac:dyDescent="0.3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c r="AB858" s="23"/>
    </row>
    <row r="859" spans="1:28" ht="14.25" customHeight="1" x14ac:dyDescent="0.3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c r="AB859" s="23"/>
    </row>
    <row r="860" spans="1:28" ht="14.25" customHeight="1" x14ac:dyDescent="0.3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c r="AB860" s="23"/>
    </row>
    <row r="861" spans="1:28" ht="14.25" customHeight="1" x14ac:dyDescent="0.3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c r="AB861" s="23"/>
    </row>
    <row r="862" spans="1:28" ht="14.25" customHeight="1" x14ac:dyDescent="0.3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row>
    <row r="863" spans="1:28" ht="14.25" customHeight="1" x14ac:dyDescent="0.3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c r="AB863" s="23"/>
    </row>
    <row r="864" spans="1:28" ht="14.25" customHeight="1" x14ac:dyDescent="0.3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c r="AB864" s="23"/>
    </row>
    <row r="865" spans="1:28" ht="14.25" customHeight="1" x14ac:dyDescent="0.3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c r="AB865" s="23"/>
    </row>
    <row r="866" spans="1:28" ht="14.25" customHeight="1" x14ac:dyDescent="0.3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c r="AB866" s="23"/>
    </row>
    <row r="867" spans="1:28" ht="14.25" customHeight="1" x14ac:dyDescent="0.3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c r="AB867" s="23"/>
    </row>
    <row r="868" spans="1:28" ht="14.25" customHeight="1" x14ac:dyDescent="0.3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c r="AB868" s="23"/>
    </row>
    <row r="869" spans="1:28" ht="14.25" customHeight="1" x14ac:dyDescent="0.3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c r="AB869" s="23"/>
    </row>
    <row r="870" spans="1:28" ht="14.25" customHeight="1" x14ac:dyDescent="0.3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row>
    <row r="871" spans="1:28" ht="14.25" customHeight="1" x14ac:dyDescent="0.3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c r="AB871" s="23"/>
    </row>
    <row r="872" spans="1:28" ht="14.25" customHeight="1" x14ac:dyDescent="0.3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c r="AB872" s="23"/>
    </row>
    <row r="873" spans="1:28" ht="14.25" customHeight="1" x14ac:dyDescent="0.3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c r="AB873" s="23"/>
    </row>
    <row r="874" spans="1:28" ht="14.25" customHeight="1" x14ac:dyDescent="0.3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row>
    <row r="875" spans="1:28" ht="14.25" customHeight="1" x14ac:dyDescent="0.3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row>
    <row r="876" spans="1:28" ht="14.25" customHeight="1" x14ac:dyDescent="0.3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c r="AB876" s="23"/>
    </row>
    <row r="877" spans="1:28" ht="14.25" customHeight="1" x14ac:dyDescent="0.3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c r="AB877" s="23"/>
    </row>
    <row r="878" spans="1:28" ht="14.25" customHeight="1" x14ac:dyDescent="0.3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row>
    <row r="879" spans="1:28" ht="14.25" customHeight="1" x14ac:dyDescent="0.3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c r="AB879" s="23"/>
    </row>
    <row r="880" spans="1:28" ht="14.25" customHeight="1" x14ac:dyDescent="0.3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c r="AB880" s="23"/>
    </row>
    <row r="881" spans="1:28" ht="14.25" customHeight="1" x14ac:dyDescent="0.3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c r="AB881" s="23"/>
    </row>
    <row r="882" spans="1:28" ht="14.25" customHeight="1" x14ac:dyDescent="0.3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c r="AB882" s="23"/>
    </row>
    <row r="883" spans="1:28" ht="14.25" customHeight="1" x14ac:dyDescent="0.3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c r="AB883" s="23"/>
    </row>
    <row r="884" spans="1:28" ht="14.25" customHeight="1" x14ac:dyDescent="0.3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c r="AB884" s="23"/>
    </row>
    <row r="885" spans="1:28" ht="14.25" customHeight="1" x14ac:dyDescent="0.3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c r="AB885" s="23"/>
    </row>
    <row r="886" spans="1:28" ht="14.25" customHeight="1" x14ac:dyDescent="0.3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row>
    <row r="887" spans="1:28" ht="14.25" customHeight="1" x14ac:dyDescent="0.3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c r="AB887" s="23"/>
    </row>
    <row r="888" spans="1:28" ht="14.25" customHeight="1" x14ac:dyDescent="0.3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row>
    <row r="889" spans="1:28" ht="14.25" customHeight="1" x14ac:dyDescent="0.3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row>
    <row r="890" spans="1:28" ht="14.25" customHeight="1" x14ac:dyDescent="0.3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row>
    <row r="891" spans="1:28" ht="14.25" customHeight="1" x14ac:dyDescent="0.3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c r="AB891" s="23"/>
    </row>
    <row r="892" spans="1:28" ht="14.25" customHeight="1" x14ac:dyDescent="0.3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c r="AB892" s="23"/>
    </row>
    <row r="893" spans="1:28" ht="14.25" customHeight="1" x14ac:dyDescent="0.3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c r="AB893" s="23"/>
    </row>
    <row r="894" spans="1:28" ht="14.25" customHeight="1" x14ac:dyDescent="0.3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row>
    <row r="895" spans="1:28" ht="14.25" customHeight="1" x14ac:dyDescent="0.3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c r="AB895" s="23"/>
    </row>
    <row r="896" spans="1:28" ht="14.25" customHeight="1" x14ac:dyDescent="0.3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c r="AB896" s="23"/>
    </row>
    <row r="897" spans="1:28" ht="14.25" customHeight="1" x14ac:dyDescent="0.3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row>
    <row r="898" spans="1:28" ht="14.25" customHeight="1" x14ac:dyDescent="0.3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row>
    <row r="899" spans="1:28" ht="14.25" customHeight="1" x14ac:dyDescent="0.3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row>
    <row r="900" spans="1:28" ht="14.25" customHeight="1" x14ac:dyDescent="0.3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c r="AB900" s="23"/>
    </row>
    <row r="901" spans="1:28" ht="14.25" customHeight="1" x14ac:dyDescent="0.3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c r="AB901" s="23"/>
    </row>
    <row r="902" spans="1:28" ht="14.25" customHeight="1" x14ac:dyDescent="0.3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row>
    <row r="903" spans="1:28" ht="14.25" customHeight="1" x14ac:dyDescent="0.3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c r="AB903" s="23"/>
    </row>
    <row r="904" spans="1:28" ht="14.25" customHeight="1" x14ac:dyDescent="0.3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c r="AB904" s="23"/>
    </row>
    <row r="905" spans="1:28" ht="14.25" customHeight="1" x14ac:dyDescent="0.3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c r="AB905" s="23"/>
    </row>
    <row r="906" spans="1:28" ht="14.25" customHeight="1" x14ac:dyDescent="0.3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c r="AB906" s="23"/>
    </row>
    <row r="907" spans="1:28" ht="14.25" customHeight="1" x14ac:dyDescent="0.3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c r="AB907" s="23"/>
    </row>
    <row r="908" spans="1:28" ht="14.25" customHeight="1" x14ac:dyDescent="0.3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c r="AB908" s="23"/>
    </row>
    <row r="909" spans="1:28" ht="14.25" customHeight="1" x14ac:dyDescent="0.3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c r="AB909" s="23"/>
    </row>
    <row r="910" spans="1:28" ht="14.25" customHeight="1" x14ac:dyDescent="0.3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row>
    <row r="911" spans="1:28" ht="14.25" customHeight="1" x14ac:dyDescent="0.3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c r="AB911" s="23"/>
    </row>
    <row r="912" spans="1:28" ht="14.25" customHeight="1" x14ac:dyDescent="0.3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c r="AB912" s="23"/>
    </row>
    <row r="913" spans="1:28" ht="14.25" customHeight="1" x14ac:dyDescent="0.3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c r="AB913" s="23"/>
    </row>
    <row r="914" spans="1:28" ht="14.25" customHeight="1" x14ac:dyDescent="0.3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c r="AB914" s="23"/>
    </row>
    <row r="915" spans="1:28" ht="14.25" customHeight="1" x14ac:dyDescent="0.3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c r="AB915" s="23"/>
    </row>
    <row r="916" spans="1:28" ht="14.25" customHeight="1" x14ac:dyDescent="0.3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c r="AB916" s="23"/>
    </row>
    <row r="917" spans="1:28" ht="14.25" customHeight="1" x14ac:dyDescent="0.3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c r="AB917" s="23"/>
    </row>
    <row r="918" spans="1:28" ht="14.25" customHeight="1" x14ac:dyDescent="0.3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row>
    <row r="919" spans="1:28" ht="14.25" customHeight="1" x14ac:dyDescent="0.3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c r="AB919" s="23"/>
    </row>
    <row r="920" spans="1:28" ht="14.25" customHeight="1" x14ac:dyDescent="0.3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c r="AB920" s="23"/>
    </row>
    <row r="921" spans="1:28" ht="14.25" customHeight="1" x14ac:dyDescent="0.3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c r="AB921" s="23"/>
    </row>
    <row r="922" spans="1:28" ht="14.25" customHeight="1" x14ac:dyDescent="0.3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c r="AB922" s="23"/>
    </row>
    <row r="923" spans="1:28" ht="14.25" customHeight="1" x14ac:dyDescent="0.3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c r="AB923" s="23"/>
    </row>
    <row r="924" spans="1:28" ht="14.25" customHeight="1" x14ac:dyDescent="0.3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c r="AB924" s="23"/>
    </row>
    <row r="925" spans="1:28" ht="14.25" customHeight="1" x14ac:dyDescent="0.3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c r="AB925" s="23"/>
    </row>
    <row r="926" spans="1:28" ht="14.25" customHeight="1" x14ac:dyDescent="0.3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row>
    <row r="927" spans="1:28" ht="14.25" customHeight="1" x14ac:dyDescent="0.3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c r="AB927" s="23"/>
    </row>
    <row r="928" spans="1:28" ht="14.25" customHeight="1" x14ac:dyDescent="0.3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c r="AB928" s="23"/>
    </row>
    <row r="929" spans="1:28" ht="14.25" customHeight="1" x14ac:dyDescent="0.3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c r="AB929" s="23"/>
    </row>
    <row r="930" spans="1:28" ht="14.25" customHeight="1" x14ac:dyDescent="0.3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c r="AB930" s="23"/>
    </row>
    <row r="931" spans="1:28" ht="14.25" customHeight="1" x14ac:dyDescent="0.3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c r="AB931" s="23"/>
    </row>
    <row r="932" spans="1:28" ht="14.25" customHeight="1" x14ac:dyDescent="0.3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c r="AB932" s="23"/>
    </row>
    <row r="933" spans="1:28" ht="14.25" customHeight="1" x14ac:dyDescent="0.3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c r="AB933" s="23"/>
    </row>
    <row r="934" spans="1:28" ht="14.25" customHeight="1" x14ac:dyDescent="0.3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row>
    <row r="935" spans="1:28" ht="14.25" customHeight="1" x14ac:dyDescent="0.3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c r="AB935" s="23"/>
    </row>
    <row r="936" spans="1:28" ht="14.25" customHeight="1" x14ac:dyDescent="0.3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c r="AB936" s="23"/>
    </row>
    <row r="937" spans="1:28" ht="14.25" customHeight="1" x14ac:dyDescent="0.3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c r="AB937" s="23"/>
    </row>
    <row r="938" spans="1:28" ht="14.25" customHeight="1" x14ac:dyDescent="0.3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c r="AB938" s="23"/>
    </row>
    <row r="939" spans="1:28" ht="14.25" customHeight="1" x14ac:dyDescent="0.3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c r="AB939" s="23"/>
    </row>
    <row r="940" spans="1:28" ht="14.25" customHeight="1" x14ac:dyDescent="0.3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row>
    <row r="941" spans="1:28" ht="14.25" customHeight="1" x14ac:dyDescent="0.3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row>
    <row r="942" spans="1:28" ht="14.25" customHeight="1" x14ac:dyDescent="0.3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row>
    <row r="943" spans="1:28" ht="14.25" customHeight="1" x14ac:dyDescent="0.3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c r="AB943" s="23"/>
    </row>
    <row r="944" spans="1:28" ht="14.25" customHeight="1" x14ac:dyDescent="0.3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c r="AB944" s="23"/>
    </row>
    <row r="945" spans="1:28" ht="14.25" customHeight="1" x14ac:dyDescent="0.3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c r="AB945" s="23"/>
    </row>
    <row r="946" spans="1:28" ht="14.25" customHeight="1" x14ac:dyDescent="0.3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c r="AB946" s="23"/>
    </row>
    <row r="947" spans="1:28" ht="14.25" customHeight="1" x14ac:dyDescent="0.3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c r="AB947" s="23"/>
    </row>
    <row r="948" spans="1:28" ht="14.25" customHeight="1" x14ac:dyDescent="0.3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c r="AB948" s="23"/>
    </row>
    <row r="949" spans="1:28" ht="14.25" customHeight="1" x14ac:dyDescent="0.3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c r="AB949" s="23"/>
    </row>
    <row r="950" spans="1:28" ht="14.25" customHeight="1" x14ac:dyDescent="0.3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row>
    <row r="951" spans="1:28" ht="14.25" customHeight="1" x14ac:dyDescent="0.3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c r="AB951" s="23"/>
    </row>
    <row r="952" spans="1:28" ht="14.25" customHeight="1" x14ac:dyDescent="0.3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c r="AB952" s="23"/>
    </row>
    <row r="953" spans="1:28" ht="14.25" customHeight="1" x14ac:dyDescent="0.3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c r="AB953" s="23"/>
    </row>
    <row r="954" spans="1:28" ht="14.25" customHeight="1" x14ac:dyDescent="0.3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c r="AB954" s="23"/>
    </row>
    <row r="955" spans="1:28" ht="14.25" customHeight="1" x14ac:dyDescent="0.3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c r="AB955" s="23"/>
    </row>
    <row r="956" spans="1:28" ht="14.25" customHeight="1" x14ac:dyDescent="0.3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c r="AB956" s="23"/>
    </row>
    <row r="957" spans="1:28" ht="14.25" customHeight="1" x14ac:dyDescent="0.3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c r="AB957" s="23"/>
    </row>
    <row r="958" spans="1:28" ht="14.25" customHeight="1" x14ac:dyDescent="0.3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row>
    <row r="959" spans="1:28" ht="14.25" customHeight="1" x14ac:dyDescent="0.3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c r="AB959" s="23"/>
    </row>
    <row r="960" spans="1:28" ht="14.25" customHeight="1" x14ac:dyDescent="0.3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c r="AB960" s="23"/>
    </row>
    <row r="961" spans="1:28" ht="14.25" customHeight="1" x14ac:dyDescent="0.3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c r="AB961" s="23"/>
    </row>
    <row r="962" spans="1:28" ht="14.25" customHeight="1" x14ac:dyDescent="0.3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c r="AB962" s="23"/>
    </row>
    <row r="963" spans="1:28" ht="14.25" customHeight="1" x14ac:dyDescent="0.3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c r="AB963" s="23"/>
    </row>
    <row r="964" spans="1:28" ht="14.25" customHeight="1" x14ac:dyDescent="0.3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c r="AB964" s="23"/>
    </row>
    <row r="965" spans="1:28" ht="14.25" customHeight="1" x14ac:dyDescent="0.3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c r="AB965" s="23"/>
    </row>
    <row r="966" spans="1:28" ht="14.25" customHeight="1" x14ac:dyDescent="0.3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row>
    <row r="967" spans="1:28" ht="14.25" customHeight="1" x14ac:dyDescent="0.3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c r="AB967" s="23"/>
    </row>
    <row r="968" spans="1:28" ht="14.25" customHeight="1" x14ac:dyDescent="0.3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c r="AB968" s="23"/>
    </row>
    <row r="969" spans="1:28" ht="14.25" customHeight="1" x14ac:dyDescent="0.3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c r="AB969" s="23"/>
    </row>
    <row r="970" spans="1:28" ht="14.25" customHeight="1" x14ac:dyDescent="0.3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c r="AB970" s="23"/>
    </row>
    <row r="971" spans="1:28" ht="14.25" customHeight="1" x14ac:dyDescent="0.3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c r="AB971" s="23"/>
    </row>
    <row r="972" spans="1:28" ht="14.25" customHeight="1" x14ac:dyDescent="0.3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c r="AB972" s="23"/>
    </row>
    <row r="973" spans="1:28" ht="14.25" customHeight="1" x14ac:dyDescent="0.3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c r="AB973" s="23"/>
    </row>
    <row r="974" spans="1:28" ht="14.25" customHeight="1" x14ac:dyDescent="0.3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row>
    <row r="975" spans="1:28" ht="14.25" customHeight="1" x14ac:dyDescent="0.3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c r="AB975" s="23"/>
    </row>
    <row r="976" spans="1:28" ht="14.25" customHeight="1" x14ac:dyDescent="0.3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c r="AB976" s="23"/>
    </row>
    <row r="977" spans="1:28" ht="14.25" customHeight="1" x14ac:dyDescent="0.3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c r="AB977" s="23"/>
    </row>
    <row r="978" spans="1:28" ht="14.25" customHeight="1" x14ac:dyDescent="0.3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c r="AB978" s="23"/>
    </row>
    <row r="979" spans="1:28" ht="14.25" customHeight="1" x14ac:dyDescent="0.3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c r="AB979" s="23"/>
    </row>
    <row r="980" spans="1:28" ht="14.25" customHeight="1" x14ac:dyDescent="0.3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c r="AB980" s="23"/>
    </row>
    <row r="981" spans="1:28" ht="14.25" customHeight="1" x14ac:dyDescent="0.3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c r="AB981" s="23"/>
    </row>
    <row r="982" spans="1:28" ht="14.25" customHeight="1" x14ac:dyDescent="0.3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c r="AB982" s="23"/>
    </row>
    <row r="983" spans="1:28" ht="14.25" customHeight="1" x14ac:dyDescent="0.3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c r="AB983" s="23"/>
    </row>
    <row r="984" spans="1:28" ht="14.25" customHeight="1" x14ac:dyDescent="0.3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c r="AB984" s="23"/>
    </row>
  </sheetData>
  <mergeCells count="112">
    <mergeCell ref="M20:S20"/>
    <mergeCell ref="M21:S21"/>
    <mergeCell ref="U31:W31"/>
    <mergeCell ref="X31:Y31"/>
    <mergeCell ref="Z31:AA31"/>
    <mergeCell ref="J23:P23"/>
    <mergeCell ref="Q23:AA23"/>
    <mergeCell ref="J24:P24"/>
    <mergeCell ref="Q24:AA24"/>
    <mergeCell ref="I26:AA26"/>
    <mergeCell ref="K30:R30"/>
    <mergeCell ref="S30:W30"/>
    <mergeCell ref="X30:AA30"/>
    <mergeCell ref="B2:G4"/>
    <mergeCell ref="H2:AB2"/>
    <mergeCell ref="H3:O3"/>
    <mergeCell ref="P3:AB3"/>
    <mergeCell ref="H4:AB4"/>
    <mergeCell ref="C7:H8"/>
    <mergeCell ref="I7:AA8"/>
    <mergeCell ref="I13:S14"/>
    <mergeCell ref="T13:AA13"/>
    <mergeCell ref="T14:AA14"/>
    <mergeCell ref="C10:H11"/>
    <mergeCell ref="I10:Q11"/>
    <mergeCell ref="R10:U10"/>
    <mergeCell ref="V10:AA10"/>
    <mergeCell ref="R11:U11"/>
    <mergeCell ref="V11:AA11"/>
    <mergeCell ref="C13:H14"/>
    <mergeCell ref="S32:T32"/>
    <mergeCell ref="U32:W32"/>
    <mergeCell ref="X32:Y32"/>
    <mergeCell ref="Z32:AA32"/>
    <mergeCell ref="C34:AA34"/>
    <mergeCell ref="C30:J32"/>
    <mergeCell ref="K31:N31"/>
    <mergeCell ref="O31:R31"/>
    <mergeCell ref="S31:T31"/>
    <mergeCell ref="N67:U67"/>
    <mergeCell ref="V67:AA67"/>
    <mergeCell ref="C67:G67"/>
    <mergeCell ref="H67:I67"/>
    <mergeCell ref="J67:M67"/>
    <mergeCell ref="C65:G65"/>
    <mergeCell ref="C66:G66"/>
    <mergeCell ref="H66:I66"/>
    <mergeCell ref="J66:M66"/>
    <mergeCell ref="N66:U66"/>
    <mergeCell ref="V66:AA66"/>
    <mergeCell ref="J65:M65"/>
    <mergeCell ref="H65:I65"/>
    <mergeCell ref="V65:AA65"/>
    <mergeCell ref="N65:U65"/>
    <mergeCell ref="C64:G64"/>
    <mergeCell ref="H64:I64"/>
    <mergeCell ref="J64:M64"/>
    <mergeCell ref="N64:U64"/>
    <mergeCell ref="V64:AA64"/>
    <mergeCell ref="N61:U63"/>
    <mergeCell ref="V61:AA63"/>
    <mergeCell ref="C61:G63"/>
    <mergeCell ref="H61:I63"/>
    <mergeCell ref="J61:M63"/>
    <mergeCell ref="C16:H16"/>
    <mergeCell ref="I16:AA16"/>
    <mergeCell ref="C43:G44"/>
    <mergeCell ref="H43:H44"/>
    <mergeCell ref="I43:I44"/>
    <mergeCell ref="J43:J44"/>
    <mergeCell ref="K43:AA44"/>
    <mergeCell ref="O28:R28"/>
    <mergeCell ref="T28:V28"/>
    <mergeCell ref="X28:Z28"/>
    <mergeCell ref="C26:H26"/>
    <mergeCell ref="C28:H28"/>
    <mergeCell ref="I28:J28"/>
    <mergeCell ref="K28:N28"/>
    <mergeCell ref="C39:G40"/>
    <mergeCell ref="K39:AA40"/>
    <mergeCell ref="J39:J40"/>
    <mergeCell ref="C37:G38"/>
    <mergeCell ref="J41:J42"/>
    <mergeCell ref="K41:AA42"/>
    <mergeCell ref="H37:H38"/>
    <mergeCell ref="I37:I38"/>
    <mergeCell ref="J37:J38"/>
    <mergeCell ref="O32:R32"/>
    <mergeCell ref="C50:AA58"/>
    <mergeCell ref="C45:G45"/>
    <mergeCell ref="K45:AA45"/>
    <mergeCell ref="C48:AA49"/>
    <mergeCell ref="C18:H18"/>
    <mergeCell ref="I18:AA18"/>
    <mergeCell ref="I20:L21"/>
    <mergeCell ref="T20:AA20"/>
    <mergeCell ref="T21:AA21"/>
    <mergeCell ref="C20:H21"/>
    <mergeCell ref="C23:I23"/>
    <mergeCell ref="C24:I24"/>
    <mergeCell ref="K37:AA38"/>
    <mergeCell ref="C41:G42"/>
    <mergeCell ref="H41:H42"/>
    <mergeCell ref="I41:I42"/>
    <mergeCell ref="I39:I40"/>
    <mergeCell ref="H39:H40"/>
    <mergeCell ref="C35:G36"/>
    <mergeCell ref="H35:H36"/>
    <mergeCell ref="I35:I36"/>
    <mergeCell ref="J35:J36"/>
    <mergeCell ref="K35:AA36"/>
    <mergeCell ref="K32:N32"/>
  </mergeCells>
  <pageMargins left="0.7" right="0.7" top="0.75" bottom="0.75" header="0.3" footer="0.3"/>
  <pageSetup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B1013"/>
  <sheetViews>
    <sheetView topLeftCell="A67" zoomScaleNormal="100" workbookViewId="0">
      <selection activeCell="K67" sqref="K67:AA67"/>
    </sheetView>
  </sheetViews>
  <sheetFormatPr baseColWidth="10" defaultColWidth="13.7265625" defaultRowHeight="15" customHeight="1" x14ac:dyDescent="0.35"/>
  <cols>
    <col min="1" max="1" width="2.7265625" customWidth="1"/>
    <col min="2" max="5" width="2.54296875" customWidth="1"/>
    <col min="6" max="6" width="4.08984375" customWidth="1"/>
    <col min="7" max="7" width="17.54296875" customWidth="1"/>
    <col min="8" max="8" width="20.81640625" customWidth="1"/>
    <col min="9" max="9" width="14.26953125" customWidth="1"/>
    <col min="10" max="10" width="6.36328125" bestFit="1" customWidth="1"/>
    <col min="11" max="11" width="3.26953125" customWidth="1"/>
    <col min="12" max="14" width="2.54296875" customWidth="1"/>
    <col min="15" max="15" width="3.26953125" customWidth="1"/>
    <col min="16" max="16" width="3.36328125" customWidth="1"/>
    <col min="17" max="17" width="3.54296875" customWidth="1"/>
    <col min="18" max="18" width="3.08984375" customWidth="1"/>
    <col min="19" max="19" width="7.08984375" customWidth="1"/>
    <col min="20" max="20" width="4.90625" customWidth="1"/>
    <col min="21" max="21" width="3.54296875" customWidth="1"/>
    <col min="22" max="24" width="4.7265625" customWidth="1"/>
    <col min="25" max="25" width="6.36328125" customWidth="1"/>
    <col min="26" max="26" width="3.90625" customWidth="1"/>
    <col min="27" max="27" width="1.90625" customWidth="1"/>
  </cols>
  <sheetData>
    <row r="1" spans="1:28" ht="45.75" customHeight="1" thickBot="1" x14ac:dyDescent="0.4">
      <c r="A1" s="338"/>
      <c r="B1" s="1554"/>
      <c r="C1" s="1554"/>
      <c r="D1" s="1554"/>
      <c r="E1" s="1554"/>
      <c r="F1" s="1554"/>
      <c r="G1" s="1554"/>
      <c r="H1" s="338"/>
      <c r="I1" s="338"/>
      <c r="J1" s="338"/>
      <c r="K1" s="338"/>
      <c r="L1" s="338"/>
      <c r="M1" s="338"/>
      <c r="N1" s="338"/>
      <c r="O1" s="338"/>
      <c r="P1" s="338"/>
      <c r="Q1" s="338"/>
      <c r="R1" s="338"/>
      <c r="S1" s="338"/>
      <c r="T1" s="338"/>
      <c r="U1" s="338"/>
      <c r="V1" s="338"/>
      <c r="W1" s="338"/>
      <c r="X1" s="338"/>
      <c r="Y1" s="338"/>
      <c r="Z1" s="338"/>
      <c r="AA1" s="338"/>
      <c r="AB1" s="338"/>
    </row>
    <row r="2" spans="1:28" ht="15.5" customHeight="1" x14ac:dyDescent="0.35">
      <c r="A2" s="338"/>
      <c r="B2" s="1555"/>
      <c r="C2" s="1556"/>
      <c r="D2" s="1556"/>
      <c r="E2" s="1556"/>
      <c r="F2" s="1556"/>
      <c r="G2" s="1557"/>
      <c r="H2" s="1561" t="s">
        <v>0</v>
      </c>
      <c r="I2" s="1562"/>
      <c r="J2" s="1562"/>
      <c r="K2" s="1562"/>
      <c r="L2" s="1562"/>
      <c r="M2" s="1562"/>
      <c r="N2" s="1562"/>
      <c r="O2" s="1562"/>
      <c r="P2" s="1562"/>
      <c r="Q2" s="1562"/>
      <c r="R2" s="1562"/>
      <c r="S2" s="1562"/>
      <c r="T2" s="1562"/>
      <c r="U2" s="1562"/>
      <c r="V2" s="1562"/>
      <c r="W2" s="1562"/>
      <c r="X2" s="1562"/>
      <c r="Y2" s="1562"/>
      <c r="Z2" s="1562"/>
      <c r="AA2" s="1562"/>
      <c r="AB2" s="1562"/>
    </row>
    <row r="3" spans="1:28" ht="18" customHeight="1" x14ac:dyDescent="0.35">
      <c r="A3" s="338"/>
      <c r="B3" s="1558"/>
      <c r="C3" s="1559"/>
      <c r="D3" s="1559"/>
      <c r="E3" s="1559"/>
      <c r="F3" s="1559"/>
      <c r="G3" s="1560"/>
      <c r="H3" s="1563" t="s">
        <v>1</v>
      </c>
      <c r="I3" s="1564"/>
      <c r="J3" s="1564"/>
      <c r="K3" s="1564"/>
      <c r="L3" s="1564"/>
      <c r="M3" s="1564"/>
      <c r="N3" s="1564"/>
      <c r="O3" s="1565"/>
      <c r="P3" s="1563" t="s">
        <v>2</v>
      </c>
      <c r="Q3" s="1564"/>
      <c r="R3" s="1564"/>
      <c r="S3" s="1564"/>
      <c r="T3" s="1564"/>
      <c r="U3" s="1564"/>
      <c r="V3" s="1564"/>
      <c r="W3" s="1564"/>
      <c r="X3" s="1564"/>
      <c r="Y3" s="1564"/>
      <c r="Z3" s="1564"/>
      <c r="AA3" s="1564"/>
      <c r="AB3" s="1564"/>
    </row>
    <row r="4" spans="1:28" ht="14" customHeight="1" thickBot="1" x14ac:dyDescent="0.4">
      <c r="A4" s="338"/>
      <c r="B4" s="1558"/>
      <c r="C4" s="1559"/>
      <c r="D4" s="1559"/>
      <c r="E4" s="1559"/>
      <c r="F4" s="1559"/>
      <c r="G4" s="1560"/>
      <c r="H4" s="1566" t="s">
        <v>3</v>
      </c>
      <c r="I4" s="1567"/>
      <c r="J4" s="1567"/>
      <c r="K4" s="1567"/>
      <c r="L4" s="1567"/>
      <c r="M4" s="1567"/>
      <c r="N4" s="1567"/>
      <c r="O4" s="1567"/>
      <c r="P4" s="1567"/>
      <c r="Q4" s="1567"/>
      <c r="R4" s="1567"/>
      <c r="S4" s="1567"/>
      <c r="T4" s="1567"/>
      <c r="U4" s="1567"/>
      <c r="V4" s="1567"/>
      <c r="W4" s="1567"/>
      <c r="X4" s="1567"/>
      <c r="Y4" s="1567"/>
      <c r="Z4" s="1567"/>
      <c r="AA4" s="1567"/>
      <c r="AB4" s="1567"/>
    </row>
    <row r="5" spans="1:28" ht="14.25" customHeight="1" x14ac:dyDescent="0.35">
      <c r="A5" s="338"/>
      <c r="B5" s="338"/>
      <c r="C5" s="338"/>
      <c r="D5" s="338"/>
      <c r="E5" s="338"/>
      <c r="F5" s="338"/>
      <c r="G5" s="338"/>
      <c r="H5" s="339"/>
      <c r="I5" s="339"/>
      <c r="J5" s="339"/>
      <c r="K5" s="339"/>
      <c r="L5" s="339"/>
      <c r="M5" s="339"/>
      <c r="N5" s="339"/>
      <c r="O5" s="339"/>
      <c r="P5" s="339"/>
      <c r="Q5" s="339"/>
      <c r="R5" s="339"/>
      <c r="S5" s="339"/>
      <c r="T5" s="339"/>
      <c r="U5" s="339"/>
      <c r="V5" s="339"/>
      <c r="W5" s="339"/>
      <c r="X5" s="339"/>
      <c r="Y5" s="339"/>
      <c r="Z5" s="339"/>
      <c r="AA5" s="339"/>
      <c r="AB5" s="339"/>
    </row>
    <row r="6" spans="1:28" ht="15" customHeight="1" thickBot="1" x14ac:dyDescent="0.4">
      <c r="A6" s="338"/>
      <c r="B6" s="340"/>
      <c r="C6" s="341"/>
      <c r="D6" s="341"/>
      <c r="E6" s="341"/>
      <c r="F6" s="341"/>
      <c r="G6" s="341"/>
      <c r="H6" s="341"/>
      <c r="I6" s="342"/>
      <c r="J6" s="342"/>
      <c r="K6" s="342"/>
      <c r="L6" s="342"/>
      <c r="M6" s="342"/>
      <c r="N6" s="342"/>
      <c r="O6" s="342"/>
      <c r="P6" s="342"/>
      <c r="Q6" s="342"/>
      <c r="R6" s="342"/>
      <c r="S6" s="342"/>
      <c r="T6" s="342"/>
      <c r="U6" s="342"/>
      <c r="V6" s="342"/>
      <c r="W6" s="341"/>
      <c r="X6" s="341"/>
      <c r="Y6" s="341"/>
      <c r="Z6" s="341"/>
      <c r="AA6" s="341"/>
      <c r="AB6" s="343"/>
    </row>
    <row r="7" spans="1:28" ht="14.25" customHeight="1" x14ac:dyDescent="0.35">
      <c r="A7" s="338"/>
      <c r="B7" s="344"/>
      <c r="C7" s="1568" t="s">
        <v>4</v>
      </c>
      <c r="D7" s="1569"/>
      <c r="E7" s="1569"/>
      <c r="F7" s="1569"/>
      <c r="G7" s="1569"/>
      <c r="H7" s="1570"/>
      <c r="I7" s="1574" t="s">
        <v>264</v>
      </c>
      <c r="J7" s="1575"/>
      <c r="K7" s="1575"/>
      <c r="L7" s="1575"/>
      <c r="M7" s="1575"/>
      <c r="N7" s="1575"/>
      <c r="O7" s="1575"/>
      <c r="P7" s="1575"/>
      <c r="Q7" s="1575"/>
      <c r="R7" s="1575"/>
      <c r="S7" s="1575"/>
      <c r="T7" s="1575"/>
      <c r="U7" s="1575"/>
      <c r="V7" s="1575"/>
      <c r="W7" s="1575"/>
      <c r="X7" s="1575"/>
      <c r="Y7" s="1575"/>
      <c r="Z7" s="1575"/>
      <c r="AA7" s="1575"/>
      <c r="AB7" s="345"/>
    </row>
    <row r="8" spans="1:28" ht="14.25" customHeight="1" x14ac:dyDescent="0.35">
      <c r="A8" s="338"/>
      <c r="B8" s="344"/>
      <c r="C8" s="1571"/>
      <c r="D8" s="1572"/>
      <c r="E8" s="1572"/>
      <c r="F8" s="1572"/>
      <c r="G8" s="1572"/>
      <c r="H8" s="1573"/>
      <c r="I8" s="1576"/>
      <c r="J8" s="1577"/>
      <c r="K8" s="1577"/>
      <c r="L8" s="1577"/>
      <c r="M8" s="1577"/>
      <c r="N8" s="1577"/>
      <c r="O8" s="1577"/>
      <c r="P8" s="1577"/>
      <c r="Q8" s="1577"/>
      <c r="R8" s="1577"/>
      <c r="S8" s="1577"/>
      <c r="T8" s="1577"/>
      <c r="U8" s="1577"/>
      <c r="V8" s="1577"/>
      <c r="W8" s="1577"/>
      <c r="X8" s="1577"/>
      <c r="Y8" s="1577"/>
      <c r="Z8" s="1577"/>
      <c r="AA8" s="1577"/>
      <c r="AB8" s="345"/>
    </row>
    <row r="9" spans="1:28" ht="15" customHeight="1" thickBot="1" x14ac:dyDescent="0.4">
      <c r="A9" s="338"/>
      <c r="B9" s="344"/>
      <c r="C9" s="346"/>
      <c r="D9" s="346"/>
      <c r="E9" s="346"/>
      <c r="F9" s="346"/>
      <c r="G9" s="346"/>
      <c r="H9" s="346"/>
      <c r="I9" s="347"/>
      <c r="J9" s="347"/>
      <c r="K9" s="347"/>
      <c r="L9" s="347"/>
      <c r="M9" s="347"/>
      <c r="N9" s="347"/>
      <c r="O9" s="347"/>
      <c r="P9" s="347"/>
      <c r="Q9" s="347"/>
      <c r="R9" s="347"/>
      <c r="S9" s="347"/>
      <c r="T9" s="347"/>
      <c r="U9" s="347"/>
      <c r="V9" s="347"/>
      <c r="W9" s="346"/>
      <c r="X9" s="346"/>
      <c r="Y9" s="346"/>
      <c r="Z9" s="346"/>
      <c r="AA9" s="346"/>
      <c r="AB9" s="345"/>
    </row>
    <row r="10" spans="1:28" ht="28.5" customHeight="1" thickBot="1" x14ac:dyDescent="0.4">
      <c r="A10" s="338"/>
      <c r="B10" s="344"/>
      <c r="C10" s="1568" t="s">
        <v>5</v>
      </c>
      <c r="D10" s="1569"/>
      <c r="E10" s="1569"/>
      <c r="F10" s="1569"/>
      <c r="G10" s="1569"/>
      <c r="H10" s="1570"/>
      <c r="I10" s="1541" t="s">
        <v>273</v>
      </c>
      <c r="J10" s="1584"/>
      <c r="K10" s="1584"/>
      <c r="L10" s="1584"/>
      <c r="M10" s="1584"/>
      <c r="N10" s="1584"/>
      <c r="O10" s="1584"/>
      <c r="P10" s="1584"/>
      <c r="Q10" s="1585"/>
      <c r="R10" s="1445" t="s">
        <v>7</v>
      </c>
      <c r="S10" s="1589"/>
      <c r="T10" s="1589"/>
      <c r="U10" s="1590"/>
      <c r="V10" s="1581" t="s">
        <v>8</v>
      </c>
      <c r="W10" s="1582"/>
      <c r="X10" s="1582"/>
      <c r="Y10" s="1582"/>
      <c r="Z10" s="1582"/>
      <c r="AA10" s="1582"/>
      <c r="AB10" s="345"/>
    </row>
    <row r="11" spans="1:28" ht="14" customHeight="1" thickBot="1" x14ac:dyDescent="0.4">
      <c r="A11" s="338"/>
      <c r="B11" s="344"/>
      <c r="C11" s="1571"/>
      <c r="D11" s="1572"/>
      <c r="E11" s="1572"/>
      <c r="F11" s="1572"/>
      <c r="G11" s="1572"/>
      <c r="H11" s="1573"/>
      <c r="I11" s="1586"/>
      <c r="J11" s="1587"/>
      <c r="K11" s="1587"/>
      <c r="L11" s="1587"/>
      <c r="M11" s="1587"/>
      <c r="N11" s="1587"/>
      <c r="O11" s="1587"/>
      <c r="P11" s="1587"/>
      <c r="Q11" s="1588"/>
      <c r="R11" s="1591" t="s">
        <v>274</v>
      </c>
      <c r="S11" s="1592"/>
      <c r="T11" s="1592"/>
      <c r="U11" s="1593"/>
      <c r="V11" s="1594" t="s">
        <v>275</v>
      </c>
      <c r="W11" s="1595"/>
      <c r="X11" s="1595"/>
      <c r="Y11" s="1595"/>
      <c r="Z11" s="1595"/>
      <c r="AA11" s="1595"/>
      <c r="AB11" s="345"/>
    </row>
    <row r="12" spans="1:28" ht="15" customHeight="1" thickBot="1" x14ac:dyDescent="0.4">
      <c r="A12" s="338"/>
      <c r="B12" s="349"/>
      <c r="C12" s="350"/>
      <c r="D12" s="350"/>
      <c r="E12" s="350"/>
      <c r="F12" s="350"/>
      <c r="G12" s="350"/>
      <c r="H12" s="350"/>
      <c r="I12" s="350"/>
      <c r="J12" s="350"/>
      <c r="K12" s="350"/>
      <c r="L12" s="350"/>
      <c r="M12" s="350"/>
      <c r="N12" s="350"/>
      <c r="O12" s="350"/>
      <c r="P12" s="350"/>
      <c r="Q12" s="350"/>
      <c r="R12" s="350"/>
      <c r="S12" s="350"/>
      <c r="T12" s="350"/>
      <c r="U12" s="350"/>
      <c r="V12" s="350"/>
      <c r="W12" s="350"/>
      <c r="X12" s="350"/>
      <c r="Y12" s="350"/>
      <c r="Z12" s="350"/>
      <c r="AA12" s="350"/>
      <c r="AB12" s="351"/>
    </row>
    <row r="13" spans="1:28" ht="42.65" customHeight="1" x14ac:dyDescent="0.35">
      <c r="A13" s="338"/>
      <c r="B13" s="349"/>
      <c r="C13" s="1568" t="s">
        <v>10</v>
      </c>
      <c r="D13" s="1569"/>
      <c r="E13" s="1569"/>
      <c r="F13" s="1569"/>
      <c r="G13" s="1569"/>
      <c r="H13" s="1569"/>
      <c r="I13" s="1533" t="s">
        <v>276</v>
      </c>
      <c r="J13" s="1533"/>
      <c r="K13" s="1533"/>
      <c r="L13" s="1533"/>
      <c r="M13" s="1533"/>
      <c r="N13" s="1533"/>
      <c r="O13" s="1533"/>
      <c r="P13" s="1533"/>
      <c r="Q13" s="1533"/>
      <c r="R13" s="1533"/>
      <c r="S13" s="1578"/>
      <c r="T13" s="1581" t="s">
        <v>11</v>
      </c>
      <c r="U13" s="1582"/>
      <c r="V13" s="1582"/>
      <c r="W13" s="1582"/>
      <c r="X13" s="1582"/>
      <c r="Y13" s="1582"/>
      <c r="Z13" s="1582"/>
      <c r="AA13" s="1582"/>
      <c r="AB13" s="351"/>
    </row>
    <row r="14" spans="1:28" ht="14" customHeight="1" thickBot="1" x14ac:dyDescent="0.4">
      <c r="A14" s="338"/>
      <c r="B14" s="349"/>
      <c r="C14" s="1571"/>
      <c r="D14" s="1572"/>
      <c r="E14" s="1572"/>
      <c r="F14" s="1572"/>
      <c r="G14" s="1572"/>
      <c r="H14" s="1572"/>
      <c r="I14" s="1579"/>
      <c r="J14" s="1579"/>
      <c r="K14" s="1579"/>
      <c r="L14" s="1579"/>
      <c r="M14" s="1579"/>
      <c r="N14" s="1579"/>
      <c r="O14" s="1579"/>
      <c r="P14" s="1579"/>
      <c r="Q14" s="1579"/>
      <c r="R14" s="1579"/>
      <c r="S14" s="1580"/>
      <c r="T14" s="1538" t="s">
        <v>266</v>
      </c>
      <c r="U14" s="1583"/>
      <c r="V14" s="1583"/>
      <c r="W14" s="1583"/>
      <c r="X14" s="1583"/>
      <c r="Y14" s="1583"/>
      <c r="Z14" s="1583"/>
      <c r="AA14" s="1583"/>
      <c r="AB14" s="351"/>
    </row>
    <row r="15" spans="1:28" ht="42" customHeight="1" thickBot="1" x14ac:dyDescent="0.4">
      <c r="A15" s="338"/>
      <c r="B15" s="349"/>
      <c r="C15" s="350"/>
      <c r="D15" s="350"/>
      <c r="E15" s="350"/>
      <c r="F15" s="350"/>
      <c r="G15" s="350"/>
      <c r="H15" s="350"/>
      <c r="I15" s="350"/>
      <c r="J15" s="350"/>
      <c r="K15" s="350"/>
      <c r="L15" s="350"/>
      <c r="M15" s="350"/>
      <c r="N15" s="350"/>
      <c r="O15" s="350"/>
      <c r="P15" s="350"/>
      <c r="Q15" s="350"/>
      <c r="R15" s="350"/>
      <c r="S15" s="350"/>
      <c r="T15" s="350"/>
      <c r="U15" s="350"/>
      <c r="V15" s="350"/>
      <c r="W15" s="350"/>
      <c r="X15" s="350"/>
      <c r="Y15" s="350"/>
      <c r="Z15" s="350"/>
      <c r="AA15" s="350"/>
      <c r="AB15" s="351"/>
    </row>
    <row r="16" spans="1:28" ht="25" customHeight="1" thickBot="1" x14ac:dyDescent="0.4">
      <c r="A16" s="338"/>
      <c r="B16" s="349"/>
      <c r="C16" s="1445" t="s">
        <v>13</v>
      </c>
      <c r="D16" s="1589"/>
      <c r="E16" s="1589"/>
      <c r="F16" s="1589"/>
      <c r="G16" s="1589"/>
      <c r="H16" s="1589"/>
      <c r="I16" s="1395" t="s">
        <v>277</v>
      </c>
      <c r="J16" s="1395"/>
      <c r="K16" s="1395"/>
      <c r="L16" s="1395"/>
      <c r="M16" s="1395"/>
      <c r="N16" s="1395"/>
      <c r="O16" s="1395"/>
      <c r="P16" s="1395"/>
      <c r="Q16" s="1395"/>
      <c r="R16" s="1395"/>
      <c r="S16" s="1395"/>
      <c r="T16" s="1395"/>
      <c r="U16" s="1395"/>
      <c r="V16" s="1395"/>
      <c r="W16" s="1395"/>
      <c r="X16" s="1395"/>
      <c r="Y16" s="1395"/>
      <c r="Z16" s="1395"/>
      <c r="AA16" s="1395"/>
      <c r="AB16" s="351"/>
    </row>
    <row r="17" spans="1:28" ht="45" customHeight="1" thickBot="1" x14ac:dyDescent="0.4">
      <c r="A17" s="338"/>
      <c r="B17" s="349"/>
      <c r="C17" s="347"/>
      <c r="D17" s="347"/>
      <c r="E17" s="347"/>
      <c r="F17" s="347"/>
      <c r="G17" s="347"/>
      <c r="H17" s="347"/>
      <c r="I17" s="348"/>
      <c r="J17" s="348"/>
      <c r="K17" s="348"/>
      <c r="L17" s="348"/>
      <c r="M17" s="348"/>
      <c r="N17" s="348"/>
      <c r="O17" s="348"/>
      <c r="P17" s="348"/>
      <c r="Q17" s="348"/>
      <c r="R17" s="348"/>
      <c r="S17" s="348"/>
      <c r="T17" s="348"/>
      <c r="U17" s="348"/>
      <c r="V17" s="348"/>
      <c r="W17" s="348"/>
      <c r="X17" s="348"/>
      <c r="Y17" s="348"/>
      <c r="Z17" s="348"/>
      <c r="AA17" s="348"/>
      <c r="AB17" s="351"/>
    </row>
    <row r="18" spans="1:28" ht="50" customHeight="1" thickBot="1" x14ac:dyDescent="0.4">
      <c r="A18" s="338"/>
      <c r="B18" s="349"/>
      <c r="C18" s="1445" t="s">
        <v>67</v>
      </c>
      <c r="D18" s="1589"/>
      <c r="E18" s="1589"/>
      <c r="F18" s="1589"/>
      <c r="G18" s="1589"/>
      <c r="H18" s="1589"/>
      <c r="I18" s="1395" t="s">
        <v>278</v>
      </c>
      <c r="J18" s="1395"/>
      <c r="K18" s="1395"/>
      <c r="L18" s="1395"/>
      <c r="M18" s="1395"/>
      <c r="N18" s="1395"/>
      <c r="O18" s="1395"/>
      <c r="P18" s="1395"/>
      <c r="Q18" s="1395"/>
      <c r="R18" s="1395"/>
      <c r="S18" s="1395"/>
      <c r="T18" s="1395"/>
      <c r="U18" s="1395"/>
      <c r="V18" s="1395"/>
      <c r="W18" s="1395"/>
      <c r="X18" s="1395"/>
      <c r="Y18" s="1395"/>
      <c r="Z18" s="1395"/>
      <c r="AA18" s="1395"/>
      <c r="AB18" s="351"/>
    </row>
    <row r="19" spans="1:28" ht="22.5" customHeight="1" thickBot="1" x14ac:dyDescent="0.4">
      <c r="A19" s="338"/>
      <c r="B19" s="349"/>
      <c r="C19" s="347"/>
      <c r="D19" s="347"/>
      <c r="E19" s="347"/>
      <c r="F19" s="347"/>
      <c r="G19" s="347"/>
      <c r="H19" s="347"/>
      <c r="I19" s="348"/>
      <c r="J19" s="348"/>
      <c r="K19" s="348"/>
      <c r="L19" s="348"/>
      <c r="M19" s="348"/>
      <c r="N19" s="348"/>
      <c r="O19" s="348"/>
      <c r="P19" s="348"/>
      <c r="Q19" s="348"/>
      <c r="R19" s="348"/>
      <c r="S19" s="348"/>
      <c r="T19" s="348"/>
      <c r="U19" s="348"/>
      <c r="V19" s="348"/>
      <c r="W19" s="348"/>
      <c r="X19" s="348"/>
      <c r="Y19" s="348"/>
      <c r="Z19" s="348"/>
      <c r="AA19" s="348"/>
      <c r="AB19" s="351"/>
    </row>
    <row r="20" spans="1:28" ht="22.9" customHeight="1" x14ac:dyDescent="0.35">
      <c r="A20" s="338"/>
      <c r="B20" s="349"/>
      <c r="C20" s="1623" t="s">
        <v>592</v>
      </c>
      <c r="D20" s="1624"/>
      <c r="E20" s="1624"/>
      <c r="F20" s="1624"/>
      <c r="G20" s="1624"/>
      <c r="H20" s="1625"/>
      <c r="I20" s="1629">
        <v>45658</v>
      </c>
      <c r="J20" s="1630"/>
      <c r="K20" s="1630"/>
      <c r="L20" s="1631"/>
      <c r="M20" s="1581" t="s">
        <v>18</v>
      </c>
      <c r="N20" s="1582"/>
      <c r="O20" s="1582"/>
      <c r="P20" s="1582"/>
      <c r="Q20" s="1582"/>
      <c r="R20" s="1582"/>
      <c r="S20" s="1635"/>
      <c r="T20" s="1581" t="s">
        <v>19</v>
      </c>
      <c r="U20" s="1582"/>
      <c r="V20" s="1582"/>
      <c r="W20" s="1582"/>
      <c r="X20" s="1582"/>
      <c r="Y20" s="1582"/>
      <c r="Z20" s="1582"/>
      <c r="AA20" s="1582"/>
      <c r="AB20" s="351"/>
    </row>
    <row r="21" spans="1:28" ht="14.25" customHeight="1" thickBot="1" x14ac:dyDescent="0.4">
      <c r="A21" s="338"/>
      <c r="B21" s="349"/>
      <c r="C21" s="1626"/>
      <c r="D21" s="1627"/>
      <c r="E21" s="1627"/>
      <c r="F21" s="1627"/>
      <c r="G21" s="1627"/>
      <c r="H21" s="1628"/>
      <c r="I21" s="1632"/>
      <c r="J21" s="1633"/>
      <c r="K21" s="1633"/>
      <c r="L21" s="1634"/>
      <c r="M21" s="1636" t="s">
        <v>154</v>
      </c>
      <c r="N21" s="1637"/>
      <c r="O21" s="1637"/>
      <c r="P21" s="1637"/>
      <c r="Q21" s="1637"/>
      <c r="R21" s="1637"/>
      <c r="S21" s="1638"/>
      <c r="T21" s="1636" t="s">
        <v>57</v>
      </c>
      <c r="U21" s="1637"/>
      <c r="V21" s="1637"/>
      <c r="W21" s="1637"/>
      <c r="X21" s="1637"/>
      <c r="Y21" s="1637"/>
      <c r="Z21" s="1637"/>
      <c r="AA21" s="1637"/>
      <c r="AB21" s="351"/>
    </row>
    <row r="22" spans="1:28" ht="24.75" customHeight="1" thickBot="1" x14ac:dyDescent="0.4">
      <c r="A22" s="338"/>
      <c r="B22" s="349"/>
      <c r="C22" s="350"/>
      <c r="D22" s="350"/>
      <c r="E22" s="350"/>
      <c r="F22" s="350"/>
      <c r="G22" s="350"/>
      <c r="H22" s="350"/>
      <c r="I22" s="350"/>
      <c r="J22" s="350"/>
      <c r="K22" s="350"/>
      <c r="L22" s="350"/>
      <c r="M22" s="350"/>
      <c r="N22" s="350"/>
      <c r="O22" s="350"/>
      <c r="P22" s="350"/>
      <c r="Q22" s="350"/>
      <c r="R22" s="350"/>
      <c r="S22" s="350"/>
      <c r="T22" s="350"/>
      <c r="U22" s="350"/>
      <c r="V22" s="350"/>
      <c r="W22" s="350"/>
      <c r="X22" s="350"/>
      <c r="Y22" s="350"/>
      <c r="Z22" s="350"/>
      <c r="AA22" s="350"/>
      <c r="AB22" s="351"/>
    </row>
    <row r="23" spans="1:28" ht="42" customHeight="1" x14ac:dyDescent="0.35">
      <c r="A23" s="338"/>
      <c r="B23" s="349"/>
      <c r="C23" s="1581" t="s">
        <v>22</v>
      </c>
      <c r="D23" s="1582"/>
      <c r="E23" s="1582"/>
      <c r="F23" s="1582"/>
      <c r="G23" s="1582"/>
      <c r="H23" s="1582"/>
      <c r="I23" s="1635"/>
      <c r="J23" s="1581" t="s">
        <v>23</v>
      </c>
      <c r="K23" s="1582"/>
      <c r="L23" s="1582"/>
      <c r="M23" s="1582"/>
      <c r="N23" s="1582"/>
      <c r="O23" s="1582"/>
      <c r="P23" s="1635"/>
      <c r="Q23" s="1581" t="s">
        <v>24</v>
      </c>
      <c r="R23" s="1582"/>
      <c r="S23" s="1582"/>
      <c r="T23" s="1582"/>
      <c r="U23" s="1582"/>
      <c r="V23" s="1582"/>
      <c r="W23" s="1582"/>
      <c r="X23" s="1582"/>
      <c r="Y23" s="1582"/>
      <c r="Z23" s="1582"/>
      <c r="AA23" s="1582"/>
      <c r="AB23" s="351"/>
    </row>
    <row r="24" spans="1:28" ht="14" customHeight="1" thickBot="1" x14ac:dyDescent="0.4">
      <c r="A24" s="338"/>
      <c r="B24" s="349"/>
      <c r="C24" s="1594" t="s">
        <v>279</v>
      </c>
      <c r="D24" s="1595"/>
      <c r="E24" s="1595"/>
      <c r="F24" s="1595"/>
      <c r="G24" s="1595"/>
      <c r="H24" s="1595"/>
      <c r="I24" s="1650"/>
      <c r="J24" s="1547" t="s">
        <v>269</v>
      </c>
      <c r="K24" s="1651"/>
      <c r="L24" s="1651"/>
      <c r="M24" s="1651"/>
      <c r="N24" s="1651"/>
      <c r="O24" s="1651"/>
      <c r="P24" s="1651"/>
      <c r="Q24" s="1637" t="s">
        <v>270</v>
      </c>
      <c r="R24" s="1637"/>
      <c r="S24" s="1637"/>
      <c r="T24" s="1637"/>
      <c r="U24" s="1637"/>
      <c r="V24" s="1637"/>
      <c r="W24" s="1637"/>
      <c r="X24" s="1637"/>
      <c r="Y24" s="1637"/>
      <c r="Z24" s="1637"/>
      <c r="AA24" s="1637"/>
      <c r="AB24" s="351"/>
    </row>
    <row r="25" spans="1:28" ht="36.75" customHeight="1" thickBot="1" x14ac:dyDescent="0.4">
      <c r="A25" s="338"/>
      <c r="B25" s="349"/>
      <c r="C25" s="350"/>
      <c r="D25" s="350"/>
      <c r="E25" s="350"/>
      <c r="F25" s="350"/>
      <c r="G25" s="350"/>
      <c r="H25" s="350"/>
      <c r="I25" s="350"/>
      <c r="J25" s="350"/>
      <c r="K25" s="350"/>
      <c r="L25" s="350"/>
      <c r="M25" s="350"/>
      <c r="N25" s="350"/>
      <c r="O25" s="350"/>
      <c r="P25" s="350"/>
      <c r="Q25" s="350"/>
      <c r="R25" s="350"/>
      <c r="S25" s="350"/>
      <c r="T25" s="350"/>
      <c r="U25" s="350"/>
      <c r="V25" s="350"/>
      <c r="W25" s="350"/>
      <c r="X25" s="350"/>
      <c r="Y25" s="350"/>
      <c r="Z25" s="350"/>
      <c r="AA25" s="350"/>
      <c r="AB25" s="351"/>
    </row>
    <row r="26" spans="1:28" ht="25.5" customHeight="1" x14ac:dyDescent="0.35">
      <c r="A26" s="1560"/>
      <c r="B26" s="1617"/>
      <c r="C26" s="1568" t="s">
        <v>26</v>
      </c>
      <c r="D26" s="1569"/>
      <c r="E26" s="1569"/>
      <c r="F26" s="1569"/>
      <c r="G26" s="1569"/>
      <c r="H26" s="1569"/>
      <c r="I26" s="1620" t="s">
        <v>1245</v>
      </c>
      <c r="J26" s="1620"/>
      <c r="K26" s="1620"/>
      <c r="L26" s="1620"/>
      <c r="M26" s="1620"/>
      <c r="N26" s="1620"/>
      <c r="O26" s="1620"/>
      <c r="P26" s="1620"/>
      <c r="Q26" s="1620"/>
      <c r="R26" s="1620"/>
      <c r="S26" s="1620"/>
      <c r="T26" s="1620"/>
      <c r="U26" s="1620"/>
      <c r="V26" s="1620"/>
      <c r="W26" s="1620"/>
      <c r="X26" s="1620"/>
      <c r="Y26" s="1620"/>
      <c r="Z26" s="1620"/>
      <c r="AA26" s="1620"/>
      <c r="AB26" s="1639"/>
    </row>
    <row r="27" spans="1:28" ht="44.5" customHeight="1" x14ac:dyDescent="0.35">
      <c r="A27" s="1560"/>
      <c r="B27" s="1617"/>
      <c r="C27" s="1571"/>
      <c r="D27" s="1572"/>
      <c r="E27" s="1572"/>
      <c r="F27" s="1572"/>
      <c r="G27" s="1572"/>
      <c r="H27" s="1572"/>
      <c r="I27" s="1621" t="s">
        <v>1246</v>
      </c>
      <c r="J27" s="1621"/>
      <c r="K27" s="1621"/>
      <c r="L27" s="1621"/>
      <c r="M27" s="1621"/>
      <c r="N27" s="1621"/>
      <c r="O27" s="1621"/>
      <c r="P27" s="1621"/>
      <c r="Q27" s="1621"/>
      <c r="R27" s="1621"/>
      <c r="S27" s="1621"/>
      <c r="T27" s="1621"/>
      <c r="U27" s="1621"/>
      <c r="V27" s="1621"/>
      <c r="W27" s="1621"/>
      <c r="X27" s="1621"/>
      <c r="Y27" s="1621"/>
      <c r="Z27" s="1621"/>
      <c r="AA27" s="1621"/>
      <c r="AB27" s="1639"/>
    </row>
    <row r="28" spans="1:28" ht="25" customHeight="1" thickBot="1" x14ac:dyDescent="0.4">
      <c r="A28" s="1560"/>
      <c r="B28" s="1617"/>
      <c r="C28" s="1618"/>
      <c r="D28" s="1619"/>
      <c r="E28" s="1619"/>
      <c r="F28" s="1619"/>
      <c r="G28" s="1619"/>
      <c r="H28" s="1619"/>
      <c r="I28" s="1622" t="s">
        <v>1247</v>
      </c>
      <c r="J28" s="1622"/>
      <c r="K28" s="1622"/>
      <c r="L28" s="1622"/>
      <c r="M28" s="1622"/>
      <c r="N28" s="1622"/>
      <c r="O28" s="1622"/>
      <c r="P28" s="1622"/>
      <c r="Q28" s="1622"/>
      <c r="R28" s="1622"/>
      <c r="S28" s="1622"/>
      <c r="T28" s="1622"/>
      <c r="U28" s="1622"/>
      <c r="V28" s="1622"/>
      <c r="W28" s="1622"/>
      <c r="X28" s="1622"/>
      <c r="Y28" s="1622"/>
      <c r="Z28" s="1622"/>
      <c r="AA28" s="1622"/>
      <c r="AB28" s="1639"/>
    </row>
    <row r="29" spans="1:28" ht="15" customHeight="1" thickBot="1" x14ac:dyDescent="0.4">
      <c r="A29" s="338"/>
      <c r="B29" s="349"/>
      <c r="C29" s="347"/>
      <c r="D29" s="347"/>
      <c r="E29" s="347"/>
      <c r="F29" s="347"/>
      <c r="G29" s="347"/>
      <c r="H29" s="347"/>
      <c r="I29" s="348"/>
      <c r="J29" s="348"/>
      <c r="K29" s="348"/>
      <c r="L29" s="348"/>
      <c r="M29" s="348"/>
      <c r="N29" s="348"/>
      <c r="O29" s="348"/>
      <c r="P29" s="348"/>
      <c r="Q29" s="348"/>
      <c r="R29" s="348"/>
      <c r="S29" s="348"/>
      <c r="T29" s="348"/>
      <c r="U29" s="348"/>
      <c r="V29" s="348"/>
      <c r="W29" s="348"/>
      <c r="X29" s="348"/>
      <c r="Y29" s="348"/>
      <c r="Z29" s="348"/>
      <c r="AA29" s="348"/>
      <c r="AB29" s="351"/>
    </row>
    <row r="30" spans="1:28" ht="39" customHeight="1" thickBot="1" x14ac:dyDescent="0.4">
      <c r="A30" s="338"/>
      <c r="B30" s="349"/>
      <c r="C30" s="1445" t="s">
        <v>28</v>
      </c>
      <c r="D30" s="1589"/>
      <c r="E30" s="1589"/>
      <c r="F30" s="1589"/>
      <c r="G30" s="1589"/>
      <c r="H30" s="1590"/>
      <c r="I30" s="1446">
        <v>85.5</v>
      </c>
      <c r="J30" s="1640"/>
      <c r="K30" s="1641" t="s">
        <v>29</v>
      </c>
      <c r="L30" s="1642"/>
      <c r="M30" s="1642"/>
      <c r="N30" s="1643"/>
      <c r="O30" s="1644" t="s">
        <v>30</v>
      </c>
      <c r="P30" s="1645"/>
      <c r="Q30" s="1645"/>
      <c r="R30" s="1646"/>
      <c r="S30" s="352"/>
      <c r="T30" s="1644" t="s">
        <v>31</v>
      </c>
      <c r="U30" s="1645"/>
      <c r="V30" s="1646"/>
      <c r="W30" s="353" t="s">
        <v>86</v>
      </c>
      <c r="X30" s="1647" t="s">
        <v>251</v>
      </c>
      <c r="Y30" s="1648"/>
      <c r="Z30" s="1649"/>
      <c r="AA30" s="354"/>
      <c r="AB30" s="351"/>
    </row>
    <row r="31" spans="1:28" ht="15" customHeight="1" thickBot="1" x14ac:dyDescent="0.4">
      <c r="A31" s="338"/>
      <c r="B31" s="349"/>
      <c r="C31" s="350"/>
      <c r="D31" s="350"/>
      <c r="E31" s="350"/>
      <c r="F31" s="350"/>
      <c r="G31" s="350"/>
      <c r="H31" s="350"/>
      <c r="I31" s="350"/>
      <c r="J31" s="350"/>
      <c r="K31" s="350"/>
      <c r="L31" s="350"/>
      <c r="M31" s="350"/>
      <c r="N31" s="350"/>
      <c r="O31" s="350"/>
      <c r="P31" s="350"/>
      <c r="Q31" s="350"/>
      <c r="R31" s="350"/>
      <c r="S31" s="350"/>
      <c r="T31" s="350"/>
      <c r="U31" s="350"/>
      <c r="V31" s="350"/>
      <c r="W31" s="350"/>
      <c r="X31" s="350"/>
      <c r="Y31" s="350"/>
      <c r="Z31" s="350"/>
      <c r="AA31" s="350"/>
      <c r="AB31" s="351"/>
    </row>
    <row r="32" spans="1:28" ht="14.25" customHeight="1" x14ac:dyDescent="0.35">
      <c r="A32" s="338"/>
      <c r="B32" s="349"/>
      <c r="C32" s="1667" t="s">
        <v>34</v>
      </c>
      <c r="D32" s="1668"/>
      <c r="E32" s="1668"/>
      <c r="F32" s="1668"/>
      <c r="G32" s="1668"/>
      <c r="H32" s="1668"/>
      <c r="I32" s="1668"/>
      <c r="J32" s="1669"/>
      <c r="K32" s="1673" t="s">
        <v>35</v>
      </c>
      <c r="L32" s="1674"/>
      <c r="M32" s="1674"/>
      <c r="N32" s="1674"/>
      <c r="O32" s="1674"/>
      <c r="P32" s="1674"/>
      <c r="Q32" s="1674"/>
      <c r="R32" s="1675"/>
      <c r="S32" s="1676" t="s">
        <v>36</v>
      </c>
      <c r="T32" s="1677"/>
      <c r="U32" s="1677"/>
      <c r="V32" s="1677"/>
      <c r="W32" s="1678"/>
      <c r="X32" s="1679" t="s">
        <v>37</v>
      </c>
      <c r="Y32" s="1680"/>
      <c r="Z32" s="1680"/>
      <c r="AA32" s="1680"/>
      <c r="AB32" s="351"/>
    </row>
    <row r="33" spans="1:28" ht="14.25" customHeight="1" x14ac:dyDescent="0.35">
      <c r="A33" s="338"/>
      <c r="B33" s="349"/>
      <c r="C33" s="1670"/>
      <c r="D33" s="1671"/>
      <c r="E33" s="1671"/>
      <c r="F33" s="1671"/>
      <c r="G33" s="1671"/>
      <c r="H33" s="1671"/>
      <c r="I33" s="1671"/>
      <c r="J33" s="1672"/>
      <c r="K33" s="1681" t="s">
        <v>38</v>
      </c>
      <c r="L33" s="1682"/>
      <c r="M33" s="1682"/>
      <c r="N33" s="1683"/>
      <c r="O33" s="1684" t="s">
        <v>39</v>
      </c>
      <c r="P33" s="1682"/>
      <c r="Q33" s="1682"/>
      <c r="R33" s="1683"/>
      <c r="S33" s="1684" t="s">
        <v>38</v>
      </c>
      <c r="T33" s="1683"/>
      <c r="U33" s="1684" t="s">
        <v>39</v>
      </c>
      <c r="V33" s="1682"/>
      <c r="W33" s="1683"/>
      <c r="X33" s="1684" t="s">
        <v>38</v>
      </c>
      <c r="Y33" s="1683"/>
      <c r="Z33" s="1684" t="s">
        <v>39</v>
      </c>
      <c r="AA33" s="1682"/>
      <c r="AB33" s="351"/>
    </row>
    <row r="34" spans="1:28" ht="32.25" customHeight="1" thickBot="1" x14ac:dyDescent="0.4">
      <c r="A34" s="338"/>
      <c r="B34" s="349"/>
      <c r="C34" s="1670"/>
      <c r="D34" s="1671"/>
      <c r="E34" s="1671"/>
      <c r="F34" s="1671"/>
      <c r="G34" s="1671"/>
      <c r="H34" s="1671"/>
      <c r="I34" s="1671"/>
      <c r="J34" s="1672"/>
      <c r="K34" s="1433">
        <v>0</v>
      </c>
      <c r="L34" s="1652"/>
      <c r="M34" s="1652"/>
      <c r="N34" s="1666"/>
      <c r="O34" s="1460">
        <v>0.69</v>
      </c>
      <c r="P34" s="1652"/>
      <c r="Q34" s="1652"/>
      <c r="R34" s="1666"/>
      <c r="S34" s="1460">
        <v>0.7</v>
      </c>
      <c r="T34" s="1666"/>
      <c r="U34" s="1460">
        <v>0.79</v>
      </c>
      <c r="V34" s="1652"/>
      <c r="W34" s="1666"/>
      <c r="X34" s="1460">
        <v>0.8</v>
      </c>
      <c r="Y34" s="1666"/>
      <c r="Z34" s="1460">
        <v>1</v>
      </c>
      <c r="AA34" s="1652"/>
      <c r="AB34" s="351"/>
    </row>
    <row r="35" spans="1:28" ht="26.25" customHeight="1" thickBot="1" x14ac:dyDescent="0.4">
      <c r="A35" s="338"/>
      <c r="B35" s="349"/>
      <c r="C35" s="350"/>
      <c r="D35" s="350"/>
      <c r="E35" s="350"/>
      <c r="F35" s="350"/>
      <c r="G35" s="350"/>
      <c r="H35" s="350"/>
      <c r="I35" s="350"/>
      <c r="J35" s="350"/>
      <c r="K35" s="350"/>
      <c r="L35" s="350"/>
      <c r="M35" s="350"/>
      <c r="N35" s="350"/>
      <c r="O35" s="350"/>
      <c r="P35" s="350"/>
      <c r="Q35" s="350"/>
      <c r="R35" s="350"/>
      <c r="S35" s="350"/>
      <c r="T35" s="350"/>
      <c r="U35" s="350"/>
      <c r="V35" s="350"/>
      <c r="W35" s="350"/>
      <c r="X35" s="350"/>
      <c r="Y35" s="350"/>
      <c r="Z35" s="350"/>
      <c r="AA35" s="350"/>
      <c r="AB35" s="351"/>
    </row>
    <row r="36" spans="1:28" ht="89.25" customHeight="1" thickBot="1" x14ac:dyDescent="0.4">
      <c r="A36" s="337"/>
      <c r="B36" s="355"/>
      <c r="C36" s="1653" t="s">
        <v>40</v>
      </c>
      <c r="D36" s="1654"/>
      <c r="E36" s="1654"/>
      <c r="F36" s="1654"/>
      <c r="G36" s="1654"/>
      <c r="H36" s="1654"/>
      <c r="I36" s="1654"/>
      <c r="J36" s="1654"/>
      <c r="K36" s="1654"/>
      <c r="L36" s="1654"/>
      <c r="M36" s="1654"/>
      <c r="N36" s="1654"/>
      <c r="O36" s="1654"/>
      <c r="P36" s="1654"/>
      <c r="Q36" s="1654"/>
      <c r="R36" s="1654"/>
      <c r="S36" s="1654"/>
      <c r="T36" s="1654"/>
      <c r="U36" s="1654"/>
      <c r="V36" s="1654"/>
      <c r="W36" s="1654"/>
      <c r="X36" s="1654"/>
      <c r="Y36" s="1654"/>
      <c r="Z36" s="1654"/>
      <c r="AA36" s="1654"/>
      <c r="AB36" s="351"/>
    </row>
    <row r="37" spans="1:28" ht="72" customHeight="1" x14ac:dyDescent="0.35">
      <c r="A37" s="337"/>
      <c r="B37" s="355"/>
      <c r="C37" s="1655" t="s">
        <v>41</v>
      </c>
      <c r="D37" s="1656"/>
      <c r="E37" s="1656"/>
      <c r="F37" s="1656"/>
      <c r="G37" s="1657"/>
      <c r="H37" s="1661" t="s">
        <v>281</v>
      </c>
      <c r="I37" s="1661" t="s">
        <v>282</v>
      </c>
      <c r="J37" s="1661" t="s">
        <v>42</v>
      </c>
      <c r="K37" s="1655" t="s">
        <v>43</v>
      </c>
      <c r="L37" s="1656"/>
      <c r="M37" s="1656"/>
      <c r="N37" s="1656"/>
      <c r="O37" s="1656"/>
      <c r="P37" s="1656"/>
      <c r="Q37" s="1656"/>
      <c r="R37" s="1656"/>
      <c r="S37" s="1656"/>
      <c r="T37" s="1656"/>
      <c r="U37" s="1656"/>
      <c r="V37" s="1656"/>
      <c r="W37" s="1656"/>
      <c r="X37" s="1656"/>
      <c r="Y37" s="1656"/>
      <c r="Z37" s="1656"/>
      <c r="AA37" s="1656"/>
      <c r="AB37" s="351"/>
    </row>
    <row r="38" spans="1:28" ht="45" customHeight="1" thickBot="1" x14ac:dyDescent="0.4">
      <c r="A38" s="337"/>
      <c r="B38" s="355"/>
      <c r="C38" s="1658"/>
      <c r="D38" s="1659"/>
      <c r="E38" s="1659"/>
      <c r="F38" s="1659"/>
      <c r="G38" s="1660"/>
      <c r="H38" s="1662"/>
      <c r="I38" s="1663"/>
      <c r="J38" s="1663"/>
      <c r="K38" s="1664"/>
      <c r="L38" s="1665"/>
      <c r="M38" s="1665"/>
      <c r="N38" s="1665"/>
      <c r="O38" s="1665"/>
      <c r="P38" s="1665"/>
      <c r="Q38" s="1665"/>
      <c r="R38" s="1665"/>
      <c r="S38" s="1665"/>
      <c r="T38" s="1665"/>
      <c r="U38" s="1665"/>
      <c r="V38" s="1665"/>
      <c r="W38" s="1665"/>
      <c r="X38" s="1665"/>
      <c r="Y38" s="1665"/>
      <c r="Z38" s="1665"/>
      <c r="AA38" s="1665"/>
      <c r="AB38" s="351"/>
    </row>
    <row r="39" spans="1:28" ht="69" customHeight="1" x14ac:dyDescent="0.35">
      <c r="A39" s="337"/>
      <c r="B39" s="355"/>
      <c r="C39" s="1596" t="s">
        <v>283</v>
      </c>
      <c r="D39" s="1597"/>
      <c r="E39" s="1597"/>
      <c r="F39" s="1597"/>
      <c r="G39" s="1598"/>
      <c r="H39" s="1602">
        <v>89</v>
      </c>
      <c r="I39" s="1604">
        <v>100</v>
      </c>
      <c r="J39" s="1606">
        <v>0.89</v>
      </c>
      <c r="K39" s="1608" t="s">
        <v>1248</v>
      </c>
      <c r="L39" s="1412"/>
      <c r="M39" s="1412"/>
      <c r="N39" s="1412"/>
      <c r="O39" s="1412"/>
      <c r="P39" s="1412"/>
      <c r="Q39" s="1412"/>
      <c r="R39" s="1412"/>
      <c r="S39" s="1412"/>
      <c r="T39" s="1412"/>
      <c r="U39" s="1412"/>
      <c r="V39" s="1412"/>
      <c r="W39" s="1412"/>
      <c r="X39" s="1412"/>
      <c r="Y39" s="1412"/>
      <c r="Z39" s="1412"/>
      <c r="AA39" s="1412"/>
      <c r="AB39" s="351"/>
    </row>
    <row r="40" spans="1:28" ht="57.5" customHeight="1" x14ac:dyDescent="0.35">
      <c r="A40" s="337"/>
      <c r="B40" s="355"/>
      <c r="C40" s="1599"/>
      <c r="D40" s="1600"/>
      <c r="E40" s="1600"/>
      <c r="F40" s="1600"/>
      <c r="G40" s="1601"/>
      <c r="H40" s="1603"/>
      <c r="I40" s="1605"/>
      <c r="J40" s="1607"/>
      <c r="K40" s="1609" t="s">
        <v>1249</v>
      </c>
      <c r="L40" s="1610"/>
      <c r="M40" s="1610"/>
      <c r="N40" s="1610"/>
      <c r="O40" s="1610"/>
      <c r="P40" s="1610"/>
      <c r="Q40" s="1610"/>
      <c r="R40" s="1610"/>
      <c r="S40" s="1610"/>
      <c r="T40" s="1610"/>
      <c r="U40" s="1610"/>
      <c r="V40" s="1610"/>
      <c r="W40" s="1610"/>
      <c r="X40" s="1610"/>
      <c r="Y40" s="1610"/>
      <c r="Z40" s="1610"/>
      <c r="AA40" s="1610"/>
      <c r="AB40" s="351"/>
    </row>
    <row r="41" spans="1:28" ht="103.5" customHeight="1" x14ac:dyDescent="0.35">
      <c r="A41" s="1685"/>
      <c r="B41" s="1686"/>
      <c r="C41" s="1687" t="s">
        <v>200</v>
      </c>
      <c r="D41" s="1688"/>
      <c r="E41" s="1688"/>
      <c r="F41" s="1688"/>
      <c r="G41" s="1689"/>
      <c r="H41" s="1696">
        <v>80.8</v>
      </c>
      <c r="I41" s="1698">
        <v>100</v>
      </c>
      <c r="J41" s="1611">
        <v>0.81</v>
      </c>
      <c r="K41" s="1608" t="s">
        <v>1250</v>
      </c>
      <c r="L41" s="1412"/>
      <c r="M41" s="1412"/>
      <c r="N41" s="1412"/>
      <c r="O41" s="1412"/>
      <c r="P41" s="1412"/>
      <c r="Q41" s="1412"/>
      <c r="R41" s="1412"/>
      <c r="S41" s="1412"/>
      <c r="T41" s="1412"/>
      <c r="U41" s="1412"/>
      <c r="V41" s="1412"/>
      <c r="W41" s="1412"/>
      <c r="X41" s="1412"/>
      <c r="Y41" s="1412"/>
      <c r="Z41" s="1412"/>
      <c r="AA41" s="1412"/>
      <c r="AB41" s="1639"/>
    </row>
    <row r="42" spans="1:28" ht="7.9" customHeight="1" x14ac:dyDescent="0.35">
      <c r="A42" s="1685"/>
      <c r="B42" s="1686"/>
      <c r="C42" s="1690"/>
      <c r="D42" s="1691"/>
      <c r="E42" s="1691"/>
      <c r="F42" s="1691"/>
      <c r="G42" s="1692"/>
      <c r="H42" s="1697"/>
      <c r="I42" s="1699"/>
      <c r="J42" s="1612"/>
      <c r="K42" s="637"/>
      <c r="L42" s="1614"/>
      <c r="M42" s="1614"/>
      <c r="N42" s="1614"/>
      <c r="O42" s="1614"/>
      <c r="P42" s="1614"/>
      <c r="Q42" s="1614"/>
      <c r="R42" s="1614"/>
      <c r="S42" s="1614"/>
      <c r="T42" s="1614"/>
      <c r="U42" s="1614"/>
      <c r="V42" s="1614"/>
      <c r="W42" s="1614"/>
      <c r="X42" s="1614"/>
      <c r="Y42" s="1614"/>
      <c r="Z42" s="1614"/>
      <c r="AA42" s="1614"/>
      <c r="AB42" s="1639"/>
    </row>
    <row r="43" spans="1:28" ht="92" customHeight="1" x14ac:dyDescent="0.35">
      <c r="A43" s="1685"/>
      <c r="B43" s="1686"/>
      <c r="C43" s="1690"/>
      <c r="D43" s="1691"/>
      <c r="E43" s="1691"/>
      <c r="F43" s="1691"/>
      <c r="G43" s="1692"/>
      <c r="H43" s="1697"/>
      <c r="I43" s="1699"/>
      <c r="J43" s="1612"/>
      <c r="K43" s="1615" t="s">
        <v>1251</v>
      </c>
      <c r="L43" s="1616"/>
      <c r="M43" s="1616"/>
      <c r="N43" s="1616"/>
      <c r="O43" s="1616"/>
      <c r="P43" s="1616"/>
      <c r="Q43" s="1616"/>
      <c r="R43" s="1616"/>
      <c r="S43" s="1616"/>
      <c r="T43" s="1616"/>
      <c r="U43" s="1616"/>
      <c r="V43" s="1616"/>
      <c r="W43" s="1616"/>
      <c r="X43" s="1616"/>
      <c r="Y43" s="1616"/>
      <c r="Z43" s="1616"/>
      <c r="AA43" s="1616"/>
      <c r="AB43" s="1639"/>
    </row>
    <row r="44" spans="1:28" ht="3" customHeight="1" x14ac:dyDescent="0.35">
      <c r="A44" s="1685"/>
      <c r="B44" s="1686"/>
      <c r="C44" s="1690"/>
      <c r="D44" s="1691"/>
      <c r="E44" s="1691"/>
      <c r="F44" s="1691"/>
      <c r="G44" s="1692"/>
      <c r="H44" s="1697"/>
      <c r="I44" s="1699"/>
      <c r="J44" s="1612"/>
      <c r="K44" s="637"/>
      <c r="L44" s="1614"/>
      <c r="M44" s="1614"/>
      <c r="N44" s="1614"/>
      <c r="O44" s="1614"/>
      <c r="P44" s="1614"/>
      <c r="Q44" s="1614"/>
      <c r="R44" s="1614"/>
      <c r="S44" s="1614"/>
      <c r="T44" s="1614"/>
      <c r="U44" s="1614"/>
      <c r="V44" s="1614"/>
      <c r="W44" s="1614"/>
      <c r="X44" s="1614"/>
      <c r="Y44" s="1614"/>
      <c r="Z44" s="1614"/>
      <c r="AA44" s="1614"/>
      <c r="AB44" s="1639"/>
    </row>
    <row r="45" spans="1:28" ht="69" customHeight="1" x14ac:dyDescent="0.35">
      <c r="A45" s="1685"/>
      <c r="B45" s="1686"/>
      <c r="C45" s="1690"/>
      <c r="D45" s="1691"/>
      <c r="E45" s="1691"/>
      <c r="F45" s="1691"/>
      <c r="G45" s="1692"/>
      <c r="H45" s="1697"/>
      <c r="I45" s="1699"/>
      <c r="J45" s="1612"/>
      <c r="K45" s="1615" t="s">
        <v>1252</v>
      </c>
      <c r="L45" s="1616"/>
      <c r="M45" s="1616"/>
      <c r="N45" s="1616"/>
      <c r="O45" s="1616"/>
      <c r="P45" s="1616"/>
      <c r="Q45" s="1616"/>
      <c r="R45" s="1616"/>
      <c r="S45" s="1616"/>
      <c r="T45" s="1616"/>
      <c r="U45" s="1616"/>
      <c r="V45" s="1616"/>
      <c r="W45" s="1616"/>
      <c r="X45" s="1616"/>
      <c r="Y45" s="1616"/>
      <c r="Z45" s="1616"/>
      <c r="AA45" s="1616"/>
      <c r="AB45" s="1639"/>
    </row>
    <row r="46" spans="1:28" ht="14.25" customHeight="1" x14ac:dyDescent="0.35">
      <c r="A46" s="1685"/>
      <c r="B46" s="1686"/>
      <c r="C46" s="1690"/>
      <c r="D46" s="1691"/>
      <c r="E46" s="1691"/>
      <c r="F46" s="1691"/>
      <c r="G46" s="1692"/>
      <c r="H46" s="1697"/>
      <c r="I46" s="1699"/>
      <c r="J46" s="1612"/>
      <c r="K46" s="637"/>
      <c r="L46" s="1614"/>
      <c r="M46" s="1614"/>
      <c r="N46" s="1614"/>
      <c r="O46" s="1614"/>
      <c r="P46" s="1614"/>
      <c r="Q46" s="1614"/>
      <c r="R46" s="1614"/>
      <c r="S46" s="1614"/>
      <c r="T46" s="1614"/>
      <c r="U46" s="1614"/>
      <c r="V46" s="1614"/>
      <c r="W46" s="1614"/>
      <c r="X46" s="1614"/>
      <c r="Y46" s="1614"/>
      <c r="Z46" s="1614"/>
      <c r="AA46" s="1614"/>
      <c r="AB46" s="1639"/>
    </row>
    <row r="47" spans="1:28" ht="126.5" customHeight="1" x14ac:dyDescent="0.35">
      <c r="A47" s="1685"/>
      <c r="B47" s="1686"/>
      <c r="C47" s="1690"/>
      <c r="D47" s="1691"/>
      <c r="E47" s="1691"/>
      <c r="F47" s="1691"/>
      <c r="G47" s="1692"/>
      <c r="H47" s="1697"/>
      <c r="I47" s="1699"/>
      <c r="J47" s="1612"/>
      <c r="K47" s="1615" t="s">
        <v>1253</v>
      </c>
      <c r="L47" s="1616"/>
      <c r="M47" s="1616"/>
      <c r="N47" s="1616"/>
      <c r="O47" s="1616"/>
      <c r="P47" s="1616"/>
      <c r="Q47" s="1616"/>
      <c r="R47" s="1616"/>
      <c r="S47" s="1616"/>
      <c r="T47" s="1616"/>
      <c r="U47" s="1616"/>
      <c r="V47" s="1616"/>
      <c r="W47" s="1616"/>
      <c r="X47" s="1616"/>
      <c r="Y47" s="1616"/>
      <c r="Z47" s="1616"/>
      <c r="AA47" s="1616"/>
      <c r="AB47" s="1639"/>
    </row>
    <row r="48" spans="1:28" ht="14.25" customHeight="1" x14ac:dyDescent="0.35">
      <c r="A48" s="1685"/>
      <c r="B48" s="1686"/>
      <c r="C48" s="1690"/>
      <c r="D48" s="1691"/>
      <c r="E48" s="1691"/>
      <c r="F48" s="1691"/>
      <c r="G48" s="1692"/>
      <c r="H48" s="1697"/>
      <c r="I48" s="1699"/>
      <c r="J48" s="1612"/>
      <c r="K48" s="637"/>
      <c r="L48" s="1614"/>
      <c r="M48" s="1614"/>
      <c r="N48" s="1614"/>
      <c r="O48" s="1614"/>
      <c r="P48" s="1614"/>
      <c r="Q48" s="1614"/>
      <c r="R48" s="1614"/>
      <c r="S48" s="1614"/>
      <c r="T48" s="1614"/>
      <c r="U48" s="1614"/>
      <c r="V48" s="1614"/>
      <c r="W48" s="1614"/>
      <c r="X48" s="1614"/>
      <c r="Y48" s="1614"/>
      <c r="Z48" s="1614"/>
      <c r="AA48" s="1614"/>
      <c r="AB48" s="1639"/>
    </row>
    <row r="49" spans="1:28" ht="57.5" customHeight="1" x14ac:dyDescent="0.35">
      <c r="A49" s="1685"/>
      <c r="B49" s="1686"/>
      <c r="C49" s="1690"/>
      <c r="D49" s="1691"/>
      <c r="E49" s="1691"/>
      <c r="F49" s="1691"/>
      <c r="G49" s="1692"/>
      <c r="H49" s="1697"/>
      <c r="I49" s="1699"/>
      <c r="J49" s="1612"/>
      <c r="K49" s="1615" t="s">
        <v>1254</v>
      </c>
      <c r="L49" s="1616"/>
      <c r="M49" s="1616"/>
      <c r="N49" s="1616"/>
      <c r="O49" s="1616"/>
      <c r="P49" s="1616"/>
      <c r="Q49" s="1616"/>
      <c r="R49" s="1616"/>
      <c r="S49" s="1616"/>
      <c r="T49" s="1616"/>
      <c r="U49" s="1616"/>
      <c r="V49" s="1616"/>
      <c r="W49" s="1616"/>
      <c r="X49" s="1616"/>
      <c r="Y49" s="1616"/>
      <c r="Z49" s="1616"/>
      <c r="AA49" s="1616"/>
      <c r="AB49" s="1639"/>
    </row>
    <row r="50" spans="1:28" ht="14.25" customHeight="1" x14ac:dyDescent="0.35">
      <c r="A50" s="1685"/>
      <c r="B50" s="1686"/>
      <c r="C50" s="1690"/>
      <c r="D50" s="1691"/>
      <c r="E50" s="1691"/>
      <c r="F50" s="1691"/>
      <c r="G50" s="1692"/>
      <c r="H50" s="1697"/>
      <c r="I50" s="1699"/>
      <c r="J50" s="1612"/>
      <c r="K50" s="1615"/>
      <c r="L50" s="1616"/>
      <c r="M50" s="1616"/>
      <c r="N50" s="1616"/>
      <c r="O50" s="1616"/>
      <c r="P50" s="1616"/>
      <c r="Q50" s="1616"/>
      <c r="R50" s="1616"/>
      <c r="S50" s="1616"/>
      <c r="T50" s="1616"/>
      <c r="U50" s="1616"/>
      <c r="V50" s="1616"/>
      <c r="W50" s="1616"/>
      <c r="X50" s="1616"/>
      <c r="Y50" s="1616"/>
      <c r="Z50" s="1616"/>
      <c r="AA50" s="1616"/>
      <c r="AB50" s="1639"/>
    </row>
    <row r="51" spans="1:28" ht="103.5" customHeight="1" x14ac:dyDescent="0.35">
      <c r="A51" s="337"/>
      <c r="B51" s="355"/>
      <c r="C51" s="1693"/>
      <c r="D51" s="1694"/>
      <c r="E51" s="1694"/>
      <c r="F51" s="1694"/>
      <c r="G51" s="1695"/>
      <c r="H51" s="1603"/>
      <c r="I51" s="1605"/>
      <c r="J51" s="1613"/>
      <c r="K51" s="1609" t="s">
        <v>1255</v>
      </c>
      <c r="L51" s="1610"/>
      <c r="M51" s="1610"/>
      <c r="N51" s="1610"/>
      <c r="O51" s="1610"/>
      <c r="P51" s="1610"/>
      <c r="Q51" s="1610"/>
      <c r="R51" s="1610"/>
      <c r="S51" s="1610"/>
      <c r="T51" s="1610"/>
      <c r="U51" s="1610"/>
      <c r="V51" s="1610"/>
      <c r="W51" s="1610"/>
      <c r="X51" s="1610"/>
      <c r="Y51" s="1610"/>
      <c r="Z51" s="1610"/>
      <c r="AA51" s="1610"/>
      <c r="AB51" s="351"/>
    </row>
    <row r="52" spans="1:28" ht="57.5" customHeight="1" x14ac:dyDescent="0.35">
      <c r="A52" s="1685"/>
      <c r="B52" s="1686"/>
      <c r="C52" s="1687" t="s">
        <v>201</v>
      </c>
      <c r="D52" s="1688"/>
      <c r="E52" s="1688"/>
      <c r="F52" s="1688"/>
      <c r="G52" s="1689"/>
      <c r="H52" s="1696">
        <v>81</v>
      </c>
      <c r="I52" s="1698">
        <v>100</v>
      </c>
      <c r="J52" s="1700">
        <v>0.81</v>
      </c>
      <c r="K52" s="1608" t="s">
        <v>1256</v>
      </c>
      <c r="L52" s="1412"/>
      <c r="M52" s="1412"/>
      <c r="N52" s="1412"/>
      <c r="O52" s="1412"/>
      <c r="P52" s="1412"/>
      <c r="Q52" s="1412"/>
      <c r="R52" s="1412"/>
      <c r="S52" s="1412"/>
      <c r="T52" s="1412"/>
      <c r="U52" s="1412"/>
      <c r="V52" s="1412"/>
      <c r="W52" s="1412"/>
      <c r="X52" s="1412"/>
      <c r="Y52" s="1412"/>
      <c r="Z52" s="1412"/>
      <c r="AA52" s="1412"/>
      <c r="AB52" s="1639"/>
    </row>
    <row r="53" spans="1:28" ht="14.25" customHeight="1" x14ac:dyDescent="0.35">
      <c r="A53" s="1685"/>
      <c r="B53" s="1686"/>
      <c r="C53" s="1690"/>
      <c r="D53" s="1691"/>
      <c r="E53" s="1691"/>
      <c r="F53" s="1691"/>
      <c r="G53" s="1692"/>
      <c r="H53" s="1697"/>
      <c r="I53" s="1699"/>
      <c r="J53" s="1701"/>
      <c r="K53" s="637"/>
      <c r="L53" s="1614"/>
      <c r="M53" s="1614"/>
      <c r="N53" s="1614"/>
      <c r="O53" s="1614"/>
      <c r="P53" s="1614"/>
      <c r="Q53" s="1614"/>
      <c r="R53" s="1614"/>
      <c r="S53" s="1614"/>
      <c r="T53" s="1614"/>
      <c r="U53" s="1614"/>
      <c r="V53" s="1614"/>
      <c r="W53" s="1614"/>
      <c r="X53" s="1614"/>
      <c r="Y53" s="1614"/>
      <c r="Z53" s="1614"/>
      <c r="AA53" s="1614"/>
      <c r="AB53" s="1639"/>
    </row>
    <row r="54" spans="1:28" ht="57.5" customHeight="1" x14ac:dyDescent="0.35">
      <c r="A54" s="1685"/>
      <c r="B54" s="1686"/>
      <c r="C54" s="1690"/>
      <c r="D54" s="1691"/>
      <c r="E54" s="1691"/>
      <c r="F54" s="1691"/>
      <c r="G54" s="1692"/>
      <c r="H54" s="1697"/>
      <c r="I54" s="1699"/>
      <c r="J54" s="1701"/>
      <c r="K54" s="1615" t="s">
        <v>1257</v>
      </c>
      <c r="L54" s="1616"/>
      <c r="M54" s="1616"/>
      <c r="N54" s="1616"/>
      <c r="O54" s="1616"/>
      <c r="P54" s="1616"/>
      <c r="Q54" s="1616"/>
      <c r="R54" s="1616"/>
      <c r="S54" s="1616"/>
      <c r="T54" s="1616"/>
      <c r="U54" s="1616"/>
      <c r="V54" s="1616"/>
      <c r="W54" s="1616"/>
      <c r="X54" s="1616"/>
      <c r="Y54" s="1616"/>
      <c r="Z54" s="1616"/>
      <c r="AA54" s="1616"/>
      <c r="AB54" s="1639"/>
    </row>
    <row r="55" spans="1:28" ht="9.65" customHeight="1" x14ac:dyDescent="0.35">
      <c r="A55" s="1685"/>
      <c r="B55" s="1686"/>
      <c r="C55" s="1690"/>
      <c r="D55" s="1691"/>
      <c r="E55" s="1691"/>
      <c r="F55" s="1691"/>
      <c r="G55" s="1692"/>
      <c r="H55" s="1697"/>
      <c r="I55" s="1699"/>
      <c r="J55" s="1701"/>
      <c r="K55" s="637"/>
      <c r="L55" s="1614"/>
      <c r="M55" s="1614"/>
      <c r="N55" s="1614"/>
      <c r="O55" s="1614"/>
      <c r="P55" s="1614"/>
      <c r="Q55" s="1614"/>
      <c r="R55" s="1614"/>
      <c r="S55" s="1614"/>
      <c r="T55" s="1614"/>
      <c r="U55" s="1614"/>
      <c r="V55" s="1614"/>
      <c r="W55" s="1614"/>
      <c r="X55" s="1614"/>
      <c r="Y55" s="1614"/>
      <c r="Z55" s="1614"/>
      <c r="AA55" s="1614"/>
      <c r="AB55" s="1639"/>
    </row>
    <row r="56" spans="1:28" ht="13.9" hidden="1" customHeight="1" x14ac:dyDescent="0.35">
      <c r="A56" s="1685"/>
      <c r="B56" s="1686"/>
      <c r="C56" s="1690"/>
      <c r="D56" s="1691"/>
      <c r="E56" s="1691"/>
      <c r="F56" s="1691"/>
      <c r="G56" s="1692"/>
      <c r="H56" s="1697"/>
      <c r="I56" s="1699"/>
      <c r="J56" s="1701"/>
      <c r="K56" s="1615" t="s">
        <v>1258</v>
      </c>
      <c r="L56" s="1616"/>
      <c r="M56" s="1616"/>
      <c r="N56" s="1616"/>
      <c r="O56" s="1616"/>
      <c r="P56" s="1616"/>
      <c r="Q56" s="1616"/>
      <c r="R56" s="1616"/>
      <c r="S56" s="1616"/>
      <c r="T56" s="1616"/>
      <c r="U56" s="1616"/>
      <c r="V56" s="1616"/>
      <c r="W56" s="1616"/>
      <c r="X56" s="1616"/>
      <c r="Y56" s="1616"/>
      <c r="Z56" s="1616"/>
      <c r="AA56" s="1616"/>
      <c r="AB56" s="1639"/>
    </row>
    <row r="57" spans="1:28" ht="142.5" customHeight="1" x14ac:dyDescent="0.35">
      <c r="A57" s="1685"/>
      <c r="B57" s="1686"/>
      <c r="C57" s="1690"/>
      <c r="D57" s="1691"/>
      <c r="E57" s="1691"/>
      <c r="F57" s="1691"/>
      <c r="G57" s="1692"/>
      <c r="H57" s="1697"/>
      <c r="I57" s="1699"/>
      <c r="J57" s="1701"/>
      <c r="K57" s="637"/>
      <c r="L57" s="1614"/>
      <c r="M57" s="1614"/>
      <c r="N57" s="1614"/>
      <c r="O57" s="1614"/>
      <c r="P57" s="1614"/>
      <c r="Q57" s="1614"/>
      <c r="R57" s="1614"/>
      <c r="S57" s="1614"/>
      <c r="T57" s="1614"/>
      <c r="U57" s="1614"/>
      <c r="V57" s="1614"/>
      <c r="W57" s="1614"/>
      <c r="X57" s="1614"/>
      <c r="Y57" s="1614"/>
      <c r="Z57" s="1614"/>
      <c r="AA57" s="1614"/>
      <c r="AB57" s="1639"/>
    </row>
    <row r="58" spans="1:28" ht="125.25" customHeight="1" x14ac:dyDescent="0.35">
      <c r="A58" s="1685"/>
      <c r="B58" s="1686"/>
      <c r="C58" s="1690"/>
      <c r="D58" s="1691"/>
      <c r="E58" s="1691"/>
      <c r="F58" s="1691"/>
      <c r="G58" s="1692"/>
      <c r="H58" s="1697"/>
      <c r="I58" s="1699"/>
      <c r="J58" s="1701"/>
      <c r="K58" s="1615" t="s">
        <v>1259</v>
      </c>
      <c r="L58" s="1616"/>
      <c r="M58" s="1616"/>
      <c r="N58" s="1616"/>
      <c r="O58" s="1616"/>
      <c r="P58" s="1616"/>
      <c r="Q58" s="1616"/>
      <c r="R58" s="1616"/>
      <c r="S58" s="1616"/>
      <c r="T58" s="1616"/>
      <c r="U58" s="1616"/>
      <c r="V58" s="1616"/>
      <c r="W58" s="1616"/>
      <c r="X58" s="1616"/>
      <c r="Y58" s="1616"/>
      <c r="Z58" s="1616"/>
      <c r="AA58" s="1616"/>
      <c r="AB58" s="1639"/>
    </row>
    <row r="59" spans="1:28" ht="36.75" customHeight="1" x14ac:dyDescent="0.35">
      <c r="A59" s="1685"/>
      <c r="B59" s="1686"/>
      <c r="C59" s="1690"/>
      <c r="D59" s="1691"/>
      <c r="E59" s="1691"/>
      <c r="F59" s="1691"/>
      <c r="G59" s="1692"/>
      <c r="H59" s="1697"/>
      <c r="I59" s="1699"/>
      <c r="J59" s="1701"/>
      <c r="K59" s="637"/>
      <c r="L59" s="1614"/>
      <c r="M59" s="1614"/>
      <c r="N59" s="1614"/>
      <c r="O59" s="1614"/>
      <c r="P59" s="1614"/>
      <c r="Q59" s="1614"/>
      <c r="R59" s="1614"/>
      <c r="S59" s="1614"/>
      <c r="T59" s="1614"/>
      <c r="U59" s="1614"/>
      <c r="V59" s="1614"/>
      <c r="W59" s="1614"/>
      <c r="X59" s="1614"/>
      <c r="Y59" s="1614"/>
      <c r="Z59" s="1614"/>
      <c r="AA59" s="1614"/>
      <c r="AB59" s="1639"/>
    </row>
    <row r="60" spans="1:28" ht="69" customHeight="1" x14ac:dyDescent="0.35">
      <c r="A60" s="1685"/>
      <c r="B60" s="1686"/>
      <c r="C60" s="1690"/>
      <c r="D60" s="1691"/>
      <c r="E60" s="1691"/>
      <c r="F60" s="1691"/>
      <c r="G60" s="1692"/>
      <c r="H60" s="1697"/>
      <c r="I60" s="1699"/>
      <c r="J60" s="1701"/>
      <c r="K60" s="1615" t="s">
        <v>1260</v>
      </c>
      <c r="L60" s="1616"/>
      <c r="M60" s="1616"/>
      <c r="N60" s="1616"/>
      <c r="O60" s="1616"/>
      <c r="P60" s="1616"/>
      <c r="Q60" s="1616"/>
      <c r="R60" s="1616"/>
      <c r="S60" s="1616"/>
      <c r="T60" s="1616"/>
      <c r="U60" s="1616"/>
      <c r="V60" s="1616"/>
      <c r="W60" s="1616"/>
      <c r="X60" s="1616"/>
      <c r="Y60" s="1616"/>
      <c r="Z60" s="1616"/>
      <c r="AA60" s="1616"/>
      <c r="AB60" s="1639"/>
    </row>
    <row r="61" spans="1:28" ht="14.25" customHeight="1" x14ac:dyDescent="0.35">
      <c r="A61" s="1685"/>
      <c r="B61" s="1686"/>
      <c r="C61" s="1690"/>
      <c r="D61" s="1691"/>
      <c r="E61" s="1691"/>
      <c r="F61" s="1691"/>
      <c r="G61" s="1692"/>
      <c r="H61" s="1697"/>
      <c r="I61" s="1699"/>
      <c r="J61" s="1701"/>
      <c r="K61" s="1615"/>
      <c r="L61" s="1616"/>
      <c r="M61" s="1616"/>
      <c r="N61" s="1616"/>
      <c r="O61" s="1616"/>
      <c r="P61" s="1616"/>
      <c r="Q61" s="1616"/>
      <c r="R61" s="1616"/>
      <c r="S61" s="1616"/>
      <c r="T61" s="1616"/>
      <c r="U61" s="1616"/>
      <c r="V61" s="1616"/>
      <c r="W61" s="1616"/>
      <c r="X61" s="1616"/>
      <c r="Y61" s="1616"/>
      <c r="Z61" s="1616"/>
      <c r="AA61" s="1616"/>
      <c r="AB61" s="1639"/>
    </row>
    <row r="62" spans="1:28" ht="92" customHeight="1" x14ac:dyDescent="0.35">
      <c r="A62" s="337"/>
      <c r="B62" s="355"/>
      <c r="C62" s="1693"/>
      <c r="D62" s="1694"/>
      <c r="E62" s="1694"/>
      <c r="F62" s="1694"/>
      <c r="G62" s="1695"/>
      <c r="H62" s="1603"/>
      <c r="I62" s="1605"/>
      <c r="J62" s="1607"/>
      <c r="K62" s="1609" t="s">
        <v>1261</v>
      </c>
      <c r="L62" s="1610"/>
      <c r="M62" s="1610"/>
      <c r="N62" s="1610"/>
      <c r="O62" s="1610"/>
      <c r="P62" s="1610"/>
      <c r="Q62" s="1610"/>
      <c r="R62" s="1610"/>
      <c r="S62" s="1610"/>
      <c r="T62" s="1610"/>
      <c r="U62" s="1610"/>
      <c r="V62" s="1610"/>
      <c r="W62" s="1610"/>
      <c r="X62" s="1610"/>
      <c r="Y62" s="1610"/>
      <c r="Z62" s="1610"/>
      <c r="AA62" s="1610"/>
      <c r="AB62" s="351"/>
    </row>
    <row r="63" spans="1:28" ht="103.5" customHeight="1" x14ac:dyDescent="0.35">
      <c r="A63" s="1685"/>
      <c r="B63" s="1686"/>
      <c r="C63" s="1687" t="s">
        <v>202</v>
      </c>
      <c r="D63" s="1688"/>
      <c r="E63" s="1688"/>
      <c r="F63" s="1688"/>
      <c r="G63" s="1689"/>
      <c r="H63" s="1696">
        <v>90.7</v>
      </c>
      <c r="I63" s="1698">
        <v>100</v>
      </c>
      <c r="J63" s="1700">
        <v>0.90700000000000003</v>
      </c>
      <c r="K63" s="1608" t="s">
        <v>1262</v>
      </c>
      <c r="L63" s="1412"/>
      <c r="M63" s="1412"/>
      <c r="N63" s="1412"/>
      <c r="O63" s="1412"/>
      <c r="P63" s="1412"/>
      <c r="Q63" s="1412"/>
      <c r="R63" s="1412"/>
      <c r="S63" s="1412"/>
      <c r="T63" s="1412"/>
      <c r="U63" s="1412"/>
      <c r="V63" s="1412"/>
      <c r="W63" s="1412"/>
      <c r="X63" s="1412"/>
      <c r="Y63" s="1412"/>
      <c r="Z63" s="1412"/>
      <c r="AA63" s="1412"/>
      <c r="AB63" s="1639"/>
    </row>
    <row r="64" spans="1:28" ht="14.25" customHeight="1" x14ac:dyDescent="0.35">
      <c r="A64" s="1685"/>
      <c r="B64" s="1686"/>
      <c r="C64" s="1690"/>
      <c r="D64" s="1691"/>
      <c r="E64" s="1691"/>
      <c r="F64" s="1691"/>
      <c r="G64" s="1692"/>
      <c r="H64" s="1697"/>
      <c r="I64" s="1699"/>
      <c r="J64" s="1701"/>
      <c r="K64" s="637"/>
      <c r="L64" s="1614"/>
      <c r="M64" s="1614"/>
      <c r="N64" s="1614"/>
      <c r="O64" s="1614"/>
      <c r="P64" s="1614"/>
      <c r="Q64" s="1614"/>
      <c r="R64" s="1614"/>
      <c r="S64" s="1614"/>
      <c r="T64" s="1614"/>
      <c r="U64" s="1614"/>
      <c r="V64" s="1614"/>
      <c r="W64" s="1614"/>
      <c r="X64" s="1614"/>
      <c r="Y64" s="1614"/>
      <c r="Z64" s="1614"/>
      <c r="AA64" s="1614"/>
      <c r="AB64" s="1639"/>
    </row>
    <row r="65" spans="1:28" ht="57.5" customHeight="1" x14ac:dyDescent="0.35">
      <c r="A65" s="1685"/>
      <c r="B65" s="1686"/>
      <c r="C65" s="1690"/>
      <c r="D65" s="1691"/>
      <c r="E65" s="1691"/>
      <c r="F65" s="1691"/>
      <c r="G65" s="1692"/>
      <c r="H65" s="1697"/>
      <c r="I65" s="1699"/>
      <c r="J65" s="1701"/>
      <c r="K65" s="1615" t="s">
        <v>1263</v>
      </c>
      <c r="L65" s="1616"/>
      <c r="M65" s="1616"/>
      <c r="N65" s="1616"/>
      <c r="O65" s="1616"/>
      <c r="P65" s="1616"/>
      <c r="Q65" s="1616"/>
      <c r="R65" s="1616"/>
      <c r="S65" s="1616"/>
      <c r="T65" s="1616"/>
      <c r="U65" s="1616"/>
      <c r="V65" s="1616"/>
      <c r="W65" s="1616"/>
      <c r="X65" s="1616"/>
      <c r="Y65" s="1616"/>
      <c r="Z65" s="1616"/>
      <c r="AA65" s="1616"/>
      <c r="AB65" s="1639"/>
    </row>
    <row r="66" spans="1:28" ht="14.25" customHeight="1" x14ac:dyDescent="0.35">
      <c r="A66" s="1685"/>
      <c r="B66" s="1686"/>
      <c r="C66" s="1690"/>
      <c r="D66" s="1691"/>
      <c r="E66" s="1691"/>
      <c r="F66" s="1691"/>
      <c r="G66" s="1692"/>
      <c r="H66" s="1697"/>
      <c r="I66" s="1699"/>
      <c r="J66" s="1701"/>
      <c r="K66" s="637"/>
      <c r="L66" s="1614"/>
      <c r="M66" s="1614"/>
      <c r="N66" s="1614"/>
      <c r="O66" s="1614"/>
      <c r="P66" s="1614"/>
      <c r="Q66" s="1614"/>
      <c r="R66" s="1614"/>
      <c r="S66" s="1614"/>
      <c r="T66" s="1614"/>
      <c r="U66" s="1614"/>
      <c r="V66" s="1614"/>
      <c r="W66" s="1614"/>
      <c r="X66" s="1614"/>
      <c r="Y66" s="1614"/>
      <c r="Z66" s="1614"/>
      <c r="AA66" s="1614"/>
      <c r="AB66" s="1639"/>
    </row>
    <row r="67" spans="1:28" ht="126.5" customHeight="1" x14ac:dyDescent="0.35">
      <c r="A67" s="1685"/>
      <c r="B67" s="1686"/>
      <c r="C67" s="1690"/>
      <c r="D67" s="1691"/>
      <c r="E67" s="1691"/>
      <c r="F67" s="1691"/>
      <c r="G67" s="1692"/>
      <c r="H67" s="1697"/>
      <c r="I67" s="1699"/>
      <c r="J67" s="1701"/>
      <c r="K67" s="1615" t="s">
        <v>1264</v>
      </c>
      <c r="L67" s="1616"/>
      <c r="M67" s="1616"/>
      <c r="N67" s="1616"/>
      <c r="O67" s="1616"/>
      <c r="P67" s="1616"/>
      <c r="Q67" s="1616"/>
      <c r="R67" s="1616"/>
      <c r="S67" s="1616"/>
      <c r="T67" s="1616"/>
      <c r="U67" s="1616"/>
      <c r="V67" s="1616"/>
      <c r="W67" s="1616"/>
      <c r="X67" s="1616"/>
      <c r="Y67" s="1616"/>
      <c r="Z67" s="1616"/>
      <c r="AA67" s="1616"/>
      <c r="AB67" s="1639"/>
    </row>
    <row r="68" spans="1:28" ht="14.25" customHeight="1" x14ac:dyDescent="0.35">
      <c r="A68" s="1685"/>
      <c r="B68" s="1686"/>
      <c r="C68" s="1690"/>
      <c r="D68" s="1691"/>
      <c r="E68" s="1691"/>
      <c r="F68" s="1691"/>
      <c r="G68" s="1692"/>
      <c r="H68" s="1697"/>
      <c r="I68" s="1699"/>
      <c r="J68" s="1701"/>
      <c r="K68" s="637"/>
      <c r="L68" s="1614"/>
      <c r="M68" s="1614"/>
      <c r="N68" s="1614"/>
      <c r="O68" s="1614"/>
      <c r="P68" s="1614"/>
      <c r="Q68" s="1614"/>
      <c r="R68" s="1614"/>
      <c r="S68" s="1614"/>
      <c r="T68" s="1614"/>
      <c r="U68" s="1614"/>
      <c r="V68" s="1614"/>
      <c r="W68" s="1614"/>
      <c r="X68" s="1614"/>
      <c r="Y68" s="1614"/>
      <c r="Z68" s="1614"/>
      <c r="AA68" s="1614"/>
      <c r="AB68" s="1639"/>
    </row>
    <row r="69" spans="1:28" ht="34.5" customHeight="1" x14ac:dyDescent="0.35">
      <c r="A69" s="1685"/>
      <c r="B69" s="1686"/>
      <c r="C69" s="1690"/>
      <c r="D69" s="1691"/>
      <c r="E69" s="1691"/>
      <c r="F69" s="1691"/>
      <c r="G69" s="1692"/>
      <c r="H69" s="1697"/>
      <c r="I69" s="1699"/>
      <c r="J69" s="1701"/>
      <c r="K69" s="1615" t="s">
        <v>1265</v>
      </c>
      <c r="L69" s="1616"/>
      <c r="M69" s="1616"/>
      <c r="N69" s="1616"/>
      <c r="O69" s="1616"/>
      <c r="P69" s="1616"/>
      <c r="Q69" s="1616"/>
      <c r="R69" s="1616"/>
      <c r="S69" s="1616"/>
      <c r="T69" s="1616"/>
      <c r="U69" s="1616"/>
      <c r="V69" s="1616"/>
      <c r="W69" s="1616"/>
      <c r="X69" s="1616"/>
      <c r="Y69" s="1616"/>
      <c r="Z69" s="1616"/>
      <c r="AA69" s="1616"/>
      <c r="AB69" s="1639"/>
    </row>
    <row r="70" spans="1:28" ht="14.25" customHeight="1" x14ac:dyDescent="0.35">
      <c r="A70" s="1685"/>
      <c r="B70" s="1686"/>
      <c r="C70" s="1690"/>
      <c r="D70" s="1691"/>
      <c r="E70" s="1691"/>
      <c r="F70" s="1691"/>
      <c r="G70" s="1692"/>
      <c r="H70" s="1697"/>
      <c r="I70" s="1699"/>
      <c r="J70" s="1701"/>
      <c r="K70" s="1615"/>
      <c r="L70" s="1616"/>
      <c r="M70" s="1616"/>
      <c r="N70" s="1616"/>
      <c r="O70" s="1616"/>
      <c r="P70" s="1616"/>
      <c r="Q70" s="1616"/>
      <c r="R70" s="1616"/>
      <c r="S70" s="1616"/>
      <c r="T70" s="1616"/>
      <c r="U70" s="1616"/>
      <c r="V70" s="1616"/>
      <c r="W70" s="1616"/>
      <c r="X70" s="1616"/>
      <c r="Y70" s="1616"/>
      <c r="Z70" s="1616"/>
      <c r="AA70" s="1616"/>
      <c r="AB70" s="1639"/>
    </row>
    <row r="71" spans="1:28" ht="92" customHeight="1" thickBot="1" x14ac:dyDescent="0.4">
      <c r="A71" s="337"/>
      <c r="B71" s="355"/>
      <c r="C71" s="1702"/>
      <c r="D71" s="1703"/>
      <c r="E71" s="1703"/>
      <c r="F71" s="1703"/>
      <c r="G71" s="1704"/>
      <c r="H71" s="1705"/>
      <c r="I71" s="1706"/>
      <c r="J71" s="1607"/>
      <c r="K71" s="1707" t="s">
        <v>1266</v>
      </c>
      <c r="L71" s="1708"/>
      <c r="M71" s="1708"/>
      <c r="N71" s="1708"/>
      <c r="O71" s="1708"/>
      <c r="P71" s="1708"/>
      <c r="Q71" s="1708"/>
      <c r="R71" s="1708"/>
      <c r="S71" s="1708"/>
      <c r="T71" s="1708"/>
      <c r="U71" s="1708"/>
      <c r="V71" s="1708"/>
      <c r="W71" s="1708"/>
      <c r="X71" s="1708"/>
      <c r="Y71" s="1708"/>
      <c r="Z71" s="1708"/>
      <c r="AA71" s="1708"/>
      <c r="AB71" s="351"/>
    </row>
    <row r="72" spans="1:28" ht="14.25" customHeight="1" thickBot="1" x14ac:dyDescent="0.4">
      <c r="A72" s="337"/>
      <c r="B72" s="355"/>
      <c r="C72" s="1709" t="s">
        <v>46</v>
      </c>
      <c r="D72" s="1710"/>
      <c r="E72" s="1710"/>
      <c r="F72" s="1710"/>
      <c r="G72" s="1711"/>
      <c r="H72" s="356">
        <v>342</v>
      </c>
      <c r="I72" s="356">
        <v>400</v>
      </c>
      <c r="J72" s="357">
        <v>0.85</v>
      </c>
      <c r="K72" s="1712"/>
      <c r="L72" s="1713"/>
      <c r="M72" s="1713"/>
      <c r="N72" s="1713"/>
      <c r="O72" s="1713"/>
      <c r="P72" s="1713"/>
      <c r="Q72" s="1713"/>
      <c r="R72" s="1713"/>
      <c r="S72" s="1713"/>
      <c r="T72" s="1713"/>
      <c r="U72" s="1713"/>
      <c r="V72" s="1713"/>
      <c r="W72" s="1713"/>
      <c r="X72" s="1713"/>
      <c r="Y72" s="1713"/>
      <c r="Z72" s="1713"/>
      <c r="AA72" s="1713"/>
      <c r="AB72" s="351"/>
    </row>
    <row r="73" spans="1:28" ht="14.25" customHeight="1" x14ac:dyDescent="0.35">
      <c r="A73" s="337"/>
      <c r="B73" s="1714"/>
      <c r="C73" s="1715"/>
      <c r="D73" s="1715"/>
      <c r="E73" s="358"/>
      <c r="F73" s="358"/>
      <c r="G73" s="358"/>
      <c r="H73" s="358"/>
      <c r="I73" s="358"/>
      <c r="J73" s="358"/>
      <c r="K73" s="358"/>
      <c r="L73" s="358"/>
      <c r="M73" s="358"/>
      <c r="N73" s="358"/>
      <c r="O73" s="358"/>
      <c r="P73" s="358"/>
      <c r="Q73" s="358"/>
      <c r="R73" s="358"/>
      <c r="S73" s="358"/>
      <c r="T73" s="358"/>
      <c r="U73" s="358"/>
      <c r="V73" s="358"/>
      <c r="W73" s="358"/>
      <c r="X73" s="358"/>
      <c r="Y73" s="358"/>
      <c r="Z73" s="358"/>
      <c r="AA73" s="358"/>
      <c r="AB73" s="351"/>
    </row>
    <row r="74" spans="1:28" ht="14.25" customHeight="1" thickBot="1" x14ac:dyDescent="0.4">
      <c r="A74" s="337"/>
      <c r="B74" s="1714"/>
      <c r="C74" s="1715"/>
      <c r="D74" s="1715"/>
      <c r="E74" s="358"/>
      <c r="F74" s="358"/>
      <c r="G74" s="358"/>
      <c r="H74" s="358"/>
      <c r="I74" s="358"/>
      <c r="J74" s="358"/>
      <c r="K74" s="358"/>
      <c r="L74" s="358"/>
      <c r="M74" s="358"/>
      <c r="N74" s="358"/>
      <c r="O74" s="358"/>
      <c r="P74" s="358"/>
      <c r="Q74" s="358"/>
      <c r="R74" s="358"/>
      <c r="S74" s="358"/>
      <c r="T74" s="358"/>
      <c r="U74" s="358"/>
      <c r="V74" s="358"/>
      <c r="W74" s="358"/>
      <c r="X74" s="358"/>
      <c r="Y74" s="358"/>
      <c r="Z74" s="358"/>
      <c r="AA74" s="358"/>
      <c r="AB74" s="351"/>
    </row>
    <row r="75" spans="1:28" ht="14.25" customHeight="1" x14ac:dyDescent="0.35">
      <c r="A75" s="337"/>
      <c r="B75" s="355"/>
      <c r="C75" s="1655" t="s">
        <v>47</v>
      </c>
      <c r="D75" s="1656"/>
      <c r="E75" s="1656"/>
      <c r="F75" s="1656"/>
      <c r="G75" s="1656"/>
      <c r="H75" s="1656"/>
      <c r="I75" s="1656"/>
      <c r="J75" s="1656"/>
      <c r="K75" s="1656"/>
      <c r="L75" s="1656"/>
      <c r="M75" s="1656"/>
      <c r="N75" s="1656"/>
      <c r="O75" s="1656"/>
      <c r="P75" s="1656"/>
      <c r="Q75" s="1656"/>
      <c r="R75" s="1656"/>
      <c r="S75" s="1656"/>
      <c r="T75" s="1656"/>
      <c r="U75" s="1656"/>
      <c r="V75" s="1656"/>
      <c r="W75" s="1656"/>
      <c r="X75" s="1656"/>
      <c r="Y75" s="1656"/>
      <c r="Z75" s="1656"/>
      <c r="AA75" s="1656"/>
      <c r="AB75" s="351"/>
    </row>
    <row r="76" spans="1:28" ht="14.25" customHeight="1" thickBot="1" x14ac:dyDescent="0.4">
      <c r="A76" s="338"/>
      <c r="B76" s="349"/>
      <c r="C76" s="1658"/>
      <c r="D76" s="1659"/>
      <c r="E76" s="1659"/>
      <c r="F76" s="1659"/>
      <c r="G76" s="1659"/>
      <c r="H76" s="1659"/>
      <c r="I76" s="1659"/>
      <c r="J76" s="1659"/>
      <c r="K76" s="1659"/>
      <c r="L76" s="1659"/>
      <c r="M76" s="1659"/>
      <c r="N76" s="1659"/>
      <c r="O76" s="1659"/>
      <c r="P76" s="1659"/>
      <c r="Q76" s="1659"/>
      <c r="R76" s="1659"/>
      <c r="S76" s="1659"/>
      <c r="T76" s="1659"/>
      <c r="U76" s="1659"/>
      <c r="V76" s="1659"/>
      <c r="W76" s="1659"/>
      <c r="X76" s="1659"/>
      <c r="Y76" s="1659"/>
      <c r="Z76" s="1659"/>
      <c r="AA76" s="1659"/>
      <c r="AB76" s="351"/>
    </row>
    <row r="77" spans="1:28" ht="14.25" customHeight="1" x14ac:dyDescent="0.35">
      <c r="A77" s="338"/>
      <c r="B77" s="349"/>
      <c r="C77" s="1716"/>
      <c r="D77" s="1717"/>
      <c r="E77" s="1717"/>
      <c r="F77" s="1717"/>
      <c r="G77" s="1717"/>
      <c r="H77" s="1717"/>
      <c r="I77" s="1717"/>
      <c r="J77" s="1717"/>
      <c r="K77" s="1717"/>
      <c r="L77" s="1717"/>
      <c r="M77" s="1717"/>
      <c r="N77" s="1717"/>
      <c r="O77" s="1717"/>
      <c r="P77" s="1717"/>
      <c r="Q77" s="1717"/>
      <c r="R77" s="1717"/>
      <c r="S77" s="1717"/>
      <c r="T77" s="1717"/>
      <c r="U77" s="1717"/>
      <c r="V77" s="1717"/>
      <c r="W77" s="1717"/>
      <c r="X77" s="1717"/>
      <c r="Y77" s="1717"/>
      <c r="Z77" s="1717"/>
      <c r="AA77" s="1717"/>
      <c r="AB77" s="351"/>
    </row>
    <row r="78" spans="1:28" ht="14.25" customHeight="1" x14ac:dyDescent="0.35">
      <c r="A78" s="338"/>
      <c r="B78" s="349"/>
      <c r="C78" s="1690"/>
      <c r="D78" s="1691"/>
      <c r="E78" s="1691"/>
      <c r="F78" s="1691"/>
      <c r="G78" s="1691"/>
      <c r="H78" s="1691"/>
      <c r="I78" s="1691"/>
      <c r="J78" s="1691"/>
      <c r="K78" s="1691"/>
      <c r="L78" s="1691"/>
      <c r="M78" s="1691"/>
      <c r="N78" s="1691"/>
      <c r="O78" s="1691"/>
      <c r="P78" s="1691"/>
      <c r="Q78" s="1691"/>
      <c r="R78" s="1691"/>
      <c r="S78" s="1691"/>
      <c r="T78" s="1691"/>
      <c r="U78" s="1691"/>
      <c r="V78" s="1691"/>
      <c r="W78" s="1691"/>
      <c r="X78" s="1691"/>
      <c r="Y78" s="1691"/>
      <c r="Z78" s="1691"/>
      <c r="AA78" s="1691"/>
      <c r="AB78" s="351"/>
    </row>
    <row r="79" spans="1:28" ht="14.25" customHeight="1" x14ac:dyDescent="0.35">
      <c r="A79" s="338"/>
      <c r="B79" s="349"/>
      <c r="C79" s="1690"/>
      <c r="D79" s="1691"/>
      <c r="E79" s="1691"/>
      <c r="F79" s="1691"/>
      <c r="G79" s="1691"/>
      <c r="H79" s="1691"/>
      <c r="I79" s="1691"/>
      <c r="J79" s="1691"/>
      <c r="K79" s="1691"/>
      <c r="L79" s="1691"/>
      <c r="M79" s="1691"/>
      <c r="N79" s="1691"/>
      <c r="O79" s="1691"/>
      <c r="P79" s="1691"/>
      <c r="Q79" s="1691"/>
      <c r="R79" s="1691"/>
      <c r="S79" s="1691"/>
      <c r="T79" s="1691"/>
      <c r="U79" s="1691"/>
      <c r="V79" s="1691"/>
      <c r="W79" s="1691"/>
      <c r="X79" s="1691"/>
      <c r="Y79" s="1691"/>
      <c r="Z79" s="1691"/>
      <c r="AA79" s="1691"/>
      <c r="AB79" s="351"/>
    </row>
    <row r="80" spans="1:28" ht="14.25" customHeight="1" x14ac:dyDescent="0.35">
      <c r="A80" s="338"/>
      <c r="B80" s="349"/>
      <c r="C80" s="1690"/>
      <c r="D80" s="1691"/>
      <c r="E80" s="1691"/>
      <c r="F80" s="1691"/>
      <c r="G80" s="1691"/>
      <c r="H80" s="1691"/>
      <c r="I80" s="1691"/>
      <c r="J80" s="1691"/>
      <c r="K80" s="1691"/>
      <c r="L80" s="1691"/>
      <c r="M80" s="1691"/>
      <c r="N80" s="1691"/>
      <c r="O80" s="1691"/>
      <c r="P80" s="1691"/>
      <c r="Q80" s="1691"/>
      <c r="R80" s="1691"/>
      <c r="S80" s="1691"/>
      <c r="T80" s="1691"/>
      <c r="U80" s="1691"/>
      <c r="V80" s="1691"/>
      <c r="W80" s="1691"/>
      <c r="X80" s="1691"/>
      <c r="Y80" s="1691"/>
      <c r="Z80" s="1691"/>
      <c r="AA80" s="1691"/>
      <c r="AB80" s="351"/>
    </row>
    <row r="81" spans="1:28" ht="14.25" customHeight="1" x14ac:dyDescent="0.35">
      <c r="A81" s="338"/>
      <c r="B81" s="349"/>
      <c r="C81" s="1690"/>
      <c r="D81" s="1691"/>
      <c r="E81" s="1691"/>
      <c r="F81" s="1691"/>
      <c r="G81" s="1691"/>
      <c r="H81" s="1691"/>
      <c r="I81" s="1691"/>
      <c r="J81" s="1691"/>
      <c r="K81" s="1691"/>
      <c r="L81" s="1691"/>
      <c r="M81" s="1691"/>
      <c r="N81" s="1691"/>
      <c r="O81" s="1691"/>
      <c r="P81" s="1691"/>
      <c r="Q81" s="1691"/>
      <c r="R81" s="1691"/>
      <c r="S81" s="1691"/>
      <c r="T81" s="1691"/>
      <c r="U81" s="1691"/>
      <c r="V81" s="1691"/>
      <c r="W81" s="1691"/>
      <c r="X81" s="1691"/>
      <c r="Y81" s="1691"/>
      <c r="Z81" s="1691"/>
      <c r="AA81" s="1691"/>
      <c r="AB81" s="351"/>
    </row>
    <row r="82" spans="1:28" ht="14.25" customHeight="1" x14ac:dyDescent="0.35">
      <c r="A82" s="338"/>
      <c r="B82" s="349"/>
      <c r="C82" s="1690"/>
      <c r="D82" s="1691"/>
      <c r="E82" s="1691"/>
      <c r="F82" s="1691"/>
      <c r="G82" s="1691"/>
      <c r="H82" s="1691"/>
      <c r="I82" s="1691"/>
      <c r="J82" s="1691"/>
      <c r="K82" s="1691"/>
      <c r="L82" s="1691"/>
      <c r="M82" s="1691"/>
      <c r="N82" s="1691"/>
      <c r="O82" s="1691"/>
      <c r="P82" s="1691"/>
      <c r="Q82" s="1691"/>
      <c r="R82" s="1691"/>
      <c r="S82" s="1691"/>
      <c r="T82" s="1691"/>
      <c r="U82" s="1691"/>
      <c r="V82" s="1691"/>
      <c r="W82" s="1691"/>
      <c r="X82" s="1691"/>
      <c r="Y82" s="1691"/>
      <c r="Z82" s="1691"/>
      <c r="AA82" s="1691"/>
      <c r="AB82" s="351"/>
    </row>
    <row r="83" spans="1:28" ht="14.25" customHeight="1" x14ac:dyDescent="0.35">
      <c r="A83" s="338"/>
      <c r="B83" s="349"/>
      <c r="C83" s="1690"/>
      <c r="D83" s="1691"/>
      <c r="E83" s="1691"/>
      <c r="F83" s="1691"/>
      <c r="G83" s="1691"/>
      <c r="H83" s="1691"/>
      <c r="I83" s="1691"/>
      <c r="J83" s="1691"/>
      <c r="K83" s="1691"/>
      <c r="L83" s="1691"/>
      <c r="M83" s="1691"/>
      <c r="N83" s="1691"/>
      <c r="O83" s="1691"/>
      <c r="P83" s="1691"/>
      <c r="Q83" s="1691"/>
      <c r="R83" s="1691"/>
      <c r="S83" s="1691"/>
      <c r="T83" s="1691"/>
      <c r="U83" s="1691"/>
      <c r="V83" s="1691"/>
      <c r="W83" s="1691"/>
      <c r="X83" s="1691"/>
      <c r="Y83" s="1691"/>
      <c r="Z83" s="1691"/>
      <c r="AA83" s="1691"/>
      <c r="AB83" s="351"/>
    </row>
    <row r="84" spans="1:28" ht="14.25" customHeight="1" x14ac:dyDescent="0.35">
      <c r="A84" s="338"/>
      <c r="B84" s="349"/>
      <c r="C84" s="1690"/>
      <c r="D84" s="1691"/>
      <c r="E84" s="1691"/>
      <c r="F84" s="1691"/>
      <c r="G84" s="1691"/>
      <c r="H84" s="1691"/>
      <c r="I84" s="1691"/>
      <c r="J84" s="1691"/>
      <c r="K84" s="1691"/>
      <c r="L84" s="1691"/>
      <c r="M84" s="1691"/>
      <c r="N84" s="1691"/>
      <c r="O84" s="1691"/>
      <c r="P84" s="1691"/>
      <c r="Q84" s="1691"/>
      <c r="R84" s="1691"/>
      <c r="S84" s="1691"/>
      <c r="T84" s="1691"/>
      <c r="U84" s="1691"/>
      <c r="V84" s="1691"/>
      <c r="W84" s="1691"/>
      <c r="X84" s="1691"/>
      <c r="Y84" s="1691"/>
      <c r="Z84" s="1691"/>
      <c r="AA84" s="1691"/>
      <c r="AB84" s="351"/>
    </row>
    <row r="85" spans="1:28" ht="14.25" customHeight="1" x14ac:dyDescent="0.35">
      <c r="A85" s="338"/>
      <c r="B85" s="349"/>
      <c r="C85" s="1690"/>
      <c r="D85" s="1691"/>
      <c r="E85" s="1691"/>
      <c r="F85" s="1691"/>
      <c r="G85" s="1691"/>
      <c r="H85" s="1691"/>
      <c r="I85" s="1691"/>
      <c r="J85" s="1691"/>
      <c r="K85" s="1691"/>
      <c r="L85" s="1691"/>
      <c r="M85" s="1691"/>
      <c r="N85" s="1691"/>
      <c r="O85" s="1691"/>
      <c r="P85" s="1691"/>
      <c r="Q85" s="1691"/>
      <c r="R85" s="1691"/>
      <c r="S85" s="1691"/>
      <c r="T85" s="1691"/>
      <c r="U85" s="1691"/>
      <c r="V85" s="1691"/>
      <c r="W85" s="1691"/>
      <c r="X85" s="1691"/>
      <c r="Y85" s="1691"/>
      <c r="Z85" s="1691"/>
      <c r="AA85" s="1691"/>
      <c r="AB85" s="351"/>
    </row>
    <row r="86" spans="1:28" ht="14.25" customHeight="1" x14ac:dyDescent="0.35">
      <c r="A86" s="338"/>
      <c r="B86" s="359"/>
      <c r="C86" s="360"/>
      <c r="D86" s="360"/>
      <c r="E86" s="360"/>
      <c r="F86" s="360"/>
      <c r="G86" s="360"/>
      <c r="H86" s="360"/>
      <c r="I86" s="360"/>
      <c r="J86" s="360"/>
      <c r="K86" s="360"/>
      <c r="L86" s="360"/>
      <c r="M86" s="360"/>
      <c r="N86" s="360"/>
      <c r="O86" s="360"/>
      <c r="P86" s="360"/>
      <c r="Q86" s="360"/>
      <c r="R86" s="360"/>
      <c r="S86" s="360"/>
      <c r="T86" s="360"/>
      <c r="U86" s="360"/>
      <c r="V86" s="360"/>
      <c r="W86" s="360"/>
      <c r="X86" s="360"/>
      <c r="Y86" s="360"/>
      <c r="Z86" s="360"/>
      <c r="AA86" s="360"/>
      <c r="AB86" s="361"/>
    </row>
    <row r="87" spans="1:28" ht="14.25" customHeight="1" thickBot="1" x14ac:dyDescent="0.4">
      <c r="A87" s="338"/>
      <c r="B87" s="362"/>
      <c r="C87" s="363"/>
      <c r="D87" s="363"/>
      <c r="E87" s="363"/>
      <c r="F87" s="363"/>
      <c r="G87" s="363"/>
      <c r="H87" s="363"/>
      <c r="I87" s="363"/>
      <c r="J87" s="363"/>
      <c r="K87" s="363"/>
      <c r="L87" s="363"/>
      <c r="M87" s="363"/>
      <c r="N87" s="363"/>
      <c r="O87" s="363"/>
      <c r="P87" s="363"/>
      <c r="Q87" s="363"/>
      <c r="R87" s="363"/>
      <c r="S87" s="363"/>
      <c r="T87" s="363"/>
      <c r="U87" s="363"/>
      <c r="V87" s="363"/>
      <c r="W87" s="363"/>
      <c r="X87" s="363"/>
      <c r="Y87" s="363"/>
      <c r="Z87" s="363"/>
      <c r="AA87" s="363"/>
      <c r="AB87" s="364"/>
    </row>
    <row r="88" spans="1:28" ht="14.25" customHeight="1" x14ac:dyDescent="0.35">
      <c r="A88" s="338"/>
      <c r="B88" s="365"/>
      <c r="C88" s="1718" t="s">
        <v>41</v>
      </c>
      <c r="D88" s="1719"/>
      <c r="E88" s="1719"/>
      <c r="F88" s="1719"/>
      <c r="G88" s="1720"/>
      <c r="H88" s="1718" t="s">
        <v>595</v>
      </c>
      <c r="I88" s="1719"/>
      <c r="J88" s="1719" t="s">
        <v>595</v>
      </c>
      <c r="K88" s="1719"/>
      <c r="L88" s="1719"/>
      <c r="M88" s="1720"/>
      <c r="N88" s="1718" t="s">
        <v>49</v>
      </c>
      <c r="O88" s="1719"/>
      <c r="P88" s="1719"/>
      <c r="Q88" s="1719"/>
      <c r="R88" s="1719"/>
      <c r="S88" s="1719"/>
      <c r="T88" s="1719"/>
      <c r="U88" s="1720"/>
      <c r="V88" s="1728" t="s">
        <v>50</v>
      </c>
      <c r="W88" s="1729"/>
      <c r="X88" s="1729"/>
      <c r="Y88" s="1729"/>
      <c r="Z88" s="1729"/>
      <c r="AA88" s="1729"/>
      <c r="AB88" s="366"/>
    </row>
    <row r="89" spans="1:28" ht="24" customHeight="1" x14ac:dyDescent="0.35">
      <c r="A89" s="338"/>
      <c r="B89" s="367"/>
      <c r="C89" s="1721"/>
      <c r="D89" s="1722"/>
      <c r="E89" s="1722"/>
      <c r="F89" s="1722"/>
      <c r="G89" s="1723"/>
      <c r="H89" s="1721" t="s">
        <v>816</v>
      </c>
      <c r="I89" s="1722"/>
      <c r="J89" s="1727" t="s">
        <v>596</v>
      </c>
      <c r="K89" s="1727"/>
      <c r="L89" s="1727"/>
      <c r="M89" s="1723"/>
      <c r="N89" s="1721"/>
      <c r="O89" s="1722"/>
      <c r="P89" s="1722"/>
      <c r="Q89" s="1722"/>
      <c r="R89" s="1722"/>
      <c r="S89" s="1722"/>
      <c r="T89" s="1722"/>
      <c r="U89" s="1723"/>
      <c r="V89" s="1730"/>
      <c r="W89" s="1731"/>
      <c r="X89" s="1731"/>
      <c r="Y89" s="1731"/>
      <c r="Z89" s="1731"/>
      <c r="AA89" s="1731"/>
      <c r="AB89" s="366"/>
    </row>
    <row r="90" spans="1:28" ht="14.25" customHeight="1" thickBot="1" x14ac:dyDescent="0.4">
      <c r="A90" s="338"/>
      <c r="B90" s="367"/>
      <c r="C90" s="1724"/>
      <c r="D90" s="1725"/>
      <c r="E90" s="1725"/>
      <c r="F90" s="1725"/>
      <c r="G90" s="1726"/>
      <c r="H90" s="1724"/>
      <c r="I90" s="1725"/>
      <c r="J90" s="1725"/>
      <c r="K90" s="1725"/>
      <c r="L90" s="1725"/>
      <c r="M90" s="1726"/>
      <c r="N90" s="1724"/>
      <c r="O90" s="1725"/>
      <c r="P90" s="1725"/>
      <c r="Q90" s="1725"/>
      <c r="R90" s="1725"/>
      <c r="S90" s="1725"/>
      <c r="T90" s="1725"/>
      <c r="U90" s="1726"/>
      <c r="V90" s="1732"/>
      <c r="W90" s="1733"/>
      <c r="X90" s="1733"/>
      <c r="Y90" s="1733"/>
      <c r="Z90" s="1733"/>
      <c r="AA90" s="1733"/>
      <c r="AB90" s="366"/>
    </row>
    <row r="91" spans="1:28" ht="96" customHeight="1" x14ac:dyDescent="0.35">
      <c r="A91" s="338"/>
      <c r="B91" s="365"/>
      <c r="C91" s="1743" t="s">
        <v>197</v>
      </c>
      <c r="D91" s="1744"/>
      <c r="E91" s="1744"/>
      <c r="F91" s="1744"/>
      <c r="G91" s="1745"/>
      <c r="H91" s="1746">
        <v>0.91</v>
      </c>
      <c r="I91" s="1747"/>
      <c r="J91" s="1748">
        <v>0.89</v>
      </c>
      <c r="K91" s="1748"/>
      <c r="L91" s="1748"/>
      <c r="M91" s="1749"/>
      <c r="N91" s="1750" t="s">
        <v>285</v>
      </c>
      <c r="O91" s="1751"/>
      <c r="P91" s="1751"/>
      <c r="Q91" s="1751"/>
      <c r="R91" s="1751"/>
      <c r="S91" s="1751"/>
      <c r="T91" s="1751"/>
      <c r="U91" s="1752"/>
      <c r="V91" s="1750" t="s">
        <v>286</v>
      </c>
      <c r="W91" s="1751"/>
      <c r="X91" s="1751"/>
      <c r="Y91" s="1751"/>
      <c r="Z91" s="1751"/>
      <c r="AA91" s="1753"/>
      <c r="AB91" s="368"/>
    </row>
    <row r="92" spans="1:28" ht="156" customHeight="1" x14ac:dyDescent="0.35">
      <c r="A92" s="338"/>
      <c r="B92" s="365"/>
      <c r="C92" s="1734" t="s">
        <v>200</v>
      </c>
      <c r="D92" s="1735"/>
      <c r="E92" s="1735"/>
      <c r="F92" s="1735"/>
      <c r="G92" s="1736"/>
      <c r="H92" s="1487">
        <v>0.96699999999999997</v>
      </c>
      <c r="I92" s="1488"/>
      <c r="J92" s="1737">
        <v>0.80800000000000005</v>
      </c>
      <c r="K92" s="1737"/>
      <c r="L92" s="1737"/>
      <c r="M92" s="1738"/>
      <c r="N92" s="1739" t="s">
        <v>719</v>
      </c>
      <c r="O92" s="1740"/>
      <c r="P92" s="1740"/>
      <c r="Q92" s="1740"/>
      <c r="R92" s="1740"/>
      <c r="S92" s="1740"/>
      <c r="T92" s="1740"/>
      <c r="U92" s="1741"/>
      <c r="V92" s="1739" t="s">
        <v>720</v>
      </c>
      <c r="W92" s="1740"/>
      <c r="X92" s="1740"/>
      <c r="Y92" s="1740"/>
      <c r="Z92" s="1740"/>
      <c r="AA92" s="1742"/>
      <c r="AB92" s="368"/>
    </row>
    <row r="93" spans="1:28" ht="156" customHeight="1" x14ac:dyDescent="0.35">
      <c r="A93" s="1560"/>
      <c r="B93" s="1763"/>
      <c r="C93" s="1764" t="s">
        <v>201</v>
      </c>
      <c r="D93" s="1765"/>
      <c r="E93" s="1765"/>
      <c r="F93" s="1765"/>
      <c r="G93" s="1766"/>
      <c r="H93" s="1789">
        <v>0.95</v>
      </c>
      <c r="I93" s="1790"/>
      <c r="J93" s="1774">
        <v>0.81</v>
      </c>
      <c r="K93" s="1774"/>
      <c r="L93" s="1774"/>
      <c r="M93" s="1775"/>
      <c r="N93" s="1754" t="s">
        <v>1267</v>
      </c>
      <c r="O93" s="1755"/>
      <c r="P93" s="1755"/>
      <c r="Q93" s="1755"/>
      <c r="R93" s="1755"/>
      <c r="S93" s="1755"/>
      <c r="T93" s="1755"/>
      <c r="U93" s="1756"/>
      <c r="V93" s="1754" t="s">
        <v>1268</v>
      </c>
      <c r="W93" s="1755"/>
      <c r="X93" s="1755"/>
      <c r="Y93" s="1755"/>
      <c r="Z93" s="1755"/>
      <c r="AA93" s="1760"/>
      <c r="AB93" s="1762"/>
    </row>
    <row r="94" spans="1:28" ht="180" customHeight="1" x14ac:dyDescent="0.35">
      <c r="A94" s="1560"/>
      <c r="B94" s="1763"/>
      <c r="C94" s="1786"/>
      <c r="D94" s="1787"/>
      <c r="E94" s="1787"/>
      <c r="F94" s="1787"/>
      <c r="G94" s="1788"/>
      <c r="H94" s="1791"/>
      <c r="I94" s="1792"/>
      <c r="J94" s="1793"/>
      <c r="K94" s="1793"/>
      <c r="L94" s="1793"/>
      <c r="M94" s="1794"/>
      <c r="N94" s="1757"/>
      <c r="O94" s="1758"/>
      <c r="P94" s="1758"/>
      <c r="Q94" s="1758"/>
      <c r="R94" s="1758"/>
      <c r="S94" s="1758"/>
      <c r="T94" s="1758"/>
      <c r="U94" s="1759"/>
      <c r="V94" s="1757" t="s">
        <v>1269</v>
      </c>
      <c r="W94" s="1758"/>
      <c r="X94" s="1758"/>
      <c r="Y94" s="1758"/>
      <c r="Z94" s="1758"/>
      <c r="AA94" s="1761"/>
      <c r="AB94" s="1762"/>
    </row>
    <row r="95" spans="1:28" ht="204" customHeight="1" x14ac:dyDescent="0.35">
      <c r="A95" s="1560"/>
      <c r="B95" s="1763"/>
      <c r="C95" s="1764" t="s">
        <v>202</v>
      </c>
      <c r="D95" s="1765"/>
      <c r="E95" s="1765"/>
      <c r="F95" s="1765"/>
      <c r="G95" s="1766"/>
      <c r="H95" s="1770">
        <v>0.97099999999999997</v>
      </c>
      <c r="I95" s="1771"/>
      <c r="J95" s="1774">
        <v>0.90700000000000003</v>
      </c>
      <c r="K95" s="1774"/>
      <c r="L95" s="1774"/>
      <c r="M95" s="1775"/>
      <c r="N95" s="1777" t="s">
        <v>1270</v>
      </c>
      <c r="O95" s="1778"/>
      <c r="P95" s="1778"/>
      <c r="Q95" s="1778"/>
      <c r="R95" s="1778"/>
      <c r="S95" s="1778"/>
      <c r="T95" s="1778"/>
      <c r="U95" s="1779"/>
      <c r="V95" s="1754" t="s">
        <v>1271</v>
      </c>
      <c r="W95" s="1755"/>
      <c r="X95" s="1755"/>
      <c r="Y95" s="1755"/>
      <c r="Z95" s="1755"/>
      <c r="AA95" s="1760"/>
      <c r="AB95" s="1762"/>
    </row>
    <row r="96" spans="1:28" ht="108" customHeight="1" thickBot="1" x14ac:dyDescent="0.4">
      <c r="A96" s="1560"/>
      <c r="B96" s="1763"/>
      <c r="C96" s="1767"/>
      <c r="D96" s="1768"/>
      <c r="E96" s="1768"/>
      <c r="F96" s="1768"/>
      <c r="G96" s="1769"/>
      <c r="H96" s="1772"/>
      <c r="I96" s="1773"/>
      <c r="J96" s="1773"/>
      <c r="K96" s="1773"/>
      <c r="L96" s="1773"/>
      <c r="M96" s="1776"/>
      <c r="N96" s="1780"/>
      <c r="O96" s="1781"/>
      <c r="P96" s="1781"/>
      <c r="Q96" s="1781"/>
      <c r="R96" s="1781"/>
      <c r="S96" s="1781"/>
      <c r="T96" s="1781"/>
      <c r="U96" s="1782"/>
      <c r="V96" s="1783" t="s">
        <v>1272</v>
      </c>
      <c r="W96" s="1784"/>
      <c r="X96" s="1784"/>
      <c r="Y96" s="1784"/>
      <c r="Z96" s="1784"/>
      <c r="AA96" s="1785"/>
      <c r="AB96" s="1762"/>
    </row>
    <row r="97" spans="1:28" ht="14.25" customHeight="1" x14ac:dyDescent="0.35">
      <c r="A97" s="338"/>
      <c r="B97" s="338"/>
      <c r="C97" s="369"/>
      <c r="D97" s="369"/>
      <c r="E97" s="369"/>
      <c r="F97" s="369"/>
      <c r="G97" s="369"/>
      <c r="H97" s="369"/>
      <c r="I97" s="369"/>
      <c r="J97" s="369"/>
      <c r="K97" s="369"/>
      <c r="L97" s="369"/>
      <c r="M97" s="369"/>
      <c r="N97" s="369"/>
      <c r="O97" s="369"/>
      <c r="P97" s="369"/>
      <c r="Q97" s="369"/>
      <c r="R97" s="369"/>
      <c r="S97" s="369"/>
      <c r="T97" s="369"/>
      <c r="U97" s="369"/>
      <c r="V97" s="369"/>
      <c r="W97" s="369"/>
      <c r="X97" s="369"/>
      <c r="Y97" s="369"/>
      <c r="Z97" s="369"/>
      <c r="AA97" s="369"/>
      <c r="AB97" s="338"/>
    </row>
    <row r="98" spans="1:28" ht="14.25" customHeight="1" x14ac:dyDescent="0.35">
      <c r="A98" s="338"/>
      <c r="B98" s="338"/>
      <c r="C98" s="369"/>
      <c r="D98" s="369"/>
      <c r="E98" s="369"/>
      <c r="F98" s="369"/>
      <c r="G98" s="369"/>
      <c r="H98" s="369"/>
      <c r="I98" s="369"/>
      <c r="J98" s="369"/>
      <c r="K98" s="369"/>
      <c r="L98" s="369"/>
      <c r="M98" s="369"/>
      <c r="N98" s="369"/>
      <c r="O98" s="369"/>
      <c r="P98" s="369"/>
      <c r="Q98" s="369"/>
      <c r="R98" s="369"/>
      <c r="S98" s="369"/>
      <c r="T98" s="369"/>
      <c r="U98" s="369"/>
      <c r="V98" s="369"/>
      <c r="W98" s="369"/>
      <c r="X98" s="369"/>
      <c r="Y98" s="369"/>
      <c r="Z98" s="369"/>
      <c r="AA98" s="369"/>
      <c r="AB98" s="338"/>
    </row>
    <row r="99" spans="1:28" ht="14.25" customHeight="1" x14ac:dyDescent="0.35">
      <c r="A99" s="338"/>
      <c r="B99" s="338"/>
      <c r="C99" s="369"/>
      <c r="D99" s="369"/>
      <c r="E99" s="369"/>
      <c r="F99" s="369"/>
      <c r="G99" s="369"/>
      <c r="H99" s="369"/>
      <c r="I99" s="369"/>
      <c r="J99" s="369"/>
      <c r="K99" s="369"/>
      <c r="L99" s="369"/>
      <c r="M99" s="369"/>
      <c r="N99" s="369"/>
      <c r="O99" s="369"/>
      <c r="P99" s="369"/>
      <c r="Q99" s="369"/>
      <c r="R99" s="369"/>
      <c r="S99" s="369"/>
      <c r="T99" s="369"/>
      <c r="U99" s="369"/>
      <c r="V99" s="369"/>
      <c r="W99" s="369"/>
      <c r="X99" s="369"/>
      <c r="Y99" s="369"/>
      <c r="Z99" s="369"/>
      <c r="AA99" s="369"/>
      <c r="AB99" s="338"/>
    </row>
    <row r="100" spans="1:28" ht="6" customHeight="1" x14ac:dyDescent="0.35">
      <c r="A100" s="338"/>
      <c r="B100" s="338"/>
      <c r="C100" s="369"/>
      <c r="D100" s="369"/>
      <c r="E100" s="369"/>
      <c r="F100" s="369"/>
      <c r="G100" s="369"/>
      <c r="H100" s="369"/>
      <c r="I100" s="369"/>
      <c r="J100" s="369"/>
      <c r="K100" s="369"/>
      <c r="L100" s="369"/>
      <c r="M100" s="369"/>
      <c r="N100" s="369"/>
      <c r="O100" s="369"/>
      <c r="P100" s="369"/>
      <c r="Q100" s="369"/>
      <c r="R100" s="369"/>
      <c r="S100" s="369"/>
      <c r="T100" s="369"/>
      <c r="U100" s="369"/>
      <c r="V100" s="369"/>
      <c r="W100" s="369"/>
      <c r="X100" s="369"/>
      <c r="Y100" s="369"/>
      <c r="Z100" s="369"/>
      <c r="AA100" s="369"/>
      <c r="AB100" s="338"/>
    </row>
    <row r="101" spans="1:28" ht="14.25" customHeight="1" x14ac:dyDescent="0.35">
      <c r="A101" s="338"/>
      <c r="B101" s="338"/>
      <c r="C101" s="338"/>
      <c r="D101" s="338"/>
      <c r="E101" s="338"/>
      <c r="F101" s="338"/>
      <c r="G101" s="338"/>
      <c r="H101" s="338"/>
      <c r="I101" s="338"/>
      <c r="J101" s="338"/>
      <c r="K101" s="338"/>
      <c r="L101" s="338"/>
      <c r="M101" s="338"/>
      <c r="N101" s="338"/>
      <c r="O101" s="338"/>
      <c r="P101" s="338"/>
      <c r="Q101" s="338"/>
      <c r="R101" s="338"/>
      <c r="S101" s="338"/>
      <c r="T101" s="338"/>
      <c r="U101" s="338"/>
      <c r="V101" s="338"/>
      <c r="W101" s="338"/>
      <c r="X101" s="338"/>
      <c r="Y101" s="338"/>
      <c r="Z101" s="338"/>
      <c r="AA101" s="338"/>
      <c r="AB101" s="338"/>
    </row>
    <row r="102" spans="1:28" ht="14.25" customHeight="1" x14ac:dyDescent="0.35">
      <c r="A102" s="338"/>
      <c r="B102" s="338"/>
      <c r="C102" s="338"/>
      <c r="D102" s="338"/>
      <c r="E102" s="338"/>
      <c r="F102" s="338"/>
      <c r="G102" s="338"/>
      <c r="H102" s="338"/>
      <c r="I102" s="338"/>
      <c r="J102" s="338"/>
      <c r="K102" s="338"/>
      <c r="L102" s="338"/>
      <c r="M102" s="338"/>
      <c r="N102" s="338"/>
      <c r="O102" s="338"/>
      <c r="P102" s="338"/>
      <c r="Q102" s="338"/>
      <c r="R102" s="338"/>
      <c r="S102" s="338"/>
      <c r="T102" s="338"/>
      <c r="U102" s="338"/>
      <c r="V102" s="338"/>
      <c r="W102" s="338"/>
      <c r="X102" s="338"/>
      <c r="Y102" s="338"/>
      <c r="Z102" s="338"/>
      <c r="AA102" s="338"/>
      <c r="AB102" s="338"/>
    </row>
    <row r="103" spans="1:28" ht="14.25" customHeight="1" x14ac:dyDescent="0.35">
      <c r="A103" s="338"/>
      <c r="B103" s="338"/>
      <c r="C103" s="338"/>
      <c r="D103" s="338"/>
      <c r="E103" s="338"/>
      <c r="F103" s="338"/>
      <c r="G103" s="338"/>
      <c r="H103" s="338"/>
      <c r="I103" s="338"/>
      <c r="J103" s="338"/>
      <c r="K103" s="338"/>
      <c r="L103" s="338"/>
      <c r="M103" s="338"/>
      <c r="N103" s="338"/>
      <c r="O103" s="338"/>
      <c r="P103" s="338"/>
      <c r="Q103" s="338"/>
      <c r="R103" s="338"/>
      <c r="S103" s="338"/>
      <c r="T103" s="338"/>
      <c r="U103" s="338"/>
      <c r="V103" s="338"/>
      <c r="W103" s="338"/>
      <c r="X103" s="338"/>
      <c r="Y103" s="338"/>
      <c r="Z103" s="338"/>
      <c r="AA103" s="338"/>
      <c r="AB103" s="338"/>
    </row>
    <row r="104" spans="1:28" ht="14.25" customHeight="1" x14ac:dyDescent="0.35">
      <c r="A104" s="338"/>
      <c r="B104" s="338"/>
      <c r="C104" s="338"/>
      <c r="D104" s="338"/>
      <c r="E104" s="338"/>
      <c r="F104" s="338"/>
      <c r="G104" s="338"/>
      <c r="H104" s="338"/>
      <c r="I104" s="338"/>
      <c r="J104" s="338"/>
      <c r="K104" s="338"/>
      <c r="L104" s="338"/>
      <c r="M104" s="338"/>
      <c r="N104" s="338"/>
      <c r="O104" s="338"/>
      <c r="P104" s="338"/>
      <c r="Q104" s="338"/>
      <c r="R104" s="338"/>
      <c r="S104" s="338"/>
      <c r="T104" s="338"/>
      <c r="U104" s="338"/>
      <c r="V104" s="338"/>
      <c r="W104" s="338"/>
      <c r="X104" s="338"/>
      <c r="Y104" s="338"/>
      <c r="Z104" s="338"/>
      <c r="AA104" s="338"/>
      <c r="AB104" s="338"/>
    </row>
    <row r="105" spans="1:28" ht="14.25" customHeight="1" x14ac:dyDescent="0.35">
      <c r="A105" s="338"/>
      <c r="B105" s="338"/>
      <c r="C105" s="338"/>
      <c r="D105" s="338"/>
      <c r="E105" s="338"/>
      <c r="F105" s="338"/>
      <c r="G105" s="338"/>
      <c r="H105" s="338"/>
      <c r="I105" s="338"/>
      <c r="J105" s="338"/>
      <c r="K105" s="338"/>
      <c r="L105" s="338"/>
      <c r="M105" s="338"/>
      <c r="N105" s="338"/>
      <c r="O105" s="338"/>
      <c r="P105" s="338"/>
      <c r="Q105" s="338"/>
      <c r="R105" s="338"/>
      <c r="S105" s="338"/>
      <c r="T105" s="338"/>
      <c r="U105" s="338"/>
      <c r="V105" s="338"/>
      <c r="W105" s="338"/>
      <c r="X105" s="338"/>
      <c r="Y105" s="338"/>
      <c r="Z105" s="338"/>
      <c r="AA105" s="338"/>
      <c r="AB105" s="338"/>
    </row>
    <row r="106" spans="1:28" ht="14.25" customHeight="1" x14ac:dyDescent="0.35">
      <c r="A106" s="338"/>
      <c r="B106" s="338"/>
      <c r="C106" s="338"/>
      <c r="D106" s="338"/>
      <c r="E106" s="338"/>
      <c r="F106" s="338"/>
      <c r="G106" s="338"/>
      <c r="H106" s="338"/>
      <c r="I106" s="338"/>
      <c r="J106" s="338"/>
      <c r="K106" s="338"/>
      <c r="L106" s="338"/>
      <c r="M106" s="338"/>
      <c r="N106" s="338"/>
      <c r="O106" s="338"/>
      <c r="P106" s="338"/>
      <c r="Q106" s="338"/>
      <c r="R106" s="338"/>
      <c r="S106" s="338"/>
      <c r="T106" s="338"/>
      <c r="U106" s="338"/>
      <c r="V106" s="338"/>
      <c r="W106" s="338"/>
      <c r="X106" s="338"/>
      <c r="Y106" s="338"/>
      <c r="Z106" s="338"/>
      <c r="AA106" s="338"/>
      <c r="AB106" s="338"/>
    </row>
    <row r="107" spans="1:28" ht="14.25" customHeight="1" x14ac:dyDescent="0.35">
      <c r="A107" s="338"/>
      <c r="B107" s="338"/>
      <c r="C107" s="338"/>
      <c r="D107" s="338"/>
      <c r="E107" s="338"/>
      <c r="F107" s="338"/>
      <c r="G107" s="338"/>
      <c r="H107" s="338"/>
      <c r="I107" s="338"/>
      <c r="J107" s="338"/>
      <c r="K107" s="338"/>
      <c r="L107" s="338"/>
      <c r="M107" s="338"/>
      <c r="N107" s="338"/>
      <c r="O107" s="338"/>
      <c r="P107" s="338"/>
      <c r="Q107" s="338"/>
      <c r="R107" s="338"/>
      <c r="S107" s="338"/>
      <c r="T107" s="338"/>
      <c r="U107" s="338"/>
      <c r="V107" s="338"/>
      <c r="W107" s="338"/>
      <c r="X107" s="338"/>
      <c r="Y107" s="338"/>
      <c r="Z107" s="338"/>
      <c r="AA107" s="338"/>
      <c r="AB107" s="338"/>
    </row>
    <row r="108" spans="1:28" ht="14.25" customHeight="1" x14ac:dyDescent="0.35">
      <c r="A108" s="338"/>
      <c r="B108" s="338"/>
      <c r="C108" s="338"/>
      <c r="D108" s="338"/>
      <c r="E108" s="338"/>
      <c r="F108" s="338"/>
      <c r="G108" s="338"/>
      <c r="H108" s="338"/>
      <c r="I108" s="338"/>
      <c r="J108" s="338"/>
      <c r="K108" s="338"/>
      <c r="L108" s="338"/>
      <c r="M108" s="338"/>
      <c r="N108" s="338"/>
      <c r="O108" s="338"/>
      <c r="P108" s="338"/>
      <c r="Q108" s="338"/>
      <c r="R108" s="338"/>
      <c r="S108" s="338"/>
      <c r="T108" s="338"/>
      <c r="U108" s="338"/>
      <c r="V108" s="338"/>
      <c r="W108" s="338"/>
      <c r="X108" s="338"/>
      <c r="Y108" s="338"/>
      <c r="Z108" s="338"/>
      <c r="AA108" s="338"/>
      <c r="AB108" s="338"/>
    </row>
    <row r="109" spans="1:28" ht="14.25" customHeight="1" x14ac:dyDescent="0.35">
      <c r="A109" s="338"/>
      <c r="B109" s="338"/>
      <c r="C109" s="338"/>
      <c r="D109" s="338"/>
      <c r="E109" s="338"/>
      <c r="F109" s="338"/>
      <c r="G109" s="338"/>
      <c r="H109" s="338"/>
      <c r="I109" s="338"/>
      <c r="J109" s="338"/>
      <c r="K109" s="338"/>
      <c r="L109" s="338"/>
      <c r="M109" s="338"/>
      <c r="N109" s="338"/>
      <c r="O109" s="338"/>
      <c r="P109" s="338"/>
      <c r="Q109" s="338"/>
      <c r="R109" s="338"/>
      <c r="S109" s="338"/>
      <c r="T109" s="338"/>
      <c r="U109" s="338"/>
      <c r="V109" s="338"/>
      <c r="W109" s="338"/>
      <c r="X109" s="338"/>
      <c r="Y109" s="338"/>
      <c r="Z109" s="338"/>
      <c r="AA109" s="338"/>
      <c r="AB109" s="338"/>
    </row>
    <row r="110" spans="1:28" ht="14.25" customHeight="1" x14ac:dyDescent="0.35">
      <c r="A110" s="338"/>
      <c r="B110" s="338"/>
      <c r="C110" s="338"/>
      <c r="D110" s="338"/>
      <c r="E110" s="338"/>
      <c r="F110" s="338"/>
      <c r="G110" s="338"/>
      <c r="H110" s="338"/>
      <c r="I110" s="338"/>
      <c r="J110" s="338"/>
      <c r="K110" s="338"/>
      <c r="L110" s="338"/>
      <c r="M110" s="338"/>
      <c r="N110" s="338"/>
      <c r="O110" s="338"/>
      <c r="P110" s="338"/>
      <c r="Q110" s="338"/>
      <c r="R110" s="338"/>
      <c r="S110" s="338"/>
      <c r="T110" s="338"/>
      <c r="U110" s="338"/>
      <c r="V110" s="338"/>
      <c r="W110" s="338"/>
      <c r="X110" s="338"/>
      <c r="Y110" s="338"/>
      <c r="Z110" s="338"/>
      <c r="AA110" s="338"/>
      <c r="AB110" s="338"/>
    </row>
    <row r="111" spans="1:28" ht="14.25" customHeight="1" x14ac:dyDescent="0.35">
      <c r="A111" s="338"/>
      <c r="B111" s="338"/>
      <c r="C111" s="338"/>
      <c r="D111" s="338"/>
      <c r="E111" s="338"/>
      <c r="F111" s="338"/>
      <c r="G111" s="338"/>
      <c r="H111" s="338"/>
      <c r="I111" s="338"/>
      <c r="J111" s="338"/>
      <c r="K111" s="338"/>
      <c r="L111" s="338"/>
      <c r="M111" s="338"/>
      <c r="N111" s="338"/>
      <c r="O111" s="338"/>
      <c r="P111" s="338"/>
      <c r="Q111" s="338"/>
      <c r="R111" s="338"/>
      <c r="S111" s="338"/>
      <c r="T111" s="338"/>
      <c r="U111" s="338"/>
      <c r="V111" s="338"/>
      <c r="W111" s="338"/>
      <c r="X111" s="338"/>
      <c r="Y111" s="338"/>
      <c r="Z111" s="338"/>
      <c r="AA111" s="338"/>
      <c r="AB111" s="338"/>
    </row>
    <row r="112" spans="1:28" ht="14.25" customHeight="1" x14ac:dyDescent="0.35">
      <c r="A112" s="338"/>
      <c r="B112" s="338"/>
      <c r="C112" s="338"/>
      <c r="D112" s="338"/>
      <c r="E112" s="338"/>
      <c r="F112" s="338"/>
      <c r="G112" s="338"/>
      <c r="H112" s="338"/>
      <c r="I112" s="338"/>
      <c r="J112" s="338"/>
      <c r="K112" s="338"/>
      <c r="L112" s="338"/>
      <c r="M112" s="338"/>
      <c r="N112" s="338"/>
      <c r="O112" s="338"/>
      <c r="P112" s="338"/>
      <c r="Q112" s="338"/>
      <c r="R112" s="338"/>
      <c r="S112" s="338"/>
      <c r="T112" s="338"/>
      <c r="U112" s="338"/>
      <c r="V112" s="338"/>
      <c r="W112" s="338"/>
      <c r="X112" s="338"/>
      <c r="Y112" s="338"/>
      <c r="Z112" s="338"/>
      <c r="AA112" s="338"/>
      <c r="AB112" s="338"/>
    </row>
    <row r="113" spans="1:28" ht="14.25" customHeight="1" x14ac:dyDescent="0.35">
      <c r="A113" s="338"/>
      <c r="B113" s="338"/>
      <c r="C113" s="338"/>
      <c r="D113" s="338"/>
      <c r="E113" s="338"/>
      <c r="F113" s="338"/>
      <c r="G113" s="338"/>
      <c r="H113" s="338"/>
      <c r="I113" s="338"/>
      <c r="J113" s="338"/>
      <c r="K113" s="338"/>
      <c r="L113" s="338"/>
      <c r="M113" s="338"/>
      <c r="N113" s="338"/>
      <c r="O113" s="338"/>
      <c r="P113" s="338"/>
      <c r="Q113" s="338"/>
      <c r="R113" s="338"/>
      <c r="S113" s="338"/>
      <c r="T113" s="338"/>
      <c r="U113" s="338"/>
      <c r="V113" s="338"/>
      <c r="W113" s="338"/>
      <c r="X113" s="338"/>
      <c r="Y113" s="338"/>
      <c r="Z113" s="338"/>
      <c r="AA113" s="338"/>
      <c r="AB113" s="338"/>
    </row>
    <row r="114" spans="1:28" ht="14.25" customHeight="1" x14ac:dyDescent="0.35">
      <c r="A114" s="338"/>
      <c r="B114" s="338"/>
      <c r="C114" s="338"/>
      <c r="D114" s="338"/>
      <c r="E114" s="338"/>
      <c r="F114" s="338"/>
      <c r="G114" s="338"/>
      <c r="H114" s="338"/>
      <c r="I114" s="338"/>
      <c r="J114" s="338"/>
      <c r="K114" s="338"/>
      <c r="L114" s="338"/>
      <c r="M114" s="338"/>
      <c r="N114" s="338"/>
      <c r="O114" s="338"/>
      <c r="P114" s="338"/>
      <c r="Q114" s="338"/>
      <c r="R114" s="338"/>
      <c r="S114" s="338"/>
      <c r="T114" s="338"/>
      <c r="U114" s="338"/>
      <c r="V114" s="338"/>
      <c r="W114" s="338"/>
      <c r="X114" s="338"/>
      <c r="Y114" s="338"/>
      <c r="Z114" s="338"/>
      <c r="AA114" s="338"/>
      <c r="AB114" s="338"/>
    </row>
    <row r="115" spans="1:28" ht="14.25" customHeight="1" x14ac:dyDescent="0.35">
      <c r="A115" s="338"/>
      <c r="B115" s="338"/>
      <c r="C115" s="338"/>
      <c r="D115" s="338"/>
      <c r="E115" s="338"/>
      <c r="F115" s="338"/>
      <c r="G115" s="338"/>
      <c r="H115" s="338"/>
      <c r="I115" s="338"/>
      <c r="J115" s="338"/>
      <c r="K115" s="338"/>
      <c r="L115" s="338"/>
      <c r="M115" s="338"/>
      <c r="N115" s="338"/>
      <c r="O115" s="338"/>
      <c r="P115" s="338"/>
      <c r="Q115" s="338"/>
      <c r="R115" s="338"/>
      <c r="S115" s="338"/>
      <c r="T115" s="338"/>
      <c r="U115" s="338"/>
      <c r="V115" s="338"/>
      <c r="W115" s="338"/>
      <c r="X115" s="338"/>
      <c r="Y115" s="338"/>
      <c r="Z115" s="338"/>
      <c r="AA115" s="338"/>
      <c r="AB115" s="338"/>
    </row>
    <row r="116" spans="1:28" ht="14.25" customHeight="1" x14ac:dyDescent="0.35">
      <c r="A116" s="338"/>
      <c r="B116" s="338"/>
      <c r="C116" s="338"/>
      <c r="D116" s="338"/>
      <c r="E116" s="338"/>
      <c r="F116" s="338"/>
      <c r="G116" s="338"/>
      <c r="H116" s="338"/>
      <c r="I116" s="338"/>
      <c r="J116" s="338"/>
      <c r="K116" s="338"/>
      <c r="L116" s="338"/>
      <c r="M116" s="338"/>
      <c r="N116" s="338"/>
      <c r="O116" s="338"/>
      <c r="P116" s="338"/>
      <c r="Q116" s="338"/>
      <c r="R116" s="338"/>
      <c r="S116" s="338"/>
      <c r="T116" s="338"/>
      <c r="U116" s="338"/>
      <c r="V116" s="338"/>
      <c r="W116" s="338"/>
      <c r="X116" s="338"/>
      <c r="Y116" s="338"/>
      <c r="Z116" s="338"/>
      <c r="AA116" s="338"/>
      <c r="AB116" s="338"/>
    </row>
    <row r="117" spans="1:28" ht="14.25" customHeight="1" x14ac:dyDescent="0.35">
      <c r="A117" s="338"/>
      <c r="B117" s="338"/>
      <c r="C117" s="338"/>
      <c r="D117" s="338"/>
      <c r="E117" s="338"/>
      <c r="F117" s="338"/>
      <c r="G117" s="338"/>
      <c r="H117" s="338"/>
      <c r="I117" s="338"/>
      <c r="J117" s="338"/>
      <c r="K117" s="338"/>
      <c r="L117" s="338"/>
      <c r="M117" s="338"/>
      <c r="N117" s="338"/>
      <c r="O117" s="338"/>
      <c r="P117" s="338"/>
      <c r="Q117" s="338"/>
      <c r="R117" s="338"/>
      <c r="S117" s="338"/>
      <c r="T117" s="338"/>
      <c r="U117" s="338"/>
      <c r="V117" s="338"/>
      <c r="W117" s="338"/>
      <c r="X117" s="338"/>
      <c r="Y117" s="338"/>
      <c r="Z117" s="338"/>
      <c r="AA117" s="338"/>
      <c r="AB117" s="338"/>
    </row>
    <row r="118" spans="1:28" ht="14.25" customHeight="1" x14ac:dyDescent="0.35">
      <c r="A118" s="338"/>
      <c r="B118" s="338"/>
      <c r="C118" s="338"/>
      <c r="D118" s="338"/>
      <c r="E118" s="338"/>
      <c r="F118" s="338"/>
      <c r="G118" s="338"/>
      <c r="H118" s="338"/>
      <c r="I118" s="338"/>
      <c r="J118" s="338"/>
      <c r="K118" s="338"/>
      <c r="L118" s="338"/>
      <c r="M118" s="338"/>
      <c r="N118" s="338"/>
      <c r="O118" s="338"/>
      <c r="P118" s="338"/>
      <c r="Q118" s="338"/>
      <c r="R118" s="338"/>
      <c r="S118" s="338"/>
      <c r="T118" s="338"/>
      <c r="U118" s="338"/>
      <c r="V118" s="338"/>
      <c r="W118" s="338"/>
      <c r="X118" s="338"/>
      <c r="Y118" s="338"/>
      <c r="Z118" s="338"/>
      <c r="AA118" s="338"/>
      <c r="AB118" s="338"/>
    </row>
    <row r="119" spans="1:28" ht="14.25" customHeight="1" x14ac:dyDescent="0.35">
      <c r="A119" s="338"/>
      <c r="B119" s="338"/>
      <c r="C119" s="338"/>
      <c r="D119" s="338"/>
      <c r="E119" s="338"/>
      <c r="F119" s="338"/>
      <c r="G119" s="338"/>
      <c r="H119" s="338"/>
      <c r="I119" s="338"/>
      <c r="J119" s="338"/>
      <c r="K119" s="338"/>
      <c r="L119" s="338"/>
      <c r="M119" s="338"/>
      <c r="N119" s="338"/>
      <c r="O119" s="338"/>
      <c r="P119" s="338"/>
      <c r="Q119" s="338"/>
      <c r="R119" s="338"/>
      <c r="S119" s="338"/>
      <c r="T119" s="338"/>
      <c r="U119" s="338"/>
      <c r="V119" s="338"/>
      <c r="W119" s="338"/>
      <c r="X119" s="338"/>
      <c r="Y119" s="338"/>
      <c r="Z119" s="338"/>
      <c r="AA119" s="338"/>
      <c r="AB119" s="338"/>
    </row>
    <row r="120" spans="1:28" ht="14.25" customHeight="1" x14ac:dyDescent="0.35">
      <c r="A120" s="338"/>
      <c r="B120" s="338"/>
      <c r="C120" s="338"/>
      <c r="D120" s="338"/>
      <c r="E120" s="338"/>
      <c r="F120" s="338"/>
      <c r="G120" s="338"/>
      <c r="H120" s="338"/>
      <c r="I120" s="338"/>
      <c r="J120" s="338"/>
      <c r="K120" s="338"/>
      <c r="L120" s="338"/>
      <c r="M120" s="338"/>
      <c r="N120" s="338"/>
      <c r="O120" s="338"/>
      <c r="P120" s="338"/>
      <c r="Q120" s="338"/>
      <c r="R120" s="338"/>
      <c r="S120" s="338"/>
      <c r="T120" s="338"/>
      <c r="U120" s="338"/>
      <c r="V120" s="338"/>
      <c r="W120" s="338"/>
      <c r="X120" s="338"/>
      <c r="Y120" s="338"/>
      <c r="Z120" s="338"/>
      <c r="AA120" s="338"/>
      <c r="AB120" s="338"/>
    </row>
    <row r="121" spans="1:28" ht="14.25" customHeight="1" x14ac:dyDescent="0.35">
      <c r="A121" s="338"/>
      <c r="B121" s="338"/>
      <c r="C121" s="338"/>
      <c r="D121" s="338"/>
      <c r="E121" s="338"/>
      <c r="F121" s="338"/>
      <c r="G121" s="338"/>
      <c r="H121" s="338"/>
      <c r="I121" s="338"/>
      <c r="J121" s="338"/>
      <c r="K121" s="338"/>
      <c r="L121" s="338"/>
      <c r="M121" s="338"/>
      <c r="N121" s="338"/>
      <c r="O121" s="338"/>
      <c r="P121" s="338"/>
      <c r="Q121" s="338"/>
      <c r="R121" s="338"/>
      <c r="S121" s="338"/>
      <c r="T121" s="338"/>
      <c r="U121" s="338"/>
      <c r="V121" s="338"/>
      <c r="W121" s="338"/>
      <c r="X121" s="338"/>
      <c r="Y121" s="338"/>
      <c r="Z121" s="338"/>
      <c r="AA121" s="338"/>
      <c r="AB121" s="338"/>
    </row>
    <row r="122" spans="1:28" ht="14.25" customHeight="1" x14ac:dyDescent="0.35">
      <c r="A122" s="338"/>
      <c r="B122" s="338"/>
      <c r="C122" s="338"/>
      <c r="D122" s="338"/>
      <c r="E122" s="338"/>
      <c r="F122" s="338"/>
      <c r="G122" s="338"/>
      <c r="H122" s="338"/>
      <c r="I122" s="338"/>
      <c r="J122" s="338"/>
      <c r="K122" s="338"/>
      <c r="L122" s="338"/>
      <c r="M122" s="338"/>
      <c r="N122" s="338"/>
      <c r="O122" s="338"/>
      <c r="P122" s="338"/>
      <c r="Q122" s="338"/>
      <c r="R122" s="338"/>
      <c r="S122" s="338"/>
      <c r="T122" s="338"/>
      <c r="U122" s="338"/>
      <c r="V122" s="338"/>
      <c r="W122" s="338"/>
      <c r="X122" s="338"/>
      <c r="Y122" s="338"/>
      <c r="Z122" s="338"/>
      <c r="AA122" s="338"/>
      <c r="AB122" s="338"/>
    </row>
    <row r="123" spans="1:28" ht="14.25" customHeight="1" x14ac:dyDescent="0.35">
      <c r="A123" s="338"/>
      <c r="B123" s="338"/>
      <c r="C123" s="338"/>
      <c r="D123" s="338"/>
      <c r="E123" s="338"/>
      <c r="F123" s="338"/>
      <c r="G123" s="338"/>
      <c r="H123" s="338"/>
      <c r="I123" s="338"/>
      <c r="J123" s="338"/>
      <c r="K123" s="338"/>
      <c r="L123" s="338"/>
      <c r="M123" s="338"/>
      <c r="N123" s="338"/>
      <c r="O123" s="338"/>
      <c r="P123" s="338"/>
      <c r="Q123" s="338"/>
      <c r="R123" s="338"/>
      <c r="S123" s="338"/>
      <c r="T123" s="338"/>
      <c r="U123" s="338"/>
      <c r="V123" s="338"/>
      <c r="W123" s="338"/>
      <c r="X123" s="338"/>
      <c r="Y123" s="338"/>
      <c r="Z123" s="338"/>
      <c r="AA123" s="338"/>
      <c r="AB123" s="338"/>
    </row>
    <row r="124" spans="1:28" ht="14.25" customHeight="1" x14ac:dyDescent="0.35">
      <c r="A124" s="338"/>
      <c r="B124" s="338"/>
      <c r="C124" s="338"/>
      <c r="D124" s="338"/>
      <c r="E124" s="338"/>
      <c r="F124" s="338"/>
      <c r="G124" s="338"/>
      <c r="H124" s="338"/>
      <c r="I124" s="338"/>
      <c r="J124" s="338"/>
      <c r="K124" s="338"/>
      <c r="L124" s="338"/>
      <c r="M124" s="338"/>
      <c r="N124" s="338"/>
      <c r="O124" s="338"/>
      <c r="P124" s="338"/>
      <c r="Q124" s="338"/>
      <c r="R124" s="338"/>
      <c r="S124" s="338"/>
      <c r="T124" s="338"/>
      <c r="U124" s="338"/>
      <c r="V124" s="338"/>
      <c r="W124" s="338"/>
      <c r="X124" s="338"/>
      <c r="Y124" s="338"/>
      <c r="Z124" s="338"/>
      <c r="AA124" s="338"/>
      <c r="AB124" s="338"/>
    </row>
    <row r="125" spans="1:28" ht="14.25" customHeight="1" x14ac:dyDescent="0.35">
      <c r="A125" s="338"/>
      <c r="B125" s="338"/>
      <c r="C125" s="338"/>
      <c r="D125" s="338"/>
      <c r="E125" s="338"/>
      <c r="F125" s="338"/>
      <c r="G125" s="338"/>
      <c r="H125" s="338"/>
      <c r="I125" s="338"/>
      <c r="J125" s="338"/>
      <c r="K125" s="338"/>
      <c r="L125" s="338"/>
      <c r="M125" s="338"/>
      <c r="N125" s="338"/>
      <c r="O125" s="338"/>
      <c r="P125" s="338"/>
      <c r="Q125" s="338"/>
      <c r="R125" s="338"/>
      <c r="S125" s="338"/>
      <c r="T125" s="338"/>
      <c r="U125" s="338"/>
      <c r="V125" s="338"/>
      <c r="W125" s="338"/>
      <c r="X125" s="338"/>
      <c r="Y125" s="338"/>
      <c r="Z125" s="338"/>
      <c r="AA125" s="338"/>
      <c r="AB125" s="338"/>
    </row>
    <row r="126" spans="1:28" ht="14.25" customHeight="1" x14ac:dyDescent="0.35">
      <c r="A126" s="338"/>
      <c r="B126" s="338"/>
      <c r="C126" s="338"/>
      <c r="D126" s="338"/>
      <c r="E126" s="338"/>
      <c r="F126" s="338"/>
      <c r="G126" s="338"/>
      <c r="H126" s="338"/>
      <c r="I126" s="338"/>
      <c r="J126" s="338"/>
      <c r="K126" s="338"/>
      <c r="L126" s="338"/>
      <c r="M126" s="338"/>
      <c r="N126" s="338"/>
      <c r="O126" s="338"/>
      <c r="P126" s="338"/>
      <c r="Q126" s="338"/>
      <c r="R126" s="338"/>
      <c r="S126" s="338"/>
      <c r="T126" s="338"/>
      <c r="U126" s="338"/>
      <c r="V126" s="338"/>
      <c r="W126" s="338"/>
      <c r="X126" s="338"/>
      <c r="Y126" s="338"/>
      <c r="Z126" s="338"/>
      <c r="AA126" s="338"/>
      <c r="AB126" s="338"/>
    </row>
    <row r="127" spans="1:28" ht="14.25" customHeight="1" x14ac:dyDescent="0.35">
      <c r="A127" s="338"/>
      <c r="B127" s="338"/>
      <c r="C127" s="338"/>
      <c r="D127" s="338"/>
      <c r="E127" s="338"/>
      <c r="F127" s="338"/>
      <c r="G127" s="338"/>
      <c r="H127" s="338"/>
      <c r="I127" s="338"/>
      <c r="J127" s="338"/>
      <c r="K127" s="338"/>
      <c r="L127" s="338"/>
      <c r="M127" s="338"/>
      <c r="N127" s="338"/>
      <c r="O127" s="338"/>
      <c r="P127" s="338"/>
      <c r="Q127" s="338"/>
      <c r="R127" s="338"/>
      <c r="S127" s="338"/>
      <c r="T127" s="338"/>
      <c r="U127" s="338"/>
      <c r="V127" s="338"/>
      <c r="W127" s="338"/>
      <c r="X127" s="338"/>
      <c r="Y127" s="338"/>
      <c r="Z127" s="338"/>
      <c r="AA127" s="338"/>
      <c r="AB127" s="338"/>
    </row>
    <row r="128" spans="1:28" ht="14.25" customHeight="1" x14ac:dyDescent="0.35">
      <c r="A128" s="338"/>
      <c r="B128" s="338"/>
      <c r="C128" s="338"/>
      <c r="D128" s="338"/>
      <c r="E128" s="338"/>
      <c r="F128" s="338"/>
      <c r="G128" s="338"/>
      <c r="H128" s="338"/>
      <c r="I128" s="338"/>
      <c r="J128" s="338"/>
      <c r="K128" s="338"/>
      <c r="L128" s="338"/>
      <c r="M128" s="338"/>
      <c r="N128" s="338"/>
      <c r="O128" s="338"/>
      <c r="P128" s="338"/>
      <c r="Q128" s="338"/>
      <c r="R128" s="338"/>
      <c r="S128" s="338"/>
      <c r="T128" s="338"/>
      <c r="U128" s="338"/>
      <c r="V128" s="338"/>
      <c r="W128" s="338"/>
      <c r="X128" s="338"/>
      <c r="Y128" s="338"/>
      <c r="Z128" s="338"/>
      <c r="AA128" s="338"/>
      <c r="AB128" s="338"/>
    </row>
    <row r="129" spans="1:28" ht="14.25" customHeight="1" x14ac:dyDescent="0.35">
      <c r="A129" s="338"/>
      <c r="B129" s="338"/>
      <c r="C129" s="338"/>
      <c r="D129" s="338"/>
      <c r="E129" s="338"/>
      <c r="F129" s="338"/>
      <c r="G129" s="338"/>
      <c r="H129" s="338"/>
      <c r="I129" s="338"/>
      <c r="J129" s="338"/>
      <c r="K129" s="338"/>
      <c r="L129" s="338"/>
      <c r="M129" s="338"/>
      <c r="N129" s="338"/>
      <c r="O129" s="338"/>
      <c r="P129" s="338"/>
      <c r="Q129" s="338"/>
      <c r="R129" s="338"/>
      <c r="S129" s="338"/>
      <c r="T129" s="338"/>
      <c r="U129" s="338"/>
      <c r="V129" s="338"/>
      <c r="W129" s="338"/>
      <c r="X129" s="338"/>
      <c r="Y129" s="338"/>
      <c r="Z129" s="338"/>
      <c r="AA129" s="338"/>
      <c r="AB129" s="338"/>
    </row>
    <row r="130" spans="1:28" ht="14.25" customHeight="1" x14ac:dyDescent="0.35">
      <c r="A130" s="338"/>
      <c r="B130" s="338"/>
      <c r="C130" s="338"/>
      <c r="D130" s="338"/>
      <c r="E130" s="338"/>
      <c r="F130" s="338"/>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row>
    <row r="131" spans="1:28" ht="14.25" customHeight="1" x14ac:dyDescent="0.35">
      <c r="A131" s="338"/>
      <c r="B131" s="338"/>
      <c r="C131" s="338"/>
      <c r="D131" s="338"/>
      <c r="E131" s="338"/>
      <c r="F131" s="338"/>
      <c r="G131" s="338"/>
      <c r="H131" s="338"/>
      <c r="I131" s="338"/>
      <c r="J131" s="338"/>
      <c r="K131" s="338"/>
      <c r="L131" s="338"/>
      <c r="M131" s="338"/>
      <c r="N131" s="338"/>
      <c r="O131" s="338"/>
      <c r="P131" s="338"/>
      <c r="Q131" s="338"/>
      <c r="R131" s="338"/>
      <c r="S131" s="338"/>
      <c r="T131" s="338"/>
      <c r="U131" s="338"/>
      <c r="V131" s="338"/>
      <c r="W131" s="338"/>
      <c r="X131" s="338"/>
      <c r="Y131" s="338"/>
      <c r="Z131" s="338"/>
      <c r="AA131" s="338"/>
      <c r="AB131" s="338"/>
    </row>
    <row r="132" spans="1:28" ht="14.25" customHeight="1" x14ac:dyDescent="0.35">
      <c r="A132" s="338"/>
      <c r="B132" s="338"/>
      <c r="C132" s="338"/>
      <c r="D132" s="338"/>
      <c r="E132" s="338"/>
      <c r="F132" s="338"/>
      <c r="G132" s="338"/>
      <c r="H132" s="338"/>
      <c r="I132" s="338"/>
      <c r="J132" s="338"/>
      <c r="K132" s="338"/>
      <c r="L132" s="338"/>
      <c r="M132" s="338"/>
      <c r="N132" s="338"/>
      <c r="O132" s="338"/>
      <c r="P132" s="338"/>
      <c r="Q132" s="338"/>
      <c r="R132" s="338"/>
      <c r="S132" s="338"/>
      <c r="T132" s="338"/>
      <c r="U132" s="338"/>
      <c r="V132" s="338"/>
      <c r="W132" s="338"/>
      <c r="X132" s="338"/>
      <c r="Y132" s="338"/>
      <c r="Z132" s="338"/>
      <c r="AA132" s="338"/>
      <c r="AB132" s="338"/>
    </row>
    <row r="133" spans="1:28" ht="14.25" customHeight="1" x14ac:dyDescent="0.35">
      <c r="A133" s="338"/>
      <c r="B133" s="338"/>
      <c r="C133" s="338"/>
      <c r="D133" s="338"/>
      <c r="E133" s="338"/>
      <c r="F133" s="338"/>
      <c r="G133" s="338"/>
      <c r="H133" s="338"/>
      <c r="I133" s="338"/>
      <c r="J133" s="338"/>
      <c r="K133" s="338"/>
      <c r="L133" s="338"/>
      <c r="M133" s="338"/>
      <c r="N133" s="338"/>
      <c r="O133" s="338"/>
      <c r="P133" s="338"/>
      <c r="Q133" s="338"/>
      <c r="R133" s="338"/>
      <c r="S133" s="338"/>
      <c r="T133" s="338"/>
      <c r="U133" s="338"/>
      <c r="V133" s="338"/>
      <c r="W133" s="338"/>
      <c r="X133" s="338"/>
      <c r="Y133" s="338"/>
      <c r="Z133" s="338"/>
      <c r="AA133" s="338"/>
      <c r="AB133" s="338"/>
    </row>
    <row r="134" spans="1:28" ht="14.25" customHeight="1" x14ac:dyDescent="0.35">
      <c r="A134" s="338"/>
      <c r="B134" s="338"/>
      <c r="C134" s="338"/>
      <c r="D134" s="338"/>
      <c r="E134" s="338"/>
      <c r="F134" s="338"/>
      <c r="G134" s="338"/>
      <c r="H134" s="338"/>
      <c r="I134" s="338"/>
      <c r="J134" s="338"/>
      <c r="K134" s="338"/>
      <c r="L134" s="338"/>
      <c r="M134" s="338"/>
      <c r="N134" s="338"/>
      <c r="O134" s="338"/>
      <c r="P134" s="338"/>
      <c r="Q134" s="338"/>
      <c r="R134" s="338"/>
      <c r="S134" s="338"/>
      <c r="T134" s="338"/>
      <c r="U134" s="338"/>
      <c r="V134" s="338"/>
      <c r="W134" s="338"/>
      <c r="X134" s="338"/>
      <c r="Y134" s="338"/>
      <c r="Z134" s="338"/>
      <c r="AA134" s="338"/>
      <c r="AB134" s="338"/>
    </row>
    <row r="135" spans="1:28" ht="14.25" customHeight="1" x14ac:dyDescent="0.35">
      <c r="A135" s="338"/>
      <c r="B135" s="338"/>
      <c r="C135" s="338"/>
      <c r="D135" s="338"/>
      <c r="E135" s="338"/>
      <c r="F135" s="338"/>
      <c r="G135" s="338"/>
      <c r="H135" s="338"/>
      <c r="I135" s="338"/>
      <c r="J135" s="338"/>
      <c r="K135" s="338"/>
      <c r="L135" s="338"/>
      <c r="M135" s="338"/>
      <c r="N135" s="338"/>
      <c r="O135" s="338"/>
      <c r="P135" s="338"/>
      <c r="Q135" s="338"/>
      <c r="R135" s="338"/>
      <c r="S135" s="338"/>
      <c r="T135" s="338"/>
      <c r="U135" s="338"/>
      <c r="V135" s="338"/>
      <c r="W135" s="338"/>
      <c r="X135" s="338"/>
      <c r="Y135" s="338"/>
      <c r="Z135" s="338"/>
      <c r="AA135" s="338"/>
      <c r="AB135" s="338"/>
    </row>
    <row r="136" spans="1:28" ht="14.25" customHeight="1" x14ac:dyDescent="0.35">
      <c r="A136" s="338"/>
      <c r="B136" s="338"/>
      <c r="C136" s="338"/>
      <c r="D136" s="338"/>
      <c r="E136" s="338"/>
      <c r="F136" s="338"/>
      <c r="G136" s="338"/>
      <c r="H136" s="338"/>
      <c r="I136" s="338"/>
      <c r="J136" s="338"/>
      <c r="K136" s="338"/>
      <c r="L136" s="338"/>
      <c r="M136" s="338"/>
      <c r="N136" s="338"/>
      <c r="O136" s="338"/>
      <c r="P136" s="338"/>
      <c r="Q136" s="338"/>
      <c r="R136" s="338"/>
      <c r="S136" s="338"/>
      <c r="T136" s="338"/>
      <c r="U136" s="338"/>
      <c r="V136" s="338"/>
      <c r="W136" s="338"/>
      <c r="X136" s="338"/>
      <c r="Y136" s="338"/>
      <c r="Z136" s="338"/>
      <c r="AA136" s="338"/>
      <c r="AB136" s="338"/>
    </row>
    <row r="137" spans="1:28" ht="14.25" customHeight="1" x14ac:dyDescent="0.35">
      <c r="A137" s="338"/>
      <c r="B137" s="338"/>
      <c r="C137" s="338"/>
      <c r="D137" s="338"/>
      <c r="E137" s="338"/>
      <c r="F137" s="338"/>
      <c r="G137" s="338"/>
      <c r="H137" s="338"/>
      <c r="I137" s="338"/>
      <c r="J137" s="338"/>
      <c r="K137" s="338"/>
      <c r="L137" s="338"/>
      <c r="M137" s="338"/>
      <c r="N137" s="338"/>
      <c r="O137" s="338"/>
      <c r="P137" s="338"/>
      <c r="Q137" s="338"/>
      <c r="R137" s="338"/>
      <c r="S137" s="338"/>
      <c r="T137" s="338"/>
      <c r="U137" s="338"/>
      <c r="V137" s="338"/>
      <c r="W137" s="338"/>
      <c r="X137" s="338"/>
      <c r="Y137" s="338"/>
      <c r="Z137" s="338"/>
      <c r="AA137" s="338"/>
      <c r="AB137" s="338"/>
    </row>
    <row r="138" spans="1:28" ht="14.25" customHeight="1" x14ac:dyDescent="0.35">
      <c r="A138" s="338"/>
      <c r="B138" s="338"/>
      <c r="C138" s="338"/>
      <c r="D138" s="338"/>
      <c r="E138" s="338"/>
      <c r="F138" s="338"/>
      <c r="G138" s="338"/>
      <c r="H138" s="338"/>
      <c r="I138" s="338"/>
      <c r="J138" s="338"/>
      <c r="K138" s="338"/>
      <c r="L138" s="338"/>
      <c r="M138" s="338"/>
      <c r="N138" s="338"/>
      <c r="O138" s="338"/>
      <c r="P138" s="338"/>
      <c r="Q138" s="338"/>
      <c r="R138" s="338"/>
      <c r="S138" s="338"/>
      <c r="T138" s="338"/>
      <c r="U138" s="338"/>
      <c r="V138" s="338"/>
      <c r="W138" s="338"/>
      <c r="X138" s="338"/>
      <c r="Y138" s="338"/>
      <c r="Z138" s="338"/>
      <c r="AA138" s="338"/>
      <c r="AB138" s="338"/>
    </row>
    <row r="139" spans="1:28" ht="14.25" customHeight="1" x14ac:dyDescent="0.35">
      <c r="A139" s="338"/>
      <c r="B139" s="338"/>
      <c r="C139" s="338"/>
      <c r="D139" s="338"/>
      <c r="E139" s="338"/>
      <c r="F139" s="338"/>
      <c r="G139" s="338"/>
      <c r="H139" s="338"/>
      <c r="I139" s="338"/>
      <c r="J139" s="338"/>
      <c r="K139" s="338"/>
      <c r="L139" s="338"/>
      <c r="M139" s="338"/>
      <c r="N139" s="338"/>
      <c r="O139" s="338"/>
      <c r="P139" s="338"/>
      <c r="Q139" s="338"/>
      <c r="R139" s="338"/>
      <c r="S139" s="338"/>
      <c r="T139" s="338"/>
      <c r="U139" s="338"/>
      <c r="V139" s="338"/>
      <c r="W139" s="338"/>
      <c r="X139" s="338"/>
      <c r="Y139" s="338"/>
      <c r="Z139" s="338"/>
      <c r="AA139" s="338"/>
      <c r="AB139" s="338"/>
    </row>
    <row r="140" spans="1:28" ht="14.25" customHeight="1" x14ac:dyDescent="0.35">
      <c r="A140" s="338"/>
      <c r="B140" s="338"/>
      <c r="C140" s="338"/>
      <c r="D140" s="338"/>
      <c r="E140" s="338"/>
      <c r="F140" s="338"/>
      <c r="G140" s="338"/>
      <c r="H140" s="338"/>
      <c r="I140" s="338"/>
      <c r="J140" s="338"/>
      <c r="K140" s="338"/>
      <c r="L140" s="338"/>
      <c r="M140" s="338"/>
      <c r="N140" s="338"/>
      <c r="O140" s="338"/>
      <c r="P140" s="338"/>
      <c r="Q140" s="338"/>
      <c r="R140" s="338"/>
      <c r="S140" s="338"/>
      <c r="T140" s="338"/>
      <c r="U140" s="338"/>
      <c r="V140" s="338"/>
      <c r="W140" s="338"/>
      <c r="X140" s="338"/>
      <c r="Y140" s="338"/>
      <c r="Z140" s="338"/>
      <c r="AA140" s="338"/>
      <c r="AB140" s="338"/>
    </row>
    <row r="141" spans="1:28" ht="14.25" customHeight="1" x14ac:dyDescent="0.35">
      <c r="A141" s="338"/>
      <c r="B141" s="338"/>
      <c r="C141" s="338"/>
      <c r="D141" s="338"/>
      <c r="E141" s="338"/>
      <c r="F141" s="338"/>
      <c r="G141" s="338"/>
      <c r="H141" s="338"/>
      <c r="I141" s="338"/>
      <c r="J141" s="338"/>
      <c r="K141" s="338"/>
      <c r="L141" s="338"/>
      <c r="M141" s="338"/>
      <c r="N141" s="338"/>
      <c r="O141" s="338"/>
      <c r="P141" s="338"/>
      <c r="Q141" s="338"/>
      <c r="R141" s="338"/>
      <c r="S141" s="338"/>
      <c r="T141" s="338"/>
      <c r="U141" s="338"/>
      <c r="V141" s="338"/>
      <c r="W141" s="338"/>
      <c r="X141" s="338"/>
      <c r="Y141" s="338"/>
      <c r="Z141" s="338"/>
      <c r="AA141" s="338"/>
      <c r="AB141" s="338"/>
    </row>
    <row r="142" spans="1:28" ht="14.25" customHeight="1" x14ac:dyDescent="0.35">
      <c r="A142" s="338"/>
      <c r="B142" s="338"/>
      <c r="C142" s="338"/>
      <c r="D142" s="338"/>
      <c r="E142" s="338"/>
      <c r="F142" s="338"/>
      <c r="G142" s="338"/>
      <c r="H142" s="338"/>
      <c r="I142" s="338"/>
      <c r="J142" s="338"/>
      <c r="K142" s="338"/>
      <c r="L142" s="338"/>
      <c r="M142" s="338"/>
      <c r="N142" s="338"/>
      <c r="O142" s="338"/>
      <c r="P142" s="338"/>
      <c r="Q142" s="338"/>
      <c r="R142" s="338"/>
      <c r="S142" s="338"/>
      <c r="T142" s="338"/>
      <c r="U142" s="338"/>
      <c r="V142" s="338"/>
      <c r="W142" s="338"/>
      <c r="X142" s="338"/>
      <c r="Y142" s="338"/>
      <c r="Z142" s="338"/>
      <c r="AA142" s="338"/>
      <c r="AB142" s="338"/>
    </row>
    <row r="143" spans="1:28" ht="14.25" customHeight="1" x14ac:dyDescent="0.35">
      <c r="A143" s="338"/>
      <c r="B143" s="338"/>
      <c r="C143" s="338"/>
      <c r="D143" s="338"/>
      <c r="E143" s="338"/>
      <c r="F143" s="338"/>
      <c r="G143" s="338"/>
      <c r="H143" s="338"/>
      <c r="I143" s="338"/>
      <c r="J143" s="338"/>
      <c r="K143" s="338"/>
      <c r="L143" s="338"/>
      <c r="M143" s="338"/>
      <c r="N143" s="338"/>
      <c r="O143" s="338"/>
      <c r="P143" s="338"/>
      <c r="Q143" s="338"/>
      <c r="R143" s="338"/>
      <c r="S143" s="338"/>
      <c r="T143" s="338"/>
      <c r="U143" s="338"/>
      <c r="V143" s="338"/>
      <c r="W143" s="338"/>
      <c r="X143" s="338"/>
      <c r="Y143" s="338"/>
      <c r="Z143" s="338"/>
      <c r="AA143" s="338"/>
      <c r="AB143" s="338"/>
    </row>
    <row r="144" spans="1:28" ht="14.25" customHeight="1" x14ac:dyDescent="0.35">
      <c r="A144" s="338"/>
      <c r="B144" s="338"/>
      <c r="C144" s="338"/>
      <c r="D144" s="338"/>
      <c r="E144" s="338"/>
      <c r="F144" s="338"/>
      <c r="G144" s="338"/>
      <c r="H144" s="338"/>
      <c r="I144" s="338"/>
      <c r="J144" s="338"/>
      <c r="K144" s="338"/>
      <c r="L144" s="338"/>
      <c r="M144" s="338"/>
      <c r="N144" s="338"/>
      <c r="O144" s="338"/>
      <c r="P144" s="338"/>
      <c r="Q144" s="338"/>
      <c r="R144" s="338"/>
      <c r="S144" s="338"/>
      <c r="T144" s="338"/>
      <c r="U144" s="338"/>
      <c r="V144" s="338"/>
      <c r="W144" s="338"/>
      <c r="X144" s="338"/>
      <c r="Y144" s="338"/>
      <c r="Z144" s="338"/>
      <c r="AA144" s="338"/>
      <c r="AB144" s="338"/>
    </row>
    <row r="145" spans="1:28" ht="14.25" customHeight="1" x14ac:dyDescent="0.35">
      <c r="A145" s="338"/>
      <c r="B145" s="338"/>
      <c r="C145" s="338"/>
      <c r="D145" s="338"/>
      <c r="E145" s="338"/>
      <c r="F145" s="338"/>
      <c r="G145" s="338"/>
      <c r="H145" s="338"/>
      <c r="I145" s="338"/>
      <c r="J145" s="338"/>
      <c r="K145" s="338"/>
      <c r="L145" s="338"/>
      <c r="M145" s="338"/>
      <c r="N145" s="338"/>
      <c r="O145" s="338"/>
      <c r="P145" s="338"/>
      <c r="Q145" s="338"/>
      <c r="R145" s="338"/>
      <c r="S145" s="338"/>
      <c r="T145" s="338"/>
      <c r="U145" s="338"/>
      <c r="V145" s="338"/>
      <c r="W145" s="338"/>
      <c r="X145" s="338"/>
      <c r="Y145" s="338"/>
      <c r="Z145" s="338"/>
      <c r="AA145" s="338"/>
      <c r="AB145" s="338"/>
    </row>
    <row r="146" spans="1:28" ht="14.25" customHeight="1" x14ac:dyDescent="0.35">
      <c r="A146" s="338"/>
      <c r="B146" s="338"/>
      <c r="C146" s="338"/>
      <c r="D146" s="338"/>
      <c r="E146" s="338"/>
      <c r="F146" s="338"/>
      <c r="G146" s="338"/>
      <c r="H146" s="338"/>
      <c r="I146" s="338"/>
      <c r="J146" s="338"/>
      <c r="K146" s="338"/>
      <c r="L146" s="338"/>
      <c r="M146" s="338"/>
      <c r="N146" s="338"/>
      <c r="O146" s="338"/>
      <c r="P146" s="338"/>
      <c r="Q146" s="338"/>
      <c r="R146" s="338"/>
      <c r="S146" s="338"/>
      <c r="T146" s="338"/>
      <c r="U146" s="338"/>
      <c r="V146" s="338"/>
      <c r="W146" s="338"/>
      <c r="X146" s="338"/>
      <c r="Y146" s="338"/>
      <c r="Z146" s="338"/>
      <c r="AA146" s="338"/>
      <c r="AB146" s="338"/>
    </row>
    <row r="147" spans="1:28" ht="14.25" customHeight="1" x14ac:dyDescent="0.35">
      <c r="A147" s="338"/>
      <c r="B147" s="338"/>
      <c r="C147" s="338"/>
      <c r="D147" s="338"/>
      <c r="E147" s="338"/>
      <c r="F147" s="338"/>
      <c r="G147" s="338"/>
      <c r="H147" s="338"/>
      <c r="I147" s="338"/>
      <c r="J147" s="338"/>
      <c r="K147" s="338"/>
      <c r="L147" s="338"/>
      <c r="M147" s="338"/>
      <c r="N147" s="338"/>
      <c r="O147" s="338"/>
      <c r="P147" s="338"/>
      <c r="Q147" s="338"/>
      <c r="R147" s="338"/>
      <c r="S147" s="338"/>
      <c r="T147" s="338"/>
      <c r="U147" s="338"/>
      <c r="V147" s="338"/>
      <c r="W147" s="338"/>
      <c r="X147" s="338"/>
      <c r="Y147" s="338"/>
      <c r="Z147" s="338"/>
      <c r="AA147" s="338"/>
      <c r="AB147" s="338"/>
    </row>
    <row r="148" spans="1:28" ht="14.25" customHeight="1" x14ac:dyDescent="0.35">
      <c r="A148" s="338"/>
      <c r="B148" s="338"/>
      <c r="C148" s="338"/>
      <c r="D148" s="338"/>
      <c r="E148" s="338"/>
      <c r="F148" s="338"/>
      <c r="G148" s="338"/>
      <c r="H148" s="338"/>
      <c r="I148" s="338"/>
      <c r="J148" s="338"/>
      <c r="K148" s="338"/>
      <c r="L148" s="338"/>
      <c r="M148" s="338"/>
      <c r="N148" s="338"/>
      <c r="O148" s="338"/>
      <c r="P148" s="338"/>
      <c r="Q148" s="338"/>
      <c r="R148" s="338"/>
      <c r="S148" s="338"/>
      <c r="T148" s="338"/>
      <c r="U148" s="338"/>
      <c r="V148" s="338"/>
      <c r="W148" s="338"/>
      <c r="X148" s="338"/>
      <c r="Y148" s="338"/>
      <c r="Z148" s="338"/>
      <c r="AA148" s="338"/>
      <c r="AB148" s="338"/>
    </row>
    <row r="149" spans="1:28" ht="14.25" customHeight="1" x14ac:dyDescent="0.35">
      <c r="A149" s="338"/>
      <c r="B149" s="338"/>
      <c r="C149" s="338"/>
      <c r="D149" s="338"/>
      <c r="E149" s="338"/>
      <c r="F149" s="338"/>
      <c r="G149" s="338"/>
      <c r="H149" s="338"/>
      <c r="I149" s="338"/>
      <c r="J149" s="338"/>
      <c r="K149" s="338"/>
      <c r="L149" s="338"/>
      <c r="M149" s="338"/>
      <c r="N149" s="338"/>
      <c r="O149" s="338"/>
      <c r="P149" s="338"/>
      <c r="Q149" s="338"/>
      <c r="R149" s="338"/>
      <c r="S149" s="338"/>
      <c r="T149" s="338"/>
      <c r="U149" s="338"/>
      <c r="V149" s="338"/>
      <c r="W149" s="338"/>
      <c r="X149" s="338"/>
      <c r="Y149" s="338"/>
      <c r="Z149" s="338"/>
      <c r="AA149" s="338"/>
      <c r="AB149" s="338"/>
    </row>
    <row r="150" spans="1:28" ht="14.25" customHeight="1" x14ac:dyDescent="0.35">
      <c r="A150" s="338"/>
      <c r="B150" s="338"/>
      <c r="C150" s="338"/>
      <c r="D150" s="338"/>
      <c r="E150" s="338"/>
      <c r="F150" s="338"/>
      <c r="G150" s="338"/>
      <c r="H150" s="338"/>
      <c r="I150" s="338"/>
      <c r="J150" s="338"/>
      <c r="K150" s="338"/>
      <c r="L150" s="338"/>
      <c r="M150" s="338"/>
      <c r="N150" s="338"/>
      <c r="O150" s="338"/>
      <c r="P150" s="338"/>
      <c r="Q150" s="338"/>
      <c r="R150" s="338"/>
      <c r="S150" s="338"/>
      <c r="T150" s="338"/>
      <c r="U150" s="338"/>
      <c r="V150" s="338"/>
      <c r="W150" s="338"/>
      <c r="X150" s="338"/>
      <c r="Y150" s="338"/>
      <c r="Z150" s="338"/>
      <c r="AA150" s="338"/>
      <c r="AB150" s="338"/>
    </row>
    <row r="151" spans="1:28" ht="14.25" customHeight="1" x14ac:dyDescent="0.35">
      <c r="A151" s="338"/>
      <c r="B151" s="338"/>
      <c r="C151" s="338"/>
      <c r="D151" s="338"/>
      <c r="E151" s="338"/>
      <c r="F151" s="338"/>
      <c r="G151" s="338"/>
      <c r="H151" s="338"/>
      <c r="I151" s="338"/>
      <c r="J151" s="338"/>
      <c r="K151" s="338"/>
      <c r="L151" s="338"/>
      <c r="M151" s="338"/>
      <c r="N151" s="338"/>
      <c r="O151" s="338"/>
      <c r="P151" s="338"/>
      <c r="Q151" s="338"/>
      <c r="R151" s="338"/>
      <c r="S151" s="338"/>
      <c r="T151" s="338"/>
      <c r="U151" s="338"/>
      <c r="V151" s="338"/>
      <c r="W151" s="338"/>
      <c r="X151" s="338"/>
      <c r="Y151" s="338"/>
      <c r="Z151" s="338"/>
      <c r="AA151" s="338"/>
      <c r="AB151" s="338"/>
    </row>
    <row r="152" spans="1:28" ht="14.25" customHeight="1" x14ac:dyDescent="0.35">
      <c r="A152" s="338"/>
      <c r="B152" s="338"/>
      <c r="C152" s="338"/>
      <c r="D152" s="338"/>
      <c r="E152" s="338"/>
      <c r="F152" s="338"/>
      <c r="G152" s="338"/>
      <c r="H152" s="338"/>
      <c r="I152" s="338"/>
      <c r="J152" s="338"/>
      <c r="K152" s="338"/>
      <c r="L152" s="338"/>
      <c r="M152" s="338"/>
      <c r="N152" s="338"/>
      <c r="O152" s="338"/>
      <c r="P152" s="338"/>
      <c r="Q152" s="338"/>
      <c r="R152" s="338"/>
      <c r="S152" s="338"/>
      <c r="T152" s="338"/>
      <c r="U152" s="338"/>
      <c r="V152" s="338"/>
      <c r="W152" s="338"/>
      <c r="X152" s="338"/>
      <c r="Y152" s="338"/>
      <c r="Z152" s="338"/>
      <c r="AA152" s="338"/>
      <c r="AB152" s="338"/>
    </row>
    <row r="153" spans="1:28" ht="14.25" customHeight="1" x14ac:dyDescent="0.35">
      <c r="A153" s="338"/>
      <c r="B153" s="338"/>
      <c r="C153" s="338"/>
      <c r="D153" s="338"/>
      <c r="E153" s="338"/>
      <c r="F153" s="338"/>
      <c r="G153" s="338"/>
      <c r="H153" s="338"/>
      <c r="I153" s="338"/>
      <c r="J153" s="338"/>
      <c r="K153" s="338"/>
      <c r="L153" s="338"/>
      <c r="M153" s="338"/>
      <c r="N153" s="338"/>
      <c r="O153" s="338"/>
      <c r="P153" s="338"/>
      <c r="Q153" s="338"/>
      <c r="R153" s="338"/>
      <c r="S153" s="338"/>
      <c r="T153" s="338"/>
      <c r="U153" s="338"/>
      <c r="V153" s="338"/>
      <c r="W153" s="338"/>
      <c r="X153" s="338"/>
      <c r="Y153" s="338"/>
      <c r="Z153" s="338"/>
      <c r="AA153" s="338"/>
      <c r="AB153" s="338"/>
    </row>
    <row r="154" spans="1:28" ht="14.25" customHeight="1" x14ac:dyDescent="0.35">
      <c r="A154" s="338"/>
      <c r="B154" s="338"/>
      <c r="C154" s="338"/>
      <c r="D154" s="338"/>
      <c r="E154" s="338"/>
      <c r="F154" s="338"/>
      <c r="G154" s="338"/>
      <c r="H154" s="338"/>
      <c r="I154" s="338"/>
      <c r="J154" s="338"/>
      <c r="K154" s="338"/>
      <c r="L154" s="338"/>
      <c r="M154" s="338"/>
      <c r="N154" s="338"/>
      <c r="O154" s="338"/>
      <c r="P154" s="338"/>
      <c r="Q154" s="338"/>
      <c r="R154" s="338"/>
      <c r="S154" s="338"/>
      <c r="T154" s="338"/>
      <c r="U154" s="338"/>
      <c r="V154" s="338"/>
      <c r="W154" s="338"/>
      <c r="X154" s="338"/>
      <c r="Y154" s="338"/>
      <c r="Z154" s="338"/>
      <c r="AA154" s="338"/>
      <c r="AB154" s="338"/>
    </row>
    <row r="155" spans="1:28" ht="14.25" customHeight="1" x14ac:dyDescent="0.35">
      <c r="A155" s="338"/>
      <c r="B155" s="338"/>
      <c r="C155" s="338"/>
      <c r="D155" s="338"/>
      <c r="E155" s="338"/>
      <c r="F155" s="338"/>
      <c r="G155" s="338"/>
      <c r="H155" s="338"/>
      <c r="I155" s="338"/>
      <c r="J155" s="338"/>
      <c r="K155" s="338"/>
      <c r="L155" s="338"/>
      <c r="M155" s="338"/>
      <c r="N155" s="338"/>
      <c r="O155" s="338"/>
      <c r="P155" s="338"/>
      <c r="Q155" s="338"/>
      <c r="R155" s="338"/>
      <c r="S155" s="338"/>
      <c r="T155" s="338"/>
      <c r="U155" s="338"/>
      <c r="V155" s="338"/>
      <c r="W155" s="338"/>
      <c r="X155" s="338"/>
      <c r="Y155" s="338"/>
      <c r="Z155" s="338"/>
      <c r="AA155" s="338"/>
      <c r="AB155" s="338"/>
    </row>
    <row r="156" spans="1:28" ht="14.25" customHeight="1" x14ac:dyDescent="0.35">
      <c r="A156" s="338"/>
      <c r="B156" s="338"/>
      <c r="C156" s="338"/>
      <c r="D156" s="338"/>
      <c r="E156" s="338"/>
      <c r="F156" s="338"/>
      <c r="G156" s="338"/>
      <c r="H156" s="338"/>
      <c r="I156" s="338"/>
      <c r="J156" s="338"/>
      <c r="K156" s="338"/>
      <c r="L156" s="338"/>
      <c r="M156" s="338"/>
      <c r="N156" s="338"/>
      <c r="O156" s="338"/>
      <c r="P156" s="338"/>
      <c r="Q156" s="338"/>
      <c r="R156" s="338"/>
      <c r="S156" s="338"/>
      <c r="T156" s="338"/>
      <c r="U156" s="338"/>
      <c r="V156" s="338"/>
      <c r="W156" s="338"/>
      <c r="X156" s="338"/>
      <c r="Y156" s="338"/>
      <c r="Z156" s="338"/>
      <c r="AA156" s="338"/>
      <c r="AB156" s="338"/>
    </row>
    <row r="157" spans="1:28" ht="14.25" customHeight="1" x14ac:dyDescent="0.35">
      <c r="A157" s="338"/>
      <c r="B157" s="338"/>
      <c r="C157" s="338"/>
      <c r="D157" s="338"/>
      <c r="E157" s="338"/>
      <c r="F157" s="338"/>
      <c r="G157" s="338"/>
      <c r="H157" s="338"/>
      <c r="I157" s="338"/>
      <c r="J157" s="338"/>
      <c r="K157" s="338"/>
      <c r="L157" s="338"/>
      <c r="M157" s="338"/>
      <c r="N157" s="338"/>
      <c r="O157" s="338"/>
      <c r="P157" s="338"/>
      <c r="Q157" s="338"/>
      <c r="R157" s="338"/>
      <c r="S157" s="338"/>
      <c r="T157" s="338"/>
      <c r="U157" s="338"/>
      <c r="V157" s="338"/>
      <c r="W157" s="338"/>
      <c r="X157" s="338"/>
      <c r="Y157" s="338"/>
      <c r="Z157" s="338"/>
      <c r="AA157" s="338"/>
      <c r="AB157" s="338"/>
    </row>
    <row r="158" spans="1:28" ht="14.25" customHeight="1" x14ac:dyDescent="0.35">
      <c r="A158" s="338"/>
      <c r="B158" s="338"/>
      <c r="C158" s="338"/>
      <c r="D158" s="338"/>
      <c r="E158" s="338"/>
      <c r="F158" s="338"/>
      <c r="G158" s="338"/>
      <c r="H158" s="338"/>
      <c r="I158" s="338"/>
      <c r="J158" s="338"/>
      <c r="K158" s="338"/>
      <c r="L158" s="338"/>
      <c r="M158" s="338"/>
      <c r="N158" s="338"/>
      <c r="O158" s="338"/>
      <c r="P158" s="338"/>
      <c r="Q158" s="338"/>
      <c r="R158" s="338"/>
      <c r="S158" s="338"/>
      <c r="T158" s="338"/>
      <c r="U158" s="338"/>
      <c r="V158" s="338"/>
      <c r="W158" s="338"/>
      <c r="X158" s="338"/>
      <c r="Y158" s="338"/>
      <c r="Z158" s="338"/>
      <c r="AA158" s="338"/>
      <c r="AB158" s="338"/>
    </row>
    <row r="159" spans="1:28" ht="14.25" customHeight="1" x14ac:dyDescent="0.35">
      <c r="A159" s="338"/>
      <c r="B159" s="338"/>
      <c r="C159" s="338"/>
      <c r="D159" s="338"/>
      <c r="E159" s="338"/>
      <c r="F159" s="338"/>
      <c r="G159" s="338"/>
      <c r="H159" s="338"/>
      <c r="I159" s="338"/>
      <c r="J159" s="338"/>
      <c r="K159" s="338"/>
      <c r="L159" s="338"/>
      <c r="M159" s="338"/>
      <c r="N159" s="338"/>
      <c r="O159" s="338"/>
      <c r="P159" s="338"/>
      <c r="Q159" s="338"/>
      <c r="R159" s="338"/>
      <c r="S159" s="338"/>
      <c r="T159" s="338"/>
      <c r="U159" s="338"/>
      <c r="V159" s="338"/>
      <c r="W159" s="338"/>
      <c r="X159" s="338"/>
      <c r="Y159" s="338"/>
      <c r="Z159" s="338"/>
      <c r="AA159" s="338"/>
      <c r="AB159" s="338"/>
    </row>
    <row r="160" spans="1:28" ht="14.25" customHeight="1" x14ac:dyDescent="0.35">
      <c r="A160" s="338"/>
      <c r="B160" s="338"/>
      <c r="C160" s="338"/>
      <c r="D160" s="338"/>
      <c r="E160" s="338"/>
      <c r="F160" s="338"/>
      <c r="G160" s="338"/>
      <c r="H160" s="338"/>
      <c r="I160" s="338"/>
      <c r="J160" s="338"/>
      <c r="K160" s="338"/>
      <c r="L160" s="338"/>
      <c r="M160" s="338"/>
      <c r="N160" s="338"/>
      <c r="O160" s="338"/>
      <c r="P160" s="338"/>
      <c r="Q160" s="338"/>
      <c r="R160" s="338"/>
      <c r="S160" s="338"/>
      <c r="T160" s="338"/>
      <c r="U160" s="338"/>
      <c r="V160" s="338"/>
      <c r="W160" s="338"/>
      <c r="X160" s="338"/>
      <c r="Y160" s="338"/>
      <c r="Z160" s="338"/>
      <c r="AA160" s="338"/>
      <c r="AB160" s="338"/>
    </row>
    <row r="161" spans="1:28" ht="14.25" customHeight="1" x14ac:dyDescent="0.35">
      <c r="A161" s="338"/>
      <c r="B161" s="338"/>
      <c r="C161" s="338"/>
      <c r="D161" s="338"/>
      <c r="E161" s="338"/>
      <c r="F161" s="338"/>
      <c r="G161" s="338"/>
      <c r="H161" s="338"/>
      <c r="I161" s="338"/>
      <c r="J161" s="338"/>
      <c r="K161" s="338"/>
      <c r="L161" s="338"/>
      <c r="M161" s="338"/>
      <c r="N161" s="338"/>
      <c r="O161" s="338"/>
      <c r="P161" s="338"/>
      <c r="Q161" s="338"/>
      <c r="R161" s="338"/>
      <c r="S161" s="338"/>
      <c r="T161" s="338"/>
      <c r="U161" s="338"/>
      <c r="V161" s="338"/>
      <c r="W161" s="338"/>
      <c r="X161" s="338"/>
      <c r="Y161" s="338"/>
      <c r="Z161" s="338"/>
      <c r="AA161" s="338"/>
      <c r="AB161" s="338"/>
    </row>
    <row r="162" spans="1:28" ht="14.25" customHeight="1" x14ac:dyDescent="0.35">
      <c r="A162" s="338"/>
      <c r="B162" s="338"/>
      <c r="C162" s="338"/>
      <c r="D162" s="338"/>
      <c r="E162" s="338"/>
      <c r="F162" s="338"/>
      <c r="G162" s="338"/>
      <c r="H162" s="338"/>
      <c r="I162" s="338"/>
      <c r="J162" s="338"/>
      <c r="K162" s="338"/>
      <c r="L162" s="338"/>
      <c r="M162" s="338"/>
      <c r="N162" s="338"/>
      <c r="O162" s="338"/>
      <c r="P162" s="338"/>
      <c r="Q162" s="338"/>
      <c r="R162" s="338"/>
      <c r="S162" s="338"/>
      <c r="T162" s="338"/>
      <c r="U162" s="338"/>
      <c r="V162" s="338"/>
      <c r="W162" s="338"/>
      <c r="X162" s="338"/>
      <c r="Y162" s="338"/>
      <c r="Z162" s="338"/>
      <c r="AA162" s="338"/>
      <c r="AB162" s="338"/>
    </row>
    <row r="163" spans="1:28" ht="14.25" customHeight="1" x14ac:dyDescent="0.35">
      <c r="A163" s="338"/>
      <c r="B163" s="338"/>
      <c r="C163" s="338"/>
      <c r="D163" s="338"/>
      <c r="E163" s="338"/>
      <c r="F163" s="338"/>
      <c r="G163" s="338"/>
      <c r="H163" s="338"/>
      <c r="I163" s="338"/>
      <c r="J163" s="338"/>
      <c r="K163" s="338"/>
      <c r="L163" s="338"/>
      <c r="M163" s="338"/>
      <c r="N163" s="338"/>
      <c r="O163" s="338"/>
      <c r="P163" s="338"/>
      <c r="Q163" s="338"/>
      <c r="R163" s="338"/>
      <c r="S163" s="338"/>
      <c r="T163" s="338"/>
      <c r="U163" s="338"/>
      <c r="V163" s="338"/>
      <c r="W163" s="338"/>
      <c r="X163" s="338"/>
      <c r="Y163" s="338"/>
      <c r="Z163" s="338"/>
      <c r="AA163" s="338"/>
      <c r="AB163" s="338"/>
    </row>
    <row r="164" spans="1:28" ht="14.25" customHeight="1" x14ac:dyDescent="0.35">
      <c r="A164" s="338"/>
      <c r="B164" s="338"/>
      <c r="C164" s="338"/>
      <c r="D164" s="338"/>
      <c r="E164" s="338"/>
      <c r="F164" s="338"/>
      <c r="G164" s="338"/>
      <c r="H164" s="338"/>
      <c r="I164" s="338"/>
      <c r="J164" s="338"/>
      <c r="K164" s="338"/>
      <c r="L164" s="338"/>
      <c r="M164" s="338"/>
      <c r="N164" s="338"/>
      <c r="O164" s="338"/>
      <c r="P164" s="338"/>
      <c r="Q164" s="338"/>
      <c r="R164" s="338"/>
      <c r="S164" s="338"/>
      <c r="T164" s="338"/>
      <c r="U164" s="338"/>
      <c r="V164" s="338"/>
      <c r="W164" s="338"/>
      <c r="X164" s="338"/>
      <c r="Y164" s="338"/>
      <c r="Z164" s="338"/>
      <c r="AA164" s="338"/>
      <c r="AB164" s="338"/>
    </row>
    <row r="165" spans="1:28" ht="14.25" customHeight="1" x14ac:dyDescent="0.35">
      <c r="A165" s="338"/>
      <c r="B165" s="338"/>
      <c r="C165" s="338"/>
      <c r="D165" s="338"/>
      <c r="E165" s="338"/>
      <c r="F165" s="338"/>
      <c r="G165" s="338"/>
      <c r="H165" s="338"/>
      <c r="I165" s="338"/>
      <c r="J165" s="338"/>
      <c r="K165" s="338"/>
      <c r="L165" s="338"/>
      <c r="M165" s="338"/>
      <c r="N165" s="338"/>
      <c r="O165" s="338"/>
      <c r="P165" s="338"/>
      <c r="Q165" s="338"/>
      <c r="R165" s="338"/>
      <c r="S165" s="338"/>
      <c r="T165" s="338"/>
      <c r="U165" s="338"/>
      <c r="V165" s="338"/>
      <c r="W165" s="338"/>
      <c r="X165" s="338"/>
      <c r="Y165" s="338"/>
      <c r="Z165" s="338"/>
      <c r="AA165" s="338"/>
      <c r="AB165" s="338"/>
    </row>
    <row r="166" spans="1:28" ht="14.25" customHeight="1" x14ac:dyDescent="0.35">
      <c r="A166" s="338"/>
      <c r="B166" s="338"/>
      <c r="C166" s="338"/>
      <c r="D166" s="338"/>
      <c r="E166" s="338"/>
      <c r="F166" s="338"/>
      <c r="G166" s="338"/>
      <c r="H166" s="338"/>
      <c r="I166" s="338"/>
      <c r="J166" s="338"/>
      <c r="K166" s="338"/>
      <c r="L166" s="338"/>
      <c r="M166" s="338"/>
      <c r="N166" s="338"/>
      <c r="O166" s="338"/>
      <c r="P166" s="338"/>
      <c r="Q166" s="338"/>
      <c r="R166" s="338"/>
      <c r="S166" s="338"/>
      <c r="T166" s="338"/>
      <c r="U166" s="338"/>
      <c r="V166" s="338"/>
      <c r="W166" s="338"/>
      <c r="X166" s="338"/>
      <c r="Y166" s="338"/>
      <c r="Z166" s="338"/>
      <c r="AA166" s="338"/>
      <c r="AB166" s="338"/>
    </row>
    <row r="167" spans="1:28" ht="14.25" customHeight="1" x14ac:dyDescent="0.35">
      <c r="A167" s="338"/>
      <c r="B167" s="338"/>
      <c r="C167" s="338"/>
      <c r="D167" s="338"/>
      <c r="E167" s="338"/>
      <c r="F167" s="338"/>
      <c r="G167" s="338"/>
      <c r="H167" s="338"/>
      <c r="I167" s="338"/>
      <c r="J167" s="338"/>
      <c r="K167" s="338"/>
      <c r="L167" s="338"/>
      <c r="M167" s="338"/>
      <c r="N167" s="338"/>
      <c r="O167" s="338"/>
      <c r="P167" s="338"/>
      <c r="Q167" s="338"/>
      <c r="R167" s="338"/>
      <c r="S167" s="338"/>
      <c r="T167" s="338"/>
      <c r="U167" s="338"/>
      <c r="V167" s="338"/>
      <c r="W167" s="338"/>
      <c r="X167" s="338"/>
      <c r="Y167" s="338"/>
      <c r="Z167" s="338"/>
      <c r="AA167" s="338"/>
      <c r="AB167" s="338"/>
    </row>
    <row r="168" spans="1:28" ht="14.25" customHeight="1" x14ac:dyDescent="0.35">
      <c r="A168" s="338"/>
      <c r="B168" s="338"/>
      <c r="C168" s="338"/>
      <c r="D168" s="338"/>
      <c r="E168" s="338"/>
      <c r="F168" s="338"/>
      <c r="G168" s="338"/>
      <c r="H168" s="338"/>
      <c r="I168" s="338"/>
      <c r="J168" s="338"/>
      <c r="K168" s="338"/>
      <c r="L168" s="338"/>
      <c r="M168" s="338"/>
      <c r="N168" s="338"/>
      <c r="O168" s="338"/>
      <c r="P168" s="338"/>
      <c r="Q168" s="338"/>
      <c r="R168" s="338"/>
      <c r="S168" s="338"/>
      <c r="T168" s="338"/>
      <c r="U168" s="338"/>
      <c r="V168" s="338"/>
      <c r="W168" s="338"/>
      <c r="X168" s="338"/>
      <c r="Y168" s="338"/>
      <c r="Z168" s="338"/>
      <c r="AA168" s="338"/>
      <c r="AB168" s="338"/>
    </row>
    <row r="169" spans="1:28" ht="14.25" customHeight="1" x14ac:dyDescent="0.35">
      <c r="A169" s="338"/>
      <c r="B169" s="338"/>
      <c r="C169" s="338"/>
      <c r="D169" s="338"/>
      <c r="E169" s="338"/>
      <c r="F169" s="338"/>
      <c r="G169" s="338"/>
      <c r="H169" s="338"/>
      <c r="I169" s="338"/>
      <c r="J169" s="338"/>
      <c r="K169" s="338"/>
      <c r="L169" s="338"/>
      <c r="M169" s="338"/>
      <c r="N169" s="338"/>
      <c r="O169" s="338"/>
      <c r="P169" s="338"/>
      <c r="Q169" s="338"/>
      <c r="R169" s="338"/>
      <c r="S169" s="338"/>
      <c r="T169" s="338"/>
      <c r="U169" s="338"/>
      <c r="V169" s="338"/>
      <c r="W169" s="338"/>
      <c r="X169" s="338"/>
      <c r="Y169" s="338"/>
      <c r="Z169" s="338"/>
      <c r="AA169" s="338"/>
      <c r="AB169" s="338"/>
    </row>
    <row r="170" spans="1:28" ht="14.25" customHeight="1" x14ac:dyDescent="0.35">
      <c r="A170" s="338"/>
      <c r="B170" s="338"/>
      <c r="C170" s="338"/>
      <c r="D170" s="338"/>
      <c r="E170" s="338"/>
      <c r="F170" s="338"/>
      <c r="G170" s="338"/>
      <c r="H170" s="338"/>
      <c r="I170" s="338"/>
      <c r="J170" s="338"/>
      <c r="K170" s="338"/>
      <c r="L170" s="338"/>
      <c r="M170" s="338"/>
      <c r="N170" s="338"/>
      <c r="O170" s="338"/>
      <c r="P170" s="338"/>
      <c r="Q170" s="338"/>
      <c r="R170" s="338"/>
      <c r="S170" s="338"/>
      <c r="T170" s="338"/>
      <c r="U170" s="338"/>
      <c r="V170" s="338"/>
      <c r="W170" s="338"/>
      <c r="X170" s="338"/>
      <c r="Y170" s="338"/>
      <c r="Z170" s="338"/>
      <c r="AA170" s="338"/>
      <c r="AB170" s="338"/>
    </row>
    <row r="171" spans="1:28" ht="14.25" customHeight="1" x14ac:dyDescent="0.35">
      <c r="A171" s="338"/>
      <c r="B171" s="338"/>
      <c r="C171" s="338"/>
      <c r="D171" s="338"/>
      <c r="E171" s="338"/>
      <c r="F171" s="338"/>
      <c r="G171" s="338"/>
      <c r="H171" s="338"/>
      <c r="I171" s="338"/>
      <c r="J171" s="338"/>
      <c r="K171" s="338"/>
      <c r="L171" s="338"/>
      <c r="M171" s="338"/>
      <c r="N171" s="338"/>
      <c r="O171" s="338"/>
      <c r="P171" s="338"/>
      <c r="Q171" s="338"/>
      <c r="R171" s="338"/>
      <c r="S171" s="338"/>
      <c r="T171" s="338"/>
      <c r="U171" s="338"/>
      <c r="V171" s="338"/>
      <c r="W171" s="338"/>
      <c r="X171" s="338"/>
      <c r="Y171" s="338"/>
      <c r="Z171" s="338"/>
      <c r="AA171" s="338"/>
      <c r="AB171" s="338"/>
    </row>
    <row r="172" spans="1:28" ht="14.25" customHeight="1" x14ac:dyDescent="0.35">
      <c r="A172" s="338"/>
      <c r="B172" s="338"/>
      <c r="C172" s="338"/>
      <c r="D172" s="338"/>
      <c r="E172" s="338"/>
      <c r="F172" s="338"/>
      <c r="G172" s="338"/>
      <c r="H172" s="338"/>
      <c r="I172" s="338"/>
      <c r="J172" s="338"/>
      <c r="K172" s="338"/>
      <c r="L172" s="338"/>
      <c r="M172" s="338"/>
      <c r="N172" s="338"/>
      <c r="O172" s="338"/>
      <c r="P172" s="338"/>
      <c r="Q172" s="338"/>
      <c r="R172" s="338"/>
      <c r="S172" s="338"/>
      <c r="T172" s="338"/>
      <c r="U172" s="338"/>
      <c r="V172" s="338"/>
      <c r="W172" s="338"/>
      <c r="X172" s="338"/>
      <c r="Y172" s="338"/>
      <c r="Z172" s="338"/>
      <c r="AA172" s="338"/>
      <c r="AB172" s="338"/>
    </row>
    <row r="173" spans="1:28" ht="14.25" customHeight="1" x14ac:dyDescent="0.35">
      <c r="A173" s="338"/>
      <c r="B173" s="338"/>
      <c r="C173" s="338"/>
      <c r="D173" s="338"/>
      <c r="E173" s="338"/>
      <c r="F173" s="338"/>
      <c r="G173" s="338"/>
      <c r="H173" s="338"/>
      <c r="I173" s="338"/>
      <c r="J173" s="338"/>
      <c r="K173" s="338"/>
      <c r="L173" s="338"/>
      <c r="M173" s="338"/>
      <c r="N173" s="338"/>
      <c r="O173" s="338"/>
      <c r="P173" s="338"/>
      <c r="Q173" s="338"/>
      <c r="R173" s="338"/>
      <c r="S173" s="338"/>
      <c r="T173" s="338"/>
      <c r="U173" s="338"/>
      <c r="V173" s="338"/>
      <c r="W173" s="338"/>
      <c r="X173" s="338"/>
      <c r="Y173" s="338"/>
      <c r="Z173" s="338"/>
      <c r="AA173" s="338"/>
      <c r="AB173" s="338"/>
    </row>
    <row r="174" spans="1:28" ht="14.25" customHeight="1" x14ac:dyDescent="0.35">
      <c r="A174" s="338"/>
      <c r="B174" s="338"/>
      <c r="C174" s="338"/>
      <c r="D174" s="338"/>
      <c r="E174" s="338"/>
      <c r="F174" s="338"/>
      <c r="G174" s="338"/>
      <c r="H174" s="338"/>
      <c r="I174" s="338"/>
      <c r="J174" s="338"/>
      <c r="K174" s="338"/>
      <c r="L174" s="338"/>
      <c r="M174" s="338"/>
      <c r="N174" s="338"/>
      <c r="O174" s="338"/>
      <c r="P174" s="338"/>
      <c r="Q174" s="338"/>
      <c r="R174" s="338"/>
      <c r="S174" s="338"/>
      <c r="T174" s="338"/>
      <c r="U174" s="338"/>
      <c r="V174" s="338"/>
      <c r="W174" s="338"/>
      <c r="X174" s="338"/>
      <c r="Y174" s="338"/>
      <c r="Z174" s="338"/>
      <c r="AA174" s="338"/>
      <c r="AB174" s="338"/>
    </row>
    <row r="175" spans="1:28" ht="14.25" customHeight="1" x14ac:dyDescent="0.35">
      <c r="A175" s="338"/>
      <c r="B175" s="338"/>
      <c r="C175" s="338"/>
      <c r="D175" s="338"/>
      <c r="E175" s="338"/>
      <c r="F175" s="338"/>
      <c r="G175" s="338"/>
      <c r="H175" s="338"/>
      <c r="I175" s="338"/>
      <c r="J175" s="338"/>
      <c r="K175" s="338"/>
      <c r="L175" s="338"/>
      <c r="M175" s="338"/>
      <c r="N175" s="338"/>
      <c r="O175" s="338"/>
      <c r="P175" s="338"/>
      <c r="Q175" s="338"/>
      <c r="R175" s="338"/>
      <c r="S175" s="338"/>
      <c r="T175" s="338"/>
      <c r="U175" s="338"/>
      <c r="V175" s="338"/>
      <c r="W175" s="338"/>
      <c r="X175" s="338"/>
      <c r="Y175" s="338"/>
      <c r="Z175" s="338"/>
      <c r="AA175" s="338"/>
      <c r="AB175" s="338"/>
    </row>
    <row r="176" spans="1:28" ht="14.25" customHeight="1" x14ac:dyDescent="0.35">
      <c r="A176" s="338"/>
      <c r="B176" s="338"/>
      <c r="C176" s="338"/>
      <c r="D176" s="338"/>
      <c r="E176" s="338"/>
      <c r="F176" s="338"/>
      <c r="G176" s="338"/>
      <c r="H176" s="338"/>
      <c r="I176" s="338"/>
      <c r="J176" s="338"/>
      <c r="K176" s="338"/>
      <c r="L176" s="338"/>
      <c r="M176" s="338"/>
      <c r="N176" s="338"/>
      <c r="O176" s="338"/>
      <c r="P176" s="338"/>
      <c r="Q176" s="338"/>
      <c r="R176" s="338"/>
      <c r="S176" s="338"/>
      <c r="T176" s="338"/>
      <c r="U176" s="338"/>
      <c r="V176" s="338"/>
      <c r="W176" s="338"/>
      <c r="X176" s="338"/>
      <c r="Y176" s="338"/>
      <c r="Z176" s="338"/>
      <c r="AA176" s="338"/>
      <c r="AB176" s="338"/>
    </row>
    <row r="177" spans="1:28" ht="14.25" customHeight="1" x14ac:dyDescent="0.35">
      <c r="A177" s="338"/>
      <c r="B177" s="338"/>
      <c r="C177" s="338"/>
      <c r="D177" s="338"/>
      <c r="E177" s="338"/>
      <c r="F177" s="338"/>
      <c r="G177" s="338"/>
      <c r="H177" s="338"/>
      <c r="I177" s="338"/>
      <c r="J177" s="338"/>
      <c r="K177" s="338"/>
      <c r="L177" s="338"/>
      <c r="M177" s="338"/>
      <c r="N177" s="338"/>
      <c r="O177" s="338"/>
      <c r="P177" s="338"/>
      <c r="Q177" s="338"/>
      <c r="R177" s="338"/>
      <c r="S177" s="338"/>
      <c r="T177" s="338"/>
      <c r="U177" s="338"/>
      <c r="V177" s="338"/>
      <c r="W177" s="338"/>
      <c r="X177" s="338"/>
      <c r="Y177" s="338"/>
      <c r="Z177" s="338"/>
      <c r="AA177" s="338"/>
      <c r="AB177" s="338"/>
    </row>
    <row r="178" spans="1:28" ht="14.25" customHeight="1" x14ac:dyDescent="0.35">
      <c r="A178" s="338"/>
      <c r="B178" s="338"/>
      <c r="C178" s="338"/>
      <c r="D178" s="338"/>
      <c r="E178" s="338"/>
      <c r="F178" s="338"/>
      <c r="G178" s="338"/>
      <c r="H178" s="338"/>
      <c r="I178" s="338"/>
      <c r="J178" s="338"/>
      <c r="K178" s="338"/>
      <c r="L178" s="338"/>
      <c r="M178" s="338"/>
      <c r="N178" s="338"/>
      <c r="O178" s="338"/>
      <c r="P178" s="338"/>
      <c r="Q178" s="338"/>
      <c r="R178" s="338"/>
      <c r="S178" s="338"/>
      <c r="T178" s="338"/>
      <c r="U178" s="338"/>
      <c r="V178" s="338"/>
      <c r="W178" s="338"/>
      <c r="X178" s="338"/>
      <c r="Y178" s="338"/>
      <c r="Z178" s="338"/>
      <c r="AA178" s="338"/>
      <c r="AB178" s="338"/>
    </row>
    <row r="179" spans="1:28" ht="14.25" customHeight="1" x14ac:dyDescent="0.35">
      <c r="A179" s="338"/>
      <c r="B179" s="338"/>
      <c r="C179" s="338"/>
      <c r="D179" s="338"/>
      <c r="E179" s="338"/>
      <c r="F179" s="338"/>
      <c r="G179" s="338"/>
      <c r="H179" s="338"/>
      <c r="I179" s="338"/>
      <c r="J179" s="338"/>
      <c r="K179" s="338"/>
      <c r="L179" s="338"/>
      <c r="M179" s="338"/>
      <c r="N179" s="338"/>
      <c r="O179" s="338"/>
      <c r="P179" s="338"/>
      <c r="Q179" s="338"/>
      <c r="R179" s="338"/>
      <c r="S179" s="338"/>
      <c r="T179" s="338"/>
      <c r="U179" s="338"/>
      <c r="V179" s="338"/>
      <c r="W179" s="338"/>
      <c r="X179" s="338"/>
      <c r="Y179" s="338"/>
      <c r="Z179" s="338"/>
      <c r="AA179" s="338"/>
      <c r="AB179" s="338"/>
    </row>
    <row r="180" spans="1:28" ht="14.25" customHeight="1" x14ac:dyDescent="0.35">
      <c r="A180" s="338"/>
      <c r="B180" s="338"/>
      <c r="C180" s="338"/>
      <c r="D180" s="338"/>
      <c r="E180" s="338"/>
      <c r="F180" s="338"/>
      <c r="G180" s="338"/>
      <c r="H180" s="338"/>
      <c r="I180" s="338"/>
      <c r="J180" s="338"/>
      <c r="K180" s="338"/>
      <c r="L180" s="338"/>
      <c r="M180" s="338"/>
      <c r="N180" s="338"/>
      <c r="O180" s="338"/>
      <c r="P180" s="338"/>
      <c r="Q180" s="338"/>
      <c r="R180" s="338"/>
      <c r="S180" s="338"/>
      <c r="T180" s="338"/>
      <c r="U180" s="338"/>
      <c r="V180" s="338"/>
      <c r="W180" s="338"/>
      <c r="X180" s="338"/>
      <c r="Y180" s="338"/>
      <c r="Z180" s="338"/>
      <c r="AA180" s="338"/>
      <c r="AB180" s="338"/>
    </row>
    <row r="181" spans="1:28" ht="14.25" customHeight="1" x14ac:dyDescent="0.35">
      <c r="A181" s="338"/>
      <c r="B181" s="338"/>
      <c r="C181" s="338"/>
      <c r="D181" s="338"/>
      <c r="E181" s="338"/>
      <c r="F181" s="338"/>
      <c r="G181" s="338"/>
      <c r="H181" s="338"/>
      <c r="I181" s="338"/>
      <c r="J181" s="338"/>
      <c r="K181" s="338"/>
      <c r="L181" s="338"/>
      <c r="M181" s="338"/>
      <c r="N181" s="338"/>
      <c r="O181" s="338"/>
      <c r="P181" s="338"/>
      <c r="Q181" s="338"/>
      <c r="R181" s="338"/>
      <c r="S181" s="338"/>
      <c r="T181" s="338"/>
      <c r="U181" s="338"/>
      <c r="V181" s="338"/>
      <c r="W181" s="338"/>
      <c r="X181" s="338"/>
      <c r="Y181" s="338"/>
      <c r="Z181" s="338"/>
      <c r="AA181" s="338"/>
      <c r="AB181" s="338"/>
    </row>
    <row r="182" spans="1:28" ht="14.25" customHeight="1" x14ac:dyDescent="0.35">
      <c r="A182" s="338"/>
      <c r="B182" s="338"/>
      <c r="C182" s="338"/>
      <c r="D182" s="338"/>
      <c r="E182" s="338"/>
      <c r="F182" s="338"/>
      <c r="G182" s="338"/>
      <c r="H182" s="338"/>
      <c r="I182" s="338"/>
      <c r="J182" s="338"/>
      <c r="K182" s="338"/>
      <c r="L182" s="338"/>
      <c r="M182" s="338"/>
      <c r="N182" s="338"/>
      <c r="O182" s="338"/>
      <c r="P182" s="338"/>
      <c r="Q182" s="338"/>
      <c r="R182" s="338"/>
      <c r="S182" s="338"/>
      <c r="T182" s="338"/>
      <c r="U182" s="338"/>
      <c r="V182" s="338"/>
      <c r="W182" s="338"/>
      <c r="X182" s="338"/>
      <c r="Y182" s="338"/>
      <c r="Z182" s="338"/>
      <c r="AA182" s="338"/>
      <c r="AB182" s="338"/>
    </row>
    <row r="183" spans="1:28" ht="14.25" customHeight="1" x14ac:dyDescent="0.35">
      <c r="A183" s="338"/>
      <c r="B183" s="338"/>
      <c r="C183" s="338"/>
      <c r="D183" s="338"/>
      <c r="E183" s="338"/>
      <c r="F183" s="338"/>
      <c r="G183" s="338"/>
      <c r="H183" s="338"/>
      <c r="I183" s="338"/>
      <c r="J183" s="338"/>
      <c r="K183" s="338"/>
      <c r="L183" s="338"/>
      <c r="M183" s="338"/>
      <c r="N183" s="338"/>
      <c r="O183" s="338"/>
      <c r="P183" s="338"/>
      <c r="Q183" s="338"/>
      <c r="R183" s="338"/>
      <c r="S183" s="338"/>
      <c r="T183" s="338"/>
      <c r="U183" s="338"/>
      <c r="V183" s="338"/>
      <c r="W183" s="338"/>
      <c r="X183" s="338"/>
      <c r="Y183" s="338"/>
      <c r="Z183" s="338"/>
      <c r="AA183" s="338"/>
      <c r="AB183" s="338"/>
    </row>
    <row r="184" spans="1:28" ht="14.25" customHeight="1" x14ac:dyDescent="0.35">
      <c r="A184" s="338"/>
      <c r="B184" s="338"/>
      <c r="C184" s="338"/>
      <c r="D184" s="338"/>
      <c r="E184" s="338"/>
      <c r="F184" s="338"/>
      <c r="G184" s="338"/>
      <c r="H184" s="338"/>
      <c r="I184" s="338"/>
      <c r="J184" s="338"/>
      <c r="K184" s="338"/>
      <c r="L184" s="338"/>
      <c r="M184" s="338"/>
      <c r="N184" s="338"/>
      <c r="O184" s="338"/>
      <c r="P184" s="338"/>
      <c r="Q184" s="338"/>
      <c r="R184" s="338"/>
      <c r="S184" s="338"/>
      <c r="T184" s="338"/>
      <c r="U184" s="338"/>
      <c r="V184" s="338"/>
      <c r="W184" s="338"/>
      <c r="X184" s="338"/>
      <c r="Y184" s="338"/>
      <c r="Z184" s="338"/>
      <c r="AA184" s="338"/>
      <c r="AB184" s="338"/>
    </row>
    <row r="185" spans="1:28" ht="14.25" customHeight="1" x14ac:dyDescent="0.35">
      <c r="A185" s="338"/>
      <c r="B185" s="338"/>
      <c r="C185" s="338"/>
      <c r="D185" s="338"/>
      <c r="E185" s="338"/>
      <c r="F185" s="338"/>
      <c r="G185" s="338"/>
      <c r="H185" s="338"/>
      <c r="I185" s="338"/>
      <c r="J185" s="338"/>
      <c r="K185" s="338"/>
      <c r="L185" s="338"/>
      <c r="M185" s="338"/>
      <c r="N185" s="338"/>
      <c r="O185" s="338"/>
      <c r="P185" s="338"/>
      <c r="Q185" s="338"/>
      <c r="R185" s="338"/>
      <c r="S185" s="338"/>
      <c r="T185" s="338"/>
      <c r="U185" s="338"/>
      <c r="V185" s="338"/>
      <c r="W185" s="338"/>
      <c r="X185" s="338"/>
      <c r="Y185" s="338"/>
      <c r="Z185" s="338"/>
      <c r="AA185" s="338"/>
      <c r="AB185" s="338"/>
    </row>
    <row r="186" spans="1:28" ht="14.25" customHeight="1" x14ac:dyDescent="0.35">
      <c r="A186" s="338"/>
      <c r="B186" s="338"/>
      <c r="C186" s="338"/>
      <c r="D186" s="338"/>
      <c r="E186" s="338"/>
      <c r="F186" s="338"/>
      <c r="G186" s="338"/>
      <c r="H186" s="338"/>
      <c r="I186" s="338"/>
      <c r="J186" s="338"/>
      <c r="K186" s="338"/>
      <c r="L186" s="338"/>
      <c r="M186" s="338"/>
      <c r="N186" s="338"/>
      <c r="O186" s="338"/>
      <c r="P186" s="338"/>
      <c r="Q186" s="338"/>
      <c r="R186" s="338"/>
      <c r="S186" s="338"/>
      <c r="T186" s="338"/>
      <c r="U186" s="338"/>
      <c r="V186" s="338"/>
      <c r="W186" s="338"/>
      <c r="X186" s="338"/>
      <c r="Y186" s="338"/>
      <c r="Z186" s="338"/>
      <c r="AA186" s="338"/>
      <c r="AB186" s="338"/>
    </row>
    <row r="187" spans="1:28" ht="14.25" customHeight="1" x14ac:dyDescent="0.35">
      <c r="A187" s="338"/>
      <c r="B187" s="338"/>
      <c r="C187" s="338"/>
      <c r="D187" s="338"/>
      <c r="E187" s="338"/>
      <c r="F187" s="338"/>
      <c r="G187" s="338"/>
      <c r="H187" s="338"/>
      <c r="I187" s="338"/>
      <c r="J187" s="338"/>
      <c r="K187" s="338"/>
      <c r="L187" s="338"/>
      <c r="M187" s="338"/>
      <c r="N187" s="338"/>
      <c r="O187" s="338"/>
      <c r="P187" s="338"/>
      <c r="Q187" s="338"/>
      <c r="R187" s="338"/>
      <c r="S187" s="338"/>
      <c r="T187" s="338"/>
      <c r="U187" s="338"/>
      <c r="V187" s="338"/>
      <c r="W187" s="338"/>
      <c r="X187" s="338"/>
      <c r="Y187" s="338"/>
      <c r="Z187" s="338"/>
      <c r="AA187" s="338"/>
      <c r="AB187" s="338"/>
    </row>
    <row r="188" spans="1:28" ht="14.25" customHeight="1" x14ac:dyDescent="0.35">
      <c r="A188" s="338"/>
      <c r="B188" s="338"/>
      <c r="C188" s="338"/>
      <c r="D188" s="338"/>
      <c r="E188" s="338"/>
      <c r="F188" s="338"/>
      <c r="G188" s="338"/>
      <c r="H188" s="338"/>
      <c r="I188" s="338"/>
      <c r="J188" s="338"/>
      <c r="K188" s="338"/>
      <c r="L188" s="338"/>
      <c r="M188" s="338"/>
      <c r="N188" s="338"/>
      <c r="O188" s="338"/>
      <c r="P188" s="338"/>
      <c r="Q188" s="338"/>
      <c r="R188" s="338"/>
      <c r="S188" s="338"/>
      <c r="T188" s="338"/>
      <c r="U188" s="338"/>
      <c r="V188" s="338"/>
      <c r="W188" s="338"/>
      <c r="X188" s="338"/>
      <c r="Y188" s="338"/>
      <c r="Z188" s="338"/>
      <c r="AA188" s="338"/>
      <c r="AB188" s="338"/>
    </row>
    <row r="189" spans="1:28" ht="14.25" customHeight="1" x14ac:dyDescent="0.35">
      <c r="A189" s="338"/>
      <c r="B189" s="338"/>
      <c r="C189" s="338"/>
      <c r="D189" s="338"/>
      <c r="E189" s="338"/>
      <c r="F189" s="338"/>
      <c r="G189" s="338"/>
      <c r="H189" s="338"/>
      <c r="I189" s="338"/>
      <c r="J189" s="338"/>
      <c r="K189" s="338"/>
      <c r="L189" s="338"/>
      <c r="M189" s="338"/>
      <c r="N189" s="338"/>
      <c r="O189" s="338"/>
      <c r="P189" s="338"/>
      <c r="Q189" s="338"/>
      <c r="R189" s="338"/>
      <c r="S189" s="338"/>
      <c r="T189" s="338"/>
      <c r="U189" s="338"/>
      <c r="V189" s="338"/>
      <c r="W189" s="338"/>
      <c r="X189" s="338"/>
      <c r="Y189" s="338"/>
      <c r="Z189" s="338"/>
      <c r="AA189" s="338"/>
      <c r="AB189" s="338"/>
    </row>
    <row r="190" spans="1:28" ht="14.25" customHeight="1" x14ac:dyDescent="0.35">
      <c r="A190" s="338"/>
      <c r="B190" s="338"/>
      <c r="C190" s="338"/>
      <c r="D190" s="338"/>
      <c r="E190" s="338"/>
      <c r="F190" s="338"/>
      <c r="G190" s="338"/>
      <c r="H190" s="338"/>
      <c r="I190" s="338"/>
      <c r="J190" s="338"/>
      <c r="K190" s="338"/>
      <c r="L190" s="338"/>
      <c r="M190" s="338"/>
      <c r="N190" s="338"/>
      <c r="O190" s="338"/>
      <c r="P190" s="338"/>
      <c r="Q190" s="338"/>
      <c r="R190" s="338"/>
      <c r="S190" s="338"/>
      <c r="T190" s="338"/>
      <c r="U190" s="338"/>
      <c r="V190" s="338"/>
      <c r="W190" s="338"/>
      <c r="X190" s="338"/>
      <c r="Y190" s="338"/>
      <c r="Z190" s="338"/>
      <c r="AA190" s="338"/>
      <c r="AB190" s="338"/>
    </row>
    <row r="191" spans="1:28" ht="14.25" customHeight="1" x14ac:dyDescent="0.35">
      <c r="A191" s="338"/>
      <c r="B191" s="338"/>
      <c r="C191" s="338"/>
      <c r="D191" s="338"/>
      <c r="E191" s="338"/>
      <c r="F191" s="338"/>
      <c r="G191" s="338"/>
      <c r="H191" s="338"/>
      <c r="I191" s="338"/>
      <c r="J191" s="338"/>
      <c r="K191" s="338"/>
      <c r="L191" s="338"/>
      <c r="M191" s="338"/>
      <c r="N191" s="338"/>
      <c r="O191" s="338"/>
      <c r="P191" s="338"/>
      <c r="Q191" s="338"/>
      <c r="R191" s="338"/>
      <c r="S191" s="338"/>
      <c r="T191" s="338"/>
      <c r="U191" s="338"/>
      <c r="V191" s="338"/>
      <c r="W191" s="338"/>
      <c r="X191" s="338"/>
      <c r="Y191" s="338"/>
      <c r="Z191" s="338"/>
      <c r="AA191" s="338"/>
      <c r="AB191" s="338"/>
    </row>
    <row r="192" spans="1:28" ht="14.25" customHeight="1" x14ac:dyDescent="0.35">
      <c r="A192" s="338"/>
      <c r="B192" s="338"/>
      <c r="C192" s="338"/>
      <c r="D192" s="338"/>
      <c r="E192" s="338"/>
      <c r="F192" s="338"/>
      <c r="G192" s="338"/>
      <c r="H192" s="338"/>
      <c r="I192" s="338"/>
      <c r="J192" s="338"/>
      <c r="K192" s="338"/>
      <c r="L192" s="338"/>
      <c r="M192" s="338"/>
      <c r="N192" s="338"/>
      <c r="O192" s="338"/>
      <c r="P192" s="338"/>
      <c r="Q192" s="338"/>
      <c r="R192" s="338"/>
      <c r="S192" s="338"/>
      <c r="T192" s="338"/>
      <c r="U192" s="338"/>
      <c r="V192" s="338"/>
      <c r="W192" s="338"/>
      <c r="X192" s="338"/>
      <c r="Y192" s="338"/>
      <c r="Z192" s="338"/>
      <c r="AA192" s="338"/>
      <c r="AB192" s="338"/>
    </row>
    <row r="193" spans="1:28" ht="14.25" customHeight="1" x14ac:dyDescent="0.35">
      <c r="A193" s="338"/>
      <c r="B193" s="338"/>
      <c r="C193" s="338"/>
      <c r="D193" s="338"/>
      <c r="E193" s="338"/>
      <c r="F193" s="338"/>
      <c r="G193" s="338"/>
      <c r="H193" s="338"/>
      <c r="I193" s="338"/>
      <c r="J193" s="338"/>
      <c r="K193" s="338"/>
      <c r="L193" s="338"/>
      <c r="M193" s="338"/>
      <c r="N193" s="338"/>
      <c r="O193" s="338"/>
      <c r="P193" s="338"/>
      <c r="Q193" s="338"/>
      <c r="R193" s="338"/>
      <c r="S193" s="338"/>
      <c r="T193" s="338"/>
      <c r="U193" s="338"/>
      <c r="V193" s="338"/>
      <c r="W193" s="338"/>
      <c r="X193" s="338"/>
      <c r="Y193" s="338"/>
      <c r="Z193" s="338"/>
      <c r="AA193" s="338"/>
      <c r="AB193" s="338"/>
    </row>
    <row r="194" spans="1:28" ht="14.25" customHeight="1" x14ac:dyDescent="0.35">
      <c r="A194" s="338"/>
      <c r="B194" s="338"/>
      <c r="C194" s="338"/>
      <c r="D194" s="338"/>
      <c r="E194" s="338"/>
      <c r="F194" s="338"/>
      <c r="G194" s="338"/>
      <c r="H194" s="338"/>
      <c r="I194" s="338"/>
      <c r="J194" s="338"/>
      <c r="K194" s="338"/>
      <c r="L194" s="338"/>
      <c r="M194" s="338"/>
      <c r="N194" s="338"/>
      <c r="O194" s="338"/>
      <c r="P194" s="338"/>
      <c r="Q194" s="338"/>
      <c r="R194" s="338"/>
      <c r="S194" s="338"/>
      <c r="T194" s="338"/>
      <c r="U194" s="338"/>
      <c r="V194" s="338"/>
      <c r="W194" s="338"/>
      <c r="X194" s="338"/>
      <c r="Y194" s="338"/>
      <c r="Z194" s="338"/>
      <c r="AA194" s="338"/>
      <c r="AB194" s="338"/>
    </row>
    <row r="195" spans="1:28" ht="14.25" customHeight="1" x14ac:dyDescent="0.35">
      <c r="A195" s="338"/>
      <c r="B195" s="338"/>
      <c r="C195" s="338"/>
      <c r="D195" s="338"/>
      <c r="E195" s="338"/>
      <c r="F195" s="338"/>
      <c r="G195" s="338"/>
      <c r="H195" s="338"/>
      <c r="I195" s="338"/>
      <c r="J195" s="338"/>
      <c r="K195" s="338"/>
      <c r="L195" s="338"/>
      <c r="M195" s="338"/>
      <c r="N195" s="338"/>
      <c r="O195" s="338"/>
      <c r="P195" s="338"/>
      <c r="Q195" s="338"/>
      <c r="R195" s="338"/>
      <c r="S195" s="338"/>
      <c r="T195" s="338"/>
      <c r="U195" s="338"/>
      <c r="V195" s="338"/>
      <c r="W195" s="338"/>
      <c r="X195" s="338"/>
      <c r="Y195" s="338"/>
      <c r="Z195" s="338"/>
      <c r="AA195" s="338"/>
      <c r="AB195" s="338"/>
    </row>
    <row r="196" spans="1:28" ht="14.25" customHeight="1" x14ac:dyDescent="0.35">
      <c r="A196" s="338"/>
      <c r="B196" s="338"/>
      <c r="C196" s="338"/>
      <c r="D196" s="338"/>
      <c r="E196" s="338"/>
      <c r="F196" s="338"/>
      <c r="G196" s="338"/>
      <c r="H196" s="338"/>
      <c r="I196" s="338"/>
      <c r="J196" s="338"/>
      <c r="K196" s="338"/>
      <c r="L196" s="338"/>
      <c r="M196" s="338"/>
      <c r="N196" s="338"/>
      <c r="O196" s="338"/>
      <c r="P196" s="338"/>
      <c r="Q196" s="338"/>
      <c r="R196" s="338"/>
      <c r="S196" s="338"/>
      <c r="T196" s="338"/>
      <c r="U196" s="338"/>
      <c r="V196" s="338"/>
      <c r="W196" s="338"/>
      <c r="X196" s="338"/>
      <c r="Y196" s="338"/>
      <c r="Z196" s="338"/>
      <c r="AA196" s="338"/>
      <c r="AB196" s="338"/>
    </row>
    <row r="197" spans="1:28" ht="14.25" customHeight="1" x14ac:dyDescent="0.35">
      <c r="A197" s="338"/>
      <c r="B197" s="338"/>
      <c r="C197" s="338"/>
      <c r="D197" s="338"/>
      <c r="E197" s="338"/>
      <c r="F197" s="338"/>
      <c r="G197" s="338"/>
      <c r="H197" s="338"/>
      <c r="I197" s="338"/>
      <c r="J197" s="338"/>
      <c r="K197" s="338"/>
      <c r="L197" s="338"/>
      <c r="M197" s="338"/>
      <c r="N197" s="338"/>
      <c r="O197" s="338"/>
      <c r="P197" s="338"/>
      <c r="Q197" s="338"/>
      <c r="R197" s="338"/>
      <c r="S197" s="338"/>
      <c r="T197" s="338"/>
      <c r="U197" s="338"/>
      <c r="V197" s="338"/>
      <c r="W197" s="338"/>
      <c r="X197" s="338"/>
      <c r="Y197" s="338"/>
      <c r="Z197" s="338"/>
      <c r="AA197" s="338"/>
      <c r="AB197" s="338"/>
    </row>
    <row r="198" spans="1:28" ht="14.25" customHeight="1" x14ac:dyDescent="0.35">
      <c r="A198" s="338"/>
      <c r="B198" s="338"/>
      <c r="C198" s="338"/>
      <c r="D198" s="338"/>
      <c r="E198" s="338"/>
      <c r="F198" s="338"/>
      <c r="G198" s="338"/>
      <c r="H198" s="338"/>
      <c r="I198" s="338"/>
      <c r="J198" s="338"/>
      <c r="K198" s="338"/>
      <c r="L198" s="338"/>
      <c r="M198" s="338"/>
      <c r="N198" s="338"/>
      <c r="O198" s="338"/>
      <c r="P198" s="338"/>
      <c r="Q198" s="338"/>
      <c r="R198" s="338"/>
      <c r="S198" s="338"/>
      <c r="T198" s="338"/>
      <c r="U198" s="338"/>
      <c r="V198" s="338"/>
      <c r="W198" s="338"/>
      <c r="X198" s="338"/>
      <c r="Y198" s="338"/>
      <c r="Z198" s="338"/>
      <c r="AA198" s="338"/>
      <c r="AB198" s="338"/>
    </row>
    <row r="199" spans="1:28" ht="14.25" customHeight="1" x14ac:dyDescent="0.35">
      <c r="A199" s="338"/>
      <c r="B199" s="338"/>
      <c r="C199" s="338"/>
      <c r="D199" s="338"/>
      <c r="E199" s="338"/>
      <c r="F199" s="338"/>
      <c r="G199" s="338"/>
      <c r="H199" s="338"/>
      <c r="I199" s="338"/>
      <c r="J199" s="338"/>
      <c r="K199" s="338"/>
      <c r="L199" s="338"/>
      <c r="M199" s="338"/>
      <c r="N199" s="338"/>
      <c r="O199" s="338"/>
      <c r="P199" s="338"/>
      <c r="Q199" s="338"/>
      <c r="R199" s="338"/>
      <c r="S199" s="338"/>
      <c r="T199" s="338"/>
      <c r="U199" s="338"/>
      <c r="V199" s="338"/>
      <c r="W199" s="338"/>
      <c r="X199" s="338"/>
      <c r="Y199" s="338"/>
      <c r="Z199" s="338"/>
      <c r="AA199" s="338"/>
      <c r="AB199" s="338"/>
    </row>
    <row r="200" spans="1:28" ht="14.25" customHeight="1" x14ac:dyDescent="0.35">
      <c r="A200" s="338"/>
      <c r="B200" s="338"/>
      <c r="C200" s="338"/>
      <c r="D200" s="338"/>
      <c r="E200" s="338"/>
      <c r="F200" s="338"/>
      <c r="G200" s="338"/>
      <c r="H200" s="338"/>
      <c r="I200" s="338"/>
      <c r="J200" s="338"/>
      <c r="K200" s="338"/>
      <c r="L200" s="338"/>
      <c r="M200" s="338"/>
      <c r="N200" s="338"/>
      <c r="O200" s="338"/>
      <c r="P200" s="338"/>
      <c r="Q200" s="338"/>
      <c r="R200" s="338"/>
      <c r="S200" s="338"/>
      <c r="T200" s="338"/>
      <c r="U200" s="338"/>
      <c r="V200" s="338"/>
      <c r="W200" s="338"/>
      <c r="X200" s="338"/>
      <c r="Y200" s="338"/>
      <c r="Z200" s="338"/>
      <c r="AA200" s="338"/>
      <c r="AB200" s="338"/>
    </row>
    <row r="201" spans="1:28" ht="14.25" customHeight="1" x14ac:dyDescent="0.35">
      <c r="A201" s="338"/>
      <c r="B201" s="338"/>
      <c r="C201" s="338"/>
      <c r="D201" s="338"/>
      <c r="E201" s="338"/>
      <c r="F201" s="338"/>
      <c r="G201" s="338"/>
      <c r="H201" s="338"/>
      <c r="I201" s="338"/>
      <c r="J201" s="338"/>
      <c r="K201" s="338"/>
      <c r="L201" s="338"/>
      <c r="M201" s="338"/>
      <c r="N201" s="338"/>
      <c r="O201" s="338"/>
      <c r="P201" s="338"/>
      <c r="Q201" s="338"/>
      <c r="R201" s="338"/>
      <c r="S201" s="338"/>
      <c r="T201" s="338"/>
      <c r="U201" s="338"/>
      <c r="V201" s="338"/>
      <c r="W201" s="338"/>
      <c r="X201" s="338"/>
      <c r="Y201" s="338"/>
      <c r="Z201" s="338"/>
      <c r="AA201" s="338"/>
      <c r="AB201" s="338"/>
    </row>
    <row r="202" spans="1:28" ht="14.25" customHeight="1" x14ac:dyDescent="0.35">
      <c r="A202" s="338"/>
      <c r="B202" s="338"/>
      <c r="C202" s="338"/>
      <c r="D202" s="338"/>
      <c r="E202" s="338"/>
      <c r="F202" s="338"/>
      <c r="G202" s="338"/>
      <c r="H202" s="338"/>
      <c r="I202" s="338"/>
      <c r="J202" s="338"/>
      <c r="K202" s="338"/>
      <c r="L202" s="338"/>
      <c r="M202" s="338"/>
      <c r="N202" s="338"/>
      <c r="O202" s="338"/>
      <c r="P202" s="338"/>
      <c r="Q202" s="338"/>
      <c r="R202" s="338"/>
      <c r="S202" s="338"/>
      <c r="T202" s="338"/>
      <c r="U202" s="338"/>
      <c r="V202" s="338"/>
      <c r="W202" s="338"/>
      <c r="X202" s="338"/>
      <c r="Y202" s="338"/>
      <c r="Z202" s="338"/>
      <c r="AA202" s="338"/>
      <c r="AB202" s="338"/>
    </row>
    <row r="203" spans="1:28" ht="14.25" customHeight="1" x14ac:dyDescent="0.35">
      <c r="A203" s="338"/>
      <c r="B203" s="338"/>
      <c r="C203" s="338"/>
      <c r="D203" s="338"/>
      <c r="E203" s="338"/>
      <c r="F203" s="338"/>
      <c r="G203" s="338"/>
      <c r="H203" s="338"/>
      <c r="I203" s="338"/>
      <c r="J203" s="338"/>
      <c r="K203" s="338"/>
      <c r="L203" s="338"/>
      <c r="M203" s="338"/>
      <c r="N203" s="338"/>
      <c r="O203" s="338"/>
      <c r="P203" s="338"/>
      <c r="Q203" s="338"/>
      <c r="R203" s="338"/>
      <c r="S203" s="338"/>
      <c r="T203" s="338"/>
      <c r="U203" s="338"/>
      <c r="V203" s="338"/>
      <c r="W203" s="338"/>
      <c r="X203" s="338"/>
      <c r="Y203" s="338"/>
      <c r="Z203" s="338"/>
      <c r="AA203" s="338"/>
      <c r="AB203" s="338"/>
    </row>
    <row r="204" spans="1:28" ht="14.25" customHeight="1" x14ac:dyDescent="0.35">
      <c r="A204" s="338"/>
      <c r="B204" s="338"/>
      <c r="C204" s="338"/>
      <c r="D204" s="338"/>
      <c r="E204" s="338"/>
      <c r="F204" s="338"/>
      <c r="G204" s="338"/>
      <c r="H204" s="338"/>
      <c r="I204" s="338"/>
      <c r="J204" s="338"/>
      <c r="K204" s="338"/>
      <c r="L204" s="338"/>
      <c r="M204" s="338"/>
      <c r="N204" s="338"/>
      <c r="O204" s="338"/>
      <c r="P204" s="338"/>
      <c r="Q204" s="338"/>
      <c r="R204" s="338"/>
      <c r="S204" s="338"/>
      <c r="T204" s="338"/>
      <c r="U204" s="338"/>
      <c r="V204" s="338"/>
      <c r="W204" s="338"/>
      <c r="X204" s="338"/>
      <c r="Y204" s="338"/>
      <c r="Z204" s="338"/>
      <c r="AA204" s="338"/>
      <c r="AB204" s="338"/>
    </row>
    <row r="205" spans="1:28" ht="14.25" customHeight="1" x14ac:dyDescent="0.35">
      <c r="A205" s="338"/>
      <c r="B205" s="338"/>
      <c r="C205" s="338"/>
      <c r="D205" s="338"/>
      <c r="E205" s="338"/>
      <c r="F205" s="338"/>
      <c r="G205" s="338"/>
      <c r="H205" s="338"/>
      <c r="I205" s="338"/>
      <c r="J205" s="338"/>
      <c r="K205" s="338"/>
      <c r="L205" s="338"/>
      <c r="M205" s="338"/>
      <c r="N205" s="338"/>
      <c r="O205" s="338"/>
      <c r="P205" s="338"/>
      <c r="Q205" s="338"/>
      <c r="R205" s="338"/>
      <c r="S205" s="338"/>
      <c r="T205" s="338"/>
      <c r="U205" s="338"/>
      <c r="V205" s="338"/>
      <c r="W205" s="338"/>
      <c r="X205" s="338"/>
      <c r="Y205" s="338"/>
      <c r="Z205" s="338"/>
      <c r="AA205" s="338"/>
      <c r="AB205" s="338"/>
    </row>
    <row r="206" spans="1:28" ht="14.25" customHeight="1" x14ac:dyDescent="0.35">
      <c r="A206" s="338"/>
      <c r="B206" s="338"/>
      <c r="C206" s="338"/>
      <c r="D206" s="338"/>
      <c r="E206" s="338"/>
      <c r="F206" s="338"/>
      <c r="G206" s="338"/>
      <c r="H206" s="338"/>
      <c r="I206" s="338"/>
      <c r="J206" s="338"/>
      <c r="K206" s="338"/>
      <c r="L206" s="338"/>
      <c r="M206" s="338"/>
      <c r="N206" s="338"/>
      <c r="O206" s="338"/>
      <c r="P206" s="338"/>
      <c r="Q206" s="338"/>
      <c r="R206" s="338"/>
      <c r="S206" s="338"/>
      <c r="T206" s="338"/>
      <c r="U206" s="338"/>
      <c r="V206" s="338"/>
      <c r="W206" s="338"/>
      <c r="X206" s="338"/>
      <c r="Y206" s="338"/>
      <c r="Z206" s="338"/>
      <c r="AA206" s="338"/>
      <c r="AB206" s="338"/>
    </row>
    <row r="207" spans="1:28" ht="14.25" customHeight="1" x14ac:dyDescent="0.35">
      <c r="A207" s="338"/>
      <c r="B207" s="338"/>
      <c r="C207" s="338"/>
      <c r="D207" s="338"/>
      <c r="E207" s="338"/>
      <c r="F207" s="338"/>
      <c r="G207" s="338"/>
      <c r="H207" s="338"/>
      <c r="I207" s="338"/>
      <c r="J207" s="338"/>
      <c r="K207" s="338"/>
      <c r="L207" s="338"/>
      <c r="M207" s="338"/>
      <c r="N207" s="338"/>
      <c r="O207" s="338"/>
      <c r="P207" s="338"/>
      <c r="Q207" s="338"/>
      <c r="R207" s="338"/>
      <c r="S207" s="338"/>
      <c r="T207" s="338"/>
      <c r="U207" s="338"/>
      <c r="V207" s="338"/>
      <c r="W207" s="338"/>
      <c r="X207" s="338"/>
      <c r="Y207" s="338"/>
      <c r="Z207" s="338"/>
      <c r="AA207" s="338"/>
      <c r="AB207" s="338"/>
    </row>
    <row r="208" spans="1:28" ht="14.25" customHeight="1" x14ac:dyDescent="0.35">
      <c r="A208" s="338"/>
      <c r="B208" s="338"/>
      <c r="C208" s="338"/>
      <c r="D208" s="338"/>
      <c r="E208" s="338"/>
      <c r="F208" s="338"/>
      <c r="G208" s="338"/>
      <c r="H208" s="338"/>
      <c r="I208" s="338"/>
      <c r="J208" s="338"/>
      <c r="K208" s="338"/>
      <c r="L208" s="338"/>
      <c r="M208" s="338"/>
      <c r="N208" s="338"/>
      <c r="O208" s="338"/>
      <c r="P208" s="338"/>
      <c r="Q208" s="338"/>
      <c r="R208" s="338"/>
      <c r="S208" s="338"/>
      <c r="T208" s="338"/>
      <c r="U208" s="338"/>
      <c r="V208" s="338"/>
      <c r="W208" s="338"/>
      <c r="X208" s="338"/>
      <c r="Y208" s="338"/>
      <c r="Z208" s="338"/>
      <c r="AA208" s="338"/>
      <c r="AB208" s="338"/>
    </row>
    <row r="209" spans="1:28" ht="14.25" customHeight="1" x14ac:dyDescent="0.35">
      <c r="A209" s="338"/>
      <c r="B209" s="338"/>
      <c r="C209" s="338"/>
      <c r="D209" s="338"/>
      <c r="E209" s="338"/>
      <c r="F209" s="338"/>
      <c r="G209" s="338"/>
      <c r="H209" s="338"/>
      <c r="I209" s="338"/>
      <c r="J209" s="338"/>
      <c r="K209" s="338"/>
      <c r="L209" s="338"/>
      <c r="M209" s="338"/>
      <c r="N209" s="338"/>
      <c r="O209" s="338"/>
      <c r="P209" s="338"/>
      <c r="Q209" s="338"/>
      <c r="R209" s="338"/>
      <c r="S209" s="338"/>
      <c r="T209" s="338"/>
      <c r="U209" s="338"/>
      <c r="V209" s="338"/>
      <c r="W209" s="338"/>
      <c r="X209" s="338"/>
      <c r="Y209" s="338"/>
      <c r="Z209" s="338"/>
      <c r="AA209" s="338"/>
      <c r="AB209" s="338"/>
    </row>
    <row r="210" spans="1:28" ht="14.25" customHeight="1" x14ac:dyDescent="0.35">
      <c r="A210" s="338"/>
      <c r="B210" s="338"/>
      <c r="C210" s="338"/>
      <c r="D210" s="338"/>
      <c r="E210" s="338"/>
      <c r="F210" s="338"/>
      <c r="G210" s="338"/>
      <c r="H210" s="338"/>
      <c r="I210" s="338"/>
      <c r="J210" s="338"/>
      <c r="K210" s="338"/>
      <c r="L210" s="338"/>
      <c r="M210" s="338"/>
      <c r="N210" s="338"/>
      <c r="O210" s="338"/>
      <c r="P210" s="338"/>
      <c r="Q210" s="338"/>
      <c r="R210" s="338"/>
      <c r="S210" s="338"/>
      <c r="T210" s="338"/>
      <c r="U210" s="338"/>
      <c r="V210" s="338"/>
      <c r="W210" s="338"/>
      <c r="X210" s="338"/>
      <c r="Y210" s="338"/>
      <c r="Z210" s="338"/>
      <c r="AA210" s="338"/>
      <c r="AB210" s="338"/>
    </row>
    <row r="211" spans="1:28" ht="14.25" customHeight="1" x14ac:dyDescent="0.35">
      <c r="A211" s="338"/>
      <c r="B211" s="338"/>
      <c r="C211" s="338"/>
      <c r="D211" s="338"/>
      <c r="E211" s="338"/>
      <c r="F211" s="338"/>
      <c r="G211" s="338"/>
      <c r="H211" s="338"/>
      <c r="I211" s="338"/>
      <c r="J211" s="338"/>
      <c r="K211" s="338"/>
      <c r="L211" s="338"/>
      <c r="M211" s="338"/>
      <c r="N211" s="338"/>
      <c r="O211" s="338"/>
      <c r="P211" s="338"/>
      <c r="Q211" s="338"/>
      <c r="R211" s="338"/>
      <c r="S211" s="338"/>
      <c r="T211" s="338"/>
      <c r="U211" s="338"/>
      <c r="V211" s="338"/>
      <c r="W211" s="338"/>
      <c r="X211" s="338"/>
      <c r="Y211" s="338"/>
      <c r="Z211" s="338"/>
      <c r="AA211" s="338"/>
      <c r="AB211" s="338"/>
    </row>
    <row r="212" spans="1:28" ht="14.25" customHeight="1" x14ac:dyDescent="0.35">
      <c r="A212" s="338"/>
      <c r="B212" s="338"/>
      <c r="C212" s="338"/>
      <c r="D212" s="338"/>
      <c r="E212" s="338"/>
      <c r="F212" s="338"/>
      <c r="G212" s="338"/>
      <c r="H212" s="338"/>
      <c r="I212" s="338"/>
      <c r="J212" s="338"/>
      <c r="K212" s="338"/>
      <c r="L212" s="338"/>
      <c r="M212" s="338"/>
      <c r="N212" s="338"/>
      <c r="O212" s="338"/>
      <c r="P212" s="338"/>
      <c r="Q212" s="338"/>
      <c r="R212" s="338"/>
      <c r="S212" s="338"/>
      <c r="T212" s="338"/>
      <c r="U212" s="338"/>
      <c r="V212" s="338"/>
      <c r="W212" s="338"/>
      <c r="X212" s="338"/>
      <c r="Y212" s="338"/>
      <c r="Z212" s="338"/>
      <c r="AA212" s="338"/>
      <c r="AB212" s="338"/>
    </row>
    <row r="213" spans="1:28" ht="14.25" customHeight="1" x14ac:dyDescent="0.35">
      <c r="A213" s="338"/>
      <c r="B213" s="338"/>
      <c r="C213" s="338"/>
      <c r="D213" s="338"/>
      <c r="E213" s="338"/>
      <c r="F213" s="338"/>
      <c r="G213" s="338"/>
      <c r="H213" s="338"/>
      <c r="I213" s="338"/>
      <c r="J213" s="338"/>
      <c r="K213" s="338"/>
      <c r="L213" s="338"/>
      <c r="M213" s="338"/>
      <c r="N213" s="338"/>
      <c r="O213" s="338"/>
      <c r="P213" s="338"/>
      <c r="Q213" s="338"/>
      <c r="R213" s="338"/>
      <c r="S213" s="338"/>
      <c r="T213" s="338"/>
      <c r="U213" s="338"/>
      <c r="V213" s="338"/>
      <c r="W213" s="338"/>
      <c r="X213" s="338"/>
      <c r="Y213" s="338"/>
      <c r="Z213" s="338"/>
      <c r="AA213" s="338"/>
      <c r="AB213" s="338"/>
    </row>
    <row r="214" spans="1:28" ht="14.25" customHeight="1" x14ac:dyDescent="0.35">
      <c r="A214" s="338"/>
      <c r="B214" s="338"/>
      <c r="C214" s="338"/>
      <c r="D214" s="338"/>
      <c r="E214" s="338"/>
      <c r="F214" s="338"/>
      <c r="G214" s="338"/>
      <c r="H214" s="338"/>
      <c r="I214" s="338"/>
      <c r="J214" s="338"/>
      <c r="K214" s="338"/>
      <c r="L214" s="338"/>
      <c r="M214" s="338"/>
      <c r="N214" s="338"/>
      <c r="O214" s="338"/>
      <c r="P214" s="338"/>
      <c r="Q214" s="338"/>
      <c r="R214" s="338"/>
      <c r="S214" s="338"/>
      <c r="T214" s="338"/>
      <c r="U214" s="338"/>
      <c r="V214" s="338"/>
      <c r="W214" s="338"/>
      <c r="X214" s="338"/>
      <c r="Y214" s="338"/>
      <c r="Z214" s="338"/>
      <c r="AA214" s="338"/>
      <c r="AB214" s="338"/>
    </row>
    <row r="215" spans="1:28" ht="14.25" customHeight="1" x14ac:dyDescent="0.35">
      <c r="A215" s="338"/>
      <c r="B215" s="338"/>
      <c r="C215" s="338"/>
      <c r="D215" s="338"/>
      <c r="E215" s="338"/>
      <c r="F215" s="338"/>
      <c r="G215" s="338"/>
      <c r="H215" s="338"/>
      <c r="I215" s="338"/>
      <c r="J215" s="338"/>
      <c r="K215" s="338"/>
      <c r="L215" s="338"/>
      <c r="M215" s="338"/>
      <c r="N215" s="338"/>
      <c r="O215" s="338"/>
      <c r="P215" s="338"/>
      <c r="Q215" s="338"/>
      <c r="R215" s="338"/>
      <c r="S215" s="338"/>
      <c r="T215" s="338"/>
      <c r="U215" s="338"/>
      <c r="V215" s="338"/>
      <c r="W215" s="338"/>
      <c r="X215" s="338"/>
      <c r="Y215" s="338"/>
      <c r="Z215" s="338"/>
      <c r="AA215" s="338"/>
      <c r="AB215" s="338"/>
    </row>
    <row r="216" spans="1:28" ht="14.25" customHeight="1" x14ac:dyDescent="0.35">
      <c r="A216" s="338"/>
      <c r="B216" s="338"/>
      <c r="C216" s="338"/>
      <c r="D216" s="338"/>
      <c r="E216" s="338"/>
      <c r="F216" s="338"/>
      <c r="G216" s="338"/>
      <c r="H216" s="338"/>
      <c r="I216" s="338"/>
      <c r="J216" s="338"/>
      <c r="K216" s="338"/>
      <c r="L216" s="338"/>
      <c r="M216" s="338"/>
      <c r="N216" s="338"/>
      <c r="O216" s="338"/>
      <c r="P216" s="338"/>
      <c r="Q216" s="338"/>
      <c r="R216" s="338"/>
      <c r="S216" s="338"/>
      <c r="T216" s="338"/>
      <c r="U216" s="338"/>
      <c r="V216" s="338"/>
      <c r="W216" s="338"/>
      <c r="X216" s="338"/>
      <c r="Y216" s="338"/>
      <c r="Z216" s="338"/>
      <c r="AA216" s="338"/>
      <c r="AB216" s="338"/>
    </row>
    <row r="217" spans="1:28" ht="14.25" customHeight="1" x14ac:dyDescent="0.35">
      <c r="A217" s="338"/>
      <c r="B217" s="338"/>
      <c r="C217" s="338"/>
      <c r="D217" s="338"/>
      <c r="E217" s="338"/>
      <c r="F217" s="338"/>
      <c r="G217" s="338"/>
      <c r="H217" s="338"/>
      <c r="I217" s="338"/>
      <c r="J217" s="338"/>
      <c r="K217" s="338"/>
      <c r="L217" s="338"/>
      <c r="M217" s="338"/>
      <c r="N217" s="338"/>
      <c r="O217" s="338"/>
      <c r="P217" s="338"/>
      <c r="Q217" s="338"/>
      <c r="R217" s="338"/>
      <c r="S217" s="338"/>
      <c r="T217" s="338"/>
      <c r="U217" s="338"/>
      <c r="V217" s="338"/>
      <c r="W217" s="338"/>
      <c r="X217" s="338"/>
      <c r="Y217" s="338"/>
      <c r="Z217" s="338"/>
      <c r="AA217" s="338"/>
      <c r="AB217" s="338"/>
    </row>
    <row r="218" spans="1:28" ht="14.25" customHeight="1" x14ac:dyDescent="0.35">
      <c r="A218" s="338"/>
      <c r="B218" s="338"/>
      <c r="C218" s="338"/>
      <c r="D218" s="338"/>
      <c r="E218" s="338"/>
      <c r="F218" s="338"/>
      <c r="G218" s="338"/>
      <c r="H218" s="338"/>
      <c r="I218" s="338"/>
      <c r="J218" s="338"/>
      <c r="K218" s="338"/>
      <c r="L218" s="338"/>
      <c r="M218" s="338"/>
      <c r="N218" s="338"/>
      <c r="O218" s="338"/>
      <c r="P218" s="338"/>
      <c r="Q218" s="338"/>
      <c r="R218" s="338"/>
      <c r="S218" s="338"/>
      <c r="T218" s="338"/>
      <c r="U218" s="338"/>
      <c r="V218" s="338"/>
      <c r="W218" s="338"/>
      <c r="X218" s="338"/>
      <c r="Y218" s="338"/>
      <c r="Z218" s="338"/>
      <c r="AA218" s="338"/>
      <c r="AB218" s="338"/>
    </row>
    <row r="219" spans="1:28" ht="14.25" customHeight="1" x14ac:dyDescent="0.35">
      <c r="A219" s="338"/>
      <c r="B219" s="338"/>
      <c r="C219" s="338"/>
      <c r="D219" s="338"/>
      <c r="E219" s="338"/>
      <c r="F219" s="338"/>
      <c r="G219" s="338"/>
      <c r="H219" s="338"/>
      <c r="I219" s="338"/>
      <c r="J219" s="338"/>
      <c r="K219" s="338"/>
      <c r="L219" s="338"/>
      <c r="M219" s="338"/>
      <c r="N219" s="338"/>
      <c r="O219" s="338"/>
      <c r="P219" s="338"/>
      <c r="Q219" s="338"/>
      <c r="R219" s="338"/>
      <c r="S219" s="338"/>
      <c r="T219" s="338"/>
      <c r="U219" s="338"/>
      <c r="V219" s="338"/>
      <c r="W219" s="338"/>
      <c r="X219" s="338"/>
      <c r="Y219" s="338"/>
      <c r="Z219" s="338"/>
      <c r="AA219" s="338"/>
      <c r="AB219" s="338"/>
    </row>
    <row r="220" spans="1:28" ht="14.25" customHeight="1" x14ac:dyDescent="0.35">
      <c r="A220" s="338"/>
      <c r="B220" s="338"/>
      <c r="C220" s="338"/>
      <c r="D220" s="338"/>
      <c r="E220" s="338"/>
      <c r="F220" s="338"/>
      <c r="G220" s="338"/>
      <c r="H220" s="338"/>
      <c r="I220" s="338"/>
      <c r="J220" s="338"/>
      <c r="K220" s="338"/>
      <c r="L220" s="338"/>
      <c r="M220" s="338"/>
      <c r="N220" s="338"/>
      <c r="O220" s="338"/>
      <c r="P220" s="338"/>
      <c r="Q220" s="338"/>
      <c r="R220" s="338"/>
      <c r="S220" s="338"/>
      <c r="T220" s="338"/>
      <c r="U220" s="338"/>
      <c r="V220" s="338"/>
      <c r="W220" s="338"/>
      <c r="X220" s="338"/>
      <c r="Y220" s="338"/>
      <c r="Z220" s="338"/>
      <c r="AA220" s="338"/>
      <c r="AB220" s="338"/>
    </row>
    <row r="221" spans="1:28" ht="14.25" customHeight="1" x14ac:dyDescent="0.35">
      <c r="A221" s="338"/>
      <c r="B221" s="338"/>
      <c r="C221" s="338"/>
      <c r="D221" s="338"/>
      <c r="E221" s="338"/>
      <c r="F221" s="338"/>
      <c r="G221" s="338"/>
      <c r="H221" s="338"/>
      <c r="I221" s="338"/>
      <c r="J221" s="338"/>
      <c r="K221" s="338"/>
      <c r="L221" s="338"/>
      <c r="M221" s="338"/>
      <c r="N221" s="338"/>
      <c r="O221" s="338"/>
      <c r="P221" s="338"/>
      <c r="Q221" s="338"/>
      <c r="R221" s="338"/>
      <c r="S221" s="338"/>
      <c r="T221" s="338"/>
      <c r="U221" s="338"/>
      <c r="V221" s="338"/>
      <c r="W221" s="338"/>
      <c r="X221" s="338"/>
      <c r="Y221" s="338"/>
      <c r="Z221" s="338"/>
      <c r="AA221" s="338"/>
      <c r="AB221" s="338"/>
    </row>
    <row r="222" spans="1:28" ht="14.25" customHeight="1" x14ac:dyDescent="0.35">
      <c r="A222" s="338"/>
      <c r="B222" s="338"/>
      <c r="C222" s="338"/>
      <c r="D222" s="338"/>
      <c r="E222" s="338"/>
      <c r="F222" s="338"/>
      <c r="G222" s="338"/>
      <c r="H222" s="338"/>
      <c r="I222" s="338"/>
      <c r="J222" s="338"/>
      <c r="K222" s="338"/>
      <c r="L222" s="338"/>
      <c r="M222" s="338"/>
      <c r="N222" s="338"/>
      <c r="O222" s="338"/>
      <c r="P222" s="338"/>
      <c r="Q222" s="338"/>
      <c r="R222" s="338"/>
      <c r="S222" s="338"/>
      <c r="T222" s="338"/>
      <c r="U222" s="338"/>
      <c r="V222" s="338"/>
      <c r="W222" s="338"/>
      <c r="X222" s="338"/>
      <c r="Y222" s="338"/>
      <c r="Z222" s="338"/>
      <c r="AA222" s="338"/>
      <c r="AB222" s="338"/>
    </row>
    <row r="223" spans="1:28" ht="14.25" customHeight="1" x14ac:dyDescent="0.35">
      <c r="A223" s="338"/>
      <c r="B223" s="338"/>
      <c r="C223" s="338"/>
      <c r="D223" s="338"/>
      <c r="E223" s="338"/>
      <c r="F223" s="338"/>
      <c r="G223" s="338"/>
      <c r="H223" s="338"/>
      <c r="I223" s="338"/>
      <c r="J223" s="338"/>
      <c r="K223" s="338"/>
      <c r="L223" s="338"/>
      <c r="M223" s="338"/>
      <c r="N223" s="338"/>
      <c r="O223" s="338"/>
      <c r="P223" s="338"/>
      <c r="Q223" s="338"/>
      <c r="R223" s="338"/>
      <c r="S223" s="338"/>
      <c r="T223" s="338"/>
      <c r="U223" s="338"/>
      <c r="V223" s="338"/>
      <c r="W223" s="338"/>
      <c r="X223" s="338"/>
      <c r="Y223" s="338"/>
      <c r="Z223" s="338"/>
      <c r="AA223" s="338"/>
      <c r="AB223" s="338"/>
    </row>
    <row r="224" spans="1:28" ht="14.25" customHeight="1" x14ac:dyDescent="0.35">
      <c r="A224" s="338"/>
      <c r="B224" s="338"/>
      <c r="C224" s="338"/>
      <c r="D224" s="338"/>
      <c r="E224" s="338"/>
      <c r="F224" s="338"/>
      <c r="G224" s="338"/>
      <c r="H224" s="338"/>
      <c r="I224" s="338"/>
      <c r="J224" s="338"/>
      <c r="K224" s="338"/>
      <c r="L224" s="338"/>
      <c r="M224" s="338"/>
      <c r="N224" s="338"/>
      <c r="O224" s="338"/>
      <c r="P224" s="338"/>
      <c r="Q224" s="338"/>
      <c r="R224" s="338"/>
      <c r="S224" s="338"/>
      <c r="T224" s="338"/>
      <c r="U224" s="338"/>
      <c r="V224" s="338"/>
      <c r="W224" s="338"/>
      <c r="X224" s="338"/>
      <c r="Y224" s="338"/>
      <c r="Z224" s="338"/>
      <c r="AA224" s="338"/>
      <c r="AB224" s="338"/>
    </row>
    <row r="225" spans="1:28" ht="14.25" customHeight="1" x14ac:dyDescent="0.35">
      <c r="A225" s="338"/>
      <c r="B225" s="338"/>
      <c r="C225" s="338"/>
      <c r="D225" s="338"/>
      <c r="E225" s="338"/>
      <c r="F225" s="338"/>
      <c r="G225" s="338"/>
      <c r="H225" s="338"/>
      <c r="I225" s="338"/>
      <c r="J225" s="338"/>
      <c r="K225" s="338"/>
      <c r="L225" s="338"/>
      <c r="M225" s="338"/>
      <c r="N225" s="338"/>
      <c r="O225" s="338"/>
      <c r="P225" s="338"/>
      <c r="Q225" s="338"/>
      <c r="R225" s="338"/>
      <c r="S225" s="338"/>
      <c r="T225" s="338"/>
      <c r="U225" s="338"/>
      <c r="V225" s="338"/>
      <c r="W225" s="338"/>
      <c r="X225" s="338"/>
      <c r="Y225" s="338"/>
      <c r="Z225" s="338"/>
      <c r="AA225" s="338"/>
      <c r="AB225" s="338"/>
    </row>
    <row r="226" spans="1:28" ht="14.25" customHeight="1" x14ac:dyDescent="0.35">
      <c r="A226" s="338"/>
      <c r="B226" s="338"/>
      <c r="C226" s="338"/>
      <c r="D226" s="338"/>
      <c r="E226" s="338"/>
      <c r="F226" s="338"/>
      <c r="G226" s="338"/>
      <c r="H226" s="338"/>
      <c r="I226" s="338"/>
      <c r="J226" s="338"/>
      <c r="K226" s="338"/>
      <c r="L226" s="338"/>
      <c r="M226" s="338"/>
      <c r="N226" s="338"/>
      <c r="O226" s="338"/>
      <c r="P226" s="338"/>
      <c r="Q226" s="338"/>
      <c r="R226" s="338"/>
      <c r="S226" s="338"/>
      <c r="T226" s="338"/>
      <c r="U226" s="338"/>
      <c r="V226" s="338"/>
      <c r="W226" s="338"/>
      <c r="X226" s="338"/>
      <c r="Y226" s="338"/>
      <c r="Z226" s="338"/>
      <c r="AA226" s="338"/>
      <c r="AB226" s="338"/>
    </row>
    <row r="227" spans="1:28" ht="14.25" customHeight="1" x14ac:dyDescent="0.35">
      <c r="A227" s="338"/>
      <c r="B227" s="338"/>
      <c r="C227" s="338"/>
      <c r="D227" s="338"/>
      <c r="E227" s="338"/>
      <c r="F227" s="338"/>
      <c r="G227" s="338"/>
      <c r="H227" s="338"/>
      <c r="I227" s="338"/>
      <c r="J227" s="338"/>
      <c r="K227" s="338"/>
      <c r="L227" s="338"/>
      <c r="M227" s="338"/>
      <c r="N227" s="338"/>
      <c r="O227" s="338"/>
      <c r="P227" s="338"/>
      <c r="Q227" s="338"/>
      <c r="R227" s="338"/>
      <c r="S227" s="338"/>
      <c r="T227" s="338"/>
      <c r="U227" s="338"/>
      <c r="V227" s="338"/>
      <c r="W227" s="338"/>
      <c r="X227" s="338"/>
      <c r="Y227" s="338"/>
      <c r="Z227" s="338"/>
      <c r="AA227" s="338"/>
      <c r="AB227" s="338"/>
    </row>
    <row r="228" spans="1:28" ht="14.25" customHeight="1" x14ac:dyDescent="0.35">
      <c r="A228" s="338"/>
      <c r="B228" s="338"/>
      <c r="C228" s="338"/>
      <c r="D228" s="338"/>
      <c r="E228" s="338"/>
      <c r="F228" s="338"/>
      <c r="G228" s="338"/>
      <c r="H228" s="338"/>
      <c r="I228" s="338"/>
      <c r="J228" s="338"/>
      <c r="K228" s="338"/>
      <c r="L228" s="338"/>
      <c r="M228" s="338"/>
      <c r="N228" s="338"/>
      <c r="O228" s="338"/>
      <c r="P228" s="338"/>
      <c r="Q228" s="338"/>
      <c r="R228" s="338"/>
      <c r="S228" s="338"/>
      <c r="T228" s="338"/>
      <c r="U228" s="338"/>
      <c r="V228" s="338"/>
      <c r="W228" s="338"/>
      <c r="X228" s="338"/>
      <c r="Y228" s="338"/>
      <c r="Z228" s="338"/>
      <c r="AA228" s="338"/>
      <c r="AB228" s="338"/>
    </row>
    <row r="229" spans="1:28" ht="14.25" customHeight="1" x14ac:dyDescent="0.35">
      <c r="A229" s="338"/>
      <c r="B229" s="338"/>
      <c r="C229" s="338"/>
      <c r="D229" s="338"/>
      <c r="E229" s="338"/>
      <c r="F229" s="338"/>
      <c r="G229" s="338"/>
      <c r="H229" s="338"/>
      <c r="I229" s="338"/>
      <c r="J229" s="338"/>
      <c r="K229" s="338"/>
      <c r="L229" s="338"/>
      <c r="M229" s="338"/>
      <c r="N229" s="338"/>
      <c r="O229" s="338"/>
      <c r="P229" s="338"/>
      <c r="Q229" s="338"/>
      <c r="R229" s="338"/>
      <c r="S229" s="338"/>
      <c r="T229" s="338"/>
      <c r="U229" s="338"/>
      <c r="V229" s="338"/>
      <c r="W229" s="338"/>
      <c r="X229" s="338"/>
      <c r="Y229" s="338"/>
      <c r="Z229" s="338"/>
      <c r="AA229" s="338"/>
      <c r="AB229" s="338"/>
    </row>
    <row r="230" spans="1:28" ht="14.25" customHeight="1" x14ac:dyDescent="0.35">
      <c r="A230" s="338"/>
      <c r="B230" s="338"/>
      <c r="C230" s="338"/>
      <c r="D230" s="338"/>
      <c r="E230" s="338"/>
      <c r="F230" s="338"/>
      <c r="G230" s="338"/>
      <c r="H230" s="338"/>
      <c r="I230" s="338"/>
      <c r="J230" s="338"/>
      <c r="K230" s="338"/>
      <c r="L230" s="338"/>
      <c r="M230" s="338"/>
      <c r="N230" s="338"/>
      <c r="O230" s="338"/>
      <c r="P230" s="338"/>
      <c r="Q230" s="338"/>
      <c r="R230" s="338"/>
      <c r="S230" s="338"/>
      <c r="T230" s="338"/>
      <c r="U230" s="338"/>
      <c r="V230" s="338"/>
      <c r="W230" s="338"/>
      <c r="X230" s="338"/>
      <c r="Y230" s="338"/>
      <c r="Z230" s="338"/>
      <c r="AA230" s="338"/>
      <c r="AB230" s="338"/>
    </row>
    <row r="231" spans="1:28" ht="14.25" customHeight="1" x14ac:dyDescent="0.35">
      <c r="A231" s="338"/>
      <c r="B231" s="338"/>
      <c r="C231" s="338"/>
      <c r="D231" s="338"/>
      <c r="E231" s="338"/>
      <c r="F231" s="338"/>
      <c r="G231" s="338"/>
      <c r="H231" s="338"/>
      <c r="I231" s="338"/>
      <c r="J231" s="338"/>
      <c r="K231" s="338"/>
      <c r="L231" s="338"/>
      <c r="M231" s="338"/>
      <c r="N231" s="338"/>
      <c r="O231" s="338"/>
      <c r="P231" s="338"/>
      <c r="Q231" s="338"/>
      <c r="R231" s="338"/>
      <c r="S231" s="338"/>
      <c r="T231" s="338"/>
      <c r="U231" s="338"/>
      <c r="V231" s="338"/>
      <c r="W231" s="338"/>
      <c r="X231" s="338"/>
      <c r="Y231" s="338"/>
      <c r="Z231" s="338"/>
      <c r="AA231" s="338"/>
      <c r="AB231" s="338"/>
    </row>
    <row r="232" spans="1:28" ht="14.25" customHeight="1" x14ac:dyDescent="0.35">
      <c r="A232" s="338"/>
      <c r="B232" s="338"/>
      <c r="C232" s="338"/>
      <c r="D232" s="338"/>
      <c r="E232" s="338"/>
      <c r="F232" s="338"/>
      <c r="G232" s="338"/>
      <c r="H232" s="338"/>
      <c r="I232" s="338"/>
      <c r="J232" s="338"/>
      <c r="K232" s="338"/>
      <c r="L232" s="338"/>
      <c r="M232" s="338"/>
      <c r="N232" s="338"/>
      <c r="O232" s="338"/>
      <c r="P232" s="338"/>
      <c r="Q232" s="338"/>
      <c r="R232" s="338"/>
      <c r="S232" s="338"/>
      <c r="T232" s="338"/>
      <c r="U232" s="338"/>
      <c r="V232" s="338"/>
      <c r="W232" s="338"/>
      <c r="X232" s="338"/>
      <c r="Y232" s="338"/>
      <c r="Z232" s="338"/>
      <c r="AA232" s="338"/>
      <c r="AB232" s="338"/>
    </row>
    <row r="233" spans="1:28" ht="14.25" customHeight="1" x14ac:dyDescent="0.35">
      <c r="A233" s="338"/>
      <c r="B233" s="338"/>
      <c r="C233" s="338"/>
      <c r="D233" s="338"/>
      <c r="E233" s="338"/>
      <c r="F233" s="338"/>
      <c r="G233" s="338"/>
      <c r="H233" s="338"/>
      <c r="I233" s="338"/>
      <c r="J233" s="338"/>
      <c r="K233" s="338"/>
      <c r="L233" s="338"/>
      <c r="M233" s="338"/>
      <c r="N233" s="338"/>
      <c r="O233" s="338"/>
      <c r="P233" s="338"/>
      <c r="Q233" s="338"/>
      <c r="R233" s="338"/>
      <c r="S233" s="338"/>
      <c r="T233" s="338"/>
      <c r="U233" s="338"/>
      <c r="V233" s="338"/>
      <c r="W233" s="338"/>
      <c r="X233" s="338"/>
      <c r="Y233" s="338"/>
      <c r="Z233" s="338"/>
      <c r="AA233" s="338"/>
      <c r="AB233" s="338"/>
    </row>
    <row r="234" spans="1:28" ht="14.25" customHeight="1" x14ac:dyDescent="0.35">
      <c r="A234" s="338"/>
      <c r="B234" s="338"/>
      <c r="C234" s="338"/>
      <c r="D234" s="338"/>
      <c r="E234" s="338"/>
      <c r="F234" s="338"/>
      <c r="G234" s="338"/>
      <c r="H234" s="338"/>
      <c r="I234" s="338"/>
      <c r="J234" s="338"/>
      <c r="K234" s="338"/>
      <c r="L234" s="338"/>
      <c r="M234" s="338"/>
      <c r="N234" s="338"/>
      <c r="O234" s="338"/>
      <c r="P234" s="338"/>
      <c r="Q234" s="338"/>
      <c r="R234" s="338"/>
      <c r="S234" s="338"/>
      <c r="T234" s="338"/>
      <c r="U234" s="338"/>
      <c r="V234" s="338"/>
      <c r="W234" s="338"/>
      <c r="X234" s="338"/>
      <c r="Y234" s="338"/>
      <c r="Z234" s="338"/>
      <c r="AA234" s="338"/>
      <c r="AB234" s="338"/>
    </row>
    <row r="235" spans="1:28" ht="14.25" customHeight="1" x14ac:dyDescent="0.35">
      <c r="A235" s="338"/>
      <c r="B235" s="338"/>
      <c r="C235" s="338"/>
      <c r="D235" s="338"/>
      <c r="E235" s="338"/>
      <c r="F235" s="338"/>
      <c r="G235" s="338"/>
      <c r="H235" s="338"/>
      <c r="I235" s="338"/>
      <c r="J235" s="338"/>
      <c r="K235" s="338"/>
      <c r="L235" s="338"/>
      <c r="M235" s="338"/>
      <c r="N235" s="338"/>
      <c r="O235" s="338"/>
      <c r="P235" s="338"/>
      <c r="Q235" s="338"/>
      <c r="R235" s="338"/>
      <c r="S235" s="338"/>
      <c r="T235" s="338"/>
      <c r="U235" s="338"/>
      <c r="V235" s="338"/>
      <c r="W235" s="338"/>
      <c r="X235" s="338"/>
      <c r="Y235" s="338"/>
      <c r="Z235" s="338"/>
      <c r="AA235" s="338"/>
      <c r="AB235" s="338"/>
    </row>
    <row r="236" spans="1:28" ht="14.25" customHeight="1" x14ac:dyDescent="0.35">
      <c r="A236" s="338"/>
      <c r="B236" s="338"/>
      <c r="C236" s="338"/>
      <c r="D236" s="338"/>
      <c r="E236" s="338"/>
      <c r="F236" s="338"/>
      <c r="G236" s="338"/>
      <c r="H236" s="338"/>
      <c r="I236" s="338"/>
      <c r="J236" s="338"/>
      <c r="K236" s="338"/>
      <c r="L236" s="338"/>
      <c r="M236" s="338"/>
      <c r="N236" s="338"/>
      <c r="O236" s="338"/>
      <c r="P236" s="338"/>
      <c r="Q236" s="338"/>
      <c r="R236" s="338"/>
      <c r="S236" s="338"/>
      <c r="T236" s="338"/>
      <c r="U236" s="338"/>
      <c r="V236" s="338"/>
      <c r="W236" s="338"/>
      <c r="X236" s="338"/>
      <c r="Y236" s="338"/>
      <c r="Z236" s="338"/>
      <c r="AA236" s="338"/>
      <c r="AB236" s="338"/>
    </row>
    <row r="237" spans="1:28" ht="14.25" customHeight="1" x14ac:dyDescent="0.35">
      <c r="A237" s="338"/>
      <c r="B237" s="338"/>
      <c r="C237" s="338"/>
      <c r="D237" s="338"/>
      <c r="E237" s="338"/>
      <c r="F237" s="338"/>
      <c r="G237" s="338"/>
      <c r="H237" s="338"/>
      <c r="I237" s="338"/>
      <c r="J237" s="338"/>
      <c r="K237" s="338"/>
      <c r="L237" s="338"/>
      <c r="M237" s="338"/>
      <c r="N237" s="338"/>
      <c r="O237" s="338"/>
      <c r="P237" s="338"/>
      <c r="Q237" s="338"/>
      <c r="R237" s="338"/>
      <c r="S237" s="338"/>
      <c r="T237" s="338"/>
      <c r="U237" s="338"/>
      <c r="V237" s="338"/>
      <c r="W237" s="338"/>
      <c r="X237" s="338"/>
      <c r="Y237" s="338"/>
      <c r="Z237" s="338"/>
      <c r="AA237" s="338"/>
      <c r="AB237" s="338"/>
    </row>
    <row r="238" spans="1:28" ht="14.25" customHeight="1" x14ac:dyDescent="0.35">
      <c r="A238" s="338"/>
      <c r="B238" s="338"/>
      <c r="C238" s="338"/>
      <c r="D238" s="338"/>
      <c r="E238" s="338"/>
      <c r="F238" s="338"/>
      <c r="G238" s="338"/>
      <c r="H238" s="338"/>
      <c r="I238" s="338"/>
      <c r="J238" s="338"/>
      <c r="K238" s="338"/>
      <c r="L238" s="338"/>
      <c r="M238" s="338"/>
      <c r="N238" s="338"/>
      <c r="O238" s="338"/>
      <c r="P238" s="338"/>
      <c r="Q238" s="338"/>
      <c r="R238" s="338"/>
      <c r="S238" s="338"/>
      <c r="T238" s="338"/>
      <c r="U238" s="338"/>
      <c r="V238" s="338"/>
      <c r="W238" s="338"/>
      <c r="X238" s="338"/>
      <c r="Y238" s="338"/>
      <c r="Z238" s="338"/>
      <c r="AA238" s="338"/>
      <c r="AB238" s="338"/>
    </row>
    <row r="239" spans="1:28" ht="14.25" customHeight="1" x14ac:dyDescent="0.35">
      <c r="A239" s="338"/>
      <c r="B239" s="338"/>
      <c r="C239" s="338"/>
      <c r="D239" s="338"/>
      <c r="E239" s="338"/>
      <c r="F239" s="338"/>
      <c r="G239" s="338"/>
      <c r="H239" s="338"/>
      <c r="I239" s="338"/>
      <c r="J239" s="338"/>
      <c r="K239" s="338"/>
      <c r="L239" s="338"/>
      <c r="M239" s="338"/>
      <c r="N239" s="338"/>
      <c r="O239" s="338"/>
      <c r="P239" s="338"/>
      <c r="Q239" s="338"/>
      <c r="R239" s="338"/>
      <c r="S239" s="338"/>
      <c r="T239" s="338"/>
      <c r="U239" s="338"/>
      <c r="V239" s="338"/>
      <c r="W239" s="338"/>
      <c r="X239" s="338"/>
      <c r="Y239" s="338"/>
      <c r="Z239" s="338"/>
      <c r="AA239" s="338"/>
      <c r="AB239" s="338"/>
    </row>
    <row r="240" spans="1:28" ht="14.25" customHeight="1" x14ac:dyDescent="0.35">
      <c r="A240" s="338"/>
      <c r="B240" s="338"/>
      <c r="C240" s="338"/>
      <c r="D240" s="338"/>
      <c r="E240" s="338"/>
      <c r="F240" s="338"/>
      <c r="G240" s="338"/>
      <c r="H240" s="338"/>
      <c r="I240" s="338"/>
      <c r="J240" s="338"/>
      <c r="K240" s="338"/>
      <c r="L240" s="338"/>
      <c r="M240" s="338"/>
      <c r="N240" s="338"/>
      <c r="O240" s="338"/>
      <c r="P240" s="338"/>
      <c r="Q240" s="338"/>
      <c r="R240" s="338"/>
      <c r="S240" s="338"/>
      <c r="T240" s="338"/>
      <c r="U240" s="338"/>
      <c r="V240" s="338"/>
      <c r="W240" s="338"/>
      <c r="X240" s="338"/>
      <c r="Y240" s="338"/>
      <c r="Z240" s="338"/>
      <c r="AA240" s="338"/>
      <c r="AB240" s="338"/>
    </row>
    <row r="241" spans="1:28" ht="14.25" customHeight="1" x14ac:dyDescent="0.35">
      <c r="A241" s="338"/>
      <c r="B241" s="338"/>
      <c r="C241" s="338"/>
      <c r="D241" s="338"/>
      <c r="E241" s="338"/>
      <c r="F241" s="338"/>
      <c r="G241" s="338"/>
      <c r="H241" s="338"/>
      <c r="I241" s="338"/>
      <c r="J241" s="338"/>
      <c r="K241" s="338"/>
      <c r="L241" s="338"/>
      <c r="M241" s="338"/>
      <c r="N241" s="338"/>
      <c r="O241" s="338"/>
      <c r="P241" s="338"/>
      <c r="Q241" s="338"/>
      <c r="R241" s="338"/>
      <c r="S241" s="338"/>
      <c r="T241" s="338"/>
      <c r="U241" s="338"/>
      <c r="V241" s="338"/>
      <c r="W241" s="338"/>
      <c r="X241" s="338"/>
      <c r="Y241" s="338"/>
      <c r="Z241" s="338"/>
      <c r="AA241" s="338"/>
      <c r="AB241" s="338"/>
    </row>
    <row r="242" spans="1:28" ht="14.25" customHeight="1" x14ac:dyDescent="0.35">
      <c r="A242" s="338"/>
      <c r="B242" s="338"/>
      <c r="C242" s="338"/>
      <c r="D242" s="338"/>
      <c r="E242" s="338"/>
      <c r="F242" s="338"/>
      <c r="G242" s="338"/>
      <c r="H242" s="338"/>
      <c r="I242" s="338"/>
      <c r="J242" s="338"/>
      <c r="K242" s="338"/>
      <c r="L242" s="338"/>
      <c r="M242" s="338"/>
      <c r="N242" s="338"/>
      <c r="O242" s="338"/>
      <c r="P242" s="338"/>
      <c r="Q242" s="338"/>
      <c r="R242" s="338"/>
      <c r="S242" s="338"/>
      <c r="T242" s="338"/>
      <c r="U242" s="338"/>
      <c r="V242" s="338"/>
      <c r="W242" s="338"/>
      <c r="X242" s="338"/>
      <c r="Y242" s="338"/>
      <c r="Z242" s="338"/>
      <c r="AA242" s="338"/>
      <c r="AB242" s="338"/>
    </row>
    <row r="243" spans="1:28" ht="14.25" customHeight="1" x14ac:dyDescent="0.35">
      <c r="A243" s="338"/>
      <c r="B243" s="338"/>
      <c r="C243" s="338"/>
      <c r="D243" s="338"/>
      <c r="E243" s="338"/>
      <c r="F243" s="338"/>
      <c r="G243" s="338"/>
      <c r="H243" s="338"/>
      <c r="I243" s="338"/>
      <c r="J243" s="338"/>
      <c r="K243" s="338"/>
      <c r="L243" s="338"/>
      <c r="M243" s="338"/>
      <c r="N243" s="338"/>
      <c r="O243" s="338"/>
      <c r="P243" s="338"/>
      <c r="Q243" s="338"/>
      <c r="R243" s="338"/>
      <c r="S243" s="338"/>
      <c r="T243" s="338"/>
      <c r="U243" s="338"/>
      <c r="V243" s="338"/>
      <c r="W243" s="338"/>
      <c r="X243" s="338"/>
      <c r="Y243" s="338"/>
      <c r="Z243" s="338"/>
      <c r="AA243" s="338"/>
      <c r="AB243" s="338"/>
    </row>
    <row r="244" spans="1:28" ht="14.25" customHeight="1" x14ac:dyDescent="0.35">
      <c r="A244" s="338"/>
      <c r="B244" s="338"/>
      <c r="C244" s="338"/>
      <c r="D244" s="338"/>
      <c r="E244" s="338"/>
      <c r="F244" s="338"/>
      <c r="G244" s="338"/>
      <c r="H244" s="338"/>
      <c r="I244" s="338"/>
      <c r="J244" s="338"/>
      <c r="K244" s="338"/>
      <c r="L244" s="338"/>
      <c r="M244" s="338"/>
      <c r="N244" s="338"/>
      <c r="O244" s="338"/>
      <c r="P244" s="338"/>
      <c r="Q244" s="338"/>
      <c r="R244" s="338"/>
      <c r="S244" s="338"/>
      <c r="T244" s="338"/>
      <c r="U244" s="338"/>
      <c r="V244" s="338"/>
      <c r="W244" s="338"/>
      <c r="X244" s="338"/>
      <c r="Y244" s="338"/>
      <c r="Z244" s="338"/>
      <c r="AA244" s="338"/>
      <c r="AB244" s="338"/>
    </row>
    <row r="245" spans="1:28" ht="14.25" customHeight="1" x14ac:dyDescent="0.35">
      <c r="A245" s="338"/>
      <c r="B245" s="338"/>
      <c r="C245" s="338"/>
      <c r="D245" s="338"/>
      <c r="E245" s="338"/>
      <c r="F245" s="338"/>
      <c r="G245" s="338"/>
      <c r="H245" s="338"/>
      <c r="I245" s="338"/>
      <c r="J245" s="338"/>
      <c r="K245" s="338"/>
      <c r="L245" s="338"/>
      <c r="M245" s="338"/>
      <c r="N245" s="338"/>
      <c r="O245" s="338"/>
      <c r="P245" s="338"/>
      <c r="Q245" s="338"/>
      <c r="R245" s="338"/>
      <c r="S245" s="338"/>
      <c r="T245" s="338"/>
      <c r="U245" s="338"/>
      <c r="V245" s="338"/>
      <c r="W245" s="338"/>
      <c r="X245" s="338"/>
      <c r="Y245" s="338"/>
      <c r="Z245" s="338"/>
      <c r="AA245" s="338"/>
      <c r="AB245" s="338"/>
    </row>
    <row r="246" spans="1:28" ht="14.25" customHeight="1" x14ac:dyDescent="0.35">
      <c r="A246" s="338"/>
      <c r="B246" s="338"/>
      <c r="C246" s="338"/>
      <c r="D246" s="338"/>
      <c r="E246" s="338"/>
      <c r="F246" s="338"/>
      <c r="G246" s="338"/>
      <c r="H246" s="338"/>
      <c r="I246" s="338"/>
      <c r="J246" s="338"/>
      <c r="K246" s="338"/>
      <c r="L246" s="338"/>
      <c r="M246" s="338"/>
      <c r="N246" s="338"/>
      <c r="O246" s="338"/>
      <c r="P246" s="338"/>
      <c r="Q246" s="338"/>
      <c r="R246" s="338"/>
      <c r="S246" s="338"/>
      <c r="T246" s="338"/>
      <c r="U246" s="338"/>
      <c r="V246" s="338"/>
      <c r="W246" s="338"/>
      <c r="X246" s="338"/>
      <c r="Y246" s="338"/>
      <c r="Z246" s="338"/>
      <c r="AA246" s="338"/>
      <c r="AB246" s="338"/>
    </row>
    <row r="247" spans="1:28" ht="14.25" customHeight="1" x14ac:dyDescent="0.35">
      <c r="A247" s="338"/>
      <c r="B247" s="338"/>
      <c r="C247" s="338"/>
      <c r="D247" s="338"/>
      <c r="E247" s="338"/>
      <c r="F247" s="338"/>
      <c r="G247" s="338"/>
      <c r="H247" s="338"/>
      <c r="I247" s="338"/>
      <c r="J247" s="338"/>
      <c r="K247" s="338"/>
      <c r="L247" s="338"/>
      <c r="M247" s="338"/>
      <c r="N247" s="338"/>
      <c r="O247" s="338"/>
      <c r="P247" s="338"/>
      <c r="Q247" s="338"/>
      <c r="R247" s="338"/>
      <c r="S247" s="338"/>
      <c r="T247" s="338"/>
      <c r="U247" s="338"/>
      <c r="V247" s="338"/>
      <c r="W247" s="338"/>
      <c r="X247" s="338"/>
      <c r="Y247" s="338"/>
      <c r="Z247" s="338"/>
      <c r="AA247" s="338"/>
      <c r="AB247" s="338"/>
    </row>
    <row r="248" spans="1:28" ht="14.25" customHeight="1" x14ac:dyDescent="0.35">
      <c r="A248" s="338"/>
      <c r="B248" s="338"/>
      <c r="C248" s="338"/>
      <c r="D248" s="338"/>
      <c r="E248" s="338"/>
      <c r="F248" s="338"/>
      <c r="G248" s="338"/>
      <c r="H248" s="338"/>
      <c r="I248" s="338"/>
      <c r="J248" s="338"/>
      <c r="K248" s="338"/>
      <c r="L248" s="338"/>
      <c r="M248" s="338"/>
      <c r="N248" s="338"/>
      <c r="O248" s="338"/>
      <c r="P248" s="338"/>
      <c r="Q248" s="338"/>
      <c r="R248" s="338"/>
      <c r="S248" s="338"/>
      <c r="T248" s="338"/>
      <c r="U248" s="338"/>
      <c r="V248" s="338"/>
      <c r="W248" s="338"/>
      <c r="X248" s="338"/>
      <c r="Y248" s="338"/>
      <c r="Z248" s="338"/>
      <c r="AA248" s="338"/>
      <c r="AB248" s="338"/>
    </row>
    <row r="249" spans="1:28" ht="14.25" customHeight="1" x14ac:dyDescent="0.35">
      <c r="A249" s="338"/>
      <c r="B249" s="338"/>
      <c r="C249" s="338"/>
      <c r="D249" s="338"/>
      <c r="E249" s="338"/>
      <c r="F249" s="338"/>
      <c r="G249" s="338"/>
      <c r="H249" s="338"/>
      <c r="I249" s="338"/>
      <c r="J249" s="338"/>
      <c r="K249" s="338"/>
      <c r="L249" s="338"/>
      <c r="M249" s="338"/>
      <c r="N249" s="338"/>
      <c r="O249" s="338"/>
      <c r="P249" s="338"/>
      <c r="Q249" s="338"/>
      <c r="R249" s="338"/>
      <c r="S249" s="338"/>
      <c r="T249" s="338"/>
      <c r="U249" s="338"/>
      <c r="V249" s="338"/>
      <c r="W249" s="338"/>
      <c r="X249" s="338"/>
      <c r="Y249" s="338"/>
      <c r="Z249" s="338"/>
      <c r="AA249" s="338"/>
      <c r="AB249" s="338"/>
    </row>
    <row r="250" spans="1:28" ht="14.25" customHeight="1" x14ac:dyDescent="0.35">
      <c r="A250" s="338"/>
      <c r="B250" s="338"/>
      <c r="C250" s="338"/>
      <c r="D250" s="338"/>
      <c r="E250" s="338"/>
      <c r="F250" s="338"/>
      <c r="G250" s="338"/>
      <c r="H250" s="338"/>
      <c r="I250" s="338"/>
      <c r="J250" s="338"/>
      <c r="K250" s="338"/>
      <c r="L250" s="338"/>
      <c r="M250" s="338"/>
      <c r="N250" s="338"/>
      <c r="O250" s="338"/>
      <c r="P250" s="338"/>
      <c r="Q250" s="338"/>
      <c r="R250" s="338"/>
      <c r="S250" s="338"/>
      <c r="T250" s="338"/>
      <c r="U250" s="338"/>
      <c r="V250" s="338"/>
      <c r="W250" s="338"/>
      <c r="X250" s="338"/>
      <c r="Y250" s="338"/>
      <c r="Z250" s="338"/>
      <c r="AA250" s="338"/>
      <c r="AB250" s="338"/>
    </row>
    <row r="251" spans="1:28" ht="14.25" customHeight="1" x14ac:dyDescent="0.35">
      <c r="A251" s="338"/>
      <c r="B251" s="338"/>
      <c r="C251" s="338"/>
      <c r="D251" s="338"/>
      <c r="E251" s="338"/>
      <c r="F251" s="338"/>
      <c r="G251" s="338"/>
      <c r="H251" s="338"/>
      <c r="I251" s="338"/>
      <c r="J251" s="338"/>
      <c r="K251" s="338"/>
      <c r="L251" s="338"/>
      <c r="M251" s="338"/>
      <c r="N251" s="338"/>
      <c r="O251" s="338"/>
      <c r="P251" s="338"/>
      <c r="Q251" s="338"/>
      <c r="R251" s="338"/>
      <c r="S251" s="338"/>
      <c r="T251" s="338"/>
      <c r="U251" s="338"/>
      <c r="V251" s="338"/>
      <c r="W251" s="338"/>
      <c r="X251" s="338"/>
      <c r="Y251" s="338"/>
      <c r="Z251" s="338"/>
      <c r="AA251" s="338"/>
      <c r="AB251" s="338"/>
    </row>
    <row r="252" spans="1:28" ht="14.25" customHeight="1" x14ac:dyDescent="0.35">
      <c r="A252" s="338"/>
      <c r="B252" s="338"/>
      <c r="C252" s="338"/>
      <c r="D252" s="338"/>
      <c r="E252" s="338"/>
      <c r="F252" s="338"/>
      <c r="G252" s="338"/>
      <c r="H252" s="338"/>
      <c r="I252" s="338"/>
      <c r="J252" s="338"/>
      <c r="K252" s="338"/>
      <c r="L252" s="338"/>
      <c r="M252" s="338"/>
      <c r="N252" s="338"/>
      <c r="O252" s="338"/>
      <c r="P252" s="338"/>
      <c r="Q252" s="338"/>
      <c r="R252" s="338"/>
      <c r="S252" s="338"/>
      <c r="T252" s="338"/>
      <c r="U252" s="338"/>
      <c r="V252" s="338"/>
      <c r="W252" s="338"/>
      <c r="X252" s="338"/>
      <c r="Y252" s="338"/>
      <c r="Z252" s="338"/>
      <c r="AA252" s="338"/>
      <c r="AB252" s="338"/>
    </row>
    <row r="253" spans="1:28" ht="14.25" customHeight="1" x14ac:dyDescent="0.35">
      <c r="A253" s="338"/>
      <c r="B253" s="338"/>
      <c r="C253" s="338"/>
      <c r="D253" s="338"/>
      <c r="E253" s="338"/>
      <c r="F253" s="338"/>
      <c r="G253" s="338"/>
      <c r="H253" s="338"/>
      <c r="I253" s="338"/>
      <c r="J253" s="338"/>
      <c r="K253" s="338"/>
      <c r="L253" s="338"/>
      <c r="M253" s="338"/>
      <c r="N253" s="338"/>
      <c r="O253" s="338"/>
      <c r="P253" s="338"/>
      <c r="Q253" s="338"/>
      <c r="R253" s="338"/>
      <c r="S253" s="338"/>
      <c r="T253" s="338"/>
      <c r="U253" s="338"/>
      <c r="V253" s="338"/>
      <c r="W253" s="338"/>
      <c r="X253" s="338"/>
      <c r="Y253" s="338"/>
      <c r="Z253" s="338"/>
      <c r="AA253" s="338"/>
      <c r="AB253" s="338"/>
    </row>
    <row r="254" spans="1:28" ht="14.25" customHeight="1" x14ac:dyDescent="0.35">
      <c r="A254" s="338"/>
      <c r="B254" s="338"/>
      <c r="C254" s="338"/>
      <c r="D254" s="338"/>
      <c r="E254" s="338"/>
      <c r="F254" s="338"/>
      <c r="G254" s="338"/>
      <c r="H254" s="338"/>
      <c r="I254" s="338"/>
      <c r="J254" s="338"/>
      <c r="K254" s="338"/>
      <c r="L254" s="338"/>
      <c r="M254" s="338"/>
      <c r="N254" s="338"/>
      <c r="O254" s="338"/>
      <c r="P254" s="338"/>
      <c r="Q254" s="338"/>
      <c r="R254" s="338"/>
      <c r="S254" s="338"/>
      <c r="T254" s="338"/>
      <c r="U254" s="338"/>
      <c r="V254" s="338"/>
      <c r="W254" s="338"/>
      <c r="X254" s="338"/>
      <c r="Y254" s="338"/>
      <c r="Z254" s="338"/>
      <c r="AA254" s="338"/>
      <c r="AB254" s="338"/>
    </row>
    <row r="255" spans="1:28" ht="14.25" customHeight="1" x14ac:dyDescent="0.35">
      <c r="A255" s="338"/>
      <c r="B255" s="338"/>
      <c r="C255" s="338"/>
      <c r="D255" s="338"/>
      <c r="E255" s="338"/>
      <c r="F255" s="338"/>
      <c r="G255" s="338"/>
      <c r="H255" s="338"/>
      <c r="I255" s="338"/>
      <c r="J255" s="338"/>
      <c r="K255" s="338"/>
      <c r="L255" s="338"/>
      <c r="M255" s="338"/>
      <c r="N255" s="338"/>
      <c r="O255" s="338"/>
      <c r="P255" s="338"/>
      <c r="Q255" s="338"/>
      <c r="R255" s="338"/>
      <c r="S255" s="338"/>
      <c r="T255" s="338"/>
      <c r="U255" s="338"/>
      <c r="V255" s="338"/>
      <c r="W255" s="338"/>
      <c r="X255" s="338"/>
      <c r="Y255" s="338"/>
      <c r="Z255" s="338"/>
      <c r="AA255" s="338"/>
      <c r="AB255" s="338"/>
    </row>
    <row r="256" spans="1:28" ht="14.25" customHeight="1" x14ac:dyDescent="0.35">
      <c r="A256" s="338"/>
      <c r="B256" s="338"/>
      <c r="C256" s="338"/>
      <c r="D256" s="338"/>
      <c r="E256" s="338"/>
      <c r="F256" s="338"/>
      <c r="G256" s="338"/>
      <c r="H256" s="338"/>
      <c r="I256" s="338"/>
      <c r="J256" s="338"/>
      <c r="K256" s="338"/>
      <c r="L256" s="338"/>
      <c r="M256" s="338"/>
      <c r="N256" s="338"/>
      <c r="O256" s="338"/>
      <c r="P256" s="338"/>
      <c r="Q256" s="338"/>
      <c r="R256" s="338"/>
      <c r="S256" s="338"/>
      <c r="T256" s="338"/>
      <c r="U256" s="338"/>
      <c r="V256" s="338"/>
      <c r="W256" s="338"/>
      <c r="X256" s="338"/>
      <c r="Y256" s="338"/>
      <c r="Z256" s="338"/>
      <c r="AA256" s="338"/>
      <c r="AB256" s="338"/>
    </row>
    <row r="257" spans="1:28" ht="14.25" customHeight="1" x14ac:dyDescent="0.35">
      <c r="A257" s="338"/>
      <c r="B257" s="338"/>
      <c r="C257" s="338"/>
      <c r="D257" s="338"/>
      <c r="E257" s="338"/>
      <c r="F257" s="338"/>
      <c r="G257" s="338"/>
      <c r="H257" s="338"/>
      <c r="I257" s="338"/>
      <c r="J257" s="338"/>
      <c r="K257" s="338"/>
      <c r="L257" s="338"/>
      <c r="M257" s="338"/>
      <c r="N257" s="338"/>
      <c r="O257" s="338"/>
      <c r="P257" s="338"/>
      <c r="Q257" s="338"/>
      <c r="R257" s="338"/>
      <c r="S257" s="338"/>
      <c r="T257" s="338"/>
      <c r="U257" s="338"/>
      <c r="V257" s="338"/>
      <c r="W257" s="338"/>
      <c r="X257" s="338"/>
      <c r="Y257" s="338"/>
      <c r="Z257" s="338"/>
      <c r="AA257" s="338"/>
      <c r="AB257" s="338"/>
    </row>
    <row r="258" spans="1:28" ht="14.25" customHeight="1" x14ac:dyDescent="0.35">
      <c r="A258" s="338"/>
      <c r="B258" s="338"/>
      <c r="C258" s="338"/>
      <c r="D258" s="338"/>
      <c r="E258" s="338"/>
      <c r="F258" s="338"/>
      <c r="G258" s="338"/>
      <c r="H258" s="338"/>
      <c r="I258" s="338"/>
      <c r="J258" s="338"/>
      <c r="K258" s="338"/>
      <c r="L258" s="338"/>
      <c r="M258" s="338"/>
      <c r="N258" s="338"/>
      <c r="O258" s="338"/>
      <c r="P258" s="338"/>
      <c r="Q258" s="338"/>
      <c r="R258" s="338"/>
      <c r="S258" s="338"/>
      <c r="T258" s="338"/>
      <c r="U258" s="338"/>
      <c r="V258" s="338"/>
      <c r="W258" s="338"/>
      <c r="X258" s="338"/>
      <c r="Y258" s="338"/>
      <c r="Z258" s="338"/>
      <c r="AA258" s="338"/>
      <c r="AB258" s="338"/>
    </row>
    <row r="259" spans="1:28" ht="14.25" customHeight="1" x14ac:dyDescent="0.35">
      <c r="A259" s="338"/>
      <c r="B259" s="338"/>
      <c r="C259" s="338"/>
      <c r="D259" s="338"/>
      <c r="E259" s="338"/>
      <c r="F259" s="338"/>
      <c r="G259" s="338"/>
      <c r="H259" s="338"/>
      <c r="I259" s="338"/>
      <c r="J259" s="338"/>
      <c r="K259" s="338"/>
      <c r="L259" s="338"/>
      <c r="M259" s="338"/>
      <c r="N259" s="338"/>
      <c r="O259" s="338"/>
      <c r="P259" s="338"/>
      <c r="Q259" s="338"/>
      <c r="R259" s="338"/>
      <c r="S259" s="338"/>
      <c r="T259" s="338"/>
      <c r="U259" s="338"/>
      <c r="V259" s="338"/>
      <c r="W259" s="338"/>
      <c r="X259" s="338"/>
      <c r="Y259" s="338"/>
      <c r="Z259" s="338"/>
      <c r="AA259" s="338"/>
      <c r="AB259" s="338"/>
    </row>
    <row r="260" spans="1:28" ht="14.25" customHeight="1" x14ac:dyDescent="0.35">
      <c r="A260" s="338"/>
      <c r="B260" s="338"/>
      <c r="C260" s="338"/>
      <c r="D260" s="338"/>
      <c r="E260" s="338"/>
      <c r="F260" s="338"/>
      <c r="G260" s="338"/>
      <c r="H260" s="338"/>
      <c r="I260" s="338"/>
      <c r="J260" s="338"/>
      <c r="K260" s="338"/>
      <c r="L260" s="338"/>
      <c r="M260" s="338"/>
      <c r="N260" s="338"/>
      <c r="O260" s="338"/>
      <c r="P260" s="338"/>
      <c r="Q260" s="338"/>
      <c r="R260" s="338"/>
      <c r="S260" s="338"/>
      <c r="T260" s="338"/>
      <c r="U260" s="338"/>
      <c r="V260" s="338"/>
      <c r="W260" s="338"/>
      <c r="X260" s="338"/>
      <c r="Y260" s="338"/>
      <c r="Z260" s="338"/>
      <c r="AA260" s="338"/>
      <c r="AB260" s="338"/>
    </row>
    <row r="261" spans="1:28" ht="14.25" customHeight="1" x14ac:dyDescent="0.35">
      <c r="A261" s="338"/>
      <c r="B261" s="338"/>
      <c r="C261" s="338"/>
      <c r="D261" s="338"/>
      <c r="E261" s="338"/>
      <c r="F261" s="338"/>
      <c r="G261" s="338"/>
      <c r="H261" s="338"/>
      <c r="I261" s="338"/>
      <c r="J261" s="338"/>
      <c r="K261" s="338"/>
      <c r="L261" s="338"/>
      <c r="M261" s="338"/>
      <c r="N261" s="338"/>
      <c r="O261" s="338"/>
      <c r="P261" s="338"/>
      <c r="Q261" s="338"/>
      <c r="R261" s="338"/>
      <c r="S261" s="338"/>
      <c r="T261" s="338"/>
      <c r="U261" s="338"/>
      <c r="V261" s="338"/>
      <c r="W261" s="338"/>
      <c r="X261" s="338"/>
      <c r="Y261" s="338"/>
      <c r="Z261" s="338"/>
      <c r="AA261" s="338"/>
      <c r="AB261" s="338"/>
    </row>
    <row r="262" spans="1:28" ht="14.25" customHeight="1" x14ac:dyDescent="0.35">
      <c r="A262" s="338"/>
      <c r="B262" s="338"/>
      <c r="C262" s="338"/>
      <c r="D262" s="338"/>
      <c r="E262" s="338"/>
      <c r="F262" s="338"/>
      <c r="G262" s="338"/>
      <c r="H262" s="338"/>
      <c r="I262" s="338"/>
      <c r="J262" s="338"/>
      <c r="K262" s="338"/>
      <c r="L262" s="338"/>
      <c r="M262" s="338"/>
      <c r="N262" s="338"/>
      <c r="O262" s="338"/>
      <c r="P262" s="338"/>
      <c r="Q262" s="338"/>
      <c r="R262" s="338"/>
      <c r="S262" s="338"/>
      <c r="T262" s="338"/>
      <c r="U262" s="338"/>
      <c r="V262" s="338"/>
      <c r="W262" s="338"/>
      <c r="X262" s="338"/>
      <c r="Y262" s="338"/>
      <c r="Z262" s="338"/>
      <c r="AA262" s="338"/>
      <c r="AB262" s="338"/>
    </row>
    <row r="263" spans="1:28" ht="14.25" customHeight="1" x14ac:dyDescent="0.35">
      <c r="A263" s="338"/>
      <c r="B263" s="338"/>
      <c r="C263" s="338"/>
      <c r="D263" s="338"/>
      <c r="E263" s="338"/>
      <c r="F263" s="338"/>
      <c r="G263" s="338"/>
      <c r="H263" s="338"/>
      <c r="I263" s="338"/>
      <c r="J263" s="338"/>
      <c r="K263" s="338"/>
      <c r="L263" s="338"/>
      <c r="M263" s="338"/>
      <c r="N263" s="338"/>
      <c r="O263" s="338"/>
      <c r="P263" s="338"/>
      <c r="Q263" s="338"/>
      <c r="R263" s="338"/>
      <c r="S263" s="338"/>
      <c r="T263" s="338"/>
      <c r="U263" s="338"/>
      <c r="V263" s="338"/>
      <c r="W263" s="338"/>
      <c r="X263" s="338"/>
      <c r="Y263" s="338"/>
      <c r="Z263" s="338"/>
      <c r="AA263" s="338"/>
      <c r="AB263" s="338"/>
    </row>
    <row r="264" spans="1:28" ht="14.25" customHeight="1" x14ac:dyDescent="0.35">
      <c r="A264" s="338"/>
      <c r="B264" s="338"/>
      <c r="C264" s="338"/>
      <c r="D264" s="338"/>
      <c r="E264" s="338"/>
      <c r="F264" s="338"/>
      <c r="G264" s="338"/>
      <c r="H264" s="338"/>
      <c r="I264" s="338"/>
      <c r="J264" s="338"/>
      <c r="K264" s="338"/>
      <c r="L264" s="338"/>
      <c r="M264" s="338"/>
      <c r="N264" s="338"/>
      <c r="O264" s="338"/>
      <c r="P264" s="338"/>
      <c r="Q264" s="338"/>
      <c r="R264" s="338"/>
      <c r="S264" s="338"/>
      <c r="T264" s="338"/>
      <c r="U264" s="338"/>
      <c r="V264" s="338"/>
      <c r="W264" s="338"/>
      <c r="X264" s="338"/>
      <c r="Y264" s="338"/>
      <c r="Z264" s="338"/>
      <c r="AA264" s="338"/>
      <c r="AB264" s="338"/>
    </row>
    <row r="265" spans="1:28" ht="14.25" customHeight="1" x14ac:dyDescent="0.35">
      <c r="A265" s="338"/>
      <c r="B265" s="338"/>
      <c r="C265" s="338"/>
      <c r="D265" s="338"/>
      <c r="E265" s="338"/>
      <c r="F265" s="338"/>
      <c r="G265" s="338"/>
      <c r="H265" s="338"/>
      <c r="I265" s="338"/>
      <c r="J265" s="338"/>
      <c r="K265" s="338"/>
      <c r="L265" s="338"/>
      <c r="M265" s="338"/>
      <c r="N265" s="338"/>
      <c r="O265" s="338"/>
      <c r="P265" s="338"/>
      <c r="Q265" s="338"/>
      <c r="R265" s="338"/>
      <c r="S265" s="338"/>
      <c r="T265" s="338"/>
      <c r="U265" s="338"/>
      <c r="V265" s="338"/>
      <c r="W265" s="338"/>
      <c r="X265" s="338"/>
      <c r="Y265" s="338"/>
      <c r="Z265" s="338"/>
      <c r="AA265" s="338"/>
      <c r="AB265" s="338"/>
    </row>
    <row r="266" spans="1:28" ht="14.25" customHeight="1" x14ac:dyDescent="0.35">
      <c r="A266" s="338"/>
      <c r="B266" s="338"/>
      <c r="C266" s="338"/>
      <c r="D266" s="338"/>
      <c r="E266" s="338"/>
      <c r="F266" s="338"/>
      <c r="G266" s="338"/>
      <c r="H266" s="338"/>
      <c r="I266" s="338"/>
      <c r="J266" s="338"/>
      <c r="K266" s="338"/>
      <c r="L266" s="338"/>
      <c r="M266" s="338"/>
      <c r="N266" s="338"/>
      <c r="O266" s="338"/>
      <c r="P266" s="338"/>
      <c r="Q266" s="338"/>
      <c r="R266" s="338"/>
      <c r="S266" s="338"/>
      <c r="T266" s="338"/>
      <c r="U266" s="338"/>
      <c r="V266" s="338"/>
      <c r="W266" s="338"/>
      <c r="X266" s="338"/>
      <c r="Y266" s="338"/>
      <c r="Z266" s="338"/>
      <c r="AA266" s="338"/>
      <c r="AB266" s="338"/>
    </row>
    <row r="267" spans="1:28" ht="14.25" customHeight="1" x14ac:dyDescent="0.35">
      <c r="A267" s="338"/>
      <c r="B267" s="338"/>
      <c r="C267" s="338"/>
      <c r="D267" s="338"/>
      <c r="E267" s="338"/>
      <c r="F267" s="338"/>
      <c r="G267" s="338"/>
      <c r="H267" s="338"/>
      <c r="I267" s="338"/>
      <c r="J267" s="338"/>
      <c r="K267" s="338"/>
      <c r="L267" s="338"/>
      <c r="M267" s="338"/>
      <c r="N267" s="338"/>
      <c r="O267" s="338"/>
      <c r="P267" s="338"/>
      <c r="Q267" s="338"/>
      <c r="R267" s="338"/>
      <c r="S267" s="338"/>
      <c r="T267" s="338"/>
      <c r="U267" s="338"/>
      <c r="V267" s="338"/>
      <c r="W267" s="338"/>
      <c r="X267" s="338"/>
      <c r="Y267" s="338"/>
      <c r="Z267" s="338"/>
      <c r="AA267" s="338"/>
      <c r="AB267" s="338"/>
    </row>
    <row r="268" spans="1:28" ht="14.25" customHeight="1" x14ac:dyDescent="0.35">
      <c r="A268" s="338"/>
      <c r="B268" s="338"/>
      <c r="C268" s="338"/>
      <c r="D268" s="338"/>
      <c r="E268" s="338"/>
      <c r="F268" s="338"/>
      <c r="G268" s="338"/>
      <c r="H268" s="338"/>
      <c r="I268" s="338"/>
      <c r="J268" s="338"/>
      <c r="K268" s="338"/>
      <c r="L268" s="338"/>
      <c r="M268" s="338"/>
      <c r="N268" s="338"/>
      <c r="O268" s="338"/>
      <c r="P268" s="338"/>
      <c r="Q268" s="338"/>
      <c r="R268" s="338"/>
      <c r="S268" s="338"/>
      <c r="T268" s="338"/>
      <c r="U268" s="338"/>
      <c r="V268" s="338"/>
      <c r="W268" s="338"/>
      <c r="X268" s="338"/>
      <c r="Y268" s="338"/>
      <c r="Z268" s="338"/>
      <c r="AA268" s="338"/>
      <c r="AB268" s="338"/>
    </row>
    <row r="269" spans="1:28" ht="14.25" customHeight="1" x14ac:dyDescent="0.35">
      <c r="A269" s="338"/>
      <c r="B269" s="338"/>
      <c r="C269" s="338"/>
      <c r="D269" s="338"/>
      <c r="E269" s="338"/>
      <c r="F269" s="338"/>
      <c r="G269" s="338"/>
      <c r="H269" s="338"/>
      <c r="I269" s="338"/>
      <c r="J269" s="338"/>
      <c r="K269" s="338"/>
      <c r="L269" s="338"/>
      <c r="M269" s="338"/>
      <c r="N269" s="338"/>
      <c r="O269" s="338"/>
      <c r="P269" s="338"/>
      <c r="Q269" s="338"/>
      <c r="R269" s="338"/>
      <c r="S269" s="338"/>
      <c r="T269" s="338"/>
      <c r="U269" s="338"/>
      <c r="V269" s="338"/>
      <c r="W269" s="338"/>
      <c r="X269" s="338"/>
      <c r="Y269" s="338"/>
      <c r="Z269" s="338"/>
      <c r="AA269" s="338"/>
      <c r="AB269" s="338"/>
    </row>
    <row r="270" spans="1:28" ht="14.25" customHeight="1" x14ac:dyDescent="0.35">
      <c r="A270" s="338"/>
      <c r="B270" s="338"/>
      <c r="C270" s="338"/>
      <c r="D270" s="338"/>
      <c r="E270" s="338"/>
      <c r="F270" s="338"/>
      <c r="G270" s="338"/>
      <c r="H270" s="338"/>
      <c r="I270" s="338"/>
      <c r="J270" s="338"/>
      <c r="K270" s="338"/>
      <c r="L270" s="338"/>
      <c r="M270" s="338"/>
      <c r="N270" s="338"/>
      <c r="O270" s="338"/>
      <c r="P270" s="338"/>
      <c r="Q270" s="338"/>
      <c r="R270" s="338"/>
      <c r="S270" s="338"/>
      <c r="T270" s="338"/>
      <c r="U270" s="338"/>
      <c r="V270" s="338"/>
      <c r="W270" s="338"/>
      <c r="X270" s="338"/>
      <c r="Y270" s="338"/>
      <c r="Z270" s="338"/>
      <c r="AA270" s="338"/>
      <c r="AB270" s="338"/>
    </row>
    <row r="271" spans="1:28" ht="14.25" customHeight="1" x14ac:dyDescent="0.35">
      <c r="A271" s="338"/>
      <c r="B271" s="338"/>
      <c r="C271" s="338"/>
      <c r="D271" s="338"/>
      <c r="E271" s="338"/>
      <c r="F271" s="338"/>
      <c r="G271" s="338"/>
      <c r="H271" s="338"/>
      <c r="I271" s="338"/>
      <c r="J271" s="338"/>
      <c r="K271" s="338"/>
      <c r="L271" s="338"/>
      <c r="M271" s="338"/>
      <c r="N271" s="338"/>
      <c r="O271" s="338"/>
      <c r="P271" s="338"/>
      <c r="Q271" s="338"/>
      <c r="R271" s="338"/>
      <c r="S271" s="338"/>
      <c r="T271" s="338"/>
      <c r="U271" s="338"/>
      <c r="V271" s="338"/>
      <c r="W271" s="338"/>
      <c r="X271" s="338"/>
      <c r="Y271" s="338"/>
      <c r="Z271" s="338"/>
      <c r="AA271" s="338"/>
      <c r="AB271" s="338"/>
    </row>
    <row r="272" spans="1:28" ht="14.25" customHeight="1" x14ac:dyDescent="0.35">
      <c r="A272" s="338"/>
      <c r="B272" s="338"/>
      <c r="C272" s="338"/>
      <c r="D272" s="338"/>
      <c r="E272" s="338"/>
      <c r="F272" s="338"/>
      <c r="G272" s="338"/>
      <c r="H272" s="338"/>
      <c r="I272" s="338"/>
      <c r="J272" s="338"/>
      <c r="K272" s="338"/>
      <c r="L272" s="338"/>
      <c r="M272" s="338"/>
      <c r="N272" s="338"/>
      <c r="O272" s="338"/>
      <c r="P272" s="338"/>
      <c r="Q272" s="338"/>
      <c r="R272" s="338"/>
      <c r="S272" s="338"/>
      <c r="T272" s="338"/>
      <c r="U272" s="338"/>
      <c r="V272" s="338"/>
      <c r="W272" s="338"/>
      <c r="X272" s="338"/>
      <c r="Y272" s="338"/>
      <c r="Z272" s="338"/>
      <c r="AA272" s="338"/>
      <c r="AB272" s="338"/>
    </row>
    <row r="273" spans="1:28" ht="14.25" customHeight="1" x14ac:dyDescent="0.35">
      <c r="A273" s="338"/>
      <c r="B273" s="338"/>
      <c r="C273" s="338"/>
      <c r="D273" s="338"/>
      <c r="E273" s="338"/>
      <c r="F273" s="338"/>
      <c r="G273" s="338"/>
      <c r="H273" s="338"/>
      <c r="I273" s="338"/>
      <c r="J273" s="338"/>
      <c r="K273" s="338"/>
      <c r="L273" s="338"/>
      <c r="M273" s="338"/>
      <c r="N273" s="338"/>
      <c r="O273" s="338"/>
      <c r="P273" s="338"/>
      <c r="Q273" s="338"/>
      <c r="R273" s="338"/>
      <c r="S273" s="338"/>
      <c r="T273" s="338"/>
      <c r="U273" s="338"/>
      <c r="V273" s="338"/>
      <c r="W273" s="338"/>
      <c r="X273" s="338"/>
      <c r="Y273" s="338"/>
      <c r="Z273" s="338"/>
      <c r="AA273" s="338"/>
      <c r="AB273" s="338"/>
    </row>
    <row r="274" spans="1:28" ht="14.25" customHeight="1" x14ac:dyDescent="0.35">
      <c r="A274" s="338"/>
      <c r="B274" s="338"/>
      <c r="C274" s="338"/>
      <c r="D274" s="338"/>
      <c r="E274" s="338"/>
      <c r="F274" s="338"/>
      <c r="G274" s="338"/>
      <c r="H274" s="338"/>
      <c r="I274" s="338"/>
      <c r="J274" s="338"/>
      <c r="K274" s="338"/>
      <c r="L274" s="338"/>
      <c r="M274" s="338"/>
      <c r="N274" s="338"/>
      <c r="O274" s="338"/>
      <c r="P274" s="338"/>
      <c r="Q274" s="338"/>
      <c r="R274" s="338"/>
      <c r="S274" s="338"/>
      <c r="T274" s="338"/>
      <c r="U274" s="338"/>
      <c r="V274" s="338"/>
      <c r="W274" s="338"/>
      <c r="X274" s="338"/>
      <c r="Y274" s="338"/>
      <c r="Z274" s="338"/>
      <c r="AA274" s="338"/>
      <c r="AB274" s="338"/>
    </row>
    <row r="275" spans="1:28" ht="14.25" customHeight="1" x14ac:dyDescent="0.35">
      <c r="A275" s="338"/>
      <c r="B275" s="338"/>
      <c r="C275" s="338"/>
      <c r="D275" s="338"/>
      <c r="E275" s="338"/>
      <c r="F275" s="338"/>
      <c r="G275" s="338"/>
      <c r="H275" s="338"/>
      <c r="I275" s="338"/>
      <c r="J275" s="338"/>
      <c r="K275" s="338"/>
      <c r="L275" s="338"/>
      <c r="M275" s="338"/>
      <c r="N275" s="338"/>
      <c r="O275" s="338"/>
      <c r="P275" s="338"/>
      <c r="Q275" s="338"/>
      <c r="R275" s="338"/>
      <c r="S275" s="338"/>
      <c r="T275" s="338"/>
      <c r="U275" s="338"/>
      <c r="V275" s="338"/>
      <c r="W275" s="338"/>
      <c r="X275" s="338"/>
      <c r="Y275" s="338"/>
      <c r="Z275" s="338"/>
      <c r="AA275" s="338"/>
      <c r="AB275" s="338"/>
    </row>
    <row r="276" spans="1:28" ht="14.25" customHeight="1" x14ac:dyDescent="0.35">
      <c r="A276" s="338"/>
      <c r="B276" s="338"/>
      <c r="C276" s="338"/>
      <c r="D276" s="338"/>
      <c r="E276" s="338"/>
      <c r="F276" s="338"/>
      <c r="G276" s="338"/>
      <c r="H276" s="338"/>
      <c r="I276" s="338"/>
      <c r="J276" s="338"/>
      <c r="K276" s="338"/>
      <c r="L276" s="338"/>
      <c r="M276" s="338"/>
      <c r="N276" s="338"/>
      <c r="O276" s="338"/>
      <c r="P276" s="338"/>
      <c r="Q276" s="338"/>
      <c r="R276" s="338"/>
      <c r="S276" s="338"/>
      <c r="T276" s="338"/>
      <c r="U276" s="338"/>
      <c r="V276" s="338"/>
      <c r="W276" s="338"/>
      <c r="X276" s="338"/>
      <c r="Y276" s="338"/>
      <c r="Z276" s="338"/>
      <c r="AA276" s="338"/>
      <c r="AB276" s="338"/>
    </row>
    <row r="277" spans="1:28" ht="14.25" customHeight="1" x14ac:dyDescent="0.35">
      <c r="A277" s="338"/>
      <c r="B277" s="338"/>
      <c r="C277" s="338"/>
      <c r="D277" s="338"/>
      <c r="E277" s="338"/>
      <c r="F277" s="338"/>
      <c r="G277" s="338"/>
      <c r="H277" s="338"/>
      <c r="I277" s="338"/>
      <c r="J277" s="338"/>
      <c r="K277" s="338"/>
      <c r="L277" s="338"/>
      <c r="M277" s="338"/>
      <c r="N277" s="338"/>
      <c r="O277" s="338"/>
      <c r="P277" s="338"/>
      <c r="Q277" s="338"/>
      <c r="R277" s="338"/>
      <c r="S277" s="338"/>
      <c r="T277" s="338"/>
      <c r="U277" s="338"/>
      <c r="V277" s="338"/>
      <c r="W277" s="338"/>
      <c r="X277" s="338"/>
      <c r="Y277" s="338"/>
      <c r="Z277" s="338"/>
      <c r="AA277" s="338"/>
      <c r="AB277" s="338"/>
    </row>
    <row r="278" spans="1:28" ht="14.25" customHeight="1" x14ac:dyDescent="0.35">
      <c r="A278" s="338"/>
      <c r="B278" s="338"/>
      <c r="C278" s="338"/>
      <c r="D278" s="338"/>
      <c r="E278" s="338"/>
      <c r="F278" s="338"/>
      <c r="G278" s="338"/>
      <c r="H278" s="338"/>
      <c r="I278" s="338"/>
      <c r="J278" s="338"/>
      <c r="K278" s="338"/>
      <c r="L278" s="338"/>
      <c r="M278" s="338"/>
      <c r="N278" s="338"/>
      <c r="O278" s="338"/>
      <c r="P278" s="338"/>
      <c r="Q278" s="338"/>
      <c r="R278" s="338"/>
      <c r="S278" s="338"/>
      <c r="T278" s="338"/>
      <c r="U278" s="338"/>
      <c r="V278" s="338"/>
      <c r="W278" s="338"/>
      <c r="X278" s="338"/>
      <c r="Y278" s="338"/>
      <c r="Z278" s="338"/>
      <c r="AA278" s="338"/>
      <c r="AB278" s="338"/>
    </row>
    <row r="279" spans="1:28" ht="14.25" customHeight="1" x14ac:dyDescent="0.35">
      <c r="A279" s="338"/>
      <c r="B279" s="338"/>
      <c r="C279" s="338"/>
      <c r="D279" s="338"/>
      <c r="E279" s="338"/>
      <c r="F279" s="338"/>
      <c r="G279" s="338"/>
      <c r="H279" s="338"/>
      <c r="I279" s="338"/>
      <c r="J279" s="338"/>
      <c r="K279" s="338"/>
      <c r="L279" s="338"/>
      <c r="M279" s="338"/>
      <c r="N279" s="338"/>
      <c r="O279" s="338"/>
      <c r="P279" s="338"/>
      <c r="Q279" s="338"/>
      <c r="R279" s="338"/>
      <c r="S279" s="338"/>
      <c r="T279" s="338"/>
      <c r="U279" s="338"/>
      <c r="V279" s="338"/>
      <c r="W279" s="338"/>
      <c r="X279" s="338"/>
      <c r="Y279" s="338"/>
      <c r="Z279" s="338"/>
      <c r="AA279" s="338"/>
      <c r="AB279" s="338"/>
    </row>
    <row r="280" spans="1:28" ht="14.25" customHeight="1" x14ac:dyDescent="0.35">
      <c r="A280" s="338"/>
      <c r="B280" s="338"/>
      <c r="C280" s="338"/>
      <c r="D280" s="338"/>
      <c r="E280" s="338"/>
      <c r="F280" s="338"/>
      <c r="G280" s="338"/>
      <c r="H280" s="338"/>
      <c r="I280" s="338"/>
      <c r="J280" s="338"/>
      <c r="K280" s="338"/>
      <c r="L280" s="338"/>
      <c r="M280" s="338"/>
      <c r="N280" s="338"/>
      <c r="O280" s="338"/>
      <c r="P280" s="338"/>
      <c r="Q280" s="338"/>
      <c r="R280" s="338"/>
      <c r="S280" s="338"/>
      <c r="T280" s="338"/>
      <c r="U280" s="338"/>
      <c r="V280" s="338"/>
      <c r="W280" s="338"/>
      <c r="X280" s="338"/>
      <c r="Y280" s="338"/>
      <c r="Z280" s="338"/>
      <c r="AA280" s="338"/>
      <c r="AB280" s="338"/>
    </row>
    <row r="281" spans="1:28" ht="14.25" customHeight="1" x14ac:dyDescent="0.35">
      <c r="A281" s="338"/>
      <c r="B281" s="338"/>
      <c r="C281" s="338"/>
      <c r="D281" s="338"/>
      <c r="E281" s="338"/>
      <c r="F281" s="338"/>
      <c r="G281" s="338"/>
      <c r="H281" s="338"/>
      <c r="I281" s="338"/>
      <c r="J281" s="338"/>
      <c r="K281" s="338"/>
      <c r="L281" s="338"/>
      <c r="M281" s="338"/>
      <c r="N281" s="338"/>
      <c r="O281" s="338"/>
      <c r="P281" s="338"/>
      <c r="Q281" s="338"/>
      <c r="R281" s="338"/>
      <c r="S281" s="338"/>
      <c r="T281" s="338"/>
      <c r="U281" s="338"/>
      <c r="V281" s="338"/>
      <c r="W281" s="338"/>
      <c r="X281" s="338"/>
      <c r="Y281" s="338"/>
      <c r="Z281" s="338"/>
      <c r="AA281" s="338"/>
      <c r="AB281" s="338"/>
    </row>
    <row r="282" spans="1:28" ht="14.25" customHeight="1" x14ac:dyDescent="0.35">
      <c r="A282" s="338"/>
      <c r="B282" s="338"/>
      <c r="C282" s="338"/>
      <c r="D282" s="338"/>
      <c r="E282" s="338"/>
      <c r="F282" s="338"/>
      <c r="G282" s="338"/>
      <c r="H282" s="338"/>
      <c r="I282" s="338"/>
      <c r="J282" s="338"/>
      <c r="K282" s="338"/>
      <c r="L282" s="338"/>
      <c r="M282" s="338"/>
      <c r="N282" s="338"/>
      <c r="O282" s="338"/>
      <c r="P282" s="338"/>
      <c r="Q282" s="338"/>
      <c r="R282" s="338"/>
      <c r="S282" s="338"/>
      <c r="T282" s="338"/>
      <c r="U282" s="338"/>
      <c r="V282" s="338"/>
      <c r="W282" s="338"/>
      <c r="X282" s="338"/>
      <c r="Y282" s="338"/>
      <c r="Z282" s="338"/>
      <c r="AA282" s="338"/>
      <c r="AB282" s="338"/>
    </row>
    <row r="283" spans="1:28" ht="14.25" customHeight="1" x14ac:dyDescent="0.35">
      <c r="A283" s="338"/>
      <c r="B283" s="338"/>
      <c r="C283" s="338"/>
      <c r="D283" s="338"/>
      <c r="E283" s="338"/>
      <c r="F283" s="338"/>
      <c r="G283" s="338"/>
      <c r="H283" s="338"/>
      <c r="I283" s="338"/>
      <c r="J283" s="338"/>
      <c r="K283" s="338"/>
      <c r="L283" s="338"/>
      <c r="M283" s="338"/>
      <c r="N283" s="338"/>
      <c r="O283" s="338"/>
      <c r="P283" s="338"/>
      <c r="Q283" s="338"/>
      <c r="R283" s="338"/>
      <c r="S283" s="338"/>
      <c r="T283" s="338"/>
      <c r="U283" s="338"/>
      <c r="V283" s="338"/>
      <c r="W283" s="338"/>
      <c r="X283" s="338"/>
      <c r="Y283" s="338"/>
      <c r="Z283" s="338"/>
      <c r="AA283" s="338"/>
      <c r="AB283" s="338"/>
    </row>
    <row r="284" spans="1:28" ht="14.25" customHeight="1" x14ac:dyDescent="0.35">
      <c r="A284" s="338"/>
      <c r="B284" s="338"/>
      <c r="C284" s="338"/>
      <c r="D284" s="338"/>
      <c r="E284" s="338"/>
      <c r="F284" s="338"/>
      <c r="G284" s="338"/>
      <c r="H284" s="338"/>
      <c r="I284" s="338"/>
      <c r="J284" s="338"/>
      <c r="K284" s="338"/>
      <c r="L284" s="338"/>
      <c r="M284" s="338"/>
      <c r="N284" s="338"/>
      <c r="O284" s="338"/>
      <c r="P284" s="338"/>
      <c r="Q284" s="338"/>
      <c r="R284" s="338"/>
      <c r="S284" s="338"/>
      <c r="T284" s="338"/>
      <c r="U284" s="338"/>
      <c r="V284" s="338"/>
      <c r="W284" s="338"/>
      <c r="X284" s="338"/>
      <c r="Y284" s="338"/>
      <c r="Z284" s="338"/>
      <c r="AA284" s="338"/>
      <c r="AB284" s="338"/>
    </row>
    <row r="285" spans="1:28" ht="14.25" customHeight="1" x14ac:dyDescent="0.35">
      <c r="A285" s="338"/>
      <c r="B285" s="338"/>
      <c r="C285" s="338"/>
      <c r="D285" s="338"/>
      <c r="E285" s="338"/>
      <c r="F285" s="338"/>
      <c r="G285" s="338"/>
      <c r="H285" s="338"/>
      <c r="I285" s="338"/>
      <c r="J285" s="338"/>
      <c r="K285" s="338"/>
      <c r="L285" s="338"/>
      <c r="M285" s="338"/>
      <c r="N285" s="338"/>
      <c r="O285" s="338"/>
      <c r="P285" s="338"/>
      <c r="Q285" s="338"/>
      <c r="R285" s="338"/>
      <c r="S285" s="338"/>
      <c r="T285" s="338"/>
      <c r="U285" s="338"/>
      <c r="V285" s="338"/>
      <c r="W285" s="338"/>
      <c r="X285" s="338"/>
      <c r="Y285" s="338"/>
      <c r="Z285" s="338"/>
      <c r="AA285" s="338"/>
      <c r="AB285" s="338"/>
    </row>
    <row r="286" spans="1:28" ht="14.25" customHeight="1" x14ac:dyDescent="0.35">
      <c r="A286" s="338"/>
      <c r="B286" s="338"/>
      <c r="C286" s="338"/>
      <c r="D286" s="338"/>
      <c r="E286" s="338"/>
      <c r="F286" s="338"/>
      <c r="G286" s="338"/>
      <c r="H286" s="338"/>
      <c r="I286" s="338"/>
      <c r="J286" s="338"/>
      <c r="K286" s="338"/>
      <c r="L286" s="338"/>
      <c r="M286" s="338"/>
      <c r="N286" s="338"/>
      <c r="O286" s="338"/>
      <c r="P286" s="338"/>
      <c r="Q286" s="338"/>
      <c r="R286" s="338"/>
      <c r="S286" s="338"/>
      <c r="T286" s="338"/>
      <c r="U286" s="338"/>
      <c r="V286" s="338"/>
      <c r="W286" s="338"/>
      <c r="X286" s="338"/>
      <c r="Y286" s="338"/>
      <c r="Z286" s="338"/>
      <c r="AA286" s="338"/>
      <c r="AB286" s="338"/>
    </row>
    <row r="287" spans="1:28" ht="14.25" customHeight="1" x14ac:dyDescent="0.35">
      <c r="A287" s="338"/>
      <c r="B287" s="338"/>
      <c r="C287" s="338"/>
      <c r="D287" s="338"/>
      <c r="E287" s="338"/>
      <c r="F287" s="338"/>
      <c r="G287" s="338"/>
      <c r="H287" s="338"/>
      <c r="I287" s="338"/>
      <c r="J287" s="338"/>
      <c r="K287" s="338"/>
      <c r="L287" s="338"/>
      <c r="M287" s="338"/>
      <c r="N287" s="338"/>
      <c r="O287" s="338"/>
      <c r="P287" s="338"/>
      <c r="Q287" s="338"/>
      <c r="R287" s="338"/>
      <c r="S287" s="338"/>
      <c r="T287" s="338"/>
      <c r="U287" s="338"/>
      <c r="V287" s="338"/>
      <c r="W287" s="338"/>
      <c r="X287" s="338"/>
      <c r="Y287" s="338"/>
      <c r="Z287" s="338"/>
      <c r="AA287" s="338"/>
      <c r="AB287" s="338"/>
    </row>
    <row r="288" spans="1:28" ht="14.25" customHeight="1" x14ac:dyDescent="0.35">
      <c r="A288" s="338"/>
      <c r="B288" s="338"/>
      <c r="C288" s="338"/>
      <c r="D288" s="338"/>
      <c r="E288" s="338"/>
      <c r="F288" s="338"/>
      <c r="G288" s="338"/>
      <c r="H288" s="338"/>
      <c r="I288" s="338"/>
      <c r="J288" s="338"/>
      <c r="K288" s="338"/>
      <c r="L288" s="338"/>
      <c r="M288" s="338"/>
      <c r="N288" s="338"/>
      <c r="O288" s="338"/>
      <c r="P288" s="338"/>
      <c r="Q288" s="338"/>
      <c r="R288" s="338"/>
      <c r="S288" s="338"/>
      <c r="T288" s="338"/>
      <c r="U288" s="338"/>
      <c r="V288" s="338"/>
      <c r="W288" s="338"/>
      <c r="X288" s="338"/>
      <c r="Y288" s="338"/>
      <c r="Z288" s="338"/>
      <c r="AA288" s="338"/>
      <c r="AB288" s="338"/>
    </row>
    <row r="289" spans="1:28" ht="14.25" customHeight="1" x14ac:dyDescent="0.35">
      <c r="A289" s="338"/>
      <c r="B289" s="338"/>
      <c r="C289" s="338"/>
      <c r="D289" s="338"/>
      <c r="E289" s="338"/>
      <c r="F289" s="338"/>
      <c r="G289" s="338"/>
      <c r="H289" s="338"/>
      <c r="I289" s="338"/>
      <c r="J289" s="338"/>
      <c r="K289" s="338"/>
      <c r="L289" s="338"/>
      <c r="M289" s="338"/>
      <c r="N289" s="338"/>
      <c r="O289" s="338"/>
      <c r="P289" s="338"/>
      <c r="Q289" s="338"/>
      <c r="R289" s="338"/>
      <c r="S289" s="338"/>
      <c r="T289" s="338"/>
      <c r="U289" s="338"/>
      <c r="V289" s="338"/>
      <c r="W289" s="338"/>
      <c r="X289" s="338"/>
      <c r="Y289" s="338"/>
      <c r="Z289" s="338"/>
      <c r="AA289" s="338"/>
      <c r="AB289" s="338"/>
    </row>
    <row r="290" spans="1:28" ht="14.25" customHeight="1" x14ac:dyDescent="0.35">
      <c r="A290" s="338"/>
      <c r="B290" s="338"/>
      <c r="C290" s="338"/>
      <c r="D290" s="338"/>
      <c r="E290" s="338"/>
      <c r="F290" s="338"/>
      <c r="G290" s="338"/>
      <c r="H290" s="338"/>
      <c r="I290" s="338"/>
      <c r="J290" s="338"/>
      <c r="K290" s="338"/>
      <c r="L290" s="338"/>
      <c r="M290" s="338"/>
      <c r="N290" s="338"/>
      <c r="O290" s="338"/>
      <c r="P290" s="338"/>
      <c r="Q290" s="338"/>
      <c r="R290" s="338"/>
      <c r="S290" s="338"/>
      <c r="T290" s="338"/>
      <c r="U290" s="338"/>
      <c r="V290" s="338"/>
      <c r="W290" s="338"/>
      <c r="X290" s="338"/>
      <c r="Y290" s="338"/>
      <c r="Z290" s="338"/>
      <c r="AA290" s="338"/>
      <c r="AB290" s="338"/>
    </row>
    <row r="291" spans="1:28" ht="14.25" customHeight="1" x14ac:dyDescent="0.35">
      <c r="A291" s="338"/>
      <c r="B291" s="338"/>
      <c r="C291" s="338"/>
      <c r="D291" s="338"/>
      <c r="E291" s="338"/>
      <c r="F291" s="338"/>
      <c r="G291" s="338"/>
      <c r="H291" s="338"/>
      <c r="I291" s="338"/>
      <c r="J291" s="338"/>
      <c r="K291" s="338"/>
      <c r="L291" s="338"/>
      <c r="M291" s="338"/>
      <c r="N291" s="338"/>
      <c r="O291" s="338"/>
      <c r="P291" s="338"/>
      <c r="Q291" s="338"/>
      <c r="R291" s="338"/>
      <c r="S291" s="338"/>
      <c r="T291" s="338"/>
      <c r="U291" s="338"/>
      <c r="V291" s="338"/>
      <c r="W291" s="338"/>
      <c r="X291" s="338"/>
      <c r="Y291" s="338"/>
      <c r="Z291" s="338"/>
      <c r="AA291" s="338"/>
      <c r="AB291" s="338"/>
    </row>
    <row r="292" spans="1:28" ht="14.25" customHeight="1" x14ac:dyDescent="0.35">
      <c r="A292" s="338"/>
      <c r="B292" s="338"/>
      <c r="C292" s="338"/>
      <c r="D292" s="338"/>
      <c r="E292" s="338"/>
      <c r="F292" s="338"/>
      <c r="G292" s="338"/>
      <c r="H292" s="338"/>
      <c r="I292" s="338"/>
      <c r="J292" s="338"/>
      <c r="K292" s="338"/>
      <c r="L292" s="338"/>
      <c r="M292" s="338"/>
      <c r="N292" s="338"/>
      <c r="O292" s="338"/>
      <c r="P292" s="338"/>
      <c r="Q292" s="338"/>
      <c r="R292" s="338"/>
      <c r="S292" s="338"/>
      <c r="T292" s="338"/>
      <c r="U292" s="338"/>
      <c r="V292" s="338"/>
      <c r="W292" s="338"/>
      <c r="X292" s="338"/>
      <c r="Y292" s="338"/>
      <c r="Z292" s="338"/>
      <c r="AA292" s="338"/>
      <c r="AB292" s="338"/>
    </row>
    <row r="293" spans="1:28" ht="14.25" customHeight="1" x14ac:dyDescent="0.35">
      <c r="A293" s="338"/>
      <c r="B293" s="338"/>
      <c r="C293" s="338"/>
      <c r="D293" s="338"/>
      <c r="E293" s="338"/>
      <c r="F293" s="338"/>
      <c r="G293" s="338"/>
      <c r="H293" s="338"/>
      <c r="I293" s="338"/>
      <c r="J293" s="338"/>
      <c r="K293" s="338"/>
      <c r="L293" s="338"/>
      <c r="M293" s="338"/>
      <c r="N293" s="338"/>
      <c r="O293" s="338"/>
      <c r="P293" s="338"/>
      <c r="Q293" s="338"/>
      <c r="R293" s="338"/>
      <c r="S293" s="338"/>
      <c r="T293" s="338"/>
      <c r="U293" s="338"/>
      <c r="V293" s="338"/>
      <c r="W293" s="338"/>
      <c r="X293" s="338"/>
      <c r="Y293" s="338"/>
      <c r="Z293" s="338"/>
      <c r="AA293" s="338"/>
      <c r="AB293" s="338"/>
    </row>
    <row r="294" spans="1:28" ht="14.25" customHeight="1" x14ac:dyDescent="0.35">
      <c r="A294" s="338"/>
      <c r="B294" s="338"/>
      <c r="C294" s="338"/>
      <c r="D294" s="338"/>
      <c r="E294" s="338"/>
      <c r="F294" s="338"/>
      <c r="G294" s="338"/>
      <c r="H294" s="338"/>
      <c r="I294" s="338"/>
      <c r="J294" s="338"/>
      <c r="K294" s="338"/>
      <c r="L294" s="338"/>
      <c r="M294" s="338"/>
      <c r="N294" s="338"/>
      <c r="O294" s="338"/>
      <c r="P294" s="338"/>
      <c r="Q294" s="338"/>
      <c r="R294" s="338"/>
      <c r="S294" s="338"/>
      <c r="T294" s="338"/>
      <c r="U294" s="338"/>
      <c r="V294" s="338"/>
      <c r="W294" s="338"/>
      <c r="X294" s="338"/>
      <c r="Y294" s="338"/>
      <c r="Z294" s="338"/>
      <c r="AA294" s="338"/>
      <c r="AB294" s="338"/>
    </row>
    <row r="295" spans="1:28" ht="14.25" customHeight="1" x14ac:dyDescent="0.35">
      <c r="A295" s="338"/>
      <c r="B295" s="338"/>
      <c r="C295" s="338"/>
      <c r="D295" s="338"/>
      <c r="E295" s="338"/>
      <c r="F295" s="338"/>
      <c r="G295" s="338"/>
      <c r="H295" s="338"/>
      <c r="I295" s="338"/>
      <c r="J295" s="338"/>
      <c r="K295" s="338"/>
      <c r="L295" s="338"/>
      <c r="M295" s="338"/>
      <c r="N295" s="338"/>
      <c r="O295" s="338"/>
      <c r="P295" s="338"/>
      <c r="Q295" s="338"/>
      <c r="R295" s="338"/>
      <c r="S295" s="338"/>
      <c r="T295" s="338"/>
      <c r="U295" s="338"/>
      <c r="V295" s="338"/>
      <c r="W295" s="338"/>
      <c r="X295" s="338"/>
      <c r="Y295" s="338"/>
      <c r="Z295" s="338"/>
      <c r="AA295" s="338"/>
      <c r="AB295" s="338"/>
    </row>
    <row r="296" spans="1:28" ht="14.25" customHeight="1" x14ac:dyDescent="0.35">
      <c r="A296" s="338"/>
      <c r="B296" s="338"/>
      <c r="C296" s="338"/>
      <c r="D296" s="338"/>
      <c r="E296" s="338"/>
      <c r="F296" s="338"/>
      <c r="G296" s="338"/>
      <c r="H296" s="338"/>
      <c r="I296" s="338"/>
      <c r="J296" s="338"/>
      <c r="K296" s="338"/>
      <c r="L296" s="338"/>
      <c r="M296" s="338"/>
      <c r="N296" s="338"/>
      <c r="O296" s="338"/>
      <c r="P296" s="338"/>
      <c r="Q296" s="338"/>
      <c r="R296" s="338"/>
      <c r="S296" s="338"/>
      <c r="T296" s="338"/>
      <c r="U296" s="338"/>
      <c r="V296" s="338"/>
      <c r="W296" s="338"/>
      <c r="X296" s="338"/>
      <c r="Y296" s="338"/>
      <c r="Z296" s="338"/>
      <c r="AA296" s="338"/>
      <c r="AB296" s="338"/>
    </row>
    <row r="297" spans="1:28" ht="14.25" customHeight="1" x14ac:dyDescent="0.35">
      <c r="A297" s="338"/>
      <c r="B297" s="338"/>
      <c r="C297" s="338"/>
      <c r="D297" s="338"/>
      <c r="E297" s="338"/>
      <c r="F297" s="338"/>
      <c r="G297" s="338"/>
      <c r="H297" s="338"/>
      <c r="I297" s="338"/>
      <c r="J297" s="338"/>
      <c r="K297" s="338"/>
      <c r="L297" s="338"/>
      <c r="M297" s="338"/>
      <c r="N297" s="338"/>
      <c r="O297" s="338"/>
      <c r="P297" s="338"/>
      <c r="Q297" s="338"/>
      <c r="R297" s="338"/>
      <c r="S297" s="338"/>
      <c r="T297" s="338"/>
      <c r="U297" s="338"/>
      <c r="V297" s="338"/>
      <c r="W297" s="338"/>
      <c r="X297" s="338"/>
      <c r="Y297" s="338"/>
      <c r="Z297" s="338"/>
      <c r="AA297" s="338"/>
      <c r="AB297" s="338"/>
    </row>
    <row r="298" spans="1:28" ht="14.25" customHeight="1" x14ac:dyDescent="0.35">
      <c r="A298" s="338"/>
      <c r="B298" s="338"/>
      <c r="C298" s="338"/>
      <c r="D298" s="338"/>
      <c r="E298" s="338"/>
      <c r="F298" s="338"/>
      <c r="G298" s="338"/>
      <c r="H298" s="338"/>
      <c r="I298" s="338"/>
      <c r="J298" s="338"/>
      <c r="K298" s="338"/>
      <c r="L298" s="338"/>
      <c r="M298" s="338"/>
      <c r="N298" s="338"/>
      <c r="O298" s="338"/>
      <c r="P298" s="338"/>
      <c r="Q298" s="338"/>
      <c r="R298" s="338"/>
      <c r="S298" s="338"/>
      <c r="T298" s="338"/>
      <c r="U298" s="338"/>
      <c r="V298" s="338"/>
      <c r="W298" s="338"/>
      <c r="X298" s="338"/>
      <c r="Y298" s="338"/>
      <c r="Z298" s="338"/>
      <c r="AA298" s="338"/>
      <c r="AB298" s="338"/>
    </row>
    <row r="299" spans="1:28" ht="14.25" customHeight="1" x14ac:dyDescent="0.35">
      <c r="A299" s="338"/>
      <c r="B299" s="338"/>
      <c r="C299" s="338"/>
      <c r="D299" s="338"/>
      <c r="E299" s="338"/>
      <c r="F299" s="338"/>
      <c r="G299" s="338"/>
      <c r="H299" s="338"/>
      <c r="I299" s="338"/>
      <c r="J299" s="338"/>
      <c r="K299" s="338"/>
      <c r="L299" s="338"/>
      <c r="M299" s="338"/>
      <c r="N299" s="338"/>
      <c r="O299" s="338"/>
      <c r="P299" s="338"/>
      <c r="Q299" s="338"/>
      <c r="R299" s="338"/>
      <c r="S299" s="338"/>
      <c r="T299" s="338"/>
      <c r="U299" s="338"/>
      <c r="V299" s="338"/>
      <c r="W299" s="338"/>
      <c r="X299" s="338"/>
      <c r="Y299" s="338"/>
      <c r="Z299" s="338"/>
      <c r="AA299" s="338"/>
      <c r="AB299" s="338"/>
    </row>
    <row r="300" spans="1:28" ht="14.25" customHeight="1" x14ac:dyDescent="0.35">
      <c r="A300" s="338"/>
      <c r="B300" s="338"/>
      <c r="C300" s="338"/>
      <c r="D300" s="338"/>
      <c r="E300" s="338"/>
      <c r="F300" s="338"/>
      <c r="G300" s="338"/>
      <c r="H300" s="338"/>
      <c r="I300" s="338"/>
      <c r="J300" s="338"/>
      <c r="K300" s="338"/>
      <c r="L300" s="338"/>
      <c r="M300" s="338"/>
      <c r="N300" s="338"/>
      <c r="O300" s="338"/>
      <c r="P300" s="338"/>
      <c r="Q300" s="338"/>
      <c r="R300" s="338"/>
      <c r="S300" s="338"/>
      <c r="T300" s="338"/>
      <c r="U300" s="338"/>
      <c r="V300" s="338"/>
      <c r="W300" s="338"/>
      <c r="X300" s="338"/>
      <c r="Y300" s="338"/>
      <c r="Z300" s="338"/>
      <c r="AA300" s="338"/>
      <c r="AB300" s="338"/>
    </row>
    <row r="301" spans="1:28" ht="14.25" customHeight="1" x14ac:dyDescent="0.35">
      <c r="A301" s="338"/>
      <c r="B301" s="338"/>
      <c r="C301" s="338"/>
      <c r="D301" s="338"/>
      <c r="E301" s="338"/>
      <c r="F301" s="338"/>
      <c r="G301" s="338"/>
      <c r="H301" s="338"/>
      <c r="I301" s="338"/>
      <c r="J301" s="338"/>
      <c r="K301" s="338"/>
      <c r="L301" s="338"/>
      <c r="M301" s="338"/>
      <c r="N301" s="338"/>
      <c r="O301" s="338"/>
      <c r="P301" s="338"/>
      <c r="Q301" s="338"/>
      <c r="R301" s="338"/>
      <c r="S301" s="338"/>
      <c r="T301" s="338"/>
      <c r="U301" s="338"/>
      <c r="V301" s="338"/>
      <c r="W301" s="338"/>
      <c r="X301" s="338"/>
      <c r="Y301" s="338"/>
      <c r="Z301" s="338"/>
      <c r="AA301" s="338"/>
      <c r="AB301" s="338"/>
    </row>
    <row r="302" spans="1:28" ht="14.25" customHeight="1" x14ac:dyDescent="0.35">
      <c r="A302" s="338"/>
      <c r="B302" s="338"/>
      <c r="C302" s="338"/>
      <c r="D302" s="338"/>
      <c r="E302" s="338"/>
      <c r="F302" s="338"/>
      <c r="G302" s="338"/>
      <c r="H302" s="338"/>
      <c r="I302" s="338"/>
      <c r="J302" s="338"/>
      <c r="K302" s="338"/>
      <c r="L302" s="338"/>
      <c r="M302" s="338"/>
      <c r="N302" s="338"/>
      <c r="O302" s="338"/>
      <c r="P302" s="338"/>
      <c r="Q302" s="338"/>
      <c r="R302" s="338"/>
      <c r="S302" s="338"/>
      <c r="T302" s="338"/>
      <c r="U302" s="338"/>
      <c r="V302" s="338"/>
      <c r="W302" s="338"/>
      <c r="X302" s="338"/>
      <c r="Y302" s="338"/>
      <c r="Z302" s="338"/>
      <c r="AA302" s="338"/>
      <c r="AB302" s="338"/>
    </row>
    <row r="303" spans="1:28" ht="14.25" customHeight="1" x14ac:dyDescent="0.35">
      <c r="A303" s="338"/>
      <c r="B303" s="338"/>
      <c r="C303" s="338"/>
      <c r="D303" s="338"/>
      <c r="E303" s="338"/>
      <c r="F303" s="338"/>
      <c r="G303" s="338"/>
      <c r="H303" s="338"/>
      <c r="I303" s="338"/>
      <c r="J303" s="338"/>
      <c r="K303" s="338"/>
      <c r="L303" s="338"/>
      <c r="M303" s="338"/>
      <c r="N303" s="338"/>
      <c r="O303" s="338"/>
      <c r="P303" s="338"/>
      <c r="Q303" s="338"/>
      <c r="R303" s="338"/>
      <c r="S303" s="338"/>
      <c r="T303" s="338"/>
      <c r="U303" s="338"/>
      <c r="V303" s="338"/>
      <c r="W303" s="338"/>
      <c r="X303" s="338"/>
      <c r="Y303" s="338"/>
      <c r="Z303" s="338"/>
      <c r="AA303" s="338"/>
      <c r="AB303" s="338"/>
    </row>
    <row r="304" spans="1:28" ht="14.25" customHeight="1" x14ac:dyDescent="0.35">
      <c r="A304" s="338"/>
      <c r="B304" s="338"/>
      <c r="C304" s="338"/>
      <c r="D304" s="338"/>
      <c r="E304" s="338"/>
      <c r="F304" s="338"/>
      <c r="G304" s="338"/>
      <c r="H304" s="338"/>
      <c r="I304" s="338"/>
      <c r="J304" s="338"/>
      <c r="K304" s="338"/>
      <c r="L304" s="338"/>
      <c r="M304" s="338"/>
      <c r="N304" s="338"/>
      <c r="O304" s="338"/>
      <c r="P304" s="338"/>
      <c r="Q304" s="338"/>
      <c r="R304" s="338"/>
      <c r="S304" s="338"/>
      <c r="T304" s="338"/>
      <c r="U304" s="338"/>
      <c r="V304" s="338"/>
      <c r="W304" s="338"/>
      <c r="X304" s="338"/>
      <c r="Y304" s="338"/>
      <c r="Z304" s="338"/>
      <c r="AA304" s="338"/>
      <c r="AB304" s="338"/>
    </row>
    <row r="305" spans="1:28" ht="14.25" customHeight="1" x14ac:dyDescent="0.35">
      <c r="A305" s="338"/>
      <c r="B305" s="338"/>
      <c r="C305" s="338"/>
      <c r="D305" s="338"/>
      <c r="E305" s="338"/>
      <c r="F305" s="338"/>
      <c r="G305" s="338"/>
      <c r="H305" s="338"/>
      <c r="I305" s="338"/>
      <c r="J305" s="338"/>
      <c r="K305" s="338"/>
      <c r="L305" s="338"/>
      <c r="M305" s="338"/>
      <c r="N305" s="338"/>
      <c r="O305" s="338"/>
      <c r="P305" s="338"/>
      <c r="Q305" s="338"/>
      <c r="R305" s="338"/>
      <c r="S305" s="338"/>
      <c r="T305" s="338"/>
      <c r="U305" s="338"/>
      <c r="V305" s="338"/>
      <c r="W305" s="338"/>
      <c r="X305" s="338"/>
      <c r="Y305" s="338"/>
      <c r="Z305" s="338"/>
      <c r="AA305" s="338"/>
      <c r="AB305" s="338"/>
    </row>
    <row r="306" spans="1:28" ht="14.25" customHeight="1" x14ac:dyDescent="0.35">
      <c r="A306" s="338"/>
      <c r="B306" s="338"/>
      <c r="C306" s="338"/>
      <c r="D306" s="338"/>
      <c r="E306" s="338"/>
      <c r="F306" s="338"/>
      <c r="G306" s="338"/>
      <c r="H306" s="338"/>
      <c r="I306" s="338"/>
      <c r="J306" s="338"/>
      <c r="K306" s="338"/>
      <c r="L306" s="338"/>
      <c r="M306" s="338"/>
      <c r="N306" s="338"/>
      <c r="O306" s="338"/>
      <c r="P306" s="338"/>
      <c r="Q306" s="338"/>
      <c r="R306" s="338"/>
      <c r="S306" s="338"/>
      <c r="T306" s="338"/>
      <c r="U306" s="338"/>
      <c r="V306" s="338"/>
      <c r="W306" s="338"/>
      <c r="X306" s="338"/>
      <c r="Y306" s="338"/>
      <c r="Z306" s="338"/>
      <c r="AA306" s="338"/>
      <c r="AB306" s="338"/>
    </row>
    <row r="307" spans="1:28" ht="14.25" customHeight="1" x14ac:dyDescent="0.35">
      <c r="A307" s="338"/>
      <c r="B307" s="338"/>
      <c r="C307" s="338"/>
      <c r="D307" s="338"/>
      <c r="E307" s="338"/>
      <c r="F307" s="338"/>
      <c r="G307" s="338"/>
      <c r="H307" s="338"/>
      <c r="I307" s="338"/>
      <c r="J307" s="338"/>
      <c r="K307" s="338"/>
      <c r="L307" s="338"/>
      <c r="M307" s="338"/>
      <c r="N307" s="338"/>
      <c r="O307" s="338"/>
      <c r="P307" s="338"/>
      <c r="Q307" s="338"/>
      <c r="R307" s="338"/>
      <c r="S307" s="338"/>
      <c r="T307" s="338"/>
      <c r="U307" s="338"/>
      <c r="V307" s="338"/>
      <c r="W307" s="338"/>
      <c r="X307" s="338"/>
      <c r="Y307" s="338"/>
      <c r="Z307" s="338"/>
      <c r="AA307" s="338"/>
      <c r="AB307" s="338"/>
    </row>
    <row r="308" spans="1:28" ht="14.25" customHeight="1" x14ac:dyDescent="0.35">
      <c r="A308" s="338"/>
      <c r="B308" s="338"/>
      <c r="C308" s="338"/>
      <c r="D308" s="338"/>
      <c r="E308" s="338"/>
      <c r="F308" s="338"/>
      <c r="G308" s="338"/>
      <c r="H308" s="338"/>
      <c r="I308" s="338"/>
      <c r="J308" s="338"/>
      <c r="K308" s="338"/>
      <c r="L308" s="338"/>
      <c r="M308" s="338"/>
      <c r="N308" s="338"/>
      <c r="O308" s="338"/>
      <c r="P308" s="338"/>
      <c r="Q308" s="338"/>
      <c r="R308" s="338"/>
      <c r="S308" s="338"/>
      <c r="T308" s="338"/>
      <c r="U308" s="338"/>
      <c r="V308" s="338"/>
      <c r="W308" s="338"/>
      <c r="X308" s="338"/>
      <c r="Y308" s="338"/>
      <c r="Z308" s="338"/>
      <c r="AA308" s="338"/>
      <c r="AB308" s="338"/>
    </row>
    <row r="309" spans="1:28" ht="14.25" customHeight="1" x14ac:dyDescent="0.35">
      <c r="A309" s="338"/>
      <c r="B309" s="338"/>
      <c r="C309" s="338"/>
      <c r="D309" s="338"/>
      <c r="E309" s="338"/>
      <c r="F309" s="338"/>
      <c r="G309" s="338"/>
      <c r="H309" s="338"/>
      <c r="I309" s="338"/>
      <c r="J309" s="338"/>
      <c r="K309" s="338"/>
      <c r="L309" s="338"/>
      <c r="M309" s="338"/>
      <c r="N309" s="338"/>
      <c r="O309" s="338"/>
      <c r="P309" s="338"/>
      <c r="Q309" s="338"/>
      <c r="R309" s="338"/>
      <c r="S309" s="338"/>
      <c r="T309" s="338"/>
      <c r="U309" s="338"/>
      <c r="V309" s="338"/>
      <c r="W309" s="338"/>
      <c r="X309" s="338"/>
      <c r="Y309" s="338"/>
      <c r="Z309" s="338"/>
      <c r="AA309" s="338"/>
      <c r="AB309" s="338"/>
    </row>
    <row r="310" spans="1:28" ht="14.25" customHeight="1" x14ac:dyDescent="0.35">
      <c r="A310" s="338"/>
      <c r="B310" s="338"/>
      <c r="C310" s="338"/>
      <c r="D310" s="338"/>
      <c r="E310" s="338"/>
      <c r="F310" s="338"/>
      <c r="G310" s="338"/>
      <c r="H310" s="338"/>
      <c r="I310" s="338"/>
      <c r="J310" s="338"/>
      <c r="K310" s="338"/>
      <c r="L310" s="338"/>
      <c r="M310" s="338"/>
      <c r="N310" s="338"/>
      <c r="O310" s="338"/>
      <c r="P310" s="338"/>
      <c r="Q310" s="338"/>
      <c r="R310" s="338"/>
      <c r="S310" s="338"/>
      <c r="T310" s="338"/>
      <c r="U310" s="338"/>
      <c r="V310" s="338"/>
      <c r="W310" s="338"/>
      <c r="X310" s="338"/>
      <c r="Y310" s="338"/>
      <c r="Z310" s="338"/>
      <c r="AA310" s="338"/>
      <c r="AB310" s="338"/>
    </row>
    <row r="311" spans="1:28" ht="14.25" customHeight="1" x14ac:dyDescent="0.35">
      <c r="A311" s="338"/>
      <c r="B311" s="338"/>
      <c r="C311" s="338"/>
      <c r="D311" s="338"/>
      <c r="E311" s="338"/>
      <c r="F311" s="338"/>
      <c r="G311" s="338"/>
      <c r="H311" s="338"/>
      <c r="I311" s="338"/>
      <c r="J311" s="338"/>
      <c r="K311" s="338"/>
      <c r="L311" s="338"/>
      <c r="M311" s="338"/>
      <c r="N311" s="338"/>
      <c r="O311" s="338"/>
      <c r="P311" s="338"/>
      <c r="Q311" s="338"/>
      <c r="R311" s="338"/>
      <c r="S311" s="338"/>
      <c r="T311" s="338"/>
      <c r="U311" s="338"/>
      <c r="V311" s="338"/>
      <c r="W311" s="338"/>
      <c r="X311" s="338"/>
      <c r="Y311" s="338"/>
      <c r="Z311" s="338"/>
      <c r="AA311" s="338"/>
      <c r="AB311" s="338"/>
    </row>
    <row r="312" spans="1:28" ht="14.25" customHeight="1" x14ac:dyDescent="0.35">
      <c r="A312" s="338"/>
      <c r="B312" s="338"/>
      <c r="C312" s="338"/>
      <c r="D312" s="338"/>
      <c r="E312" s="338"/>
      <c r="F312" s="338"/>
      <c r="G312" s="338"/>
      <c r="H312" s="338"/>
      <c r="I312" s="338"/>
      <c r="J312" s="338"/>
      <c r="K312" s="338"/>
      <c r="L312" s="338"/>
      <c r="M312" s="338"/>
      <c r="N312" s="338"/>
      <c r="O312" s="338"/>
      <c r="P312" s="338"/>
      <c r="Q312" s="338"/>
      <c r="R312" s="338"/>
      <c r="S312" s="338"/>
      <c r="T312" s="338"/>
      <c r="U312" s="338"/>
      <c r="V312" s="338"/>
      <c r="W312" s="338"/>
      <c r="X312" s="338"/>
      <c r="Y312" s="338"/>
      <c r="Z312" s="338"/>
      <c r="AA312" s="338"/>
      <c r="AB312" s="338"/>
    </row>
    <row r="313" spans="1:28" ht="14.25" customHeight="1" x14ac:dyDescent="0.35">
      <c r="A313" s="338"/>
      <c r="B313" s="338"/>
      <c r="C313" s="338"/>
      <c r="D313" s="338"/>
      <c r="E313" s="338"/>
      <c r="F313" s="338"/>
      <c r="G313" s="338"/>
      <c r="H313" s="338"/>
      <c r="I313" s="338"/>
      <c r="J313" s="338"/>
      <c r="K313" s="338"/>
      <c r="L313" s="338"/>
      <c r="M313" s="338"/>
      <c r="N313" s="338"/>
      <c r="O313" s="338"/>
      <c r="P313" s="338"/>
      <c r="Q313" s="338"/>
      <c r="R313" s="338"/>
      <c r="S313" s="338"/>
      <c r="T313" s="338"/>
      <c r="U313" s="338"/>
      <c r="V313" s="338"/>
      <c r="W313" s="338"/>
      <c r="X313" s="338"/>
      <c r="Y313" s="338"/>
      <c r="Z313" s="338"/>
      <c r="AA313" s="338"/>
      <c r="AB313" s="338"/>
    </row>
    <row r="314" spans="1:28" ht="14.25" customHeight="1" x14ac:dyDescent="0.35">
      <c r="A314" s="338"/>
      <c r="B314" s="338"/>
      <c r="C314" s="338"/>
      <c r="D314" s="338"/>
      <c r="E314" s="338"/>
      <c r="F314" s="338"/>
      <c r="G314" s="338"/>
      <c r="H314" s="338"/>
      <c r="I314" s="338"/>
      <c r="J314" s="338"/>
      <c r="K314" s="338"/>
      <c r="L314" s="338"/>
      <c r="M314" s="338"/>
      <c r="N314" s="338"/>
      <c r="O314" s="338"/>
      <c r="P314" s="338"/>
      <c r="Q314" s="338"/>
      <c r="R314" s="338"/>
      <c r="S314" s="338"/>
      <c r="T314" s="338"/>
      <c r="U314" s="338"/>
      <c r="V314" s="338"/>
      <c r="W314" s="338"/>
      <c r="X314" s="338"/>
      <c r="Y314" s="338"/>
      <c r="Z314" s="338"/>
      <c r="AA314" s="338"/>
      <c r="AB314" s="338"/>
    </row>
    <row r="315" spans="1:28" ht="14.25" customHeight="1" x14ac:dyDescent="0.35">
      <c r="A315" s="338"/>
      <c r="B315" s="338"/>
      <c r="C315" s="338"/>
      <c r="D315" s="338"/>
      <c r="E315" s="338"/>
      <c r="F315" s="338"/>
      <c r="G315" s="338"/>
      <c r="H315" s="338"/>
      <c r="I315" s="338"/>
      <c r="J315" s="338"/>
      <c r="K315" s="338"/>
      <c r="L315" s="338"/>
      <c r="M315" s="338"/>
      <c r="N315" s="338"/>
      <c r="O315" s="338"/>
      <c r="P315" s="338"/>
      <c r="Q315" s="338"/>
      <c r="R315" s="338"/>
      <c r="S315" s="338"/>
      <c r="T315" s="338"/>
      <c r="U315" s="338"/>
      <c r="V315" s="338"/>
      <c r="W315" s="338"/>
      <c r="X315" s="338"/>
      <c r="Y315" s="338"/>
      <c r="Z315" s="338"/>
      <c r="AA315" s="338"/>
      <c r="AB315" s="338"/>
    </row>
    <row r="316" spans="1:28" ht="14.25" customHeight="1" x14ac:dyDescent="0.35">
      <c r="A316" s="338"/>
      <c r="B316" s="338"/>
      <c r="C316" s="338"/>
      <c r="D316" s="338"/>
      <c r="E316" s="338"/>
      <c r="F316" s="338"/>
      <c r="G316" s="338"/>
      <c r="H316" s="338"/>
      <c r="I316" s="338"/>
      <c r="J316" s="338"/>
      <c r="K316" s="338"/>
      <c r="L316" s="338"/>
      <c r="M316" s="338"/>
      <c r="N316" s="338"/>
      <c r="O316" s="338"/>
      <c r="P316" s="338"/>
      <c r="Q316" s="338"/>
      <c r="R316" s="338"/>
      <c r="S316" s="338"/>
      <c r="T316" s="338"/>
      <c r="U316" s="338"/>
      <c r="V316" s="338"/>
      <c r="W316" s="338"/>
      <c r="X316" s="338"/>
      <c r="Y316" s="338"/>
      <c r="Z316" s="338"/>
      <c r="AA316" s="338"/>
      <c r="AB316" s="338"/>
    </row>
    <row r="317" spans="1:28" ht="14.25" customHeight="1" x14ac:dyDescent="0.35">
      <c r="A317" s="338"/>
      <c r="B317" s="338"/>
      <c r="C317" s="338"/>
      <c r="D317" s="338"/>
      <c r="E317" s="338"/>
      <c r="F317" s="338"/>
      <c r="G317" s="338"/>
      <c r="H317" s="338"/>
      <c r="I317" s="338"/>
      <c r="J317" s="338"/>
      <c r="K317" s="338"/>
      <c r="L317" s="338"/>
      <c r="M317" s="338"/>
      <c r="N317" s="338"/>
      <c r="O317" s="338"/>
      <c r="P317" s="338"/>
      <c r="Q317" s="338"/>
      <c r="R317" s="338"/>
      <c r="S317" s="338"/>
      <c r="T317" s="338"/>
      <c r="U317" s="338"/>
      <c r="V317" s="338"/>
      <c r="W317" s="338"/>
      <c r="X317" s="338"/>
      <c r="Y317" s="338"/>
      <c r="Z317" s="338"/>
      <c r="AA317" s="338"/>
      <c r="AB317" s="338"/>
    </row>
    <row r="318" spans="1:28" ht="14.25" customHeight="1" x14ac:dyDescent="0.35">
      <c r="A318" s="338"/>
      <c r="B318" s="338"/>
      <c r="C318" s="338"/>
      <c r="D318" s="338"/>
      <c r="E318" s="338"/>
      <c r="F318" s="338"/>
      <c r="G318" s="338"/>
      <c r="H318" s="338"/>
      <c r="I318" s="338"/>
      <c r="J318" s="338"/>
      <c r="K318" s="338"/>
      <c r="L318" s="338"/>
      <c r="M318" s="338"/>
      <c r="N318" s="338"/>
      <c r="O318" s="338"/>
      <c r="P318" s="338"/>
      <c r="Q318" s="338"/>
      <c r="R318" s="338"/>
      <c r="S318" s="338"/>
      <c r="T318" s="338"/>
      <c r="U318" s="338"/>
      <c r="V318" s="338"/>
      <c r="W318" s="338"/>
      <c r="X318" s="338"/>
      <c r="Y318" s="338"/>
      <c r="Z318" s="338"/>
      <c r="AA318" s="338"/>
      <c r="AB318" s="338"/>
    </row>
    <row r="319" spans="1:28" ht="14.25" customHeight="1" x14ac:dyDescent="0.35">
      <c r="A319" s="338"/>
      <c r="B319" s="338"/>
      <c r="C319" s="338"/>
      <c r="D319" s="338"/>
      <c r="E319" s="338"/>
      <c r="F319" s="338"/>
      <c r="G319" s="338"/>
      <c r="H319" s="338"/>
      <c r="I319" s="338"/>
      <c r="J319" s="338"/>
      <c r="K319" s="338"/>
      <c r="L319" s="338"/>
      <c r="M319" s="338"/>
      <c r="N319" s="338"/>
      <c r="O319" s="338"/>
      <c r="P319" s="338"/>
      <c r="Q319" s="338"/>
      <c r="R319" s="338"/>
      <c r="S319" s="338"/>
      <c r="T319" s="338"/>
      <c r="U319" s="338"/>
      <c r="V319" s="338"/>
      <c r="W319" s="338"/>
      <c r="X319" s="338"/>
      <c r="Y319" s="338"/>
      <c r="Z319" s="338"/>
      <c r="AA319" s="338"/>
      <c r="AB319" s="338"/>
    </row>
    <row r="320" spans="1:28" ht="14.25" customHeight="1" x14ac:dyDescent="0.35">
      <c r="A320" s="338"/>
      <c r="B320" s="338"/>
      <c r="C320" s="338"/>
      <c r="D320" s="338"/>
      <c r="E320" s="338"/>
      <c r="F320" s="338"/>
      <c r="G320" s="338"/>
      <c r="H320" s="338"/>
      <c r="I320" s="338"/>
      <c r="J320" s="338"/>
      <c r="K320" s="338"/>
      <c r="L320" s="338"/>
      <c r="M320" s="338"/>
      <c r="N320" s="338"/>
      <c r="O320" s="338"/>
      <c r="P320" s="338"/>
      <c r="Q320" s="338"/>
      <c r="R320" s="338"/>
      <c r="S320" s="338"/>
      <c r="T320" s="338"/>
      <c r="U320" s="338"/>
      <c r="V320" s="338"/>
      <c r="W320" s="338"/>
      <c r="X320" s="338"/>
      <c r="Y320" s="338"/>
      <c r="Z320" s="338"/>
      <c r="AA320" s="338"/>
      <c r="AB320" s="338"/>
    </row>
    <row r="321" spans="1:28" ht="14.25" customHeight="1" x14ac:dyDescent="0.35">
      <c r="A321" s="338"/>
      <c r="B321" s="338"/>
      <c r="C321" s="338"/>
      <c r="D321" s="338"/>
      <c r="E321" s="338"/>
      <c r="F321" s="338"/>
      <c r="G321" s="338"/>
      <c r="H321" s="338"/>
      <c r="I321" s="338"/>
      <c r="J321" s="338"/>
      <c r="K321" s="338"/>
      <c r="L321" s="338"/>
      <c r="M321" s="338"/>
      <c r="N321" s="338"/>
      <c r="O321" s="338"/>
      <c r="P321" s="338"/>
      <c r="Q321" s="338"/>
      <c r="R321" s="338"/>
      <c r="S321" s="338"/>
      <c r="T321" s="338"/>
      <c r="U321" s="338"/>
      <c r="V321" s="338"/>
      <c r="W321" s="338"/>
      <c r="X321" s="338"/>
      <c r="Y321" s="338"/>
      <c r="Z321" s="338"/>
      <c r="AA321" s="338"/>
      <c r="AB321" s="338"/>
    </row>
    <row r="322" spans="1:28" ht="14.25" customHeight="1" x14ac:dyDescent="0.35">
      <c r="A322" s="338"/>
      <c r="B322" s="338"/>
      <c r="C322" s="338"/>
      <c r="D322" s="338"/>
      <c r="E322" s="338"/>
      <c r="F322" s="338"/>
      <c r="G322" s="338"/>
      <c r="H322" s="338"/>
      <c r="I322" s="338"/>
      <c r="J322" s="338"/>
      <c r="K322" s="338"/>
      <c r="L322" s="338"/>
      <c r="M322" s="338"/>
      <c r="N322" s="338"/>
      <c r="O322" s="338"/>
      <c r="P322" s="338"/>
      <c r="Q322" s="338"/>
      <c r="R322" s="338"/>
      <c r="S322" s="338"/>
      <c r="T322" s="338"/>
      <c r="U322" s="338"/>
      <c r="V322" s="338"/>
      <c r="W322" s="338"/>
      <c r="X322" s="338"/>
      <c r="Y322" s="338"/>
      <c r="Z322" s="338"/>
      <c r="AA322" s="338"/>
      <c r="AB322" s="338"/>
    </row>
    <row r="323" spans="1:28" ht="14.25" customHeight="1" x14ac:dyDescent="0.35">
      <c r="A323" s="338"/>
      <c r="B323" s="338"/>
      <c r="C323" s="338"/>
      <c r="D323" s="338"/>
      <c r="E323" s="338"/>
      <c r="F323" s="338"/>
      <c r="G323" s="338"/>
      <c r="H323" s="338"/>
      <c r="I323" s="338"/>
      <c r="J323" s="338"/>
      <c r="K323" s="338"/>
      <c r="L323" s="338"/>
      <c r="M323" s="338"/>
      <c r="N323" s="338"/>
      <c r="O323" s="338"/>
      <c r="P323" s="338"/>
      <c r="Q323" s="338"/>
      <c r="R323" s="338"/>
      <c r="S323" s="338"/>
      <c r="T323" s="338"/>
      <c r="U323" s="338"/>
      <c r="V323" s="338"/>
      <c r="W323" s="338"/>
      <c r="X323" s="338"/>
      <c r="Y323" s="338"/>
      <c r="Z323" s="338"/>
      <c r="AA323" s="338"/>
      <c r="AB323" s="338"/>
    </row>
    <row r="324" spans="1:28" ht="14.25" customHeight="1" x14ac:dyDescent="0.35">
      <c r="A324" s="338"/>
      <c r="B324" s="338"/>
      <c r="C324" s="338"/>
      <c r="D324" s="338"/>
      <c r="E324" s="338"/>
      <c r="F324" s="338"/>
      <c r="G324" s="338"/>
      <c r="H324" s="338"/>
      <c r="I324" s="338"/>
      <c r="J324" s="338"/>
      <c r="K324" s="338"/>
      <c r="L324" s="338"/>
      <c r="M324" s="338"/>
      <c r="N324" s="338"/>
      <c r="O324" s="338"/>
      <c r="P324" s="338"/>
      <c r="Q324" s="338"/>
      <c r="R324" s="338"/>
      <c r="S324" s="338"/>
      <c r="T324" s="338"/>
      <c r="U324" s="338"/>
      <c r="V324" s="338"/>
      <c r="W324" s="338"/>
      <c r="X324" s="338"/>
      <c r="Y324" s="338"/>
      <c r="Z324" s="338"/>
      <c r="AA324" s="338"/>
      <c r="AB324" s="338"/>
    </row>
    <row r="325" spans="1:28" ht="14.25" customHeight="1" x14ac:dyDescent="0.35">
      <c r="A325" s="338"/>
      <c r="B325" s="338"/>
      <c r="C325" s="338"/>
      <c r="D325" s="338"/>
      <c r="E325" s="338"/>
      <c r="F325" s="338"/>
      <c r="G325" s="338"/>
      <c r="H325" s="338"/>
      <c r="I325" s="338"/>
      <c r="J325" s="338"/>
      <c r="K325" s="338"/>
      <c r="L325" s="338"/>
      <c r="M325" s="338"/>
      <c r="N325" s="338"/>
      <c r="O325" s="338"/>
      <c r="P325" s="338"/>
      <c r="Q325" s="338"/>
      <c r="R325" s="338"/>
      <c r="S325" s="338"/>
      <c r="T325" s="338"/>
      <c r="U325" s="338"/>
      <c r="V325" s="338"/>
      <c r="W325" s="338"/>
      <c r="X325" s="338"/>
      <c r="Y325" s="338"/>
      <c r="Z325" s="338"/>
      <c r="AA325" s="338"/>
      <c r="AB325" s="338"/>
    </row>
    <row r="326" spans="1:28" ht="14.25" customHeight="1" x14ac:dyDescent="0.35">
      <c r="A326" s="338"/>
      <c r="B326" s="338"/>
      <c r="C326" s="338"/>
      <c r="D326" s="338"/>
      <c r="E326" s="338"/>
      <c r="F326" s="338"/>
      <c r="G326" s="338"/>
      <c r="H326" s="338"/>
      <c r="I326" s="338"/>
      <c r="J326" s="338"/>
      <c r="K326" s="338"/>
      <c r="L326" s="338"/>
      <c r="M326" s="338"/>
      <c r="N326" s="338"/>
      <c r="O326" s="338"/>
      <c r="P326" s="338"/>
      <c r="Q326" s="338"/>
      <c r="R326" s="338"/>
      <c r="S326" s="338"/>
      <c r="T326" s="338"/>
      <c r="U326" s="338"/>
      <c r="V326" s="338"/>
      <c r="W326" s="338"/>
      <c r="X326" s="338"/>
      <c r="Y326" s="338"/>
      <c r="Z326" s="338"/>
      <c r="AA326" s="338"/>
      <c r="AB326" s="338"/>
    </row>
    <row r="327" spans="1:28" ht="14.25" customHeight="1" x14ac:dyDescent="0.35">
      <c r="A327" s="338"/>
      <c r="B327" s="338"/>
      <c r="C327" s="338"/>
      <c r="D327" s="338"/>
      <c r="E327" s="338"/>
      <c r="F327" s="338"/>
      <c r="G327" s="338"/>
      <c r="H327" s="338"/>
      <c r="I327" s="338"/>
      <c r="J327" s="338"/>
      <c r="K327" s="338"/>
      <c r="L327" s="338"/>
      <c r="M327" s="338"/>
      <c r="N327" s="338"/>
      <c r="O327" s="338"/>
      <c r="P327" s="338"/>
      <c r="Q327" s="338"/>
      <c r="R327" s="338"/>
      <c r="S327" s="338"/>
      <c r="T327" s="338"/>
      <c r="U327" s="338"/>
      <c r="V327" s="338"/>
      <c r="W327" s="338"/>
      <c r="X327" s="338"/>
      <c r="Y327" s="338"/>
      <c r="Z327" s="338"/>
      <c r="AA327" s="338"/>
      <c r="AB327" s="338"/>
    </row>
    <row r="328" spans="1:28" ht="14.25" customHeight="1" x14ac:dyDescent="0.35">
      <c r="A328" s="338"/>
      <c r="B328" s="338"/>
      <c r="C328" s="338"/>
      <c r="D328" s="338"/>
      <c r="E328" s="338"/>
      <c r="F328" s="338"/>
      <c r="G328" s="338"/>
      <c r="H328" s="338"/>
      <c r="I328" s="338"/>
      <c r="J328" s="338"/>
      <c r="K328" s="338"/>
      <c r="L328" s="338"/>
      <c r="M328" s="338"/>
      <c r="N328" s="338"/>
      <c r="O328" s="338"/>
      <c r="P328" s="338"/>
      <c r="Q328" s="338"/>
      <c r="R328" s="338"/>
      <c r="S328" s="338"/>
      <c r="T328" s="338"/>
      <c r="U328" s="338"/>
      <c r="V328" s="338"/>
      <c r="W328" s="338"/>
      <c r="X328" s="338"/>
      <c r="Y328" s="338"/>
      <c r="Z328" s="338"/>
      <c r="AA328" s="338"/>
      <c r="AB328" s="338"/>
    </row>
    <row r="329" spans="1:28" ht="14.25" customHeight="1" x14ac:dyDescent="0.35">
      <c r="A329" s="338"/>
      <c r="B329" s="338"/>
      <c r="C329" s="338"/>
      <c r="D329" s="338"/>
      <c r="E329" s="338"/>
      <c r="F329" s="338"/>
      <c r="G329" s="338"/>
      <c r="H329" s="338"/>
      <c r="I329" s="338"/>
      <c r="J329" s="338"/>
      <c r="K329" s="338"/>
      <c r="L329" s="338"/>
      <c r="M329" s="338"/>
      <c r="N329" s="338"/>
      <c r="O329" s="338"/>
      <c r="P329" s="338"/>
      <c r="Q329" s="338"/>
      <c r="R329" s="338"/>
      <c r="S329" s="338"/>
      <c r="T329" s="338"/>
      <c r="U329" s="338"/>
      <c r="V329" s="338"/>
      <c r="W329" s="338"/>
      <c r="X329" s="338"/>
      <c r="Y329" s="338"/>
      <c r="Z329" s="338"/>
      <c r="AA329" s="338"/>
      <c r="AB329" s="338"/>
    </row>
    <row r="330" spans="1:28" ht="14.25" customHeight="1" x14ac:dyDescent="0.35">
      <c r="A330" s="338"/>
      <c r="B330" s="338"/>
      <c r="C330" s="338"/>
      <c r="D330" s="338"/>
      <c r="E330" s="338"/>
      <c r="F330" s="338"/>
      <c r="G330" s="338"/>
      <c r="H330" s="338"/>
      <c r="I330" s="338"/>
      <c r="J330" s="338"/>
      <c r="K330" s="338"/>
      <c r="L330" s="338"/>
      <c r="M330" s="338"/>
      <c r="N330" s="338"/>
      <c r="O330" s="338"/>
      <c r="P330" s="338"/>
      <c r="Q330" s="338"/>
      <c r="R330" s="338"/>
      <c r="S330" s="338"/>
      <c r="T330" s="338"/>
      <c r="U330" s="338"/>
      <c r="V330" s="338"/>
      <c r="W330" s="338"/>
      <c r="X330" s="338"/>
      <c r="Y330" s="338"/>
      <c r="Z330" s="338"/>
      <c r="AA330" s="338"/>
      <c r="AB330" s="338"/>
    </row>
    <row r="331" spans="1:28" ht="14.25" customHeight="1" x14ac:dyDescent="0.35">
      <c r="A331" s="338"/>
      <c r="B331" s="338"/>
      <c r="C331" s="338"/>
      <c r="D331" s="338"/>
      <c r="E331" s="338"/>
      <c r="F331" s="338"/>
      <c r="G331" s="338"/>
      <c r="H331" s="338"/>
      <c r="I331" s="338"/>
      <c r="J331" s="338"/>
      <c r="K331" s="338"/>
      <c r="L331" s="338"/>
      <c r="M331" s="338"/>
      <c r="N331" s="338"/>
      <c r="O331" s="338"/>
      <c r="P331" s="338"/>
      <c r="Q331" s="338"/>
      <c r="R331" s="338"/>
      <c r="S331" s="338"/>
      <c r="T331" s="338"/>
      <c r="U331" s="338"/>
      <c r="V331" s="338"/>
      <c r="W331" s="338"/>
      <c r="X331" s="338"/>
      <c r="Y331" s="338"/>
      <c r="Z331" s="338"/>
      <c r="AA331" s="338"/>
      <c r="AB331" s="338"/>
    </row>
    <row r="332" spans="1:28" ht="14.25" customHeight="1" x14ac:dyDescent="0.35">
      <c r="A332" s="338"/>
      <c r="B332" s="338"/>
      <c r="C332" s="338"/>
      <c r="D332" s="338"/>
      <c r="E332" s="338"/>
      <c r="F332" s="338"/>
      <c r="G332" s="338"/>
      <c r="H332" s="338"/>
      <c r="I332" s="338"/>
      <c r="J332" s="338"/>
      <c r="K332" s="338"/>
      <c r="L332" s="338"/>
      <c r="M332" s="338"/>
      <c r="N332" s="338"/>
      <c r="O332" s="338"/>
      <c r="P332" s="338"/>
      <c r="Q332" s="338"/>
      <c r="R332" s="338"/>
      <c r="S332" s="338"/>
      <c r="T332" s="338"/>
      <c r="U332" s="338"/>
      <c r="V332" s="338"/>
      <c r="W332" s="338"/>
      <c r="X332" s="338"/>
      <c r="Y332" s="338"/>
      <c r="Z332" s="338"/>
      <c r="AA332" s="338"/>
      <c r="AB332" s="338"/>
    </row>
    <row r="333" spans="1:28" ht="14.25" customHeight="1" x14ac:dyDescent="0.35">
      <c r="A333" s="338"/>
      <c r="B333" s="338"/>
      <c r="C333" s="338"/>
      <c r="D333" s="338"/>
      <c r="E333" s="338"/>
      <c r="F333" s="338"/>
      <c r="G333" s="338"/>
      <c r="H333" s="338"/>
      <c r="I333" s="338"/>
      <c r="J333" s="338"/>
      <c r="K333" s="338"/>
      <c r="L333" s="338"/>
      <c r="M333" s="338"/>
      <c r="N333" s="338"/>
      <c r="O333" s="338"/>
      <c r="P333" s="338"/>
      <c r="Q333" s="338"/>
      <c r="R333" s="338"/>
      <c r="S333" s="338"/>
      <c r="T333" s="338"/>
      <c r="U333" s="338"/>
      <c r="V333" s="338"/>
      <c r="W333" s="338"/>
      <c r="X333" s="338"/>
      <c r="Y333" s="338"/>
      <c r="Z333" s="338"/>
      <c r="AA333" s="338"/>
      <c r="AB333" s="338"/>
    </row>
    <row r="334" spans="1:28" ht="14.25" customHeight="1" x14ac:dyDescent="0.35">
      <c r="A334" s="338"/>
      <c r="B334" s="338"/>
      <c r="C334" s="338"/>
      <c r="D334" s="338"/>
      <c r="E334" s="338"/>
      <c r="F334" s="338"/>
      <c r="G334" s="338"/>
      <c r="H334" s="338"/>
      <c r="I334" s="338"/>
      <c r="J334" s="338"/>
      <c r="K334" s="338"/>
      <c r="L334" s="338"/>
      <c r="M334" s="338"/>
      <c r="N334" s="338"/>
      <c r="O334" s="338"/>
      <c r="P334" s="338"/>
      <c r="Q334" s="338"/>
      <c r="R334" s="338"/>
      <c r="S334" s="338"/>
      <c r="T334" s="338"/>
      <c r="U334" s="338"/>
      <c r="V334" s="338"/>
      <c r="W334" s="338"/>
      <c r="X334" s="338"/>
      <c r="Y334" s="338"/>
      <c r="Z334" s="338"/>
      <c r="AA334" s="338"/>
      <c r="AB334" s="338"/>
    </row>
    <row r="335" spans="1:28" ht="14.25" customHeight="1" x14ac:dyDescent="0.35">
      <c r="A335" s="338"/>
      <c r="B335" s="338"/>
      <c r="C335" s="338"/>
      <c r="D335" s="338"/>
      <c r="E335" s="338"/>
      <c r="F335" s="338"/>
      <c r="G335" s="338"/>
      <c r="H335" s="338"/>
      <c r="I335" s="338"/>
      <c r="J335" s="338"/>
      <c r="K335" s="338"/>
      <c r="L335" s="338"/>
      <c r="M335" s="338"/>
      <c r="N335" s="338"/>
      <c r="O335" s="338"/>
      <c r="P335" s="338"/>
      <c r="Q335" s="338"/>
      <c r="R335" s="338"/>
      <c r="S335" s="338"/>
      <c r="T335" s="338"/>
      <c r="U335" s="338"/>
      <c r="V335" s="338"/>
      <c r="W335" s="338"/>
      <c r="X335" s="338"/>
      <c r="Y335" s="338"/>
      <c r="Z335" s="338"/>
      <c r="AA335" s="338"/>
      <c r="AB335" s="338"/>
    </row>
    <row r="336" spans="1:28" ht="14.25" customHeight="1" x14ac:dyDescent="0.35">
      <c r="A336" s="338"/>
      <c r="B336" s="338"/>
      <c r="C336" s="338"/>
      <c r="D336" s="338"/>
      <c r="E336" s="338"/>
      <c r="F336" s="338"/>
      <c r="G336" s="338"/>
      <c r="H336" s="338"/>
      <c r="I336" s="338"/>
      <c r="J336" s="338"/>
      <c r="K336" s="338"/>
      <c r="L336" s="338"/>
      <c r="M336" s="338"/>
      <c r="N336" s="338"/>
      <c r="O336" s="338"/>
      <c r="P336" s="338"/>
      <c r="Q336" s="338"/>
      <c r="R336" s="338"/>
      <c r="S336" s="338"/>
      <c r="T336" s="338"/>
      <c r="U336" s="338"/>
      <c r="V336" s="338"/>
      <c r="W336" s="338"/>
      <c r="X336" s="338"/>
      <c r="Y336" s="338"/>
      <c r="Z336" s="338"/>
      <c r="AA336" s="338"/>
      <c r="AB336" s="338"/>
    </row>
    <row r="337" spans="1:28" ht="14.25" customHeight="1" x14ac:dyDescent="0.35">
      <c r="A337" s="338"/>
      <c r="B337" s="338"/>
      <c r="C337" s="338"/>
      <c r="D337" s="338"/>
      <c r="E337" s="338"/>
      <c r="F337" s="338"/>
      <c r="G337" s="338"/>
      <c r="H337" s="338"/>
      <c r="I337" s="338"/>
      <c r="J337" s="338"/>
      <c r="K337" s="338"/>
      <c r="L337" s="338"/>
      <c r="M337" s="338"/>
      <c r="N337" s="338"/>
      <c r="O337" s="338"/>
      <c r="P337" s="338"/>
      <c r="Q337" s="338"/>
      <c r="R337" s="338"/>
      <c r="S337" s="338"/>
      <c r="T337" s="338"/>
      <c r="U337" s="338"/>
      <c r="V337" s="338"/>
      <c r="W337" s="338"/>
      <c r="X337" s="338"/>
      <c r="Y337" s="338"/>
      <c r="Z337" s="338"/>
      <c r="AA337" s="338"/>
      <c r="AB337" s="338"/>
    </row>
    <row r="338" spans="1:28" ht="14.25" customHeight="1" x14ac:dyDescent="0.35">
      <c r="A338" s="338"/>
      <c r="B338" s="338"/>
      <c r="C338" s="338"/>
      <c r="D338" s="338"/>
      <c r="E338" s="338"/>
      <c r="F338" s="338"/>
      <c r="G338" s="338"/>
      <c r="H338" s="338"/>
      <c r="I338" s="338"/>
      <c r="J338" s="338"/>
      <c r="K338" s="338"/>
      <c r="L338" s="338"/>
      <c r="M338" s="338"/>
      <c r="N338" s="338"/>
      <c r="O338" s="338"/>
      <c r="P338" s="338"/>
      <c r="Q338" s="338"/>
      <c r="R338" s="338"/>
      <c r="S338" s="338"/>
      <c r="T338" s="338"/>
      <c r="U338" s="338"/>
      <c r="V338" s="338"/>
      <c r="W338" s="338"/>
      <c r="X338" s="338"/>
      <c r="Y338" s="338"/>
      <c r="Z338" s="338"/>
      <c r="AA338" s="338"/>
      <c r="AB338" s="338"/>
    </row>
    <row r="339" spans="1:28" ht="14.25" customHeight="1" x14ac:dyDescent="0.35">
      <c r="A339" s="338"/>
      <c r="B339" s="338"/>
      <c r="C339" s="338"/>
      <c r="D339" s="338"/>
      <c r="E339" s="338"/>
      <c r="F339" s="338"/>
      <c r="G339" s="338"/>
      <c r="H339" s="338"/>
      <c r="I339" s="338"/>
      <c r="J339" s="338"/>
      <c r="K339" s="338"/>
      <c r="L339" s="338"/>
      <c r="M339" s="338"/>
      <c r="N339" s="338"/>
      <c r="O339" s="338"/>
      <c r="P339" s="338"/>
      <c r="Q339" s="338"/>
      <c r="R339" s="338"/>
      <c r="S339" s="338"/>
      <c r="T339" s="338"/>
      <c r="U339" s="338"/>
      <c r="V339" s="338"/>
      <c r="W339" s="338"/>
      <c r="X339" s="338"/>
      <c r="Y339" s="338"/>
      <c r="Z339" s="338"/>
      <c r="AA339" s="338"/>
      <c r="AB339" s="338"/>
    </row>
    <row r="340" spans="1:28" ht="14.25" customHeight="1" x14ac:dyDescent="0.35">
      <c r="A340" s="338"/>
      <c r="B340" s="338"/>
      <c r="C340" s="338"/>
      <c r="D340" s="338"/>
      <c r="E340" s="338"/>
      <c r="F340" s="338"/>
      <c r="G340" s="338"/>
      <c r="H340" s="338"/>
      <c r="I340" s="338"/>
      <c r="J340" s="338"/>
      <c r="K340" s="338"/>
      <c r="L340" s="338"/>
      <c r="M340" s="338"/>
      <c r="N340" s="338"/>
      <c r="O340" s="338"/>
      <c r="P340" s="338"/>
      <c r="Q340" s="338"/>
      <c r="R340" s="338"/>
      <c r="S340" s="338"/>
      <c r="T340" s="338"/>
      <c r="U340" s="338"/>
      <c r="V340" s="338"/>
      <c r="W340" s="338"/>
      <c r="X340" s="338"/>
      <c r="Y340" s="338"/>
      <c r="Z340" s="338"/>
      <c r="AA340" s="338"/>
      <c r="AB340" s="338"/>
    </row>
    <row r="341" spans="1:28" ht="14.25" customHeight="1" x14ac:dyDescent="0.35">
      <c r="A341" s="338"/>
      <c r="B341" s="338"/>
      <c r="C341" s="338"/>
      <c r="D341" s="338"/>
      <c r="E341" s="338"/>
      <c r="F341" s="338"/>
      <c r="G341" s="338"/>
      <c r="H341" s="338"/>
      <c r="I341" s="338"/>
      <c r="J341" s="338"/>
      <c r="K341" s="338"/>
      <c r="L341" s="338"/>
      <c r="M341" s="338"/>
      <c r="N341" s="338"/>
      <c r="O341" s="338"/>
      <c r="P341" s="338"/>
      <c r="Q341" s="338"/>
      <c r="R341" s="338"/>
      <c r="S341" s="338"/>
      <c r="T341" s="338"/>
      <c r="U341" s="338"/>
      <c r="V341" s="338"/>
      <c r="W341" s="338"/>
      <c r="X341" s="338"/>
      <c r="Y341" s="338"/>
      <c r="Z341" s="338"/>
      <c r="AA341" s="338"/>
      <c r="AB341" s="338"/>
    </row>
    <row r="342" spans="1:28" ht="14.25" customHeight="1" x14ac:dyDescent="0.35">
      <c r="A342" s="338"/>
      <c r="B342" s="338"/>
      <c r="C342" s="338"/>
      <c r="D342" s="338"/>
      <c r="E342" s="338"/>
      <c r="F342" s="338"/>
      <c r="G342" s="338"/>
      <c r="H342" s="338"/>
      <c r="I342" s="338"/>
      <c r="J342" s="338"/>
      <c r="K342" s="338"/>
      <c r="L342" s="338"/>
      <c r="M342" s="338"/>
      <c r="N342" s="338"/>
      <c r="O342" s="338"/>
      <c r="P342" s="338"/>
      <c r="Q342" s="338"/>
      <c r="R342" s="338"/>
      <c r="S342" s="338"/>
      <c r="T342" s="338"/>
      <c r="U342" s="338"/>
      <c r="V342" s="338"/>
      <c r="W342" s="338"/>
      <c r="X342" s="338"/>
      <c r="Y342" s="338"/>
      <c r="Z342" s="338"/>
      <c r="AA342" s="338"/>
      <c r="AB342" s="338"/>
    </row>
    <row r="343" spans="1:28" ht="14.25" customHeight="1" x14ac:dyDescent="0.35">
      <c r="A343" s="338"/>
      <c r="B343" s="338"/>
      <c r="C343" s="338"/>
      <c r="D343" s="338"/>
      <c r="E343" s="338"/>
      <c r="F343" s="338"/>
      <c r="G343" s="338"/>
      <c r="H343" s="338"/>
      <c r="I343" s="338"/>
      <c r="J343" s="338"/>
      <c r="K343" s="338"/>
      <c r="L343" s="338"/>
      <c r="M343" s="338"/>
      <c r="N343" s="338"/>
      <c r="O343" s="338"/>
      <c r="P343" s="338"/>
      <c r="Q343" s="338"/>
      <c r="R343" s="338"/>
      <c r="S343" s="338"/>
      <c r="T343" s="338"/>
      <c r="U343" s="338"/>
      <c r="V343" s="338"/>
      <c r="W343" s="338"/>
      <c r="X343" s="338"/>
      <c r="Y343" s="338"/>
      <c r="Z343" s="338"/>
      <c r="AA343" s="338"/>
      <c r="AB343" s="338"/>
    </row>
    <row r="344" spans="1:28" ht="14.25" customHeight="1" x14ac:dyDescent="0.35">
      <c r="A344" s="338"/>
      <c r="B344" s="338"/>
      <c r="C344" s="338"/>
      <c r="D344" s="338"/>
      <c r="E344" s="338"/>
      <c r="F344" s="338"/>
      <c r="G344" s="338"/>
      <c r="H344" s="338"/>
      <c r="I344" s="338"/>
      <c r="J344" s="338"/>
      <c r="K344" s="338"/>
      <c r="L344" s="338"/>
      <c r="M344" s="338"/>
      <c r="N344" s="338"/>
      <c r="O344" s="338"/>
      <c r="P344" s="338"/>
      <c r="Q344" s="338"/>
      <c r="R344" s="338"/>
      <c r="S344" s="338"/>
      <c r="T344" s="338"/>
      <c r="U344" s="338"/>
      <c r="V344" s="338"/>
      <c r="W344" s="338"/>
      <c r="X344" s="338"/>
      <c r="Y344" s="338"/>
      <c r="Z344" s="338"/>
      <c r="AA344" s="338"/>
      <c r="AB344" s="338"/>
    </row>
    <row r="345" spans="1:28" ht="14.25" customHeight="1" x14ac:dyDescent="0.35">
      <c r="A345" s="338"/>
      <c r="B345" s="338"/>
      <c r="C345" s="338"/>
      <c r="D345" s="338"/>
      <c r="E345" s="338"/>
      <c r="F345" s="338"/>
      <c r="G345" s="338"/>
      <c r="H345" s="338"/>
      <c r="I345" s="338"/>
      <c r="J345" s="338"/>
      <c r="K345" s="338"/>
      <c r="L345" s="338"/>
      <c r="M345" s="338"/>
      <c r="N345" s="338"/>
      <c r="O345" s="338"/>
      <c r="P345" s="338"/>
      <c r="Q345" s="338"/>
      <c r="R345" s="338"/>
      <c r="S345" s="338"/>
      <c r="T345" s="338"/>
      <c r="U345" s="338"/>
      <c r="V345" s="338"/>
      <c r="W345" s="338"/>
      <c r="X345" s="338"/>
      <c r="Y345" s="338"/>
      <c r="Z345" s="338"/>
      <c r="AA345" s="338"/>
      <c r="AB345" s="338"/>
    </row>
    <row r="346" spans="1:28" ht="14.25" customHeight="1" x14ac:dyDescent="0.35">
      <c r="A346" s="338"/>
      <c r="B346" s="338"/>
      <c r="C346" s="338"/>
      <c r="D346" s="338"/>
      <c r="E346" s="338"/>
      <c r="F346" s="338"/>
      <c r="G346" s="338"/>
      <c r="H346" s="338"/>
      <c r="I346" s="338"/>
      <c r="J346" s="338"/>
      <c r="K346" s="338"/>
      <c r="L346" s="338"/>
      <c r="M346" s="338"/>
      <c r="N346" s="338"/>
      <c r="O346" s="338"/>
      <c r="P346" s="338"/>
      <c r="Q346" s="338"/>
      <c r="R346" s="338"/>
      <c r="S346" s="338"/>
      <c r="T346" s="338"/>
      <c r="U346" s="338"/>
      <c r="V346" s="338"/>
      <c r="W346" s="338"/>
      <c r="X346" s="338"/>
      <c r="Y346" s="338"/>
      <c r="Z346" s="338"/>
      <c r="AA346" s="338"/>
      <c r="AB346" s="338"/>
    </row>
    <row r="347" spans="1:28" ht="14.25" customHeight="1" x14ac:dyDescent="0.35">
      <c r="A347" s="338"/>
      <c r="B347" s="338"/>
      <c r="C347" s="338"/>
      <c r="D347" s="338"/>
      <c r="E347" s="338"/>
      <c r="F347" s="338"/>
      <c r="G347" s="338"/>
      <c r="H347" s="338"/>
      <c r="I347" s="338"/>
      <c r="J347" s="338"/>
      <c r="K347" s="338"/>
      <c r="L347" s="338"/>
      <c r="M347" s="338"/>
      <c r="N347" s="338"/>
      <c r="O347" s="338"/>
      <c r="P347" s="338"/>
      <c r="Q347" s="338"/>
      <c r="R347" s="338"/>
      <c r="S347" s="338"/>
      <c r="T347" s="338"/>
      <c r="U347" s="338"/>
      <c r="V347" s="338"/>
      <c r="W347" s="338"/>
      <c r="X347" s="338"/>
      <c r="Y347" s="338"/>
      <c r="Z347" s="338"/>
      <c r="AA347" s="338"/>
      <c r="AB347" s="338"/>
    </row>
    <row r="348" spans="1:28" ht="14.25" customHeight="1" x14ac:dyDescent="0.35">
      <c r="A348" s="338"/>
      <c r="B348" s="338"/>
      <c r="C348" s="338"/>
      <c r="D348" s="338"/>
      <c r="E348" s="338"/>
      <c r="F348" s="338"/>
      <c r="G348" s="338"/>
      <c r="H348" s="338"/>
      <c r="I348" s="338"/>
      <c r="J348" s="338"/>
      <c r="K348" s="338"/>
      <c r="L348" s="338"/>
      <c r="M348" s="338"/>
      <c r="N348" s="338"/>
      <c r="O348" s="338"/>
      <c r="P348" s="338"/>
      <c r="Q348" s="338"/>
      <c r="R348" s="338"/>
      <c r="S348" s="338"/>
      <c r="T348" s="338"/>
      <c r="U348" s="338"/>
      <c r="V348" s="338"/>
      <c r="W348" s="338"/>
      <c r="X348" s="338"/>
      <c r="Y348" s="338"/>
      <c r="Z348" s="338"/>
      <c r="AA348" s="338"/>
      <c r="AB348" s="338"/>
    </row>
    <row r="349" spans="1:28" ht="14.25" customHeight="1" x14ac:dyDescent="0.35">
      <c r="A349" s="338"/>
      <c r="B349" s="338"/>
      <c r="C349" s="338"/>
      <c r="D349" s="338"/>
      <c r="E349" s="338"/>
      <c r="F349" s="338"/>
      <c r="G349" s="338"/>
      <c r="H349" s="338"/>
      <c r="I349" s="338"/>
      <c r="J349" s="338"/>
      <c r="K349" s="338"/>
      <c r="L349" s="338"/>
      <c r="M349" s="338"/>
      <c r="N349" s="338"/>
      <c r="O349" s="338"/>
      <c r="P349" s="338"/>
      <c r="Q349" s="338"/>
      <c r="R349" s="338"/>
      <c r="S349" s="338"/>
      <c r="T349" s="338"/>
      <c r="U349" s="338"/>
      <c r="V349" s="338"/>
      <c r="W349" s="338"/>
      <c r="X349" s="338"/>
      <c r="Y349" s="338"/>
      <c r="Z349" s="338"/>
      <c r="AA349" s="338"/>
      <c r="AB349" s="338"/>
    </row>
    <row r="350" spans="1:28" ht="14.25" customHeight="1" x14ac:dyDescent="0.35">
      <c r="A350" s="338"/>
      <c r="B350" s="338"/>
      <c r="C350" s="338"/>
      <c r="D350" s="338"/>
      <c r="E350" s="338"/>
      <c r="F350" s="338"/>
      <c r="G350" s="338"/>
      <c r="H350" s="338"/>
      <c r="I350" s="338"/>
      <c r="J350" s="338"/>
      <c r="K350" s="338"/>
      <c r="L350" s="338"/>
      <c r="M350" s="338"/>
      <c r="N350" s="338"/>
      <c r="O350" s="338"/>
      <c r="P350" s="338"/>
      <c r="Q350" s="338"/>
      <c r="R350" s="338"/>
      <c r="S350" s="338"/>
      <c r="T350" s="338"/>
      <c r="U350" s="338"/>
      <c r="V350" s="338"/>
      <c r="W350" s="338"/>
      <c r="X350" s="338"/>
      <c r="Y350" s="338"/>
      <c r="Z350" s="338"/>
      <c r="AA350" s="338"/>
      <c r="AB350" s="338"/>
    </row>
    <row r="351" spans="1:28" ht="14.25" customHeight="1" x14ac:dyDescent="0.35">
      <c r="A351" s="338"/>
      <c r="B351" s="338"/>
      <c r="C351" s="338"/>
      <c r="D351" s="338"/>
      <c r="E351" s="338"/>
      <c r="F351" s="338"/>
      <c r="G351" s="338"/>
      <c r="H351" s="338"/>
      <c r="I351" s="338"/>
      <c r="J351" s="338"/>
      <c r="K351" s="338"/>
      <c r="L351" s="338"/>
      <c r="M351" s="338"/>
      <c r="N351" s="338"/>
      <c r="O351" s="338"/>
      <c r="P351" s="338"/>
      <c r="Q351" s="338"/>
      <c r="R351" s="338"/>
      <c r="S351" s="338"/>
      <c r="T351" s="338"/>
      <c r="U351" s="338"/>
      <c r="V351" s="338"/>
      <c r="W351" s="338"/>
      <c r="X351" s="338"/>
      <c r="Y351" s="338"/>
      <c r="Z351" s="338"/>
      <c r="AA351" s="338"/>
      <c r="AB351" s="338"/>
    </row>
    <row r="352" spans="1:28" ht="14.25" customHeight="1" x14ac:dyDescent="0.35">
      <c r="A352" s="338"/>
      <c r="B352" s="338"/>
      <c r="C352" s="338"/>
      <c r="D352" s="338"/>
      <c r="E352" s="338"/>
      <c r="F352" s="338"/>
      <c r="G352" s="338"/>
      <c r="H352" s="338"/>
      <c r="I352" s="338"/>
      <c r="J352" s="338"/>
      <c r="K352" s="338"/>
      <c r="L352" s="338"/>
      <c r="M352" s="338"/>
      <c r="N352" s="338"/>
      <c r="O352" s="338"/>
      <c r="P352" s="338"/>
      <c r="Q352" s="338"/>
      <c r="R352" s="338"/>
      <c r="S352" s="338"/>
      <c r="T352" s="338"/>
      <c r="U352" s="338"/>
      <c r="V352" s="338"/>
      <c r="W352" s="338"/>
      <c r="X352" s="338"/>
      <c r="Y352" s="338"/>
      <c r="Z352" s="338"/>
      <c r="AA352" s="338"/>
      <c r="AB352" s="338"/>
    </row>
    <row r="353" spans="1:28" ht="14.25" customHeight="1" x14ac:dyDescent="0.35">
      <c r="A353" s="338"/>
      <c r="B353" s="338"/>
      <c r="C353" s="338"/>
      <c r="D353" s="338"/>
      <c r="E353" s="338"/>
      <c r="F353" s="338"/>
      <c r="G353" s="338"/>
      <c r="H353" s="338"/>
      <c r="I353" s="338"/>
      <c r="J353" s="338"/>
      <c r="K353" s="338"/>
      <c r="L353" s="338"/>
      <c r="M353" s="338"/>
      <c r="N353" s="338"/>
      <c r="O353" s="338"/>
      <c r="P353" s="338"/>
      <c r="Q353" s="338"/>
      <c r="R353" s="338"/>
      <c r="S353" s="338"/>
      <c r="T353" s="338"/>
      <c r="U353" s="338"/>
      <c r="V353" s="338"/>
      <c r="W353" s="338"/>
      <c r="X353" s="338"/>
      <c r="Y353" s="338"/>
      <c r="Z353" s="338"/>
      <c r="AA353" s="338"/>
      <c r="AB353" s="338"/>
    </row>
    <row r="354" spans="1:28" ht="14.25" customHeight="1" x14ac:dyDescent="0.35">
      <c r="A354" s="338"/>
      <c r="B354" s="338"/>
      <c r="C354" s="338"/>
      <c r="D354" s="338"/>
      <c r="E354" s="338"/>
      <c r="F354" s="338"/>
      <c r="G354" s="338"/>
      <c r="H354" s="338"/>
      <c r="I354" s="338"/>
      <c r="J354" s="338"/>
      <c r="K354" s="338"/>
      <c r="L354" s="338"/>
      <c r="M354" s="338"/>
      <c r="N354" s="338"/>
      <c r="O354" s="338"/>
      <c r="P354" s="338"/>
      <c r="Q354" s="338"/>
      <c r="R354" s="338"/>
      <c r="S354" s="338"/>
      <c r="T354" s="338"/>
      <c r="U354" s="338"/>
      <c r="V354" s="338"/>
      <c r="W354" s="338"/>
      <c r="X354" s="338"/>
      <c r="Y354" s="338"/>
      <c r="Z354" s="338"/>
      <c r="AA354" s="338"/>
      <c r="AB354" s="338"/>
    </row>
    <row r="355" spans="1:28" ht="14.25" customHeight="1" x14ac:dyDescent="0.35">
      <c r="A355" s="338"/>
      <c r="B355" s="338"/>
      <c r="C355" s="338"/>
      <c r="D355" s="338"/>
      <c r="E355" s="338"/>
      <c r="F355" s="338"/>
      <c r="G355" s="338"/>
      <c r="H355" s="338"/>
      <c r="I355" s="338"/>
      <c r="J355" s="338"/>
      <c r="K355" s="338"/>
      <c r="L355" s="338"/>
      <c r="M355" s="338"/>
      <c r="N355" s="338"/>
      <c r="O355" s="338"/>
      <c r="P355" s="338"/>
      <c r="Q355" s="338"/>
      <c r="R355" s="338"/>
      <c r="S355" s="338"/>
      <c r="T355" s="338"/>
      <c r="U355" s="338"/>
      <c r="V355" s="338"/>
      <c r="W355" s="338"/>
      <c r="X355" s="338"/>
      <c r="Y355" s="338"/>
      <c r="Z355" s="338"/>
      <c r="AA355" s="338"/>
      <c r="AB355" s="338"/>
    </row>
    <row r="356" spans="1:28" ht="14.25" customHeight="1" x14ac:dyDescent="0.35">
      <c r="A356" s="338"/>
      <c r="B356" s="338"/>
      <c r="C356" s="338"/>
      <c r="D356" s="338"/>
      <c r="E356" s="338"/>
      <c r="F356" s="338"/>
      <c r="G356" s="338"/>
      <c r="H356" s="338"/>
      <c r="I356" s="338"/>
      <c r="J356" s="338"/>
      <c r="K356" s="338"/>
      <c r="L356" s="338"/>
      <c r="M356" s="338"/>
      <c r="N356" s="338"/>
      <c r="O356" s="338"/>
      <c r="P356" s="338"/>
      <c r="Q356" s="338"/>
      <c r="R356" s="338"/>
      <c r="S356" s="338"/>
      <c r="T356" s="338"/>
      <c r="U356" s="338"/>
      <c r="V356" s="338"/>
      <c r="W356" s="338"/>
      <c r="X356" s="338"/>
      <c r="Y356" s="338"/>
      <c r="Z356" s="338"/>
      <c r="AA356" s="338"/>
      <c r="AB356" s="338"/>
    </row>
    <row r="357" spans="1:28" ht="14.25" customHeight="1" x14ac:dyDescent="0.35">
      <c r="A357" s="338"/>
      <c r="B357" s="338"/>
      <c r="C357" s="338"/>
      <c r="D357" s="338"/>
      <c r="E357" s="338"/>
      <c r="F357" s="338"/>
      <c r="G357" s="338"/>
      <c r="H357" s="338"/>
      <c r="I357" s="338"/>
      <c r="J357" s="338"/>
      <c r="K357" s="338"/>
      <c r="L357" s="338"/>
      <c r="M357" s="338"/>
      <c r="N357" s="338"/>
      <c r="O357" s="338"/>
      <c r="P357" s="338"/>
      <c r="Q357" s="338"/>
      <c r="R357" s="338"/>
      <c r="S357" s="338"/>
      <c r="T357" s="338"/>
      <c r="U357" s="338"/>
      <c r="V357" s="338"/>
      <c r="W357" s="338"/>
      <c r="X357" s="338"/>
      <c r="Y357" s="338"/>
      <c r="Z357" s="338"/>
      <c r="AA357" s="338"/>
      <c r="AB357" s="338"/>
    </row>
    <row r="358" spans="1:28" ht="14.25" customHeight="1" x14ac:dyDescent="0.35">
      <c r="A358" s="338"/>
      <c r="B358" s="338"/>
      <c r="C358" s="338"/>
      <c r="D358" s="338"/>
      <c r="E358" s="338"/>
      <c r="F358" s="338"/>
      <c r="G358" s="338"/>
      <c r="H358" s="338"/>
      <c r="I358" s="338"/>
      <c r="J358" s="338"/>
      <c r="K358" s="338"/>
      <c r="L358" s="338"/>
      <c r="M358" s="338"/>
      <c r="N358" s="338"/>
      <c r="O358" s="338"/>
      <c r="P358" s="338"/>
      <c r="Q358" s="338"/>
      <c r="R358" s="338"/>
      <c r="S358" s="338"/>
      <c r="T358" s="338"/>
      <c r="U358" s="338"/>
      <c r="V358" s="338"/>
      <c r="W358" s="338"/>
      <c r="X358" s="338"/>
      <c r="Y358" s="338"/>
      <c r="Z358" s="338"/>
      <c r="AA358" s="338"/>
      <c r="AB358" s="338"/>
    </row>
    <row r="359" spans="1:28" ht="14.25" customHeight="1" x14ac:dyDescent="0.35">
      <c r="A359" s="338"/>
      <c r="B359" s="338"/>
      <c r="C359" s="338"/>
      <c r="D359" s="338"/>
      <c r="E359" s="338"/>
      <c r="F359" s="338"/>
      <c r="G359" s="338"/>
      <c r="H359" s="338"/>
      <c r="I359" s="338"/>
      <c r="J359" s="338"/>
      <c r="K359" s="338"/>
      <c r="L359" s="338"/>
      <c r="M359" s="338"/>
      <c r="N359" s="338"/>
      <c r="O359" s="338"/>
      <c r="P359" s="338"/>
      <c r="Q359" s="338"/>
      <c r="R359" s="338"/>
      <c r="S359" s="338"/>
      <c r="T359" s="338"/>
      <c r="U359" s="338"/>
      <c r="V359" s="338"/>
      <c r="W359" s="338"/>
      <c r="X359" s="338"/>
      <c r="Y359" s="338"/>
      <c r="Z359" s="338"/>
      <c r="AA359" s="338"/>
      <c r="AB359" s="338"/>
    </row>
    <row r="360" spans="1:28" ht="14.25" customHeight="1" x14ac:dyDescent="0.35">
      <c r="A360" s="338"/>
      <c r="B360" s="338"/>
      <c r="C360" s="338"/>
      <c r="D360" s="338"/>
      <c r="E360" s="338"/>
      <c r="F360" s="338"/>
      <c r="G360" s="338"/>
      <c r="H360" s="338"/>
      <c r="I360" s="338"/>
      <c r="J360" s="338"/>
      <c r="K360" s="338"/>
      <c r="L360" s="338"/>
      <c r="M360" s="338"/>
      <c r="N360" s="338"/>
      <c r="O360" s="338"/>
      <c r="P360" s="338"/>
      <c r="Q360" s="338"/>
      <c r="R360" s="338"/>
      <c r="S360" s="338"/>
      <c r="T360" s="338"/>
      <c r="U360" s="338"/>
      <c r="V360" s="338"/>
      <c r="W360" s="338"/>
      <c r="X360" s="338"/>
      <c r="Y360" s="338"/>
      <c r="Z360" s="338"/>
      <c r="AA360" s="338"/>
      <c r="AB360" s="338"/>
    </row>
    <row r="361" spans="1:28" ht="14.25" customHeight="1" x14ac:dyDescent="0.35">
      <c r="A361" s="338"/>
      <c r="B361" s="338"/>
      <c r="C361" s="338"/>
      <c r="D361" s="338"/>
      <c r="E361" s="338"/>
      <c r="F361" s="338"/>
      <c r="G361" s="338"/>
      <c r="H361" s="338"/>
      <c r="I361" s="338"/>
      <c r="J361" s="338"/>
      <c r="K361" s="338"/>
      <c r="L361" s="338"/>
      <c r="M361" s="338"/>
      <c r="N361" s="338"/>
      <c r="O361" s="338"/>
      <c r="P361" s="338"/>
      <c r="Q361" s="338"/>
      <c r="R361" s="338"/>
      <c r="S361" s="338"/>
      <c r="T361" s="338"/>
      <c r="U361" s="338"/>
      <c r="V361" s="338"/>
      <c r="W361" s="338"/>
      <c r="X361" s="338"/>
      <c r="Y361" s="338"/>
      <c r="Z361" s="338"/>
      <c r="AA361" s="338"/>
      <c r="AB361" s="338"/>
    </row>
    <row r="362" spans="1:28" ht="14.25" customHeight="1" x14ac:dyDescent="0.35">
      <c r="A362" s="338"/>
      <c r="B362" s="338"/>
      <c r="C362" s="338"/>
      <c r="D362" s="338"/>
      <c r="E362" s="338"/>
      <c r="F362" s="338"/>
      <c r="G362" s="338"/>
      <c r="H362" s="338"/>
      <c r="I362" s="338"/>
      <c r="J362" s="338"/>
      <c r="K362" s="338"/>
      <c r="L362" s="338"/>
      <c r="M362" s="338"/>
      <c r="N362" s="338"/>
      <c r="O362" s="338"/>
      <c r="P362" s="338"/>
      <c r="Q362" s="338"/>
      <c r="R362" s="338"/>
      <c r="S362" s="338"/>
      <c r="T362" s="338"/>
      <c r="U362" s="338"/>
      <c r="V362" s="338"/>
      <c r="W362" s="338"/>
      <c r="X362" s="338"/>
      <c r="Y362" s="338"/>
      <c r="Z362" s="338"/>
      <c r="AA362" s="338"/>
      <c r="AB362" s="338"/>
    </row>
    <row r="363" spans="1:28" ht="14.25" customHeight="1" x14ac:dyDescent="0.35">
      <c r="A363" s="338"/>
      <c r="B363" s="338"/>
      <c r="C363" s="338"/>
      <c r="D363" s="338"/>
      <c r="E363" s="338"/>
      <c r="F363" s="338"/>
      <c r="G363" s="338"/>
      <c r="H363" s="338"/>
      <c r="I363" s="338"/>
      <c r="J363" s="338"/>
      <c r="K363" s="338"/>
      <c r="L363" s="338"/>
      <c r="M363" s="338"/>
      <c r="N363" s="338"/>
      <c r="O363" s="338"/>
      <c r="P363" s="338"/>
      <c r="Q363" s="338"/>
      <c r="R363" s="338"/>
      <c r="S363" s="338"/>
      <c r="T363" s="338"/>
      <c r="U363" s="338"/>
      <c r="V363" s="338"/>
      <c r="W363" s="338"/>
      <c r="X363" s="338"/>
      <c r="Y363" s="338"/>
      <c r="Z363" s="338"/>
      <c r="AA363" s="338"/>
      <c r="AB363" s="338"/>
    </row>
    <row r="364" spans="1:28" ht="14.25" customHeight="1" x14ac:dyDescent="0.35">
      <c r="A364" s="338"/>
      <c r="B364" s="338"/>
      <c r="C364" s="338"/>
      <c r="D364" s="338"/>
      <c r="E364" s="338"/>
      <c r="F364" s="338"/>
      <c r="G364" s="338"/>
      <c r="H364" s="338"/>
      <c r="I364" s="338"/>
      <c r="J364" s="338"/>
      <c r="K364" s="338"/>
      <c r="L364" s="338"/>
      <c r="M364" s="338"/>
      <c r="N364" s="338"/>
      <c r="O364" s="338"/>
      <c r="P364" s="338"/>
      <c r="Q364" s="338"/>
      <c r="R364" s="338"/>
      <c r="S364" s="338"/>
      <c r="T364" s="338"/>
      <c r="U364" s="338"/>
      <c r="V364" s="338"/>
      <c r="W364" s="338"/>
      <c r="X364" s="338"/>
      <c r="Y364" s="338"/>
      <c r="Z364" s="338"/>
      <c r="AA364" s="338"/>
      <c r="AB364" s="338"/>
    </row>
    <row r="365" spans="1:28" ht="14.25" customHeight="1" x14ac:dyDescent="0.35">
      <c r="A365" s="338"/>
      <c r="B365" s="338"/>
      <c r="C365" s="338"/>
      <c r="D365" s="338"/>
      <c r="E365" s="338"/>
      <c r="F365" s="338"/>
      <c r="G365" s="338"/>
      <c r="H365" s="338"/>
      <c r="I365" s="338"/>
      <c r="J365" s="338"/>
      <c r="K365" s="338"/>
      <c r="L365" s="338"/>
      <c r="M365" s="338"/>
      <c r="N365" s="338"/>
      <c r="O365" s="338"/>
      <c r="P365" s="338"/>
      <c r="Q365" s="338"/>
      <c r="R365" s="338"/>
      <c r="S365" s="338"/>
      <c r="T365" s="338"/>
      <c r="U365" s="338"/>
      <c r="V365" s="338"/>
      <c r="W365" s="338"/>
      <c r="X365" s="338"/>
      <c r="Y365" s="338"/>
      <c r="Z365" s="338"/>
      <c r="AA365" s="338"/>
      <c r="AB365" s="338"/>
    </row>
    <row r="366" spans="1:28" ht="14.25" customHeight="1" x14ac:dyDescent="0.35">
      <c r="A366" s="338"/>
      <c r="B366" s="338"/>
      <c r="C366" s="338"/>
      <c r="D366" s="338"/>
      <c r="E366" s="338"/>
      <c r="F366" s="338"/>
      <c r="G366" s="338"/>
      <c r="H366" s="338"/>
      <c r="I366" s="338"/>
      <c r="J366" s="338"/>
      <c r="K366" s="338"/>
      <c r="L366" s="338"/>
      <c r="M366" s="338"/>
      <c r="N366" s="338"/>
      <c r="O366" s="338"/>
      <c r="P366" s="338"/>
      <c r="Q366" s="338"/>
      <c r="R366" s="338"/>
      <c r="S366" s="338"/>
      <c r="T366" s="338"/>
      <c r="U366" s="338"/>
      <c r="V366" s="338"/>
      <c r="W366" s="338"/>
      <c r="X366" s="338"/>
      <c r="Y366" s="338"/>
      <c r="Z366" s="338"/>
      <c r="AA366" s="338"/>
      <c r="AB366" s="338"/>
    </row>
    <row r="367" spans="1:28" ht="14.25" customHeight="1" x14ac:dyDescent="0.35">
      <c r="A367" s="338"/>
      <c r="B367" s="338"/>
      <c r="C367" s="338"/>
      <c r="D367" s="338"/>
      <c r="E367" s="338"/>
      <c r="F367" s="338"/>
      <c r="G367" s="338"/>
      <c r="H367" s="338"/>
      <c r="I367" s="338"/>
      <c r="J367" s="338"/>
      <c r="K367" s="338"/>
      <c r="L367" s="338"/>
      <c r="M367" s="338"/>
      <c r="N367" s="338"/>
      <c r="O367" s="338"/>
      <c r="P367" s="338"/>
      <c r="Q367" s="338"/>
      <c r="R367" s="338"/>
      <c r="S367" s="338"/>
      <c r="T367" s="338"/>
      <c r="U367" s="338"/>
      <c r="V367" s="338"/>
      <c r="W367" s="338"/>
      <c r="X367" s="338"/>
      <c r="Y367" s="338"/>
      <c r="Z367" s="338"/>
      <c r="AA367" s="338"/>
      <c r="AB367" s="338"/>
    </row>
    <row r="368" spans="1:28" ht="14.25" customHeight="1" x14ac:dyDescent="0.35">
      <c r="A368" s="338"/>
      <c r="B368" s="338"/>
      <c r="C368" s="338"/>
      <c r="D368" s="338"/>
      <c r="E368" s="338"/>
      <c r="F368" s="338"/>
      <c r="G368" s="338"/>
      <c r="H368" s="338"/>
      <c r="I368" s="338"/>
      <c r="J368" s="338"/>
      <c r="K368" s="338"/>
      <c r="L368" s="338"/>
      <c r="M368" s="338"/>
      <c r="N368" s="338"/>
      <c r="O368" s="338"/>
      <c r="P368" s="338"/>
      <c r="Q368" s="338"/>
      <c r="R368" s="338"/>
      <c r="S368" s="338"/>
      <c r="T368" s="338"/>
      <c r="U368" s="338"/>
      <c r="V368" s="338"/>
      <c r="W368" s="338"/>
      <c r="X368" s="338"/>
      <c r="Y368" s="338"/>
      <c r="Z368" s="338"/>
      <c r="AA368" s="338"/>
      <c r="AB368" s="338"/>
    </row>
    <row r="369" spans="1:28" ht="14.25" customHeight="1" x14ac:dyDescent="0.35">
      <c r="A369" s="338"/>
      <c r="B369" s="338"/>
      <c r="C369" s="338"/>
      <c r="D369" s="338"/>
      <c r="E369" s="338"/>
      <c r="F369" s="338"/>
      <c r="G369" s="338"/>
      <c r="H369" s="338"/>
      <c r="I369" s="338"/>
      <c r="J369" s="338"/>
      <c r="K369" s="338"/>
      <c r="L369" s="338"/>
      <c r="M369" s="338"/>
      <c r="N369" s="338"/>
      <c r="O369" s="338"/>
      <c r="P369" s="338"/>
      <c r="Q369" s="338"/>
      <c r="R369" s="338"/>
      <c r="S369" s="338"/>
      <c r="T369" s="338"/>
      <c r="U369" s="338"/>
      <c r="V369" s="338"/>
      <c r="W369" s="338"/>
      <c r="X369" s="338"/>
      <c r="Y369" s="338"/>
      <c r="Z369" s="338"/>
      <c r="AA369" s="338"/>
      <c r="AB369" s="338"/>
    </row>
    <row r="370" spans="1:28" ht="14.25" customHeight="1" x14ac:dyDescent="0.35">
      <c r="A370" s="338"/>
      <c r="B370" s="338"/>
      <c r="C370" s="338"/>
      <c r="D370" s="338"/>
      <c r="E370" s="338"/>
      <c r="F370" s="338"/>
      <c r="G370" s="338"/>
      <c r="H370" s="338"/>
      <c r="I370" s="338"/>
      <c r="J370" s="338"/>
      <c r="K370" s="338"/>
      <c r="L370" s="338"/>
      <c r="M370" s="338"/>
      <c r="N370" s="338"/>
      <c r="O370" s="338"/>
      <c r="P370" s="338"/>
      <c r="Q370" s="338"/>
      <c r="R370" s="338"/>
      <c r="S370" s="338"/>
      <c r="T370" s="338"/>
      <c r="U370" s="338"/>
      <c r="V370" s="338"/>
      <c r="W370" s="338"/>
      <c r="X370" s="338"/>
      <c r="Y370" s="338"/>
      <c r="Z370" s="338"/>
      <c r="AA370" s="338"/>
      <c r="AB370" s="338"/>
    </row>
    <row r="371" spans="1:28" ht="14.25" customHeight="1" x14ac:dyDescent="0.35">
      <c r="A371" s="338"/>
      <c r="B371" s="338"/>
      <c r="C371" s="338"/>
      <c r="D371" s="338"/>
      <c r="E371" s="338"/>
      <c r="F371" s="338"/>
      <c r="G371" s="338"/>
      <c r="H371" s="338"/>
      <c r="I371" s="338"/>
      <c r="J371" s="338"/>
      <c r="K371" s="338"/>
      <c r="L371" s="338"/>
      <c r="M371" s="338"/>
      <c r="N371" s="338"/>
      <c r="O371" s="338"/>
      <c r="P371" s="338"/>
      <c r="Q371" s="338"/>
      <c r="R371" s="338"/>
      <c r="S371" s="338"/>
      <c r="T371" s="338"/>
      <c r="U371" s="338"/>
      <c r="V371" s="338"/>
      <c r="W371" s="338"/>
      <c r="X371" s="338"/>
      <c r="Y371" s="338"/>
      <c r="Z371" s="338"/>
      <c r="AA371" s="338"/>
      <c r="AB371" s="338"/>
    </row>
    <row r="372" spans="1:28" ht="14.25" customHeight="1" x14ac:dyDescent="0.35">
      <c r="A372" s="338"/>
      <c r="B372" s="338"/>
      <c r="C372" s="338"/>
      <c r="D372" s="338"/>
      <c r="E372" s="338"/>
      <c r="F372" s="338"/>
      <c r="G372" s="338"/>
      <c r="H372" s="338"/>
      <c r="I372" s="338"/>
      <c r="J372" s="338"/>
      <c r="K372" s="338"/>
      <c r="L372" s="338"/>
      <c r="M372" s="338"/>
      <c r="N372" s="338"/>
      <c r="O372" s="338"/>
      <c r="P372" s="338"/>
      <c r="Q372" s="338"/>
      <c r="R372" s="338"/>
      <c r="S372" s="338"/>
      <c r="T372" s="338"/>
      <c r="U372" s="338"/>
      <c r="V372" s="338"/>
      <c r="W372" s="338"/>
      <c r="X372" s="338"/>
      <c r="Y372" s="338"/>
      <c r="Z372" s="338"/>
      <c r="AA372" s="338"/>
      <c r="AB372" s="338"/>
    </row>
    <row r="373" spans="1:28" ht="14.25" customHeight="1" x14ac:dyDescent="0.35">
      <c r="A373" s="338"/>
      <c r="B373" s="338"/>
      <c r="C373" s="338"/>
      <c r="D373" s="338"/>
      <c r="E373" s="338"/>
      <c r="F373" s="338"/>
      <c r="G373" s="338"/>
      <c r="H373" s="338"/>
      <c r="I373" s="338"/>
      <c r="J373" s="338"/>
      <c r="K373" s="338"/>
      <c r="L373" s="338"/>
      <c r="M373" s="338"/>
      <c r="N373" s="338"/>
      <c r="O373" s="338"/>
      <c r="P373" s="338"/>
      <c r="Q373" s="338"/>
      <c r="R373" s="338"/>
      <c r="S373" s="338"/>
      <c r="T373" s="338"/>
      <c r="U373" s="338"/>
      <c r="V373" s="338"/>
      <c r="W373" s="338"/>
      <c r="X373" s="338"/>
      <c r="Y373" s="338"/>
      <c r="Z373" s="338"/>
      <c r="AA373" s="338"/>
      <c r="AB373" s="338"/>
    </row>
    <row r="374" spans="1:28" ht="14.25" customHeight="1" x14ac:dyDescent="0.35">
      <c r="A374" s="338"/>
      <c r="B374" s="338"/>
      <c r="C374" s="338"/>
      <c r="D374" s="338"/>
      <c r="E374" s="338"/>
      <c r="F374" s="338"/>
      <c r="G374" s="338"/>
      <c r="H374" s="338"/>
      <c r="I374" s="338"/>
      <c r="J374" s="338"/>
      <c r="K374" s="338"/>
      <c r="L374" s="338"/>
      <c r="M374" s="338"/>
      <c r="N374" s="338"/>
      <c r="O374" s="338"/>
      <c r="P374" s="338"/>
      <c r="Q374" s="338"/>
      <c r="R374" s="338"/>
      <c r="S374" s="338"/>
      <c r="T374" s="338"/>
      <c r="U374" s="338"/>
      <c r="V374" s="338"/>
      <c r="W374" s="338"/>
      <c r="X374" s="338"/>
      <c r="Y374" s="338"/>
      <c r="Z374" s="338"/>
      <c r="AA374" s="338"/>
      <c r="AB374" s="338"/>
    </row>
    <row r="375" spans="1:28" ht="14.25" customHeight="1" x14ac:dyDescent="0.35">
      <c r="A375" s="338"/>
      <c r="B375" s="338"/>
      <c r="C375" s="338"/>
      <c r="D375" s="338"/>
      <c r="E375" s="338"/>
      <c r="F375" s="338"/>
      <c r="G375" s="338"/>
      <c r="H375" s="338"/>
      <c r="I375" s="338"/>
      <c r="J375" s="338"/>
      <c r="K375" s="338"/>
      <c r="L375" s="338"/>
      <c r="M375" s="338"/>
      <c r="N375" s="338"/>
      <c r="O375" s="338"/>
      <c r="P375" s="338"/>
      <c r="Q375" s="338"/>
      <c r="R375" s="338"/>
      <c r="S375" s="338"/>
      <c r="T375" s="338"/>
      <c r="U375" s="338"/>
      <c r="V375" s="338"/>
      <c r="W375" s="338"/>
      <c r="X375" s="338"/>
      <c r="Y375" s="338"/>
      <c r="Z375" s="338"/>
      <c r="AA375" s="338"/>
      <c r="AB375" s="338"/>
    </row>
    <row r="376" spans="1:28" ht="14.25" customHeight="1" x14ac:dyDescent="0.35">
      <c r="A376" s="338"/>
      <c r="B376" s="338"/>
      <c r="C376" s="338"/>
      <c r="D376" s="338"/>
      <c r="E376" s="338"/>
      <c r="F376" s="338"/>
      <c r="G376" s="338"/>
      <c r="H376" s="338"/>
      <c r="I376" s="338"/>
      <c r="J376" s="338"/>
      <c r="K376" s="338"/>
      <c r="L376" s="338"/>
      <c r="M376" s="338"/>
      <c r="N376" s="338"/>
      <c r="O376" s="338"/>
      <c r="P376" s="338"/>
      <c r="Q376" s="338"/>
      <c r="R376" s="338"/>
      <c r="S376" s="338"/>
      <c r="T376" s="338"/>
      <c r="U376" s="338"/>
      <c r="V376" s="338"/>
      <c r="W376" s="338"/>
      <c r="X376" s="338"/>
      <c r="Y376" s="338"/>
      <c r="Z376" s="338"/>
      <c r="AA376" s="338"/>
      <c r="AB376" s="338"/>
    </row>
    <row r="377" spans="1:28" ht="14.25" customHeight="1" x14ac:dyDescent="0.35">
      <c r="A377" s="338"/>
      <c r="B377" s="338"/>
      <c r="C377" s="338"/>
      <c r="D377" s="338"/>
      <c r="E377" s="338"/>
      <c r="F377" s="338"/>
      <c r="G377" s="338"/>
      <c r="H377" s="338"/>
      <c r="I377" s="338"/>
      <c r="J377" s="338"/>
      <c r="K377" s="338"/>
      <c r="L377" s="338"/>
      <c r="M377" s="338"/>
      <c r="N377" s="338"/>
      <c r="O377" s="338"/>
      <c r="P377" s="338"/>
      <c r="Q377" s="338"/>
      <c r="R377" s="338"/>
      <c r="S377" s="338"/>
      <c r="T377" s="338"/>
      <c r="U377" s="338"/>
      <c r="V377" s="338"/>
      <c r="W377" s="338"/>
      <c r="X377" s="338"/>
      <c r="Y377" s="338"/>
      <c r="Z377" s="338"/>
      <c r="AA377" s="338"/>
      <c r="AB377" s="338"/>
    </row>
    <row r="378" spans="1:28" ht="14.25" customHeight="1" x14ac:dyDescent="0.35">
      <c r="A378" s="338"/>
      <c r="B378" s="338"/>
      <c r="C378" s="338"/>
      <c r="D378" s="338"/>
      <c r="E378" s="338"/>
      <c r="F378" s="338"/>
      <c r="G378" s="338"/>
      <c r="H378" s="338"/>
      <c r="I378" s="338"/>
      <c r="J378" s="338"/>
      <c r="K378" s="338"/>
      <c r="L378" s="338"/>
      <c r="M378" s="338"/>
      <c r="N378" s="338"/>
      <c r="O378" s="338"/>
      <c r="P378" s="338"/>
      <c r="Q378" s="338"/>
      <c r="R378" s="338"/>
      <c r="S378" s="338"/>
      <c r="T378" s="338"/>
      <c r="U378" s="338"/>
      <c r="V378" s="338"/>
      <c r="W378" s="338"/>
      <c r="X378" s="338"/>
      <c r="Y378" s="338"/>
      <c r="Z378" s="338"/>
      <c r="AA378" s="338"/>
      <c r="AB378" s="338"/>
    </row>
    <row r="379" spans="1:28" ht="14.25" customHeight="1" x14ac:dyDescent="0.35">
      <c r="A379" s="338"/>
      <c r="B379" s="338"/>
      <c r="C379" s="338"/>
      <c r="D379" s="338"/>
      <c r="E379" s="338"/>
      <c r="F379" s="338"/>
      <c r="G379" s="338"/>
      <c r="H379" s="338"/>
      <c r="I379" s="338"/>
      <c r="J379" s="338"/>
      <c r="K379" s="338"/>
      <c r="L379" s="338"/>
      <c r="M379" s="338"/>
      <c r="N379" s="338"/>
      <c r="O379" s="338"/>
      <c r="P379" s="338"/>
      <c r="Q379" s="338"/>
      <c r="R379" s="338"/>
      <c r="S379" s="338"/>
      <c r="T379" s="338"/>
      <c r="U379" s="338"/>
      <c r="V379" s="338"/>
      <c r="W379" s="338"/>
      <c r="X379" s="338"/>
      <c r="Y379" s="338"/>
      <c r="Z379" s="338"/>
      <c r="AA379" s="338"/>
      <c r="AB379" s="338"/>
    </row>
    <row r="380" spans="1:28" ht="14.25" customHeight="1" x14ac:dyDescent="0.35">
      <c r="A380" s="338"/>
      <c r="B380" s="338"/>
      <c r="C380" s="338"/>
      <c r="D380" s="338"/>
      <c r="E380" s="338"/>
      <c r="F380" s="338"/>
      <c r="G380" s="338"/>
      <c r="H380" s="338"/>
      <c r="I380" s="338"/>
      <c r="J380" s="338"/>
      <c r="K380" s="338"/>
      <c r="L380" s="338"/>
      <c r="M380" s="338"/>
      <c r="N380" s="338"/>
      <c r="O380" s="338"/>
      <c r="P380" s="338"/>
      <c r="Q380" s="338"/>
      <c r="R380" s="338"/>
      <c r="S380" s="338"/>
      <c r="T380" s="338"/>
      <c r="U380" s="338"/>
      <c r="V380" s="338"/>
      <c r="W380" s="338"/>
      <c r="X380" s="338"/>
      <c r="Y380" s="338"/>
      <c r="Z380" s="338"/>
      <c r="AA380" s="338"/>
      <c r="AB380" s="338"/>
    </row>
    <row r="381" spans="1:28" ht="14.25" customHeight="1" x14ac:dyDescent="0.35">
      <c r="A381" s="338"/>
      <c r="B381" s="338"/>
      <c r="C381" s="338"/>
      <c r="D381" s="338"/>
      <c r="E381" s="338"/>
      <c r="F381" s="338"/>
      <c r="G381" s="338"/>
      <c r="H381" s="338"/>
      <c r="I381" s="338"/>
      <c r="J381" s="338"/>
      <c r="K381" s="338"/>
      <c r="L381" s="338"/>
      <c r="M381" s="338"/>
      <c r="N381" s="338"/>
      <c r="O381" s="338"/>
      <c r="P381" s="338"/>
      <c r="Q381" s="338"/>
      <c r="R381" s="338"/>
      <c r="S381" s="338"/>
      <c r="T381" s="338"/>
      <c r="U381" s="338"/>
      <c r="V381" s="338"/>
      <c r="W381" s="338"/>
      <c r="X381" s="338"/>
      <c r="Y381" s="338"/>
      <c r="Z381" s="338"/>
      <c r="AA381" s="338"/>
      <c r="AB381" s="338"/>
    </row>
    <row r="382" spans="1:28" ht="14.25" customHeight="1" x14ac:dyDescent="0.35">
      <c r="A382" s="338"/>
      <c r="B382" s="338"/>
      <c r="C382" s="338"/>
      <c r="D382" s="338"/>
      <c r="E382" s="338"/>
      <c r="F382" s="338"/>
      <c r="G382" s="338"/>
      <c r="H382" s="338"/>
      <c r="I382" s="338"/>
      <c r="J382" s="338"/>
      <c r="K382" s="338"/>
      <c r="L382" s="338"/>
      <c r="M382" s="338"/>
      <c r="N382" s="338"/>
      <c r="O382" s="338"/>
      <c r="P382" s="338"/>
      <c r="Q382" s="338"/>
      <c r="R382" s="338"/>
      <c r="S382" s="338"/>
      <c r="T382" s="338"/>
      <c r="U382" s="338"/>
      <c r="V382" s="338"/>
      <c r="W382" s="338"/>
      <c r="X382" s="338"/>
      <c r="Y382" s="338"/>
      <c r="Z382" s="338"/>
      <c r="AA382" s="338"/>
      <c r="AB382" s="338"/>
    </row>
    <row r="383" spans="1:28" ht="14.25" customHeight="1" x14ac:dyDescent="0.35">
      <c r="A383" s="338"/>
      <c r="B383" s="338"/>
      <c r="C383" s="338"/>
      <c r="D383" s="338"/>
      <c r="E383" s="338"/>
      <c r="F383" s="338"/>
      <c r="G383" s="338"/>
      <c r="H383" s="338"/>
      <c r="I383" s="338"/>
      <c r="J383" s="338"/>
      <c r="K383" s="338"/>
      <c r="L383" s="338"/>
      <c r="M383" s="338"/>
      <c r="N383" s="338"/>
      <c r="O383" s="338"/>
      <c r="P383" s="338"/>
      <c r="Q383" s="338"/>
      <c r="R383" s="338"/>
      <c r="S383" s="338"/>
      <c r="T383" s="338"/>
      <c r="U383" s="338"/>
      <c r="V383" s="338"/>
      <c r="W383" s="338"/>
      <c r="X383" s="338"/>
      <c r="Y383" s="338"/>
      <c r="Z383" s="338"/>
      <c r="AA383" s="338"/>
      <c r="AB383" s="338"/>
    </row>
    <row r="384" spans="1:28" ht="14.25" customHeight="1" x14ac:dyDescent="0.35">
      <c r="A384" s="338"/>
      <c r="B384" s="338"/>
      <c r="C384" s="338"/>
      <c r="D384" s="338"/>
      <c r="E384" s="338"/>
      <c r="F384" s="338"/>
      <c r="G384" s="338"/>
      <c r="H384" s="338"/>
      <c r="I384" s="338"/>
      <c r="J384" s="338"/>
      <c r="K384" s="338"/>
      <c r="L384" s="338"/>
      <c r="M384" s="338"/>
      <c r="N384" s="338"/>
      <c r="O384" s="338"/>
      <c r="P384" s="338"/>
      <c r="Q384" s="338"/>
      <c r="R384" s="338"/>
      <c r="S384" s="338"/>
      <c r="T384" s="338"/>
      <c r="U384" s="338"/>
      <c r="V384" s="338"/>
      <c r="W384" s="338"/>
      <c r="X384" s="338"/>
      <c r="Y384" s="338"/>
      <c r="Z384" s="338"/>
      <c r="AA384" s="338"/>
      <c r="AB384" s="338"/>
    </row>
    <row r="385" spans="1:28" ht="14.25" customHeight="1" x14ac:dyDescent="0.35">
      <c r="A385" s="338"/>
      <c r="B385" s="338"/>
      <c r="C385" s="338"/>
      <c r="D385" s="338"/>
      <c r="E385" s="338"/>
      <c r="F385" s="338"/>
      <c r="G385" s="338"/>
      <c r="H385" s="338"/>
      <c r="I385" s="338"/>
      <c r="J385" s="338"/>
      <c r="K385" s="338"/>
      <c r="L385" s="338"/>
      <c r="M385" s="338"/>
      <c r="N385" s="338"/>
      <c r="O385" s="338"/>
      <c r="P385" s="338"/>
      <c r="Q385" s="338"/>
      <c r="R385" s="338"/>
      <c r="S385" s="338"/>
      <c r="T385" s="338"/>
      <c r="U385" s="338"/>
      <c r="V385" s="338"/>
      <c r="W385" s="338"/>
      <c r="X385" s="338"/>
      <c r="Y385" s="338"/>
      <c r="Z385" s="338"/>
      <c r="AA385" s="338"/>
      <c r="AB385" s="338"/>
    </row>
    <row r="386" spans="1:28" ht="14.25" customHeight="1" x14ac:dyDescent="0.35">
      <c r="A386" s="338"/>
      <c r="B386" s="338"/>
      <c r="C386" s="338"/>
      <c r="D386" s="338"/>
      <c r="E386" s="338"/>
      <c r="F386" s="338"/>
      <c r="G386" s="338"/>
      <c r="H386" s="338"/>
      <c r="I386" s="338"/>
      <c r="J386" s="338"/>
      <c r="K386" s="338"/>
      <c r="L386" s="338"/>
      <c r="M386" s="338"/>
      <c r="N386" s="338"/>
      <c r="O386" s="338"/>
      <c r="P386" s="338"/>
      <c r="Q386" s="338"/>
      <c r="R386" s="338"/>
      <c r="S386" s="338"/>
      <c r="T386" s="338"/>
      <c r="U386" s="338"/>
      <c r="V386" s="338"/>
      <c r="W386" s="338"/>
      <c r="X386" s="338"/>
      <c r="Y386" s="338"/>
      <c r="Z386" s="338"/>
      <c r="AA386" s="338"/>
      <c r="AB386" s="338"/>
    </row>
    <row r="387" spans="1:28" ht="14.25" customHeight="1" x14ac:dyDescent="0.35">
      <c r="A387" s="338"/>
      <c r="B387" s="338"/>
      <c r="C387" s="338"/>
      <c r="D387" s="338"/>
      <c r="E387" s="338"/>
      <c r="F387" s="338"/>
      <c r="G387" s="338"/>
      <c r="H387" s="338"/>
      <c r="I387" s="338"/>
      <c r="J387" s="338"/>
      <c r="K387" s="338"/>
      <c r="L387" s="338"/>
      <c r="M387" s="338"/>
      <c r="N387" s="338"/>
      <c r="O387" s="338"/>
      <c r="P387" s="338"/>
      <c r="Q387" s="338"/>
      <c r="R387" s="338"/>
      <c r="S387" s="338"/>
      <c r="T387" s="338"/>
      <c r="U387" s="338"/>
      <c r="V387" s="338"/>
      <c r="W387" s="338"/>
      <c r="X387" s="338"/>
      <c r="Y387" s="338"/>
      <c r="Z387" s="338"/>
      <c r="AA387" s="338"/>
      <c r="AB387" s="338"/>
    </row>
    <row r="388" spans="1:28" ht="14.25" customHeight="1" x14ac:dyDescent="0.35">
      <c r="A388" s="338"/>
      <c r="B388" s="338"/>
      <c r="C388" s="338"/>
      <c r="D388" s="338"/>
      <c r="E388" s="338"/>
      <c r="F388" s="338"/>
      <c r="G388" s="338"/>
      <c r="H388" s="338"/>
      <c r="I388" s="338"/>
      <c r="J388" s="338"/>
      <c r="K388" s="338"/>
      <c r="L388" s="338"/>
      <c r="M388" s="338"/>
      <c r="N388" s="338"/>
      <c r="O388" s="338"/>
      <c r="P388" s="338"/>
      <c r="Q388" s="338"/>
      <c r="R388" s="338"/>
      <c r="S388" s="338"/>
      <c r="T388" s="338"/>
      <c r="U388" s="338"/>
      <c r="V388" s="338"/>
      <c r="W388" s="338"/>
      <c r="X388" s="338"/>
      <c r="Y388" s="338"/>
      <c r="Z388" s="338"/>
      <c r="AA388" s="338"/>
      <c r="AB388" s="338"/>
    </row>
    <row r="389" spans="1:28" ht="14.25" customHeight="1" x14ac:dyDescent="0.35">
      <c r="A389" s="338"/>
      <c r="B389" s="338"/>
      <c r="C389" s="338"/>
      <c r="D389" s="338"/>
      <c r="E389" s="338"/>
      <c r="F389" s="338"/>
      <c r="G389" s="338"/>
      <c r="H389" s="338"/>
      <c r="I389" s="338"/>
      <c r="J389" s="338"/>
      <c r="K389" s="338"/>
      <c r="L389" s="338"/>
      <c r="M389" s="338"/>
      <c r="N389" s="338"/>
      <c r="O389" s="338"/>
      <c r="P389" s="338"/>
      <c r="Q389" s="338"/>
      <c r="R389" s="338"/>
      <c r="S389" s="338"/>
      <c r="T389" s="338"/>
      <c r="U389" s="338"/>
      <c r="V389" s="338"/>
      <c r="W389" s="338"/>
      <c r="X389" s="338"/>
      <c r="Y389" s="338"/>
      <c r="Z389" s="338"/>
      <c r="AA389" s="338"/>
      <c r="AB389" s="338"/>
    </row>
    <row r="390" spans="1:28" ht="14.25" customHeight="1" x14ac:dyDescent="0.35">
      <c r="A390" s="338"/>
      <c r="B390" s="338"/>
      <c r="C390" s="338"/>
      <c r="D390" s="338"/>
      <c r="E390" s="338"/>
      <c r="F390" s="338"/>
      <c r="G390" s="338"/>
      <c r="H390" s="338"/>
      <c r="I390" s="338"/>
      <c r="J390" s="338"/>
      <c r="K390" s="338"/>
      <c r="L390" s="338"/>
      <c r="M390" s="338"/>
      <c r="N390" s="338"/>
      <c r="O390" s="338"/>
      <c r="P390" s="338"/>
      <c r="Q390" s="338"/>
      <c r="R390" s="338"/>
      <c r="S390" s="338"/>
      <c r="T390" s="338"/>
      <c r="U390" s="338"/>
      <c r="V390" s="338"/>
      <c r="W390" s="338"/>
      <c r="X390" s="338"/>
      <c r="Y390" s="338"/>
      <c r="Z390" s="338"/>
      <c r="AA390" s="338"/>
      <c r="AB390" s="338"/>
    </row>
    <row r="391" spans="1:28" ht="14.25" customHeight="1" x14ac:dyDescent="0.35">
      <c r="A391" s="338"/>
      <c r="B391" s="338"/>
      <c r="C391" s="338"/>
      <c r="D391" s="338"/>
      <c r="E391" s="338"/>
      <c r="F391" s="338"/>
      <c r="G391" s="338"/>
      <c r="H391" s="338"/>
      <c r="I391" s="338"/>
      <c r="J391" s="338"/>
      <c r="K391" s="338"/>
      <c r="L391" s="338"/>
      <c r="M391" s="338"/>
      <c r="N391" s="338"/>
      <c r="O391" s="338"/>
      <c r="P391" s="338"/>
      <c r="Q391" s="338"/>
      <c r="R391" s="338"/>
      <c r="S391" s="338"/>
      <c r="T391" s="338"/>
      <c r="U391" s="338"/>
      <c r="V391" s="338"/>
      <c r="W391" s="338"/>
      <c r="X391" s="338"/>
      <c r="Y391" s="338"/>
      <c r="Z391" s="338"/>
      <c r="AA391" s="338"/>
      <c r="AB391" s="338"/>
    </row>
    <row r="392" spans="1:28" ht="14.25" customHeight="1" x14ac:dyDescent="0.35">
      <c r="A392" s="338"/>
      <c r="B392" s="338"/>
      <c r="C392" s="338"/>
      <c r="D392" s="338"/>
      <c r="E392" s="338"/>
      <c r="F392" s="338"/>
      <c r="G392" s="338"/>
      <c r="H392" s="338"/>
      <c r="I392" s="338"/>
      <c r="J392" s="338"/>
      <c r="K392" s="338"/>
      <c r="L392" s="338"/>
      <c r="M392" s="338"/>
      <c r="N392" s="338"/>
      <c r="O392" s="338"/>
      <c r="P392" s="338"/>
      <c r="Q392" s="338"/>
      <c r="R392" s="338"/>
      <c r="S392" s="338"/>
      <c r="T392" s="338"/>
      <c r="U392" s="338"/>
      <c r="V392" s="338"/>
      <c r="W392" s="338"/>
      <c r="X392" s="338"/>
      <c r="Y392" s="338"/>
      <c r="Z392" s="338"/>
      <c r="AA392" s="338"/>
      <c r="AB392" s="338"/>
    </row>
    <row r="393" spans="1:28" ht="14.25" customHeight="1" x14ac:dyDescent="0.35">
      <c r="A393" s="338"/>
      <c r="B393" s="338"/>
      <c r="C393" s="338"/>
      <c r="D393" s="338"/>
      <c r="E393" s="338"/>
      <c r="F393" s="338"/>
      <c r="G393" s="338"/>
      <c r="H393" s="338"/>
      <c r="I393" s="338"/>
      <c r="J393" s="338"/>
      <c r="K393" s="338"/>
      <c r="L393" s="338"/>
      <c r="M393" s="338"/>
      <c r="N393" s="338"/>
      <c r="O393" s="338"/>
      <c r="P393" s="338"/>
      <c r="Q393" s="338"/>
      <c r="R393" s="338"/>
      <c r="S393" s="338"/>
      <c r="T393" s="338"/>
      <c r="U393" s="338"/>
      <c r="V393" s="338"/>
      <c r="W393" s="338"/>
      <c r="X393" s="338"/>
      <c r="Y393" s="338"/>
      <c r="Z393" s="338"/>
      <c r="AA393" s="338"/>
      <c r="AB393" s="338"/>
    </row>
    <row r="394" spans="1:28" ht="14.25" customHeight="1" x14ac:dyDescent="0.35">
      <c r="A394" s="338"/>
      <c r="B394" s="338"/>
      <c r="C394" s="338"/>
      <c r="D394" s="338"/>
      <c r="E394" s="338"/>
      <c r="F394" s="338"/>
      <c r="G394" s="338"/>
      <c r="H394" s="338"/>
      <c r="I394" s="338"/>
      <c r="J394" s="338"/>
      <c r="K394" s="338"/>
      <c r="L394" s="338"/>
      <c r="M394" s="338"/>
      <c r="N394" s="338"/>
      <c r="O394" s="338"/>
      <c r="P394" s="338"/>
      <c r="Q394" s="338"/>
      <c r="R394" s="338"/>
      <c r="S394" s="338"/>
      <c r="T394" s="338"/>
      <c r="U394" s="338"/>
      <c r="V394" s="338"/>
      <c r="W394" s="338"/>
      <c r="X394" s="338"/>
      <c r="Y394" s="338"/>
      <c r="Z394" s="338"/>
      <c r="AA394" s="338"/>
      <c r="AB394" s="338"/>
    </row>
    <row r="395" spans="1:28" ht="14.25" customHeight="1" x14ac:dyDescent="0.35">
      <c r="A395" s="338"/>
      <c r="B395" s="338"/>
      <c r="C395" s="338"/>
      <c r="D395" s="338"/>
      <c r="E395" s="338"/>
      <c r="F395" s="338"/>
      <c r="G395" s="338"/>
      <c r="H395" s="338"/>
      <c r="I395" s="338"/>
      <c r="J395" s="338"/>
      <c r="K395" s="338"/>
      <c r="L395" s="338"/>
      <c r="M395" s="338"/>
      <c r="N395" s="338"/>
      <c r="O395" s="338"/>
      <c r="P395" s="338"/>
      <c r="Q395" s="338"/>
      <c r="R395" s="338"/>
      <c r="S395" s="338"/>
      <c r="T395" s="338"/>
      <c r="U395" s="338"/>
      <c r="V395" s="338"/>
      <c r="W395" s="338"/>
      <c r="X395" s="338"/>
      <c r="Y395" s="338"/>
      <c r="Z395" s="338"/>
      <c r="AA395" s="338"/>
      <c r="AB395" s="338"/>
    </row>
    <row r="396" spans="1:28" ht="14.25" customHeight="1" x14ac:dyDescent="0.35">
      <c r="A396" s="338"/>
      <c r="B396" s="338"/>
      <c r="C396" s="338"/>
      <c r="D396" s="338"/>
      <c r="E396" s="338"/>
      <c r="F396" s="338"/>
      <c r="G396" s="338"/>
      <c r="H396" s="338"/>
      <c r="I396" s="338"/>
      <c r="J396" s="338"/>
      <c r="K396" s="338"/>
      <c r="L396" s="338"/>
      <c r="M396" s="338"/>
      <c r="N396" s="338"/>
      <c r="O396" s="338"/>
      <c r="P396" s="338"/>
      <c r="Q396" s="338"/>
      <c r="R396" s="338"/>
      <c r="S396" s="338"/>
      <c r="T396" s="338"/>
      <c r="U396" s="338"/>
      <c r="V396" s="338"/>
      <c r="W396" s="338"/>
      <c r="X396" s="338"/>
      <c r="Y396" s="338"/>
      <c r="Z396" s="338"/>
      <c r="AA396" s="338"/>
      <c r="AB396" s="338"/>
    </row>
    <row r="397" spans="1:28" ht="14.25" customHeight="1" x14ac:dyDescent="0.35">
      <c r="A397" s="338"/>
      <c r="B397" s="338"/>
      <c r="C397" s="338"/>
      <c r="D397" s="338"/>
      <c r="E397" s="338"/>
      <c r="F397" s="338"/>
      <c r="G397" s="338"/>
      <c r="H397" s="338"/>
      <c r="I397" s="338"/>
      <c r="J397" s="338"/>
      <c r="K397" s="338"/>
      <c r="L397" s="338"/>
      <c r="M397" s="338"/>
      <c r="N397" s="338"/>
      <c r="O397" s="338"/>
      <c r="P397" s="338"/>
      <c r="Q397" s="338"/>
      <c r="R397" s="338"/>
      <c r="S397" s="338"/>
      <c r="T397" s="338"/>
      <c r="U397" s="338"/>
      <c r="V397" s="338"/>
      <c r="W397" s="338"/>
      <c r="X397" s="338"/>
      <c r="Y397" s="338"/>
      <c r="Z397" s="338"/>
      <c r="AA397" s="338"/>
      <c r="AB397" s="338"/>
    </row>
    <row r="398" spans="1:28" ht="14.25" customHeight="1" x14ac:dyDescent="0.35">
      <c r="A398" s="338"/>
      <c r="B398" s="338"/>
      <c r="C398" s="338"/>
      <c r="D398" s="338"/>
      <c r="E398" s="338"/>
      <c r="F398" s="338"/>
      <c r="G398" s="338"/>
      <c r="H398" s="338"/>
      <c r="I398" s="338"/>
      <c r="J398" s="338"/>
      <c r="K398" s="338"/>
      <c r="L398" s="338"/>
      <c r="M398" s="338"/>
      <c r="N398" s="338"/>
      <c r="O398" s="338"/>
      <c r="P398" s="338"/>
      <c r="Q398" s="338"/>
      <c r="R398" s="338"/>
      <c r="S398" s="338"/>
      <c r="T398" s="338"/>
      <c r="U398" s="338"/>
      <c r="V398" s="338"/>
      <c r="W398" s="338"/>
      <c r="X398" s="338"/>
      <c r="Y398" s="338"/>
      <c r="Z398" s="338"/>
      <c r="AA398" s="338"/>
      <c r="AB398" s="338"/>
    </row>
    <row r="399" spans="1:28" ht="14.25" customHeight="1" x14ac:dyDescent="0.35">
      <c r="A399" s="338"/>
      <c r="B399" s="338"/>
      <c r="C399" s="338"/>
      <c r="D399" s="338"/>
      <c r="E399" s="338"/>
      <c r="F399" s="338"/>
      <c r="G399" s="338"/>
      <c r="H399" s="338"/>
      <c r="I399" s="338"/>
      <c r="J399" s="338"/>
      <c r="K399" s="338"/>
      <c r="L399" s="338"/>
      <c r="M399" s="338"/>
      <c r="N399" s="338"/>
      <c r="O399" s="338"/>
      <c r="P399" s="338"/>
      <c r="Q399" s="338"/>
      <c r="R399" s="338"/>
      <c r="S399" s="338"/>
      <c r="T399" s="338"/>
      <c r="U399" s="338"/>
      <c r="V399" s="338"/>
      <c r="W399" s="338"/>
      <c r="X399" s="338"/>
      <c r="Y399" s="338"/>
      <c r="Z399" s="338"/>
      <c r="AA399" s="338"/>
      <c r="AB399" s="338"/>
    </row>
    <row r="400" spans="1:28" ht="14.25" customHeight="1" x14ac:dyDescent="0.35">
      <c r="A400" s="338"/>
      <c r="B400" s="338"/>
      <c r="C400" s="338"/>
      <c r="D400" s="338"/>
      <c r="E400" s="338"/>
      <c r="F400" s="338"/>
      <c r="G400" s="338"/>
      <c r="H400" s="338"/>
      <c r="I400" s="338"/>
      <c r="J400" s="338"/>
      <c r="K400" s="338"/>
      <c r="L400" s="338"/>
      <c r="M400" s="338"/>
      <c r="N400" s="338"/>
      <c r="O400" s="338"/>
      <c r="P400" s="338"/>
      <c r="Q400" s="338"/>
      <c r="R400" s="338"/>
      <c r="S400" s="338"/>
      <c r="T400" s="338"/>
      <c r="U400" s="338"/>
      <c r="V400" s="338"/>
      <c r="W400" s="338"/>
      <c r="X400" s="338"/>
      <c r="Y400" s="338"/>
      <c r="Z400" s="338"/>
      <c r="AA400" s="338"/>
      <c r="AB400" s="338"/>
    </row>
    <row r="401" spans="1:28" ht="14.25" customHeight="1" x14ac:dyDescent="0.35">
      <c r="A401" s="338"/>
      <c r="B401" s="338"/>
      <c r="C401" s="338"/>
      <c r="D401" s="338"/>
      <c r="E401" s="338"/>
      <c r="F401" s="338"/>
      <c r="G401" s="338"/>
      <c r="H401" s="338"/>
      <c r="I401" s="338"/>
      <c r="J401" s="338"/>
      <c r="K401" s="338"/>
      <c r="L401" s="338"/>
      <c r="M401" s="338"/>
      <c r="N401" s="338"/>
      <c r="O401" s="338"/>
      <c r="P401" s="338"/>
      <c r="Q401" s="338"/>
      <c r="R401" s="338"/>
      <c r="S401" s="338"/>
      <c r="T401" s="338"/>
      <c r="U401" s="338"/>
      <c r="V401" s="338"/>
      <c r="W401" s="338"/>
      <c r="X401" s="338"/>
      <c r="Y401" s="338"/>
      <c r="Z401" s="338"/>
      <c r="AA401" s="338"/>
      <c r="AB401" s="338"/>
    </row>
    <row r="402" spans="1:28" ht="14.25" customHeight="1" x14ac:dyDescent="0.35">
      <c r="A402" s="338"/>
      <c r="B402" s="338"/>
      <c r="C402" s="338"/>
      <c r="D402" s="338"/>
      <c r="E402" s="338"/>
      <c r="F402" s="338"/>
      <c r="G402" s="338"/>
      <c r="H402" s="338"/>
      <c r="I402" s="338"/>
      <c r="J402" s="338"/>
      <c r="K402" s="338"/>
      <c r="L402" s="338"/>
      <c r="M402" s="338"/>
      <c r="N402" s="338"/>
      <c r="O402" s="338"/>
      <c r="P402" s="338"/>
      <c r="Q402" s="338"/>
      <c r="R402" s="338"/>
      <c r="S402" s="338"/>
      <c r="T402" s="338"/>
      <c r="U402" s="338"/>
      <c r="V402" s="338"/>
      <c r="W402" s="338"/>
      <c r="X402" s="338"/>
      <c r="Y402" s="338"/>
      <c r="Z402" s="338"/>
      <c r="AA402" s="338"/>
      <c r="AB402" s="338"/>
    </row>
    <row r="403" spans="1:28" ht="14.25" customHeight="1" x14ac:dyDescent="0.35">
      <c r="A403" s="338"/>
      <c r="B403" s="338"/>
      <c r="C403" s="338"/>
      <c r="D403" s="338"/>
      <c r="E403" s="338"/>
      <c r="F403" s="338"/>
      <c r="G403" s="338"/>
      <c r="H403" s="338"/>
      <c r="I403" s="338"/>
      <c r="J403" s="338"/>
      <c r="K403" s="338"/>
      <c r="L403" s="338"/>
      <c r="M403" s="338"/>
      <c r="N403" s="338"/>
      <c r="O403" s="338"/>
      <c r="P403" s="338"/>
      <c r="Q403" s="338"/>
      <c r="R403" s="338"/>
      <c r="S403" s="338"/>
      <c r="T403" s="338"/>
      <c r="U403" s="338"/>
      <c r="V403" s="338"/>
      <c r="W403" s="338"/>
      <c r="X403" s="338"/>
      <c r="Y403" s="338"/>
      <c r="Z403" s="338"/>
      <c r="AA403" s="338"/>
      <c r="AB403" s="338"/>
    </row>
    <row r="404" spans="1:28" ht="14.25" customHeight="1" x14ac:dyDescent="0.35">
      <c r="A404" s="338"/>
      <c r="B404" s="338"/>
      <c r="C404" s="338"/>
      <c r="D404" s="338"/>
      <c r="E404" s="338"/>
      <c r="F404" s="338"/>
      <c r="G404" s="338"/>
      <c r="H404" s="338"/>
      <c r="I404" s="338"/>
      <c r="J404" s="338"/>
      <c r="K404" s="338"/>
      <c r="L404" s="338"/>
      <c r="M404" s="338"/>
      <c r="N404" s="338"/>
      <c r="O404" s="338"/>
      <c r="P404" s="338"/>
      <c r="Q404" s="338"/>
      <c r="R404" s="338"/>
      <c r="S404" s="338"/>
      <c r="T404" s="338"/>
      <c r="U404" s="338"/>
      <c r="V404" s="338"/>
      <c r="W404" s="338"/>
      <c r="X404" s="338"/>
      <c r="Y404" s="338"/>
      <c r="Z404" s="338"/>
      <c r="AA404" s="338"/>
      <c r="AB404" s="338"/>
    </row>
    <row r="405" spans="1:28" ht="14.25" customHeight="1" x14ac:dyDescent="0.35">
      <c r="A405" s="338"/>
      <c r="B405" s="338"/>
      <c r="C405" s="338"/>
      <c r="D405" s="338"/>
      <c r="E405" s="338"/>
      <c r="F405" s="338"/>
      <c r="G405" s="338"/>
      <c r="H405" s="338"/>
      <c r="I405" s="338"/>
      <c r="J405" s="338"/>
      <c r="K405" s="338"/>
      <c r="L405" s="338"/>
      <c r="M405" s="338"/>
      <c r="N405" s="338"/>
      <c r="O405" s="338"/>
      <c r="P405" s="338"/>
      <c r="Q405" s="338"/>
      <c r="R405" s="338"/>
      <c r="S405" s="338"/>
      <c r="T405" s="338"/>
      <c r="U405" s="338"/>
      <c r="V405" s="338"/>
      <c r="W405" s="338"/>
      <c r="X405" s="338"/>
      <c r="Y405" s="338"/>
      <c r="Z405" s="338"/>
      <c r="AA405" s="338"/>
      <c r="AB405" s="338"/>
    </row>
    <row r="406" spans="1:28" ht="14.25" customHeight="1" x14ac:dyDescent="0.35">
      <c r="A406" s="338"/>
      <c r="B406" s="338"/>
      <c r="C406" s="338"/>
      <c r="D406" s="338"/>
      <c r="E406" s="338"/>
      <c r="F406" s="338"/>
      <c r="G406" s="338"/>
      <c r="H406" s="338"/>
      <c r="I406" s="338"/>
      <c r="J406" s="338"/>
      <c r="K406" s="338"/>
      <c r="L406" s="338"/>
      <c r="M406" s="338"/>
      <c r="N406" s="338"/>
      <c r="O406" s="338"/>
      <c r="P406" s="338"/>
      <c r="Q406" s="338"/>
      <c r="R406" s="338"/>
      <c r="S406" s="338"/>
      <c r="T406" s="338"/>
      <c r="U406" s="338"/>
      <c r="V406" s="338"/>
      <c r="W406" s="338"/>
      <c r="X406" s="338"/>
      <c r="Y406" s="338"/>
      <c r="Z406" s="338"/>
      <c r="AA406" s="338"/>
      <c r="AB406" s="338"/>
    </row>
    <row r="407" spans="1:28" ht="14.25" customHeight="1" x14ac:dyDescent="0.35">
      <c r="A407" s="338"/>
      <c r="B407" s="338"/>
      <c r="C407" s="338"/>
      <c r="D407" s="338"/>
      <c r="E407" s="338"/>
      <c r="F407" s="338"/>
      <c r="G407" s="338"/>
      <c r="H407" s="338"/>
      <c r="I407" s="338"/>
      <c r="J407" s="338"/>
      <c r="K407" s="338"/>
      <c r="L407" s="338"/>
      <c r="M407" s="338"/>
      <c r="N407" s="338"/>
      <c r="O407" s="338"/>
      <c r="P407" s="338"/>
      <c r="Q407" s="338"/>
      <c r="R407" s="338"/>
      <c r="S407" s="338"/>
      <c r="T407" s="338"/>
      <c r="U407" s="338"/>
      <c r="V407" s="338"/>
      <c r="W407" s="338"/>
      <c r="X407" s="338"/>
      <c r="Y407" s="338"/>
      <c r="Z407" s="338"/>
      <c r="AA407" s="338"/>
      <c r="AB407" s="338"/>
    </row>
    <row r="408" spans="1:28" ht="14.25" customHeight="1" x14ac:dyDescent="0.35">
      <c r="A408" s="338"/>
      <c r="B408" s="338"/>
      <c r="C408" s="338"/>
      <c r="D408" s="338"/>
      <c r="E408" s="338"/>
      <c r="F408" s="338"/>
      <c r="G408" s="338"/>
      <c r="H408" s="338"/>
      <c r="I408" s="338"/>
      <c r="J408" s="338"/>
      <c r="K408" s="338"/>
      <c r="L408" s="338"/>
      <c r="M408" s="338"/>
      <c r="N408" s="338"/>
      <c r="O408" s="338"/>
      <c r="P408" s="338"/>
      <c r="Q408" s="338"/>
      <c r="R408" s="338"/>
      <c r="S408" s="338"/>
      <c r="T408" s="338"/>
      <c r="U408" s="338"/>
      <c r="V408" s="338"/>
      <c r="W408" s="338"/>
      <c r="X408" s="338"/>
      <c r="Y408" s="338"/>
      <c r="Z408" s="338"/>
      <c r="AA408" s="338"/>
      <c r="AB408" s="338"/>
    </row>
    <row r="409" spans="1:28" ht="14.25" customHeight="1" x14ac:dyDescent="0.35">
      <c r="A409" s="338"/>
      <c r="B409" s="338"/>
      <c r="C409" s="338"/>
      <c r="D409" s="338"/>
      <c r="E409" s="338"/>
      <c r="F409" s="338"/>
      <c r="G409" s="338"/>
      <c r="H409" s="338"/>
      <c r="I409" s="338"/>
      <c r="J409" s="338"/>
      <c r="K409" s="338"/>
      <c r="L409" s="338"/>
      <c r="M409" s="338"/>
      <c r="N409" s="338"/>
      <c r="O409" s="338"/>
      <c r="P409" s="338"/>
      <c r="Q409" s="338"/>
      <c r="R409" s="338"/>
      <c r="S409" s="338"/>
      <c r="T409" s="338"/>
      <c r="U409" s="338"/>
      <c r="V409" s="338"/>
      <c r="W409" s="338"/>
      <c r="X409" s="338"/>
      <c r="Y409" s="338"/>
      <c r="Z409" s="338"/>
      <c r="AA409" s="338"/>
      <c r="AB409" s="338"/>
    </row>
    <row r="410" spans="1:28" ht="14.25" customHeight="1" x14ac:dyDescent="0.35">
      <c r="A410" s="338"/>
      <c r="B410" s="338"/>
      <c r="C410" s="338"/>
      <c r="D410" s="338"/>
      <c r="E410" s="338"/>
      <c r="F410" s="338"/>
      <c r="G410" s="338"/>
      <c r="H410" s="338"/>
      <c r="I410" s="338"/>
      <c r="J410" s="338"/>
      <c r="K410" s="338"/>
      <c r="L410" s="338"/>
      <c r="M410" s="338"/>
      <c r="N410" s="338"/>
      <c r="O410" s="338"/>
      <c r="P410" s="338"/>
      <c r="Q410" s="338"/>
      <c r="R410" s="338"/>
      <c r="S410" s="338"/>
      <c r="T410" s="338"/>
      <c r="U410" s="338"/>
      <c r="V410" s="338"/>
      <c r="W410" s="338"/>
      <c r="X410" s="338"/>
      <c r="Y410" s="338"/>
      <c r="Z410" s="338"/>
      <c r="AA410" s="338"/>
      <c r="AB410" s="338"/>
    </row>
    <row r="411" spans="1:28" ht="14.25" customHeight="1" x14ac:dyDescent="0.35">
      <c r="A411" s="338"/>
      <c r="B411" s="338"/>
      <c r="C411" s="338"/>
      <c r="D411" s="338"/>
      <c r="E411" s="338"/>
      <c r="F411" s="338"/>
      <c r="G411" s="338"/>
      <c r="H411" s="338"/>
      <c r="I411" s="338"/>
      <c r="J411" s="338"/>
      <c r="K411" s="338"/>
      <c r="L411" s="338"/>
      <c r="M411" s="338"/>
      <c r="N411" s="338"/>
      <c r="O411" s="338"/>
      <c r="P411" s="338"/>
      <c r="Q411" s="338"/>
      <c r="R411" s="338"/>
      <c r="S411" s="338"/>
      <c r="T411" s="338"/>
      <c r="U411" s="338"/>
      <c r="V411" s="338"/>
      <c r="W411" s="338"/>
      <c r="X411" s="338"/>
      <c r="Y411" s="338"/>
      <c r="Z411" s="338"/>
      <c r="AA411" s="338"/>
      <c r="AB411" s="338"/>
    </row>
    <row r="412" spans="1:28" ht="14.25" customHeight="1" x14ac:dyDescent="0.35">
      <c r="A412" s="338"/>
      <c r="B412" s="338"/>
      <c r="C412" s="338"/>
      <c r="D412" s="338"/>
      <c r="E412" s="338"/>
      <c r="F412" s="338"/>
      <c r="G412" s="338"/>
      <c r="H412" s="338"/>
      <c r="I412" s="338"/>
      <c r="J412" s="338"/>
      <c r="K412" s="338"/>
      <c r="L412" s="338"/>
      <c r="M412" s="338"/>
      <c r="N412" s="338"/>
      <c r="O412" s="338"/>
      <c r="P412" s="338"/>
      <c r="Q412" s="338"/>
      <c r="R412" s="338"/>
      <c r="S412" s="338"/>
      <c r="T412" s="338"/>
      <c r="U412" s="338"/>
      <c r="V412" s="338"/>
      <c r="W412" s="338"/>
      <c r="X412" s="338"/>
      <c r="Y412" s="338"/>
      <c r="Z412" s="338"/>
      <c r="AA412" s="338"/>
      <c r="AB412" s="338"/>
    </row>
    <row r="413" spans="1:28" ht="14.25" customHeight="1" x14ac:dyDescent="0.35">
      <c r="A413" s="338"/>
      <c r="B413" s="338"/>
      <c r="C413" s="338"/>
      <c r="D413" s="338"/>
      <c r="E413" s="338"/>
      <c r="F413" s="338"/>
      <c r="G413" s="338"/>
      <c r="H413" s="338"/>
      <c r="I413" s="338"/>
      <c r="J413" s="338"/>
      <c r="K413" s="338"/>
      <c r="L413" s="338"/>
      <c r="M413" s="338"/>
      <c r="N413" s="338"/>
      <c r="O413" s="338"/>
      <c r="P413" s="338"/>
      <c r="Q413" s="338"/>
      <c r="R413" s="338"/>
      <c r="S413" s="338"/>
      <c r="T413" s="338"/>
      <c r="U413" s="338"/>
      <c r="V413" s="338"/>
      <c r="W413" s="338"/>
      <c r="X413" s="338"/>
      <c r="Y413" s="338"/>
      <c r="Z413" s="338"/>
      <c r="AA413" s="338"/>
      <c r="AB413" s="338"/>
    </row>
    <row r="414" spans="1:28" ht="14.25" customHeight="1" x14ac:dyDescent="0.35">
      <c r="A414" s="338"/>
      <c r="B414" s="338"/>
      <c r="C414" s="338"/>
      <c r="D414" s="338"/>
      <c r="E414" s="338"/>
      <c r="F414" s="338"/>
      <c r="G414" s="338"/>
      <c r="H414" s="338"/>
      <c r="I414" s="338"/>
      <c r="J414" s="338"/>
      <c r="K414" s="338"/>
      <c r="L414" s="338"/>
      <c r="M414" s="338"/>
      <c r="N414" s="338"/>
      <c r="O414" s="338"/>
      <c r="P414" s="338"/>
      <c r="Q414" s="338"/>
      <c r="R414" s="338"/>
      <c r="S414" s="338"/>
      <c r="T414" s="338"/>
      <c r="U414" s="338"/>
      <c r="V414" s="338"/>
      <c r="W414" s="338"/>
      <c r="X414" s="338"/>
      <c r="Y414" s="338"/>
      <c r="Z414" s="338"/>
      <c r="AA414" s="338"/>
      <c r="AB414" s="338"/>
    </row>
    <row r="415" spans="1:28" ht="14.25" customHeight="1" x14ac:dyDescent="0.35">
      <c r="A415" s="338"/>
      <c r="B415" s="338"/>
      <c r="C415" s="338"/>
      <c r="D415" s="338"/>
      <c r="E415" s="338"/>
      <c r="F415" s="338"/>
      <c r="G415" s="338"/>
      <c r="H415" s="338"/>
      <c r="I415" s="338"/>
      <c r="J415" s="338"/>
      <c r="K415" s="338"/>
      <c r="L415" s="338"/>
      <c r="M415" s="338"/>
      <c r="N415" s="338"/>
      <c r="O415" s="338"/>
      <c r="P415" s="338"/>
      <c r="Q415" s="338"/>
      <c r="R415" s="338"/>
      <c r="S415" s="338"/>
      <c r="T415" s="338"/>
      <c r="U415" s="338"/>
      <c r="V415" s="338"/>
      <c r="W415" s="338"/>
      <c r="X415" s="338"/>
      <c r="Y415" s="338"/>
      <c r="Z415" s="338"/>
      <c r="AA415" s="338"/>
      <c r="AB415" s="338"/>
    </row>
    <row r="416" spans="1:28" ht="14.25" customHeight="1" x14ac:dyDescent="0.35">
      <c r="A416" s="338"/>
      <c r="B416" s="338"/>
      <c r="C416" s="338"/>
      <c r="D416" s="338"/>
      <c r="E416" s="338"/>
      <c r="F416" s="338"/>
      <c r="G416" s="338"/>
      <c r="H416" s="338"/>
      <c r="I416" s="338"/>
      <c r="J416" s="338"/>
      <c r="K416" s="338"/>
      <c r="L416" s="338"/>
      <c r="M416" s="338"/>
      <c r="N416" s="338"/>
      <c r="O416" s="338"/>
      <c r="P416" s="338"/>
      <c r="Q416" s="338"/>
      <c r="R416" s="338"/>
      <c r="S416" s="338"/>
      <c r="T416" s="338"/>
      <c r="U416" s="338"/>
      <c r="V416" s="338"/>
      <c r="W416" s="338"/>
      <c r="X416" s="338"/>
      <c r="Y416" s="338"/>
      <c r="Z416" s="338"/>
      <c r="AA416" s="338"/>
      <c r="AB416" s="338"/>
    </row>
    <row r="417" spans="1:28" ht="14.25" customHeight="1" x14ac:dyDescent="0.35">
      <c r="A417" s="338"/>
      <c r="B417" s="338"/>
      <c r="C417" s="338"/>
      <c r="D417" s="338"/>
      <c r="E417" s="338"/>
      <c r="F417" s="338"/>
      <c r="G417" s="338"/>
      <c r="H417" s="338"/>
      <c r="I417" s="338"/>
      <c r="J417" s="338"/>
      <c r="K417" s="338"/>
      <c r="L417" s="338"/>
      <c r="M417" s="338"/>
      <c r="N417" s="338"/>
      <c r="O417" s="338"/>
      <c r="P417" s="338"/>
      <c r="Q417" s="338"/>
      <c r="R417" s="338"/>
      <c r="S417" s="338"/>
      <c r="T417" s="338"/>
      <c r="U417" s="338"/>
      <c r="V417" s="338"/>
      <c r="W417" s="338"/>
      <c r="X417" s="338"/>
      <c r="Y417" s="338"/>
      <c r="Z417" s="338"/>
      <c r="AA417" s="338"/>
      <c r="AB417" s="338"/>
    </row>
    <row r="418" spans="1:28" ht="14.25" customHeight="1" x14ac:dyDescent="0.35">
      <c r="A418" s="338"/>
      <c r="B418" s="338"/>
      <c r="C418" s="338"/>
      <c r="D418" s="338"/>
      <c r="E418" s="338"/>
      <c r="F418" s="338"/>
      <c r="G418" s="338"/>
      <c r="H418" s="338"/>
      <c r="I418" s="338"/>
      <c r="J418" s="338"/>
      <c r="K418" s="338"/>
      <c r="L418" s="338"/>
      <c r="M418" s="338"/>
      <c r="N418" s="338"/>
      <c r="O418" s="338"/>
      <c r="P418" s="338"/>
      <c r="Q418" s="338"/>
      <c r="R418" s="338"/>
      <c r="S418" s="338"/>
      <c r="T418" s="338"/>
      <c r="U418" s="338"/>
      <c r="V418" s="338"/>
      <c r="W418" s="338"/>
      <c r="X418" s="338"/>
      <c r="Y418" s="338"/>
      <c r="Z418" s="338"/>
      <c r="AA418" s="338"/>
      <c r="AB418" s="338"/>
    </row>
    <row r="419" spans="1:28" ht="14.25" customHeight="1" x14ac:dyDescent="0.35">
      <c r="A419" s="338"/>
      <c r="B419" s="338"/>
      <c r="C419" s="338"/>
      <c r="D419" s="338"/>
      <c r="E419" s="338"/>
      <c r="F419" s="338"/>
      <c r="G419" s="338"/>
      <c r="H419" s="338"/>
      <c r="I419" s="338"/>
      <c r="J419" s="338"/>
      <c r="K419" s="338"/>
      <c r="L419" s="338"/>
      <c r="M419" s="338"/>
      <c r="N419" s="338"/>
      <c r="O419" s="338"/>
      <c r="P419" s="338"/>
      <c r="Q419" s="338"/>
      <c r="R419" s="338"/>
      <c r="S419" s="338"/>
      <c r="T419" s="338"/>
      <c r="U419" s="338"/>
      <c r="V419" s="338"/>
      <c r="W419" s="338"/>
      <c r="X419" s="338"/>
      <c r="Y419" s="338"/>
      <c r="Z419" s="338"/>
      <c r="AA419" s="338"/>
      <c r="AB419" s="338"/>
    </row>
    <row r="420" spans="1:28" ht="14.25" customHeight="1" x14ac:dyDescent="0.35">
      <c r="A420" s="338"/>
      <c r="B420" s="338"/>
      <c r="C420" s="338"/>
      <c r="D420" s="338"/>
      <c r="E420" s="338"/>
      <c r="F420" s="338"/>
      <c r="G420" s="338"/>
      <c r="H420" s="338"/>
      <c r="I420" s="338"/>
      <c r="J420" s="338"/>
      <c r="K420" s="338"/>
      <c r="L420" s="338"/>
      <c r="M420" s="338"/>
      <c r="N420" s="338"/>
      <c r="O420" s="338"/>
      <c r="P420" s="338"/>
      <c r="Q420" s="338"/>
      <c r="R420" s="338"/>
      <c r="S420" s="338"/>
      <c r="T420" s="338"/>
      <c r="U420" s="338"/>
      <c r="V420" s="338"/>
      <c r="W420" s="338"/>
      <c r="X420" s="338"/>
      <c r="Y420" s="338"/>
      <c r="Z420" s="338"/>
      <c r="AA420" s="338"/>
      <c r="AB420" s="338"/>
    </row>
    <row r="421" spans="1:28" ht="14.25" customHeight="1" x14ac:dyDescent="0.35">
      <c r="A421" s="338"/>
      <c r="B421" s="338"/>
      <c r="C421" s="338"/>
      <c r="D421" s="338"/>
      <c r="E421" s="338"/>
      <c r="F421" s="338"/>
      <c r="G421" s="338"/>
      <c r="H421" s="338"/>
      <c r="I421" s="338"/>
      <c r="J421" s="338"/>
      <c r="K421" s="338"/>
      <c r="L421" s="338"/>
      <c r="M421" s="338"/>
      <c r="N421" s="338"/>
      <c r="O421" s="338"/>
      <c r="P421" s="338"/>
      <c r="Q421" s="338"/>
      <c r="R421" s="338"/>
      <c r="S421" s="338"/>
      <c r="T421" s="338"/>
      <c r="U421" s="338"/>
      <c r="V421" s="338"/>
      <c r="W421" s="338"/>
      <c r="X421" s="338"/>
      <c r="Y421" s="338"/>
      <c r="Z421" s="338"/>
      <c r="AA421" s="338"/>
      <c r="AB421" s="338"/>
    </row>
    <row r="422" spans="1:28" ht="14.25" customHeight="1" x14ac:dyDescent="0.35">
      <c r="A422" s="338"/>
      <c r="B422" s="338"/>
      <c r="C422" s="338"/>
      <c r="D422" s="338"/>
      <c r="E422" s="338"/>
      <c r="F422" s="338"/>
      <c r="G422" s="338"/>
      <c r="H422" s="338"/>
      <c r="I422" s="338"/>
      <c r="J422" s="338"/>
      <c r="K422" s="338"/>
      <c r="L422" s="338"/>
      <c r="M422" s="338"/>
      <c r="N422" s="338"/>
      <c r="O422" s="338"/>
      <c r="P422" s="338"/>
      <c r="Q422" s="338"/>
      <c r="R422" s="338"/>
      <c r="S422" s="338"/>
      <c r="T422" s="338"/>
      <c r="U422" s="338"/>
      <c r="V422" s="338"/>
      <c r="W422" s="338"/>
      <c r="X422" s="338"/>
      <c r="Y422" s="338"/>
      <c r="Z422" s="338"/>
      <c r="AA422" s="338"/>
      <c r="AB422" s="338"/>
    </row>
    <row r="423" spans="1:28" ht="14.25" customHeight="1" x14ac:dyDescent="0.35">
      <c r="A423" s="338"/>
      <c r="B423" s="338"/>
      <c r="C423" s="338"/>
      <c r="D423" s="338"/>
      <c r="E423" s="338"/>
      <c r="F423" s="338"/>
      <c r="G423" s="338"/>
      <c r="H423" s="338"/>
      <c r="I423" s="338"/>
      <c r="J423" s="338"/>
      <c r="K423" s="338"/>
      <c r="L423" s="338"/>
      <c r="M423" s="338"/>
      <c r="N423" s="338"/>
      <c r="O423" s="338"/>
      <c r="P423" s="338"/>
      <c r="Q423" s="338"/>
      <c r="R423" s="338"/>
      <c r="S423" s="338"/>
      <c r="T423" s="338"/>
      <c r="U423" s="338"/>
      <c r="V423" s="338"/>
      <c r="W423" s="338"/>
      <c r="X423" s="338"/>
      <c r="Y423" s="338"/>
      <c r="Z423" s="338"/>
      <c r="AA423" s="338"/>
      <c r="AB423" s="338"/>
    </row>
    <row r="424" spans="1:28" ht="14.25" customHeight="1" x14ac:dyDescent="0.35">
      <c r="A424" s="338"/>
      <c r="B424" s="338"/>
      <c r="C424" s="338"/>
      <c r="D424" s="338"/>
      <c r="E424" s="338"/>
      <c r="F424" s="338"/>
      <c r="G424" s="338"/>
      <c r="H424" s="338"/>
      <c r="I424" s="338"/>
      <c r="J424" s="338"/>
      <c r="K424" s="338"/>
      <c r="L424" s="338"/>
      <c r="M424" s="338"/>
      <c r="N424" s="338"/>
      <c r="O424" s="338"/>
      <c r="P424" s="338"/>
      <c r="Q424" s="338"/>
      <c r="R424" s="338"/>
      <c r="S424" s="338"/>
      <c r="T424" s="338"/>
      <c r="U424" s="338"/>
      <c r="V424" s="338"/>
      <c r="W424" s="338"/>
      <c r="X424" s="338"/>
      <c r="Y424" s="338"/>
      <c r="Z424" s="338"/>
      <c r="AA424" s="338"/>
      <c r="AB424" s="338"/>
    </row>
    <row r="425" spans="1:28" ht="14.25" customHeight="1" x14ac:dyDescent="0.35">
      <c r="A425" s="338"/>
      <c r="B425" s="338"/>
      <c r="C425" s="338"/>
      <c r="D425" s="338"/>
      <c r="E425" s="338"/>
      <c r="F425" s="338"/>
      <c r="G425" s="338"/>
      <c r="H425" s="338"/>
      <c r="I425" s="338"/>
      <c r="J425" s="338"/>
      <c r="K425" s="338"/>
      <c r="L425" s="338"/>
      <c r="M425" s="338"/>
      <c r="N425" s="338"/>
      <c r="O425" s="338"/>
      <c r="P425" s="338"/>
      <c r="Q425" s="338"/>
      <c r="R425" s="338"/>
      <c r="S425" s="338"/>
      <c r="T425" s="338"/>
      <c r="U425" s="338"/>
      <c r="V425" s="338"/>
      <c r="W425" s="338"/>
      <c r="X425" s="338"/>
      <c r="Y425" s="338"/>
      <c r="Z425" s="338"/>
      <c r="AA425" s="338"/>
      <c r="AB425" s="338"/>
    </row>
    <row r="426" spans="1:28" ht="14.25" customHeight="1" x14ac:dyDescent="0.35">
      <c r="A426" s="338"/>
      <c r="B426" s="338"/>
      <c r="C426" s="338"/>
      <c r="D426" s="338"/>
      <c r="E426" s="338"/>
      <c r="F426" s="338"/>
      <c r="G426" s="338"/>
      <c r="H426" s="338"/>
      <c r="I426" s="338"/>
      <c r="J426" s="338"/>
      <c r="K426" s="338"/>
      <c r="L426" s="338"/>
      <c r="M426" s="338"/>
      <c r="N426" s="338"/>
      <c r="O426" s="338"/>
      <c r="P426" s="338"/>
      <c r="Q426" s="338"/>
      <c r="R426" s="338"/>
      <c r="S426" s="338"/>
      <c r="T426" s="338"/>
      <c r="U426" s="338"/>
      <c r="V426" s="338"/>
      <c r="W426" s="338"/>
      <c r="X426" s="338"/>
      <c r="Y426" s="338"/>
      <c r="Z426" s="338"/>
      <c r="AA426" s="338"/>
      <c r="AB426" s="338"/>
    </row>
    <row r="427" spans="1:28" ht="14.25" customHeight="1" x14ac:dyDescent="0.35">
      <c r="A427" s="338"/>
      <c r="B427" s="338"/>
      <c r="C427" s="338"/>
      <c r="D427" s="338"/>
      <c r="E427" s="338"/>
      <c r="F427" s="338"/>
      <c r="G427" s="338"/>
      <c r="H427" s="338"/>
      <c r="I427" s="338"/>
      <c r="J427" s="338"/>
      <c r="K427" s="338"/>
      <c r="L427" s="338"/>
      <c r="M427" s="338"/>
      <c r="N427" s="338"/>
      <c r="O427" s="338"/>
      <c r="P427" s="338"/>
      <c r="Q427" s="338"/>
      <c r="R427" s="338"/>
      <c r="S427" s="338"/>
      <c r="T427" s="338"/>
      <c r="U427" s="338"/>
      <c r="V427" s="338"/>
      <c r="W427" s="338"/>
      <c r="X427" s="338"/>
      <c r="Y427" s="338"/>
      <c r="Z427" s="338"/>
      <c r="AA427" s="338"/>
      <c r="AB427" s="338"/>
    </row>
    <row r="428" spans="1:28" ht="14.25" customHeight="1" x14ac:dyDescent="0.35">
      <c r="A428" s="338"/>
      <c r="B428" s="338"/>
      <c r="C428" s="338"/>
      <c r="D428" s="338"/>
      <c r="E428" s="338"/>
      <c r="F428" s="338"/>
      <c r="G428" s="338"/>
      <c r="H428" s="338"/>
      <c r="I428" s="338"/>
      <c r="J428" s="338"/>
      <c r="K428" s="338"/>
      <c r="L428" s="338"/>
      <c r="M428" s="338"/>
      <c r="N428" s="338"/>
      <c r="O428" s="338"/>
      <c r="P428" s="338"/>
      <c r="Q428" s="338"/>
      <c r="R428" s="338"/>
      <c r="S428" s="338"/>
      <c r="T428" s="338"/>
      <c r="U428" s="338"/>
      <c r="V428" s="338"/>
      <c r="W428" s="338"/>
      <c r="X428" s="338"/>
      <c r="Y428" s="338"/>
      <c r="Z428" s="338"/>
      <c r="AA428" s="338"/>
      <c r="AB428" s="338"/>
    </row>
    <row r="429" spans="1:28" ht="14.25" customHeight="1" x14ac:dyDescent="0.35">
      <c r="A429" s="338"/>
      <c r="B429" s="338"/>
      <c r="C429" s="338"/>
      <c r="D429" s="338"/>
      <c r="E429" s="338"/>
      <c r="F429" s="338"/>
      <c r="G429" s="338"/>
      <c r="H429" s="338"/>
      <c r="I429" s="338"/>
      <c r="J429" s="338"/>
      <c r="K429" s="338"/>
      <c r="L429" s="338"/>
      <c r="M429" s="338"/>
      <c r="N429" s="338"/>
      <c r="O429" s="338"/>
      <c r="P429" s="338"/>
      <c r="Q429" s="338"/>
      <c r="R429" s="338"/>
      <c r="S429" s="338"/>
      <c r="T429" s="338"/>
      <c r="U429" s="338"/>
      <c r="V429" s="338"/>
      <c r="W429" s="338"/>
      <c r="X429" s="338"/>
      <c r="Y429" s="338"/>
      <c r="Z429" s="338"/>
      <c r="AA429" s="338"/>
      <c r="AB429" s="338"/>
    </row>
    <row r="430" spans="1:28" ht="14.25" customHeight="1" x14ac:dyDescent="0.35">
      <c r="A430" s="338"/>
      <c r="B430" s="338"/>
      <c r="C430" s="338"/>
      <c r="D430" s="338"/>
      <c r="E430" s="338"/>
      <c r="F430" s="338"/>
      <c r="G430" s="338"/>
      <c r="H430" s="338"/>
      <c r="I430" s="338"/>
      <c r="J430" s="338"/>
      <c r="K430" s="338"/>
      <c r="L430" s="338"/>
      <c r="M430" s="338"/>
      <c r="N430" s="338"/>
      <c r="O430" s="338"/>
      <c r="P430" s="338"/>
      <c r="Q430" s="338"/>
      <c r="R430" s="338"/>
      <c r="S430" s="338"/>
      <c r="T430" s="338"/>
      <c r="U430" s="338"/>
      <c r="V430" s="338"/>
      <c r="W430" s="338"/>
      <c r="X430" s="338"/>
      <c r="Y430" s="338"/>
      <c r="Z430" s="338"/>
      <c r="AA430" s="338"/>
      <c r="AB430" s="338"/>
    </row>
    <row r="431" spans="1:28" ht="14.25" customHeight="1" x14ac:dyDescent="0.35">
      <c r="A431" s="338"/>
      <c r="B431" s="338"/>
      <c r="C431" s="338"/>
      <c r="D431" s="338"/>
      <c r="E431" s="338"/>
      <c r="F431" s="338"/>
      <c r="G431" s="338"/>
      <c r="H431" s="338"/>
      <c r="I431" s="338"/>
      <c r="J431" s="338"/>
      <c r="K431" s="338"/>
      <c r="L431" s="338"/>
      <c r="M431" s="338"/>
      <c r="N431" s="338"/>
      <c r="O431" s="338"/>
      <c r="P431" s="338"/>
      <c r="Q431" s="338"/>
      <c r="R431" s="338"/>
      <c r="S431" s="338"/>
      <c r="T431" s="338"/>
      <c r="U431" s="338"/>
      <c r="V431" s="338"/>
      <c r="W431" s="338"/>
      <c r="X431" s="338"/>
      <c r="Y431" s="338"/>
      <c r="Z431" s="338"/>
      <c r="AA431" s="338"/>
      <c r="AB431" s="338"/>
    </row>
    <row r="432" spans="1:28" ht="14.25" customHeight="1" x14ac:dyDescent="0.35">
      <c r="A432" s="338"/>
      <c r="B432" s="338"/>
      <c r="C432" s="338"/>
      <c r="D432" s="338"/>
      <c r="E432" s="338"/>
      <c r="F432" s="338"/>
      <c r="G432" s="338"/>
      <c r="H432" s="338"/>
      <c r="I432" s="338"/>
      <c r="J432" s="338"/>
      <c r="K432" s="338"/>
      <c r="L432" s="338"/>
      <c r="M432" s="338"/>
      <c r="N432" s="338"/>
      <c r="O432" s="338"/>
      <c r="P432" s="338"/>
      <c r="Q432" s="338"/>
      <c r="R432" s="338"/>
      <c r="S432" s="338"/>
      <c r="T432" s="338"/>
      <c r="U432" s="338"/>
      <c r="V432" s="338"/>
      <c r="W432" s="338"/>
      <c r="X432" s="338"/>
      <c r="Y432" s="338"/>
      <c r="Z432" s="338"/>
      <c r="AA432" s="338"/>
      <c r="AB432" s="338"/>
    </row>
    <row r="433" spans="1:28" ht="14.25" customHeight="1" x14ac:dyDescent="0.35">
      <c r="A433" s="338"/>
      <c r="B433" s="338"/>
      <c r="C433" s="338"/>
      <c r="D433" s="338"/>
      <c r="E433" s="338"/>
      <c r="F433" s="338"/>
      <c r="G433" s="338"/>
      <c r="H433" s="338"/>
      <c r="I433" s="338"/>
      <c r="J433" s="338"/>
      <c r="K433" s="338"/>
      <c r="L433" s="338"/>
      <c r="M433" s="338"/>
      <c r="N433" s="338"/>
      <c r="O433" s="338"/>
      <c r="P433" s="338"/>
      <c r="Q433" s="338"/>
      <c r="R433" s="338"/>
      <c r="S433" s="338"/>
      <c r="T433" s="338"/>
      <c r="U433" s="338"/>
      <c r="V433" s="338"/>
      <c r="W433" s="338"/>
      <c r="X433" s="338"/>
      <c r="Y433" s="338"/>
      <c r="Z433" s="338"/>
      <c r="AA433" s="338"/>
      <c r="AB433" s="338"/>
    </row>
    <row r="434" spans="1:28" ht="14.25" customHeight="1" x14ac:dyDescent="0.35">
      <c r="A434" s="338"/>
      <c r="B434" s="338"/>
      <c r="C434" s="338"/>
      <c r="D434" s="338"/>
      <c r="E434" s="338"/>
      <c r="F434" s="338"/>
      <c r="G434" s="338"/>
      <c r="H434" s="338"/>
      <c r="I434" s="338"/>
      <c r="J434" s="338"/>
      <c r="K434" s="338"/>
      <c r="L434" s="338"/>
      <c r="M434" s="338"/>
      <c r="N434" s="338"/>
      <c r="O434" s="338"/>
      <c r="P434" s="338"/>
      <c r="Q434" s="338"/>
      <c r="R434" s="338"/>
      <c r="S434" s="338"/>
      <c r="T434" s="338"/>
      <c r="U434" s="338"/>
      <c r="V434" s="338"/>
      <c r="W434" s="338"/>
      <c r="X434" s="338"/>
      <c r="Y434" s="338"/>
      <c r="Z434" s="338"/>
      <c r="AA434" s="338"/>
      <c r="AB434" s="338"/>
    </row>
    <row r="435" spans="1:28" ht="14.25" customHeight="1" x14ac:dyDescent="0.35">
      <c r="A435" s="338"/>
      <c r="B435" s="338"/>
      <c r="C435" s="338"/>
      <c r="D435" s="338"/>
      <c r="E435" s="338"/>
      <c r="F435" s="338"/>
      <c r="G435" s="338"/>
      <c r="H435" s="338"/>
      <c r="I435" s="338"/>
      <c r="J435" s="338"/>
      <c r="K435" s="338"/>
      <c r="L435" s="338"/>
      <c r="M435" s="338"/>
      <c r="N435" s="338"/>
      <c r="O435" s="338"/>
      <c r="P435" s="338"/>
      <c r="Q435" s="338"/>
      <c r="R435" s="338"/>
      <c r="S435" s="338"/>
      <c r="T435" s="338"/>
      <c r="U435" s="338"/>
      <c r="V435" s="338"/>
      <c r="W435" s="338"/>
      <c r="X435" s="338"/>
      <c r="Y435" s="338"/>
      <c r="Z435" s="338"/>
      <c r="AA435" s="338"/>
      <c r="AB435" s="338"/>
    </row>
    <row r="436" spans="1:28" ht="14.25" customHeight="1" x14ac:dyDescent="0.35">
      <c r="A436" s="338"/>
      <c r="B436" s="338"/>
      <c r="C436" s="338"/>
      <c r="D436" s="338"/>
      <c r="E436" s="338"/>
      <c r="F436" s="338"/>
      <c r="G436" s="338"/>
      <c r="H436" s="338"/>
      <c r="I436" s="338"/>
      <c r="J436" s="338"/>
      <c r="K436" s="338"/>
      <c r="L436" s="338"/>
      <c r="M436" s="338"/>
      <c r="N436" s="338"/>
      <c r="O436" s="338"/>
      <c r="P436" s="338"/>
      <c r="Q436" s="338"/>
      <c r="R436" s="338"/>
      <c r="S436" s="338"/>
      <c r="T436" s="338"/>
      <c r="U436" s="338"/>
      <c r="V436" s="338"/>
      <c r="W436" s="338"/>
      <c r="X436" s="338"/>
      <c r="Y436" s="338"/>
      <c r="Z436" s="338"/>
      <c r="AA436" s="338"/>
      <c r="AB436" s="338"/>
    </row>
    <row r="437" spans="1:28" ht="14.25" customHeight="1" x14ac:dyDescent="0.35">
      <c r="A437" s="338"/>
      <c r="B437" s="338"/>
      <c r="C437" s="338"/>
      <c r="D437" s="338"/>
      <c r="E437" s="338"/>
      <c r="F437" s="338"/>
      <c r="G437" s="338"/>
      <c r="H437" s="338"/>
      <c r="I437" s="338"/>
      <c r="J437" s="338"/>
      <c r="K437" s="338"/>
      <c r="L437" s="338"/>
      <c r="M437" s="338"/>
      <c r="N437" s="338"/>
      <c r="O437" s="338"/>
      <c r="P437" s="338"/>
      <c r="Q437" s="338"/>
      <c r="R437" s="338"/>
      <c r="S437" s="338"/>
      <c r="T437" s="338"/>
      <c r="U437" s="338"/>
      <c r="V437" s="338"/>
      <c r="W437" s="338"/>
      <c r="X437" s="338"/>
      <c r="Y437" s="338"/>
      <c r="Z437" s="338"/>
      <c r="AA437" s="338"/>
      <c r="AB437" s="338"/>
    </row>
    <row r="438" spans="1:28" ht="14.25" customHeight="1" x14ac:dyDescent="0.35">
      <c r="A438" s="338"/>
      <c r="B438" s="338"/>
      <c r="C438" s="338"/>
      <c r="D438" s="338"/>
      <c r="E438" s="338"/>
      <c r="F438" s="338"/>
      <c r="G438" s="338"/>
      <c r="H438" s="338"/>
      <c r="I438" s="338"/>
      <c r="J438" s="338"/>
      <c r="K438" s="338"/>
      <c r="L438" s="338"/>
      <c r="M438" s="338"/>
      <c r="N438" s="338"/>
      <c r="O438" s="338"/>
      <c r="P438" s="338"/>
      <c r="Q438" s="338"/>
      <c r="R438" s="338"/>
      <c r="S438" s="338"/>
      <c r="T438" s="338"/>
      <c r="U438" s="338"/>
      <c r="V438" s="338"/>
      <c r="W438" s="338"/>
      <c r="X438" s="338"/>
      <c r="Y438" s="338"/>
      <c r="Z438" s="338"/>
      <c r="AA438" s="338"/>
      <c r="AB438" s="338"/>
    </row>
    <row r="439" spans="1:28" ht="14.25" customHeight="1" x14ac:dyDescent="0.35">
      <c r="A439" s="338"/>
      <c r="B439" s="338"/>
      <c r="C439" s="338"/>
      <c r="D439" s="338"/>
      <c r="E439" s="338"/>
      <c r="F439" s="338"/>
      <c r="G439" s="338"/>
      <c r="H439" s="338"/>
      <c r="I439" s="338"/>
      <c r="J439" s="338"/>
      <c r="K439" s="338"/>
      <c r="L439" s="338"/>
      <c r="M439" s="338"/>
      <c r="N439" s="338"/>
      <c r="O439" s="338"/>
      <c r="P439" s="338"/>
      <c r="Q439" s="338"/>
      <c r="R439" s="338"/>
      <c r="S439" s="338"/>
      <c r="T439" s="338"/>
      <c r="U439" s="338"/>
      <c r="V439" s="338"/>
      <c r="W439" s="338"/>
      <c r="X439" s="338"/>
      <c r="Y439" s="338"/>
      <c r="Z439" s="338"/>
      <c r="AA439" s="338"/>
      <c r="AB439" s="338"/>
    </row>
    <row r="440" spans="1:28" ht="14.25" customHeight="1" x14ac:dyDescent="0.35">
      <c r="A440" s="338"/>
      <c r="B440" s="338"/>
      <c r="C440" s="338"/>
      <c r="D440" s="338"/>
      <c r="E440" s="338"/>
      <c r="F440" s="338"/>
      <c r="G440" s="338"/>
      <c r="H440" s="338"/>
      <c r="I440" s="338"/>
      <c r="J440" s="338"/>
      <c r="K440" s="338"/>
      <c r="L440" s="338"/>
      <c r="M440" s="338"/>
      <c r="N440" s="338"/>
      <c r="O440" s="338"/>
      <c r="P440" s="338"/>
      <c r="Q440" s="338"/>
      <c r="R440" s="338"/>
      <c r="S440" s="338"/>
      <c r="T440" s="338"/>
      <c r="U440" s="338"/>
      <c r="V440" s="338"/>
      <c r="W440" s="338"/>
      <c r="X440" s="338"/>
      <c r="Y440" s="338"/>
      <c r="Z440" s="338"/>
      <c r="AA440" s="338"/>
      <c r="AB440" s="338"/>
    </row>
    <row r="441" spans="1:28" ht="14.25" customHeight="1" x14ac:dyDescent="0.35">
      <c r="A441" s="338"/>
      <c r="B441" s="338"/>
      <c r="C441" s="338"/>
      <c r="D441" s="338"/>
      <c r="E441" s="338"/>
      <c r="F441" s="338"/>
      <c r="G441" s="338"/>
      <c r="H441" s="338"/>
      <c r="I441" s="338"/>
      <c r="J441" s="338"/>
      <c r="K441" s="338"/>
      <c r="L441" s="338"/>
      <c r="M441" s="338"/>
      <c r="N441" s="338"/>
      <c r="O441" s="338"/>
      <c r="P441" s="338"/>
      <c r="Q441" s="338"/>
      <c r="R441" s="338"/>
      <c r="S441" s="338"/>
      <c r="T441" s="338"/>
      <c r="U441" s="338"/>
      <c r="V441" s="338"/>
      <c r="W441" s="338"/>
      <c r="X441" s="338"/>
      <c r="Y441" s="338"/>
      <c r="Z441" s="338"/>
      <c r="AA441" s="338"/>
      <c r="AB441" s="338"/>
    </row>
    <row r="442" spans="1:28" ht="14.25" customHeight="1" x14ac:dyDescent="0.35">
      <c r="A442" s="338"/>
      <c r="B442" s="338"/>
      <c r="C442" s="338"/>
      <c r="D442" s="338"/>
      <c r="E442" s="338"/>
      <c r="F442" s="338"/>
      <c r="G442" s="338"/>
      <c r="H442" s="338"/>
      <c r="I442" s="338"/>
      <c r="J442" s="338"/>
      <c r="K442" s="338"/>
      <c r="L442" s="338"/>
      <c r="M442" s="338"/>
      <c r="N442" s="338"/>
      <c r="O442" s="338"/>
      <c r="P442" s="338"/>
      <c r="Q442" s="338"/>
      <c r="R442" s="338"/>
      <c r="S442" s="338"/>
      <c r="T442" s="338"/>
      <c r="U442" s="338"/>
      <c r="V442" s="338"/>
      <c r="W442" s="338"/>
      <c r="X442" s="338"/>
      <c r="Y442" s="338"/>
      <c r="Z442" s="338"/>
      <c r="AA442" s="338"/>
      <c r="AB442" s="338"/>
    </row>
    <row r="443" spans="1:28" ht="14.25" customHeight="1" x14ac:dyDescent="0.35">
      <c r="A443" s="338"/>
      <c r="B443" s="338"/>
      <c r="C443" s="338"/>
      <c r="D443" s="338"/>
      <c r="E443" s="338"/>
      <c r="F443" s="338"/>
      <c r="G443" s="338"/>
      <c r="H443" s="338"/>
      <c r="I443" s="338"/>
      <c r="J443" s="338"/>
      <c r="K443" s="338"/>
      <c r="L443" s="338"/>
      <c r="M443" s="338"/>
      <c r="N443" s="338"/>
      <c r="O443" s="338"/>
      <c r="P443" s="338"/>
      <c r="Q443" s="338"/>
      <c r="R443" s="338"/>
      <c r="S443" s="338"/>
      <c r="T443" s="338"/>
      <c r="U443" s="338"/>
      <c r="V443" s="338"/>
      <c r="W443" s="338"/>
      <c r="X443" s="338"/>
      <c r="Y443" s="338"/>
      <c r="Z443" s="338"/>
      <c r="AA443" s="338"/>
      <c r="AB443" s="338"/>
    </row>
    <row r="444" spans="1:28" ht="14.25" customHeight="1" x14ac:dyDescent="0.35">
      <c r="A444" s="338"/>
      <c r="B444" s="338"/>
      <c r="C444" s="338"/>
      <c r="D444" s="338"/>
      <c r="E444" s="338"/>
      <c r="F444" s="338"/>
      <c r="G444" s="338"/>
      <c r="H444" s="338"/>
      <c r="I444" s="338"/>
      <c r="J444" s="338"/>
      <c r="K444" s="338"/>
      <c r="L444" s="338"/>
      <c r="M444" s="338"/>
      <c r="N444" s="338"/>
      <c r="O444" s="338"/>
      <c r="P444" s="338"/>
      <c r="Q444" s="338"/>
      <c r="R444" s="338"/>
      <c r="S444" s="338"/>
      <c r="T444" s="338"/>
      <c r="U444" s="338"/>
      <c r="V444" s="338"/>
      <c r="W444" s="338"/>
      <c r="X444" s="338"/>
      <c r="Y444" s="338"/>
      <c r="Z444" s="338"/>
      <c r="AA444" s="338"/>
      <c r="AB444" s="338"/>
    </row>
    <row r="445" spans="1:28" ht="14.25" customHeight="1" x14ac:dyDescent="0.35">
      <c r="A445" s="338"/>
      <c r="B445" s="338"/>
      <c r="C445" s="338"/>
      <c r="D445" s="338"/>
      <c r="E445" s="338"/>
      <c r="F445" s="338"/>
      <c r="G445" s="338"/>
      <c r="H445" s="338"/>
      <c r="I445" s="338"/>
      <c r="J445" s="338"/>
      <c r="K445" s="338"/>
      <c r="L445" s="338"/>
      <c r="M445" s="338"/>
      <c r="N445" s="338"/>
      <c r="O445" s="338"/>
      <c r="P445" s="338"/>
      <c r="Q445" s="338"/>
      <c r="R445" s="338"/>
      <c r="S445" s="338"/>
      <c r="T445" s="338"/>
      <c r="U445" s="338"/>
      <c r="V445" s="338"/>
      <c r="W445" s="338"/>
      <c r="X445" s="338"/>
      <c r="Y445" s="338"/>
      <c r="Z445" s="338"/>
      <c r="AA445" s="338"/>
      <c r="AB445" s="338"/>
    </row>
    <row r="446" spans="1:28" ht="14.25" customHeight="1" x14ac:dyDescent="0.35">
      <c r="A446" s="338"/>
      <c r="B446" s="338"/>
      <c r="C446" s="338"/>
      <c r="D446" s="338"/>
      <c r="E446" s="338"/>
      <c r="F446" s="338"/>
      <c r="G446" s="338"/>
      <c r="H446" s="338"/>
      <c r="I446" s="338"/>
      <c r="J446" s="338"/>
      <c r="K446" s="338"/>
      <c r="L446" s="338"/>
      <c r="M446" s="338"/>
      <c r="N446" s="338"/>
      <c r="O446" s="338"/>
      <c r="P446" s="338"/>
      <c r="Q446" s="338"/>
      <c r="R446" s="338"/>
      <c r="S446" s="338"/>
      <c r="T446" s="338"/>
      <c r="U446" s="338"/>
      <c r="V446" s="338"/>
      <c r="W446" s="338"/>
      <c r="X446" s="338"/>
      <c r="Y446" s="338"/>
      <c r="Z446" s="338"/>
      <c r="AA446" s="338"/>
      <c r="AB446" s="338"/>
    </row>
    <row r="447" spans="1:28" ht="14.25" customHeight="1" x14ac:dyDescent="0.35">
      <c r="A447" s="338"/>
      <c r="B447" s="338"/>
      <c r="C447" s="338"/>
      <c r="D447" s="338"/>
      <c r="E447" s="338"/>
      <c r="F447" s="338"/>
      <c r="G447" s="338"/>
      <c r="H447" s="338"/>
      <c r="I447" s="338"/>
      <c r="J447" s="338"/>
      <c r="K447" s="338"/>
      <c r="L447" s="338"/>
      <c r="M447" s="338"/>
      <c r="N447" s="338"/>
      <c r="O447" s="338"/>
      <c r="P447" s="338"/>
      <c r="Q447" s="338"/>
      <c r="R447" s="338"/>
      <c r="S447" s="338"/>
      <c r="T447" s="338"/>
      <c r="U447" s="338"/>
      <c r="V447" s="338"/>
      <c r="W447" s="338"/>
      <c r="X447" s="338"/>
      <c r="Y447" s="338"/>
      <c r="Z447" s="338"/>
      <c r="AA447" s="338"/>
      <c r="AB447" s="338"/>
    </row>
    <row r="448" spans="1:28" ht="14.25" customHeight="1" x14ac:dyDescent="0.35">
      <c r="A448" s="338"/>
      <c r="B448" s="338"/>
      <c r="C448" s="338"/>
      <c r="D448" s="338"/>
      <c r="E448" s="338"/>
      <c r="F448" s="338"/>
      <c r="G448" s="338"/>
      <c r="H448" s="338"/>
      <c r="I448" s="338"/>
      <c r="J448" s="338"/>
      <c r="K448" s="338"/>
      <c r="L448" s="338"/>
      <c r="M448" s="338"/>
      <c r="N448" s="338"/>
      <c r="O448" s="338"/>
      <c r="P448" s="338"/>
      <c r="Q448" s="338"/>
      <c r="R448" s="338"/>
      <c r="S448" s="338"/>
      <c r="T448" s="338"/>
      <c r="U448" s="338"/>
      <c r="V448" s="338"/>
      <c r="W448" s="338"/>
      <c r="X448" s="338"/>
      <c r="Y448" s="338"/>
      <c r="Z448" s="338"/>
      <c r="AA448" s="338"/>
      <c r="AB448" s="338"/>
    </row>
    <row r="449" spans="1:28" ht="14.25" customHeight="1" x14ac:dyDescent="0.35">
      <c r="A449" s="338"/>
      <c r="B449" s="338"/>
      <c r="C449" s="338"/>
      <c r="D449" s="338"/>
      <c r="E449" s="338"/>
      <c r="F449" s="338"/>
      <c r="G449" s="338"/>
      <c r="H449" s="338"/>
      <c r="I449" s="338"/>
      <c r="J449" s="338"/>
      <c r="K449" s="338"/>
      <c r="L449" s="338"/>
      <c r="M449" s="338"/>
      <c r="N449" s="338"/>
      <c r="O449" s="338"/>
      <c r="P449" s="338"/>
      <c r="Q449" s="338"/>
      <c r="R449" s="338"/>
      <c r="S449" s="338"/>
      <c r="T449" s="338"/>
      <c r="U449" s="338"/>
      <c r="V449" s="338"/>
      <c r="W449" s="338"/>
      <c r="X449" s="338"/>
      <c r="Y449" s="338"/>
      <c r="Z449" s="338"/>
      <c r="AA449" s="338"/>
      <c r="AB449" s="338"/>
    </row>
    <row r="450" spans="1:28" ht="14.25" customHeight="1" x14ac:dyDescent="0.35">
      <c r="A450" s="338"/>
      <c r="B450" s="338"/>
      <c r="C450" s="338"/>
      <c r="D450" s="338"/>
      <c r="E450" s="338"/>
      <c r="F450" s="338"/>
      <c r="G450" s="338"/>
      <c r="H450" s="338"/>
      <c r="I450" s="338"/>
      <c r="J450" s="338"/>
      <c r="K450" s="338"/>
      <c r="L450" s="338"/>
      <c r="M450" s="338"/>
      <c r="N450" s="338"/>
      <c r="O450" s="338"/>
      <c r="P450" s="338"/>
      <c r="Q450" s="338"/>
      <c r="R450" s="338"/>
      <c r="S450" s="338"/>
      <c r="T450" s="338"/>
      <c r="U450" s="338"/>
      <c r="V450" s="338"/>
      <c r="W450" s="338"/>
      <c r="X450" s="338"/>
      <c r="Y450" s="338"/>
      <c r="Z450" s="338"/>
      <c r="AA450" s="338"/>
      <c r="AB450" s="338"/>
    </row>
    <row r="451" spans="1:28" ht="14.25" customHeight="1" x14ac:dyDescent="0.35">
      <c r="A451" s="338"/>
      <c r="B451" s="338"/>
      <c r="C451" s="338"/>
      <c r="D451" s="338"/>
      <c r="E451" s="338"/>
      <c r="F451" s="338"/>
      <c r="G451" s="338"/>
      <c r="H451" s="338"/>
      <c r="I451" s="338"/>
      <c r="J451" s="338"/>
      <c r="K451" s="338"/>
      <c r="L451" s="338"/>
      <c r="M451" s="338"/>
      <c r="N451" s="338"/>
      <c r="O451" s="338"/>
      <c r="P451" s="338"/>
      <c r="Q451" s="338"/>
      <c r="R451" s="338"/>
      <c r="S451" s="338"/>
      <c r="T451" s="338"/>
      <c r="U451" s="338"/>
      <c r="V451" s="338"/>
      <c r="W451" s="338"/>
      <c r="X451" s="338"/>
      <c r="Y451" s="338"/>
      <c r="Z451" s="338"/>
      <c r="AA451" s="338"/>
      <c r="AB451" s="338"/>
    </row>
    <row r="452" spans="1:28" ht="14.25" customHeight="1" x14ac:dyDescent="0.35">
      <c r="A452" s="338"/>
      <c r="B452" s="338"/>
      <c r="C452" s="338"/>
      <c r="D452" s="338"/>
      <c r="E452" s="338"/>
      <c r="F452" s="338"/>
      <c r="G452" s="338"/>
      <c r="H452" s="338"/>
      <c r="I452" s="338"/>
      <c r="J452" s="338"/>
      <c r="K452" s="338"/>
      <c r="L452" s="338"/>
      <c r="M452" s="338"/>
      <c r="N452" s="338"/>
      <c r="O452" s="338"/>
      <c r="P452" s="338"/>
      <c r="Q452" s="338"/>
      <c r="R452" s="338"/>
      <c r="S452" s="338"/>
      <c r="T452" s="338"/>
      <c r="U452" s="338"/>
      <c r="V452" s="338"/>
      <c r="W452" s="338"/>
      <c r="X452" s="338"/>
      <c r="Y452" s="338"/>
      <c r="Z452" s="338"/>
      <c r="AA452" s="338"/>
      <c r="AB452" s="338"/>
    </row>
    <row r="453" spans="1:28" ht="14.25" customHeight="1" x14ac:dyDescent="0.35">
      <c r="A453" s="338"/>
      <c r="B453" s="338"/>
      <c r="C453" s="338"/>
      <c r="D453" s="338"/>
      <c r="E453" s="338"/>
      <c r="F453" s="338"/>
      <c r="G453" s="338"/>
      <c r="H453" s="338"/>
      <c r="I453" s="338"/>
      <c r="J453" s="338"/>
      <c r="K453" s="338"/>
      <c r="L453" s="338"/>
      <c r="M453" s="338"/>
      <c r="N453" s="338"/>
      <c r="O453" s="338"/>
      <c r="P453" s="338"/>
      <c r="Q453" s="338"/>
      <c r="R453" s="338"/>
      <c r="S453" s="338"/>
      <c r="T453" s="338"/>
      <c r="U453" s="338"/>
      <c r="V453" s="338"/>
      <c r="W453" s="338"/>
      <c r="X453" s="338"/>
      <c r="Y453" s="338"/>
      <c r="Z453" s="338"/>
      <c r="AA453" s="338"/>
      <c r="AB453" s="338"/>
    </row>
    <row r="454" spans="1:28" ht="14.25" customHeight="1" x14ac:dyDescent="0.35">
      <c r="A454" s="338"/>
      <c r="B454" s="338"/>
      <c r="C454" s="338"/>
      <c r="D454" s="338"/>
      <c r="E454" s="338"/>
      <c r="F454" s="338"/>
      <c r="G454" s="338"/>
      <c r="H454" s="338"/>
      <c r="I454" s="338"/>
      <c r="J454" s="338"/>
      <c r="K454" s="338"/>
      <c r="L454" s="338"/>
      <c r="M454" s="338"/>
      <c r="N454" s="338"/>
      <c r="O454" s="338"/>
      <c r="P454" s="338"/>
      <c r="Q454" s="338"/>
      <c r="R454" s="338"/>
      <c r="S454" s="338"/>
      <c r="T454" s="338"/>
      <c r="U454" s="338"/>
      <c r="V454" s="338"/>
      <c r="W454" s="338"/>
      <c r="X454" s="338"/>
      <c r="Y454" s="338"/>
      <c r="Z454" s="338"/>
      <c r="AA454" s="338"/>
      <c r="AB454" s="338"/>
    </row>
    <row r="455" spans="1:28" ht="14.25" customHeight="1" x14ac:dyDescent="0.35">
      <c r="A455" s="338"/>
      <c r="B455" s="338"/>
      <c r="C455" s="338"/>
      <c r="D455" s="338"/>
      <c r="E455" s="338"/>
      <c r="F455" s="338"/>
      <c r="G455" s="338"/>
      <c r="H455" s="338"/>
      <c r="I455" s="338"/>
      <c r="J455" s="338"/>
      <c r="K455" s="338"/>
      <c r="L455" s="338"/>
      <c r="M455" s="338"/>
      <c r="N455" s="338"/>
      <c r="O455" s="338"/>
      <c r="P455" s="338"/>
      <c r="Q455" s="338"/>
      <c r="R455" s="338"/>
      <c r="S455" s="338"/>
      <c r="T455" s="338"/>
      <c r="U455" s="338"/>
      <c r="V455" s="338"/>
      <c r="W455" s="338"/>
      <c r="X455" s="338"/>
      <c r="Y455" s="338"/>
      <c r="Z455" s="338"/>
      <c r="AA455" s="338"/>
      <c r="AB455" s="338"/>
    </row>
    <row r="456" spans="1:28" ht="14.25" customHeight="1" x14ac:dyDescent="0.35">
      <c r="A456" s="338"/>
      <c r="B456" s="338"/>
      <c r="C456" s="338"/>
      <c r="D456" s="338"/>
      <c r="E456" s="338"/>
      <c r="F456" s="338"/>
      <c r="G456" s="338"/>
      <c r="H456" s="338"/>
      <c r="I456" s="338"/>
      <c r="J456" s="338"/>
      <c r="K456" s="338"/>
      <c r="L456" s="338"/>
      <c r="M456" s="338"/>
      <c r="N456" s="338"/>
      <c r="O456" s="338"/>
      <c r="P456" s="338"/>
      <c r="Q456" s="338"/>
      <c r="R456" s="338"/>
      <c r="S456" s="338"/>
      <c r="T456" s="338"/>
      <c r="U456" s="338"/>
      <c r="V456" s="338"/>
      <c r="W456" s="338"/>
      <c r="X456" s="338"/>
      <c r="Y456" s="338"/>
      <c r="Z456" s="338"/>
      <c r="AA456" s="338"/>
      <c r="AB456" s="338"/>
    </row>
    <row r="457" spans="1:28" ht="14.25" customHeight="1" x14ac:dyDescent="0.35">
      <c r="A457" s="338"/>
      <c r="B457" s="338"/>
      <c r="C457" s="338"/>
      <c r="D457" s="338"/>
      <c r="E457" s="338"/>
      <c r="F457" s="338"/>
      <c r="G457" s="338"/>
      <c r="H457" s="338"/>
      <c r="I457" s="338"/>
      <c r="J457" s="338"/>
      <c r="K457" s="338"/>
      <c r="L457" s="338"/>
      <c r="M457" s="338"/>
      <c r="N457" s="338"/>
      <c r="O457" s="338"/>
      <c r="P457" s="338"/>
      <c r="Q457" s="338"/>
      <c r="R457" s="338"/>
      <c r="S457" s="338"/>
      <c r="T457" s="338"/>
      <c r="U457" s="338"/>
      <c r="V457" s="338"/>
      <c r="W457" s="338"/>
      <c r="X457" s="338"/>
      <c r="Y457" s="338"/>
      <c r="Z457" s="338"/>
      <c r="AA457" s="338"/>
      <c r="AB457" s="338"/>
    </row>
    <row r="458" spans="1:28" ht="14.25" customHeight="1" x14ac:dyDescent="0.35">
      <c r="A458" s="338"/>
      <c r="B458" s="338"/>
      <c r="C458" s="338"/>
      <c r="D458" s="338"/>
      <c r="E458" s="338"/>
      <c r="F458" s="338"/>
      <c r="G458" s="338"/>
      <c r="H458" s="338"/>
      <c r="I458" s="338"/>
      <c r="J458" s="338"/>
      <c r="K458" s="338"/>
      <c r="L458" s="338"/>
      <c r="M458" s="338"/>
      <c r="N458" s="338"/>
      <c r="O458" s="338"/>
      <c r="P458" s="338"/>
      <c r="Q458" s="338"/>
      <c r="R458" s="338"/>
      <c r="S458" s="338"/>
      <c r="T458" s="338"/>
      <c r="U458" s="338"/>
      <c r="V458" s="338"/>
      <c r="W458" s="338"/>
      <c r="X458" s="338"/>
      <c r="Y458" s="338"/>
      <c r="Z458" s="338"/>
      <c r="AA458" s="338"/>
      <c r="AB458" s="338"/>
    </row>
    <row r="459" spans="1:28" ht="14.25" customHeight="1" x14ac:dyDescent="0.35">
      <c r="A459" s="338"/>
      <c r="B459" s="338"/>
      <c r="C459" s="338"/>
      <c r="D459" s="338"/>
      <c r="E459" s="338"/>
      <c r="F459" s="338"/>
      <c r="G459" s="338"/>
      <c r="H459" s="338"/>
      <c r="I459" s="338"/>
      <c r="J459" s="338"/>
      <c r="K459" s="338"/>
      <c r="L459" s="338"/>
      <c r="M459" s="338"/>
      <c r="N459" s="338"/>
      <c r="O459" s="338"/>
      <c r="P459" s="338"/>
      <c r="Q459" s="338"/>
      <c r="R459" s="338"/>
      <c r="S459" s="338"/>
      <c r="T459" s="338"/>
      <c r="U459" s="338"/>
      <c r="V459" s="338"/>
      <c r="W459" s="338"/>
      <c r="X459" s="338"/>
      <c r="Y459" s="338"/>
      <c r="Z459" s="338"/>
      <c r="AA459" s="338"/>
      <c r="AB459" s="338"/>
    </row>
    <row r="460" spans="1:28" ht="14.25" customHeight="1" x14ac:dyDescent="0.35">
      <c r="A460" s="338"/>
      <c r="B460" s="338"/>
      <c r="C460" s="338"/>
      <c r="D460" s="338"/>
      <c r="E460" s="338"/>
      <c r="F460" s="338"/>
      <c r="G460" s="338"/>
      <c r="H460" s="338"/>
      <c r="I460" s="338"/>
      <c r="J460" s="338"/>
      <c r="K460" s="338"/>
      <c r="L460" s="338"/>
      <c r="M460" s="338"/>
      <c r="N460" s="338"/>
      <c r="O460" s="338"/>
      <c r="P460" s="338"/>
      <c r="Q460" s="338"/>
      <c r="R460" s="338"/>
      <c r="S460" s="338"/>
      <c r="T460" s="338"/>
      <c r="U460" s="338"/>
      <c r="V460" s="338"/>
      <c r="W460" s="338"/>
      <c r="X460" s="338"/>
      <c r="Y460" s="338"/>
      <c r="Z460" s="338"/>
      <c r="AA460" s="338"/>
      <c r="AB460" s="338"/>
    </row>
    <row r="461" spans="1:28" ht="14.25" customHeight="1" x14ac:dyDescent="0.35">
      <c r="A461" s="338"/>
      <c r="B461" s="338"/>
      <c r="C461" s="338"/>
      <c r="D461" s="338"/>
      <c r="E461" s="338"/>
      <c r="F461" s="338"/>
      <c r="G461" s="338"/>
      <c r="H461" s="338"/>
      <c r="I461" s="338"/>
      <c r="J461" s="338"/>
      <c r="K461" s="338"/>
      <c r="L461" s="338"/>
      <c r="M461" s="338"/>
      <c r="N461" s="338"/>
      <c r="O461" s="338"/>
      <c r="P461" s="338"/>
      <c r="Q461" s="338"/>
      <c r="R461" s="338"/>
      <c r="S461" s="338"/>
      <c r="T461" s="338"/>
      <c r="U461" s="338"/>
      <c r="V461" s="338"/>
      <c r="W461" s="338"/>
      <c r="X461" s="338"/>
      <c r="Y461" s="338"/>
      <c r="Z461" s="338"/>
      <c r="AA461" s="338"/>
      <c r="AB461" s="338"/>
    </row>
    <row r="462" spans="1:28" ht="14.25" customHeight="1" x14ac:dyDescent="0.35">
      <c r="A462" s="338"/>
      <c r="B462" s="338"/>
      <c r="C462" s="338"/>
      <c r="D462" s="338"/>
      <c r="E462" s="338"/>
      <c r="F462" s="338"/>
      <c r="G462" s="338"/>
      <c r="H462" s="338"/>
      <c r="I462" s="338"/>
      <c r="J462" s="338"/>
      <c r="K462" s="338"/>
      <c r="L462" s="338"/>
      <c r="M462" s="338"/>
      <c r="N462" s="338"/>
      <c r="O462" s="338"/>
      <c r="P462" s="338"/>
      <c r="Q462" s="338"/>
      <c r="R462" s="338"/>
      <c r="S462" s="338"/>
      <c r="T462" s="338"/>
      <c r="U462" s="338"/>
      <c r="V462" s="338"/>
      <c r="W462" s="338"/>
      <c r="X462" s="338"/>
      <c r="Y462" s="338"/>
      <c r="Z462" s="338"/>
      <c r="AA462" s="338"/>
      <c r="AB462" s="338"/>
    </row>
    <row r="463" spans="1:28" ht="14.25" customHeight="1" x14ac:dyDescent="0.35">
      <c r="A463" s="338"/>
      <c r="B463" s="338"/>
      <c r="C463" s="338"/>
      <c r="D463" s="338"/>
      <c r="E463" s="338"/>
      <c r="F463" s="338"/>
      <c r="G463" s="338"/>
      <c r="H463" s="338"/>
      <c r="I463" s="338"/>
      <c r="J463" s="338"/>
      <c r="K463" s="338"/>
      <c r="L463" s="338"/>
      <c r="M463" s="338"/>
      <c r="N463" s="338"/>
      <c r="O463" s="338"/>
      <c r="P463" s="338"/>
      <c r="Q463" s="338"/>
      <c r="R463" s="338"/>
      <c r="S463" s="338"/>
      <c r="T463" s="338"/>
      <c r="U463" s="338"/>
      <c r="V463" s="338"/>
      <c r="W463" s="338"/>
      <c r="X463" s="338"/>
      <c r="Y463" s="338"/>
      <c r="Z463" s="338"/>
      <c r="AA463" s="338"/>
      <c r="AB463" s="338"/>
    </row>
    <row r="464" spans="1:28" ht="14.25" customHeight="1" x14ac:dyDescent="0.35">
      <c r="A464" s="338"/>
      <c r="B464" s="338"/>
      <c r="C464" s="338"/>
      <c r="D464" s="338"/>
      <c r="E464" s="338"/>
      <c r="F464" s="338"/>
      <c r="G464" s="338"/>
      <c r="H464" s="338"/>
      <c r="I464" s="338"/>
      <c r="J464" s="338"/>
      <c r="K464" s="338"/>
      <c r="L464" s="338"/>
      <c r="M464" s="338"/>
      <c r="N464" s="338"/>
      <c r="O464" s="338"/>
      <c r="P464" s="338"/>
      <c r="Q464" s="338"/>
      <c r="R464" s="338"/>
      <c r="S464" s="338"/>
      <c r="T464" s="338"/>
      <c r="U464" s="338"/>
      <c r="V464" s="338"/>
      <c r="W464" s="338"/>
      <c r="X464" s="338"/>
      <c r="Y464" s="338"/>
      <c r="Z464" s="338"/>
      <c r="AA464" s="338"/>
      <c r="AB464" s="338"/>
    </row>
    <row r="465" spans="1:28" ht="14.25" customHeight="1" x14ac:dyDescent="0.35">
      <c r="A465" s="338"/>
      <c r="B465" s="338"/>
      <c r="C465" s="338"/>
      <c r="D465" s="338"/>
      <c r="E465" s="338"/>
      <c r="F465" s="338"/>
      <c r="G465" s="338"/>
      <c r="H465" s="338"/>
      <c r="I465" s="338"/>
      <c r="J465" s="338"/>
      <c r="K465" s="338"/>
      <c r="L465" s="338"/>
      <c r="M465" s="338"/>
      <c r="N465" s="338"/>
      <c r="O465" s="338"/>
      <c r="P465" s="338"/>
      <c r="Q465" s="338"/>
      <c r="R465" s="338"/>
      <c r="S465" s="338"/>
      <c r="T465" s="338"/>
      <c r="U465" s="338"/>
      <c r="V465" s="338"/>
      <c r="W465" s="338"/>
      <c r="X465" s="338"/>
      <c r="Y465" s="338"/>
      <c r="Z465" s="338"/>
      <c r="AA465" s="338"/>
      <c r="AB465" s="338"/>
    </row>
    <row r="466" spans="1:28" ht="14.25" customHeight="1" x14ac:dyDescent="0.35">
      <c r="A466" s="338"/>
      <c r="B466" s="338"/>
      <c r="C466" s="338"/>
      <c r="D466" s="338"/>
      <c r="E466" s="338"/>
      <c r="F466" s="338"/>
      <c r="G466" s="338"/>
      <c r="H466" s="338"/>
      <c r="I466" s="338"/>
      <c r="J466" s="338"/>
      <c r="K466" s="338"/>
      <c r="L466" s="338"/>
      <c r="M466" s="338"/>
      <c r="N466" s="338"/>
      <c r="O466" s="338"/>
      <c r="P466" s="338"/>
      <c r="Q466" s="338"/>
      <c r="R466" s="338"/>
      <c r="S466" s="338"/>
      <c r="T466" s="338"/>
      <c r="U466" s="338"/>
      <c r="V466" s="338"/>
      <c r="W466" s="338"/>
      <c r="X466" s="338"/>
      <c r="Y466" s="338"/>
      <c r="Z466" s="338"/>
      <c r="AA466" s="338"/>
      <c r="AB466" s="338"/>
    </row>
    <row r="467" spans="1:28" ht="14.25" customHeight="1" x14ac:dyDescent="0.35">
      <c r="A467" s="338"/>
      <c r="B467" s="338"/>
      <c r="C467" s="338"/>
      <c r="D467" s="338"/>
      <c r="E467" s="338"/>
      <c r="F467" s="338"/>
      <c r="G467" s="338"/>
      <c r="H467" s="338"/>
      <c r="I467" s="338"/>
      <c r="J467" s="338"/>
      <c r="K467" s="338"/>
      <c r="L467" s="338"/>
      <c r="M467" s="338"/>
      <c r="N467" s="338"/>
      <c r="O467" s="338"/>
      <c r="P467" s="338"/>
      <c r="Q467" s="338"/>
      <c r="R467" s="338"/>
      <c r="S467" s="338"/>
      <c r="T467" s="338"/>
      <c r="U467" s="338"/>
      <c r="V467" s="338"/>
      <c r="W467" s="338"/>
      <c r="X467" s="338"/>
      <c r="Y467" s="338"/>
      <c r="Z467" s="338"/>
      <c r="AA467" s="338"/>
      <c r="AB467" s="338"/>
    </row>
    <row r="468" spans="1:28" ht="14.25" customHeight="1" x14ac:dyDescent="0.35">
      <c r="A468" s="338"/>
      <c r="B468" s="338"/>
      <c r="C468" s="338"/>
      <c r="D468" s="338"/>
      <c r="E468" s="338"/>
      <c r="F468" s="338"/>
      <c r="G468" s="338"/>
      <c r="H468" s="338"/>
      <c r="I468" s="338"/>
      <c r="J468" s="338"/>
      <c r="K468" s="338"/>
      <c r="L468" s="338"/>
      <c r="M468" s="338"/>
      <c r="N468" s="338"/>
      <c r="O468" s="338"/>
      <c r="P468" s="338"/>
      <c r="Q468" s="338"/>
      <c r="R468" s="338"/>
      <c r="S468" s="338"/>
      <c r="T468" s="338"/>
      <c r="U468" s="338"/>
      <c r="V468" s="338"/>
      <c r="W468" s="338"/>
      <c r="X468" s="338"/>
      <c r="Y468" s="338"/>
      <c r="Z468" s="338"/>
      <c r="AA468" s="338"/>
      <c r="AB468" s="338"/>
    </row>
    <row r="469" spans="1:28" ht="14.25" customHeight="1" x14ac:dyDescent="0.35">
      <c r="A469" s="338"/>
      <c r="B469" s="338"/>
      <c r="C469" s="338"/>
      <c r="D469" s="338"/>
      <c r="E469" s="338"/>
      <c r="F469" s="338"/>
      <c r="G469" s="338"/>
      <c r="H469" s="338"/>
      <c r="I469" s="338"/>
      <c r="J469" s="338"/>
      <c r="K469" s="338"/>
      <c r="L469" s="338"/>
      <c r="M469" s="338"/>
      <c r="N469" s="338"/>
      <c r="O469" s="338"/>
      <c r="P469" s="338"/>
      <c r="Q469" s="338"/>
      <c r="R469" s="338"/>
      <c r="S469" s="338"/>
      <c r="T469" s="338"/>
      <c r="U469" s="338"/>
      <c r="V469" s="338"/>
      <c r="W469" s="338"/>
      <c r="X469" s="338"/>
      <c r="Y469" s="338"/>
      <c r="Z469" s="338"/>
      <c r="AA469" s="338"/>
      <c r="AB469" s="338"/>
    </row>
    <row r="470" spans="1:28" ht="14.25" customHeight="1" x14ac:dyDescent="0.35">
      <c r="A470" s="338"/>
      <c r="B470" s="338"/>
      <c r="C470" s="338"/>
      <c r="D470" s="338"/>
      <c r="E470" s="338"/>
      <c r="F470" s="338"/>
      <c r="G470" s="338"/>
      <c r="H470" s="338"/>
      <c r="I470" s="338"/>
      <c r="J470" s="338"/>
      <c r="K470" s="338"/>
      <c r="L470" s="338"/>
      <c r="M470" s="338"/>
      <c r="N470" s="338"/>
      <c r="O470" s="338"/>
      <c r="P470" s="338"/>
      <c r="Q470" s="338"/>
      <c r="R470" s="338"/>
      <c r="S470" s="338"/>
      <c r="T470" s="338"/>
      <c r="U470" s="338"/>
      <c r="V470" s="338"/>
      <c r="W470" s="338"/>
      <c r="X470" s="338"/>
      <c r="Y470" s="338"/>
      <c r="Z470" s="338"/>
      <c r="AA470" s="338"/>
      <c r="AB470" s="338"/>
    </row>
    <row r="471" spans="1:28" ht="14.25" customHeight="1" x14ac:dyDescent="0.35">
      <c r="A471" s="338"/>
      <c r="B471" s="338"/>
      <c r="C471" s="338"/>
      <c r="D471" s="338"/>
      <c r="E471" s="338"/>
      <c r="F471" s="338"/>
      <c r="G471" s="338"/>
      <c r="H471" s="338"/>
      <c r="I471" s="338"/>
      <c r="J471" s="338"/>
      <c r="K471" s="338"/>
      <c r="L471" s="338"/>
      <c r="M471" s="338"/>
      <c r="N471" s="338"/>
      <c r="O471" s="338"/>
      <c r="P471" s="338"/>
      <c r="Q471" s="338"/>
      <c r="R471" s="338"/>
      <c r="S471" s="338"/>
      <c r="T471" s="338"/>
      <c r="U471" s="338"/>
      <c r="V471" s="338"/>
      <c r="W471" s="338"/>
      <c r="X471" s="338"/>
      <c r="Y471" s="338"/>
      <c r="Z471" s="338"/>
      <c r="AA471" s="338"/>
      <c r="AB471" s="338"/>
    </row>
    <row r="472" spans="1:28" ht="14.25" customHeight="1" x14ac:dyDescent="0.35">
      <c r="A472" s="338"/>
      <c r="B472" s="338"/>
      <c r="C472" s="338"/>
      <c r="D472" s="338"/>
      <c r="E472" s="338"/>
      <c r="F472" s="338"/>
      <c r="G472" s="338"/>
      <c r="H472" s="338"/>
      <c r="I472" s="338"/>
      <c r="J472" s="338"/>
      <c r="K472" s="338"/>
      <c r="L472" s="338"/>
      <c r="M472" s="338"/>
      <c r="N472" s="338"/>
      <c r="O472" s="338"/>
      <c r="P472" s="338"/>
      <c r="Q472" s="338"/>
      <c r="R472" s="338"/>
      <c r="S472" s="338"/>
      <c r="T472" s="338"/>
      <c r="U472" s="338"/>
      <c r="V472" s="338"/>
      <c r="W472" s="338"/>
      <c r="X472" s="338"/>
      <c r="Y472" s="338"/>
      <c r="Z472" s="338"/>
      <c r="AA472" s="338"/>
      <c r="AB472" s="338"/>
    </row>
    <row r="473" spans="1:28" ht="14.25" customHeight="1" x14ac:dyDescent="0.35">
      <c r="A473" s="338"/>
      <c r="B473" s="338"/>
      <c r="C473" s="338"/>
      <c r="D473" s="338"/>
      <c r="E473" s="338"/>
      <c r="F473" s="338"/>
      <c r="G473" s="338"/>
      <c r="H473" s="338"/>
      <c r="I473" s="338"/>
      <c r="J473" s="338"/>
      <c r="K473" s="338"/>
      <c r="L473" s="338"/>
      <c r="M473" s="338"/>
      <c r="N473" s="338"/>
      <c r="O473" s="338"/>
      <c r="P473" s="338"/>
      <c r="Q473" s="338"/>
      <c r="R473" s="338"/>
      <c r="S473" s="338"/>
      <c r="T473" s="338"/>
      <c r="U473" s="338"/>
      <c r="V473" s="338"/>
      <c r="W473" s="338"/>
      <c r="X473" s="338"/>
      <c r="Y473" s="338"/>
      <c r="Z473" s="338"/>
      <c r="AA473" s="338"/>
      <c r="AB473" s="338"/>
    </row>
    <row r="474" spans="1:28" ht="14.25" customHeight="1" x14ac:dyDescent="0.35">
      <c r="A474" s="338"/>
      <c r="B474" s="338"/>
      <c r="C474" s="338"/>
      <c r="D474" s="338"/>
      <c r="E474" s="338"/>
      <c r="F474" s="338"/>
      <c r="G474" s="338"/>
      <c r="H474" s="338"/>
      <c r="I474" s="338"/>
      <c r="J474" s="338"/>
      <c r="K474" s="338"/>
      <c r="L474" s="338"/>
      <c r="M474" s="338"/>
      <c r="N474" s="338"/>
      <c r="O474" s="338"/>
      <c r="P474" s="338"/>
      <c r="Q474" s="338"/>
      <c r="R474" s="338"/>
      <c r="S474" s="338"/>
      <c r="T474" s="338"/>
      <c r="U474" s="338"/>
      <c r="V474" s="338"/>
      <c r="W474" s="338"/>
      <c r="X474" s="338"/>
      <c r="Y474" s="338"/>
      <c r="Z474" s="338"/>
      <c r="AA474" s="338"/>
      <c r="AB474" s="338"/>
    </row>
    <row r="475" spans="1:28" ht="14.25" customHeight="1" x14ac:dyDescent="0.35">
      <c r="A475" s="338"/>
      <c r="B475" s="338"/>
      <c r="C475" s="338"/>
      <c r="D475" s="338"/>
      <c r="E475" s="338"/>
      <c r="F475" s="338"/>
      <c r="G475" s="338"/>
      <c r="H475" s="338"/>
      <c r="I475" s="338"/>
      <c r="J475" s="338"/>
      <c r="K475" s="338"/>
      <c r="L475" s="338"/>
      <c r="M475" s="338"/>
      <c r="N475" s="338"/>
      <c r="O475" s="338"/>
      <c r="P475" s="338"/>
      <c r="Q475" s="338"/>
      <c r="R475" s="338"/>
      <c r="S475" s="338"/>
      <c r="T475" s="338"/>
      <c r="U475" s="338"/>
      <c r="V475" s="338"/>
      <c r="W475" s="338"/>
      <c r="X475" s="338"/>
      <c r="Y475" s="338"/>
      <c r="Z475" s="338"/>
      <c r="AA475" s="338"/>
      <c r="AB475" s="338"/>
    </row>
    <row r="476" spans="1:28" ht="14.25" customHeight="1" x14ac:dyDescent="0.35">
      <c r="A476" s="338"/>
      <c r="B476" s="338"/>
      <c r="C476" s="338"/>
      <c r="D476" s="338"/>
      <c r="E476" s="338"/>
      <c r="F476" s="338"/>
      <c r="G476" s="338"/>
      <c r="H476" s="338"/>
      <c r="I476" s="338"/>
      <c r="J476" s="338"/>
      <c r="K476" s="338"/>
      <c r="L476" s="338"/>
      <c r="M476" s="338"/>
      <c r="N476" s="338"/>
      <c r="O476" s="338"/>
      <c r="P476" s="338"/>
      <c r="Q476" s="338"/>
      <c r="R476" s="338"/>
      <c r="S476" s="338"/>
      <c r="T476" s="338"/>
      <c r="U476" s="338"/>
      <c r="V476" s="338"/>
      <c r="W476" s="338"/>
      <c r="X476" s="338"/>
      <c r="Y476" s="338"/>
      <c r="Z476" s="338"/>
      <c r="AA476" s="338"/>
      <c r="AB476" s="338"/>
    </row>
    <row r="477" spans="1:28" ht="14.25" customHeight="1" x14ac:dyDescent="0.35">
      <c r="A477" s="338"/>
      <c r="B477" s="338"/>
      <c r="C477" s="338"/>
      <c r="D477" s="338"/>
      <c r="E477" s="338"/>
      <c r="F477" s="338"/>
      <c r="G477" s="338"/>
      <c r="H477" s="338"/>
      <c r="I477" s="338"/>
      <c r="J477" s="338"/>
      <c r="K477" s="338"/>
      <c r="L477" s="338"/>
      <c r="M477" s="338"/>
      <c r="N477" s="338"/>
      <c r="O477" s="338"/>
      <c r="P477" s="338"/>
      <c r="Q477" s="338"/>
      <c r="R477" s="338"/>
      <c r="S477" s="338"/>
      <c r="T477" s="338"/>
      <c r="U477" s="338"/>
      <c r="V477" s="338"/>
      <c r="W477" s="338"/>
      <c r="X477" s="338"/>
      <c r="Y477" s="338"/>
      <c r="Z477" s="338"/>
      <c r="AA477" s="338"/>
      <c r="AB477" s="338"/>
    </row>
    <row r="478" spans="1:28" ht="14.25" customHeight="1" x14ac:dyDescent="0.35">
      <c r="A478" s="338"/>
      <c r="B478" s="338"/>
      <c r="C478" s="338"/>
      <c r="D478" s="338"/>
      <c r="E478" s="338"/>
      <c r="F478" s="338"/>
      <c r="G478" s="338"/>
      <c r="H478" s="338"/>
      <c r="I478" s="338"/>
      <c r="J478" s="338"/>
      <c r="K478" s="338"/>
      <c r="L478" s="338"/>
      <c r="M478" s="338"/>
      <c r="N478" s="338"/>
      <c r="O478" s="338"/>
      <c r="P478" s="338"/>
      <c r="Q478" s="338"/>
      <c r="R478" s="338"/>
      <c r="S478" s="338"/>
      <c r="T478" s="338"/>
      <c r="U478" s="338"/>
      <c r="V478" s="338"/>
      <c r="W478" s="338"/>
      <c r="X478" s="338"/>
      <c r="Y478" s="338"/>
      <c r="Z478" s="338"/>
      <c r="AA478" s="338"/>
      <c r="AB478" s="338"/>
    </row>
    <row r="479" spans="1:28" ht="14.25" customHeight="1" x14ac:dyDescent="0.35">
      <c r="A479" s="338"/>
      <c r="B479" s="338"/>
      <c r="C479" s="338"/>
      <c r="D479" s="338"/>
      <c r="E479" s="338"/>
      <c r="F479" s="338"/>
      <c r="G479" s="338"/>
      <c r="H479" s="338"/>
      <c r="I479" s="338"/>
      <c r="J479" s="338"/>
      <c r="K479" s="338"/>
      <c r="L479" s="338"/>
      <c r="M479" s="338"/>
      <c r="N479" s="338"/>
      <c r="O479" s="338"/>
      <c r="P479" s="338"/>
      <c r="Q479" s="338"/>
      <c r="R479" s="338"/>
      <c r="S479" s="338"/>
      <c r="T479" s="338"/>
      <c r="U479" s="338"/>
      <c r="V479" s="338"/>
      <c r="W479" s="338"/>
      <c r="X479" s="338"/>
      <c r="Y479" s="338"/>
      <c r="Z479" s="338"/>
      <c r="AA479" s="338"/>
      <c r="AB479" s="338"/>
    </row>
    <row r="480" spans="1:28" ht="14.25" customHeight="1" x14ac:dyDescent="0.35">
      <c r="A480" s="338"/>
      <c r="B480" s="338"/>
      <c r="C480" s="338"/>
      <c r="D480" s="338"/>
      <c r="E480" s="338"/>
      <c r="F480" s="338"/>
      <c r="G480" s="338"/>
      <c r="H480" s="338"/>
      <c r="I480" s="338"/>
      <c r="J480" s="338"/>
      <c r="K480" s="338"/>
      <c r="L480" s="338"/>
      <c r="M480" s="338"/>
      <c r="N480" s="338"/>
      <c r="O480" s="338"/>
      <c r="P480" s="338"/>
      <c r="Q480" s="338"/>
      <c r="R480" s="338"/>
      <c r="S480" s="338"/>
      <c r="T480" s="338"/>
      <c r="U480" s="338"/>
      <c r="V480" s="338"/>
      <c r="W480" s="338"/>
      <c r="X480" s="338"/>
      <c r="Y480" s="338"/>
      <c r="Z480" s="338"/>
      <c r="AA480" s="338"/>
      <c r="AB480" s="338"/>
    </row>
    <row r="481" spans="1:28" ht="14.25" customHeight="1" x14ac:dyDescent="0.35">
      <c r="A481" s="338"/>
      <c r="B481" s="338"/>
      <c r="C481" s="338"/>
      <c r="D481" s="338"/>
      <c r="E481" s="338"/>
      <c r="F481" s="338"/>
      <c r="G481" s="338"/>
      <c r="H481" s="338"/>
      <c r="I481" s="338"/>
      <c r="J481" s="338"/>
      <c r="K481" s="338"/>
      <c r="L481" s="338"/>
      <c r="M481" s="338"/>
      <c r="N481" s="338"/>
      <c r="O481" s="338"/>
      <c r="P481" s="338"/>
      <c r="Q481" s="338"/>
      <c r="R481" s="338"/>
      <c r="S481" s="338"/>
      <c r="T481" s="338"/>
      <c r="U481" s="338"/>
      <c r="V481" s="338"/>
      <c r="W481" s="338"/>
      <c r="X481" s="338"/>
      <c r="Y481" s="338"/>
      <c r="Z481" s="338"/>
      <c r="AA481" s="338"/>
      <c r="AB481" s="338"/>
    </row>
    <row r="482" spans="1:28" ht="14.25" customHeight="1" x14ac:dyDescent="0.35">
      <c r="A482" s="338"/>
      <c r="B482" s="338"/>
      <c r="C482" s="338"/>
      <c r="D482" s="338"/>
      <c r="E482" s="338"/>
      <c r="F482" s="338"/>
      <c r="G482" s="338"/>
      <c r="H482" s="338"/>
      <c r="I482" s="338"/>
      <c r="J482" s="338"/>
      <c r="K482" s="338"/>
      <c r="L482" s="338"/>
      <c r="M482" s="338"/>
      <c r="N482" s="338"/>
      <c r="O482" s="338"/>
      <c r="P482" s="338"/>
      <c r="Q482" s="338"/>
      <c r="R482" s="338"/>
      <c r="S482" s="338"/>
      <c r="T482" s="338"/>
      <c r="U482" s="338"/>
      <c r="V482" s="338"/>
      <c r="W482" s="338"/>
      <c r="X482" s="338"/>
      <c r="Y482" s="338"/>
      <c r="Z482" s="338"/>
      <c r="AA482" s="338"/>
      <c r="AB482" s="338"/>
    </row>
    <row r="483" spans="1:28" ht="14.25" customHeight="1" x14ac:dyDescent="0.35">
      <c r="A483" s="338"/>
      <c r="B483" s="338"/>
      <c r="C483" s="338"/>
      <c r="D483" s="338"/>
      <c r="E483" s="338"/>
      <c r="F483" s="338"/>
      <c r="G483" s="338"/>
      <c r="H483" s="338"/>
      <c r="I483" s="338"/>
      <c r="J483" s="338"/>
      <c r="K483" s="338"/>
      <c r="L483" s="338"/>
      <c r="M483" s="338"/>
      <c r="N483" s="338"/>
      <c r="O483" s="338"/>
      <c r="P483" s="338"/>
      <c r="Q483" s="338"/>
      <c r="R483" s="338"/>
      <c r="S483" s="338"/>
      <c r="T483" s="338"/>
      <c r="U483" s="338"/>
      <c r="V483" s="338"/>
      <c r="W483" s="338"/>
      <c r="X483" s="338"/>
      <c r="Y483" s="338"/>
      <c r="Z483" s="338"/>
      <c r="AA483" s="338"/>
      <c r="AB483" s="338"/>
    </row>
    <row r="484" spans="1:28" ht="14.25" customHeight="1" x14ac:dyDescent="0.35">
      <c r="A484" s="338"/>
      <c r="B484" s="338"/>
      <c r="C484" s="338"/>
      <c r="D484" s="338"/>
      <c r="E484" s="338"/>
      <c r="F484" s="338"/>
      <c r="G484" s="338"/>
      <c r="H484" s="338"/>
      <c r="I484" s="338"/>
      <c r="J484" s="338"/>
      <c r="K484" s="338"/>
      <c r="L484" s="338"/>
      <c r="M484" s="338"/>
      <c r="N484" s="338"/>
      <c r="O484" s="338"/>
      <c r="P484" s="338"/>
      <c r="Q484" s="338"/>
      <c r="R484" s="338"/>
      <c r="S484" s="338"/>
      <c r="T484" s="338"/>
      <c r="U484" s="338"/>
      <c r="V484" s="338"/>
      <c r="W484" s="338"/>
      <c r="X484" s="338"/>
      <c r="Y484" s="338"/>
      <c r="Z484" s="338"/>
      <c r="AA484" s="338"/>
      <c r="AB484" s="338"/>
    </row>
    <row r="485" spans="1:28" ht="14.25" customHeight="1" x14ac:dyDescent="0.35">
      <c r="A485" s="338"/>
      <c r="B485" s="338"/>
      <c r="C485" s="338"/>
      <c r="D485" s="338"/>
      <c r="E485" s="338"/>
      <c r="F485" s="338"/>
      <c r="G485" s="338"/>
      <c r="H485" s="338"/>
      <c r="I485" s="338"/>
      <c r="J485" s="338"/>
      <c r="K485" s="338"/>
      <c r="L485" s="338"/>
      <c r="M485" s="338"/>
      <c r="N485" s="338"/>
      <c r="O485" s="338"/>
      <c r="P485" s="338"/>
      <c r="Q485" s="338"/>
      <c r="R485" s="338"/>
      <c r="S485" s="338"/>
      <c r="T485" s="338"/>
      <c r="U485" s="338"/>
      <c r="V485" s="338"/>
      <c r="W485" s="338"/>
      <c r="X485" s="338"/>
      <c r="Y485" s="338"/>
      <c r="Z485" s="338"/>
      <c r="AA485" s="338"/>
      <c r="AB485" s="338"/>
    </row>
    <row r="486" spans="1:28" ht="14.25" customHeight="1" x14ac:dyDescent="0.35">
      <c r="A486" s="338"/>
      <c r="B486" s="338"/>
      <c r="C486" s="338"/>
      <c r="D486" s="338"/>
      <c r="E486" s="338"/>
      <c r="F486" s="338"/>
      <c r="G486" s="338"/>
      <c r="H486" s="338"/>
      <c r="I486" s="338"/>
      <c r="J486" s="338"/>
      <c r="K486" s="338"/>
      <c r="L486" s="338"/>
      <c r="M486" s="338"/>
      <c r="N486" s="338"/>
      <c r="O486" s="338"/>
      <c r="P486" s="338"/>
      <c r="Q486" s="338"/>
      <c r="R486" s="338"/>
      <c r="S486" s="338"/>
      <c r="T486" s="338"/>
      <c r="U486" s="338"/>
      <c r="V486" s="338"/>
      <c r="W486" s="338"/>
      <c r="X486" s="338"/>
      <c r="Y486" s="338"/>
      <c r="Z486" s="338"/>
      <c r="AA486" s="338"/>
      <c r="AB486" s="338"/>
    </row>
    <row r="487" spans="1:28" ht="14.25" customHeight="1" x14ac:dyDescent="0.35">
      <c r="A487" s="338"/>
      <c r="B487" s="338"/>
      <c r="C487" s="338"/>
      <c r="D487" s="338"/>
      <c r="E487" s="338"/>
      <c r="F487" s="338"/>
      <c r="G487" s="338"/>
      <c r="H487" s="338"/>
      <c r="I487" s="338"/>
      <c r="J487" s="338"/>
      <c r="K487" s="338"/>
      <c r="L487" s="338"/>
      <c r="M487" s="338"/>
      <c r="N487" s="338"/>
      <c r="O487" s="338"/>
      <c r="P487" s="338"/>
      <c r="Q487" s="338"/>
      <c r="R487" s="338"/>
      <c r="S487" s="338"/>
      <c r="T487" s="338"/>
      <c r="U487" s="338"/>
      <c r="V487" s="338"/>
      <c r="W487" s="338"/>
      <c r="X487" s="338"/>
      <c r="Y487" s="338"/>
      <c r="Z487" s="338"/>
      <c r="AA487" s="338"/>
      <c r="AB487" s="338"/>
    </row>
    <row r="488" spans="1:28" ht="14.25" customHeight="1" x14ac:dyDescent="0.35">
      <c r="A488" s="338"/>
      <c r="B488" s="338"/>
      <c r="C488" s="338"/>
      <c r="D488" s="338"/>
      <c r="E488" s="338"/>
      <c r="F488" s="338"/>
      <c r="G488" s="338"/>
      <c r="H488" s="338"/>
      <c r="I488" s="338"/>
      <c r="J488" s="338"/>
      <c r="K488" s="338"/>
      <c r="L488" s="338"/>
      <c r="M488" s="338"/>
      <c r="N488" s="338"/>
      <c r="O488" s="338"/>
      <c r="P488" s="338"/>
      <c r="Q488" s="338"/>
      <c r="R488" s="338"/>
      <c r="S488" s="338"/>
      <c r="T488" s="338"/>
      <c r="U488" s="338"/>
      <c r="V488" s="338"/>
      <c r="W488" s="338"/>
      <c r="X488" s="338"/>
      <c r="Y488" s="338"/>
      <c r="Z488" s="338"/>
      <c r="AA488" s="338"/>
      <c r="AB488" s="338"/>
    </row>
    <row r="489" spans="1:28" ht="14.25" customHeight="1" x14ac:dyDescent="0.35">
      <c r="A489" s="338"/>
      <c r="B489" s="338"/>
      <c r="C489" s="338"/>
      <c r="D489" s="338"/>
      <c r="E489" s="338"/>
      <c r="F489" s="338"/>
      <c r="G489" s="338"/>
      <c r="H489" s="338"/>
      <c r="I489" s="338"/>
      <c r="J489" s="338"/>
      <c r="K489" s="338"/>
      <c r="L489" s="338"/>
      <c r="M489" s="338"/>
      <c r="N489" s="338"/>
      <c r="O489" s="338"/>
      <c r="P489" s="338"/>
      <c r="Q489" s="338"/>
      <c r="R489" s="338"/>
      <c r="S489" s="338"/>
      <c r="T489" s="338"/>
      <c r="U489" s="338"/>
      <c r="V489" s="338"/>
      <c r="W489" s="338"/>
      <c r="X489" s="338"/>
      <c r="Y489" s="338"/>
      <c r="Z489" s="338"/>
      <c r="AA489" s="338"/>
      <c r="AB489" s="338"/>
    </row>
    <row r="490" spans="1:28" ht="14.25" customHeight="1" x14ac:dyDescent="0.35">
      <c r="A490" s="338"/>
      <c r="B490" s="338"/>
      <c r="C490" s="338"/>
      <c r="D490" s="338"/>
      <c r="E490" s="338"/>
      <c r="F490" s="338"/>
      <c r="G490" s="338"/>
      <c r="H490" s="338"/>
      <c r="I490" s="338"/>
      <c r="J490" s="338"/>
      <c r="K490" s="338"/>
      <c r="L490" s="338"/>
      <c r="M490" s="338"/>
      <c r="N490" s="338"/>
      <c r="O490" s="338"/>
      <c r="P490" s="338"/>
      <c r="Q490" s="338"/>
      <c r="R490" s="338"/>
      <c r="S490" s="338"/>
      <c r="T490" s="338"/>
      <c r="U490" s="338"/>
      <c r="V490" s="338"/>
      <c r="W490" s="338"/>
      <c r="X490" s="338"/>
      <c r="Y490" s="338"/>
      <c r="Z490" s="338"/>
      <c r="AA490" s="338"/>
      <c r="AB490" s="338"/>
    </row>
    <row r="491" spans="1:28" ht="14.25" customHeight="1" x14ac:dyDescent="0.35">
      <c r="A491" s="338"/>
      <c r="B491" s="338"/>
      <c r="C491" s="338"/>
      <c r="D491" s="338"/>
      <c r="E491" s="338"/>
      <c r="F491" s="338"/>
      <c r="G491" s="338"/>
      <c r="H491" s="338"/>
      <c r="I491" s="338"/>
      <c r="J491" s="338"/>
      <c r="K491" s="338"/>
      <c r="L491" s="338"/>
      <c r="M491" s="338"/>
      <c r="N491" s="338"/>
      <c r="O491" s="338"/>
      <c r="P491" s="338"/>
      <c r="Q491" s="338"/>
      <c r="R491" s="338"/>
      <c r="S491" s="338"/>
      <c r="T491" s="338"/>
      <c r="U491" s="338"/>
      <c r="V491" s="338"/>
      <c r="W491" s="338"/>
      <c r="X491" s="338"/>
      <c r="Y491" s="338"/>
      <c r="Z491" s="338"/>
      <c r="AA491" s="338"/>
      <c r="AB491" s="338"/>
    </row>
    <row r="492" spans="1:28" ht="14.25" customHeight="1" x14ac:dyDescent="0.35">
      <c r="A492" s="338"/>
      <c r="B492" s="338"/>
      <c r="C492" s="338"/>
      <c r="D492" s="338"/>
      <c r="E492" s="338"/>
      <c r="F492" s="338"/>
      <c r="G492" s="338"/>
      <c r="H492" s="338"/>
      <c r="I492" s="338"/>
      <c r="J492" s="338"/>
      <c r="K492" s="338"/>
      <c r="L492" s="338"/>
      <c r="M492" s="338"/>
      <c r="N492" s="338"/>
      <c r="O492" s="338"/>
      <c r="P492" s="338"/>
      <c r="Q492" s="338"/>
      <c r="R492" s="338"/>
      <c r="S492" s="338"/>
      <c r="T492" s="338"/>
      <c r="U492" s="338"/>
      <c r="V492" s="338"/>
      <c r="W492" s="338"/>
      <c r="X492" s="338"/>
      <c r="Y492" s="338"/>
      <c r="Z492" s="338"/>
      <c r="AA492" s="338"/>
      <c r="AB492" s="338"/>
    </row>
    <row r="493" spans="1:28" ht="14.25" customHeight="1" x14ac:dyDescent="0.35">
      <c r="A493" s="338"/>
      <c r="B493" s="338"/>
      <c r="C493" s="338"/>
      <c r="D493" s="338"/>
      <c r="E493" s="338"/>
      <c r="F493" s="338"/>
      <c r="G493" s="338"/>
      <c r="H493" s="338"/>
      <c r="I493" s="338"/>
      <c r="J493" s="338"/>
      <c r="K493" s="338"/>
      <c r="L493" s="338"/>
      <c r="M493" s="338"/>
      <c r="N493" s="338"/>
      <c r="O493" s="338"/>
      <c r="P493" s="338"/>
      <c r="Q493" s="338"/>
      <c r="R493" s="338"/>
      <c r="S493" s="338"/>
      <c r="T493" s="338"/>
      <c r="U493" s="338"/>
      <c r="V493" s="338"/>
      <c r="W493" s="338"/>
      <c r="X493" s="338"/>
      <c r="Y493" s="338"/>
      <c r="Z493" s="338"/>
      <c r="AA493" s="338"/>
      <c r="AB493" s="338"/>
    </row>
    <row r="494" spans="1:28" ht="14.25" customHeight="1" x14ac:dyDescent="0.35">
      <c r="A494" s="338"/>
      <c r="B494" s="338"/>
      <c r="C494" s="338"/>
      <c r="D494" s="338"/>
      <c r="E494" s="338"/>
      <c r="F494" s="338"/>
      <c r="G494" s="338"/>
      <c r="H494" s="338"/>
      <c r="I494" s="338"/>
      <c r="J494" s="338"/>
      <c r="K494" s="338"/>
      <c r="L494" s="338"/>
      <c r="M494" s="338"/>
      <c r="N494" s="338"/>
      <c r="O494" s="338"/>
      <c r="P494" s="338"/>
      <c r="Q494" s="338"/>
      <c r="R494" s="338"/>
      <c r="S494" s="338"/>
      <c r="T494" s="338"/>
      <c r="U494" s="338"/>
      <c r="V494" s="338"/>
      <c r="W494" s="338"/>
      <c r="X494" s="338"/>
      <c r="Y494" s="338"/>
      <c r="Z494" s="338"/>
      <c r="AA494" s="338"/>
      <c r="AB494" s="338"/>
    </row>
    <row r="495" spans="1:28" ht="14.25" customHeight="1" x14ac:dyDescent="0.35">
      <c r="A495" s="338"/>
      <c r="B495" s="338"/>
      <c r="C495" s="338"/>
      <c r="D495" s="338"/>
      <c r="E495" s="338"/>
      <c r="F495" s="338"/>
      <c r="G495" s="338"/>
      <c r="H495" s="338"/>
      <c r="I495" s="338"/>
      <c r="J495" s="338"/>
      <c r="K495" s="338"/>
      <c r="L495" s="338"/>
      <c r="M495" s="338"/>
      <c r="N495" s="338"/>
      <c r="O495" s="338"/>
      <c r="P495" s="338"/>
      <c r="Q495" s="338"/>
      <c r="R495" s="338"/>
      <c r="S495" s="338"/>
      <c r="T495" s="338"/>
      <c r="U495" s="338"/>
      <c r="V495" s="338"/>
      <c r="W495" s="338"/>
      <c r="X495" s="338"/>
      <c r="Y495" s="338"/>
      <c r="Z495" s="338"/>
      <c r="AA495" s="338"/>
      <c r="AB495" s="338"/>
    </row>
    <row r="496" spans="1:28" ht="14.25" customHeight="1" x14ac:dyDescent="0.35">
      <c r="A496" s="338"/>
      <c r="B496" s="338"/>
      <c r="C496" s="338"/>
      <c r="D496" s="338"/>
      <c r="E496" s="338"/>
      <c r="F496" s="338"/>
      <c r="G496" s="338"/>
      <c r="H496" s="338"/>
      <c r="I496" s="338"/>
      <c r="J496" s="338"/>
      <c r="K496" s="338"/>
      <c r="L496" s="338"/>
      <c r="M496" s="338"/>
      <c r="N496" s="338"/>
      <c r="O496" s="338"/>
      <c r="P496" s="338"/>
      <c r="Q496" s="338"/>
      <c r="R496" s="338"/>
      <c r="S496" s="338"/>
      <c r="T496" s="338"/>
      <c r="U496" s="338"/>
      <c r="V496" s="338"/>
      <c r="W496" s="338"/>
      <c r="X496" s="338"/>
      <c r="Y496" s="338"/>
      <c r="Z496" s="338"/>
      <c r="AA496" s="338"/>
      <c r="AB496" s="338"/>
    </row>
    <row r="497" spans="1:28" ht="14.25" customHeight="1" x14ac:dyDescent="0.35">
      <c r="A497" s="338"/>
      <c r="B497" s="338"/>
      <c r="C497" s="338"/>
      <c r="D497" s="338"/>
      <c r="E497" s="338"/>
      <c r="F497" s="338"/>
      <c r="G497" s="338"/>
      <c r="H497" s="338"/>
      <c r="I497" s="338"/>
      <c r="J497" s="338"/>
      <c r="K497" s="338"/>
      <c r="L497" s="338"/>
      <c r="M497" s="338"/>
      <c r="N497" s="338"/>
      <c r="O497" s="338"/>
      <c r="P497" s="338"/>
      <c r="Q497" s="338"/>
      <c r="R497" s="338"/>
      <c r="S497" s="338"/>
      <c r="T497" s="338"/>
      <c r="U497" s="338"/>
      <c r="V497" s="338"/>
      <c r="W497" s="338"/>
      <c r="X497" s="338"/>
      <c r="Y497" s="338"/>
      <c r="Z497" s="338"/>
      <c r="AA497" s="338"/>
      <c r="AB497" s="338"/>
    </row>
    <row r="498" spans="1:28" ht="14.25" customHeight="1" x14ac:dyDescent="0.35">
      <c r="A498" s="338"/>
      <c r="B498" s="338"/>
      <c r="C498" s="338"/>
      <c r="D498" s="338"/>
      <c r="E498" s="338"/>
      <c r="F498" s="338"/>
      <c r="G498" s="338"/>
      <c r="H498" s="338"/>
      <c r="I498" s="338"/>
      <c r="J498" s="338"/>
      <c r="K498" s="338"/>
      <c r="L498" s="338"/>
      <c r="M498" s="338"/>
      <c r="N498" s="338"/>
      <c r="O498" s="338"/>
      <c r="P498" s="338"/>
      <c r="Q498" s="338"/>
      <c r="R498" s="338"/>
      <c r="S498" s="338"/>
      <c r="T498" s="338"/>
      <c r="U498" s="338"/>
      <c r="V498" s="338"/>
      <c r="W498" s="338"/>
      <c r="X498" s="338"/>
      <c r="Y498" s="338"/>
      <c r="Z498" s="338"/>
      <c r="AA498" s="338"/>
      <c r="AB498" s="338"/>
    </row>
    <row r="499" spans="1:28" ht="14.25" customHeight="1" x14ac:dyDescent="0.35">
      <c r="A499" s="338"/>
      <c r="B499" s="338"/>
      <c r="C499" s="338"/>
      <c r="D499" s="338"/>
      <c r="E499" s="338"/>
      <c r="F499" s="338"/>
      <c r="G499" s="338"/>
      <c r="H499" s="338"/>
      <c r="I499" s="338"/>
      <c r="J499" s="338"/>
      <c r="K499" s="338"/>
      <c r="L499" s="338"/>
      <c r="M499" s="338"/>
      <c r="N499" s="338"/>
      <c r="O499" s="338"/>
      <c r="P499" s="338"/>
      <c r="Q499" s="338"/>
      <c r="R499" s="338"/>
      <c r="S499" s="338"/>
      <c r="T499" s="338"/>
      <c r="U499" s="338"/>
      <c r="V499" s="338"/>
      <c r="W499" s="338"/>
      <c r="X499" s="338"/>
      <c r="Y499" s="338"/>
      <c r="Z499" s="338"/>
      <c r="AA499" s="338"/>
      <c r="AB499" s="338"/>
    </row>
    <row r="500" spans="1:28" ht="14.25" customHeight="1" x14ac:dyDescent="0.35">
      <c r="A500" s="338"/>
      <c r="B500" s="338"/>
      <c r="C500" s="338"/>
      <c r="D500" s="338"/>
      <c r="E500" s="338"/>
      <c r="F500" s="338"/>
      <c r="G500" s="338"/>
      <c r="H500" s="338"/>
      <c r="I500" s="338"/>
      <c r="J500" s="338"/>
      <c r="K500" s="338"/>
      <c r="L500" s="338"/>
      <c r="M500" s="338"/>
      <c r="N500" s="338"/>
      <c r="O500" s="338"/>
      <c r="P500" s="338"/>
      <c r="Q500" s="338"/>
      <c r="R500" s="338"/>
      <c r="S500" s="338"/>
      <c r="T500" s="338"/>
      <c r="U500" s="338"/>
      <c r="V500" s="338"/>
      <c r="W500" s="338"/>
      <c r="X500" s="338"/>
      <c r="Y500" s="338"/>
      <c r="Z500" s="338"/>
      <c r="AA500" s="338"/>
      <c r="AB500" s="338"/>
    </row>
    <row r="501" spans="1:28" ht="14.25" customHeight="1" x14ac:dyDescent="0.35">
      <c r="A501" s="338"/>
      <c r="B501" s="338"/>
      <c r="C501" s="338"/>
      <c r="D501" s="338"/>
      <c r="E501" s="338"/>
      <c r="F501" s="338"/>
      <c r="G501" s="338"/>
      <c r="H501" s="338"/>
      <c r="I501" s="338"/>
      <c r="J501" s="338"/>
      <c r="K501" s="338"/>
      <c r="L501" s="338"/>
      <c r="M501" s="338"/>
      <c r="N501" s="338"/>
      <c r="O501" s="338"/>
      <c r="P501" s="338"/>
      <c r="Q501" s="338"/>
      <c r="R501" s="338"/>
      <c r="S501" s="338"/>
      <c r="T501" s="338"/>
      <c r="U501" s="338"/>
      <c r="V501" s="338"/>
      <c r="W501" s="338"/>
      <c r="X501" s="338"/>
      <c r="Y501" s="338"/>
      <c r="Z501" s="338"/>
      <c r="AA501" s="338"/>
      <c r="AB501" s="338"/>
    </row>
    <row r="502" spans="1:28" ht="14.25" customHeight="1" x14ac:dyDescent="0.35">
      <c r="A502" s="338"/>
      <c r="B502" s="338"/>
      <c r="C502" s="338"/>
      <c r="D502" s="338"/>
      <c r="E502" s="338"/>
      <c r="F502" s="338"/>
      <c r="G502" s="338"/>
      <c r="H502" s="338"/>
      <c r="I502" s="338"/>
      <c r="J502" s="338"/>
      <c r="K502" s="338"/>
      <c r="L502" s="338"/>
      <c r="M502" s="338"/>
      <c r="N502" s="338"/>
      <c r="O502" s="338"/>
      <c r="P502" s="338"/>
      <c r="Q502" s="338"/>
      <c r="R502" s="338"/>
      <c r="S502" s="338"/>
      <c r="T502" s="338"/>
      <c r="U502" s="338"/>
      <c r="V502" s="338"/>
      <c r="W502" s="338"/>
      <c r="X502" s="338"/>
      <c r="Y502" s="338"/>
      <c r="Z502" s="338"/>
      <c r="AA502" s="338"/>
      <c r="AB502" s="338"/>
    </row>
    <row r="503" spans="1:28" ht="14.25" customHeight="1" x14ac:dyDescent="0.35">
      <c r="A503" s="338"/>
      <c r="B503" s="338"/>
      <c r="C503" s="338"/>
      <c r="D503" s="338"/>
      <c r="E503" s="338"/>
      <c r="F503" s="338"/>
      <c r="G503" s="338"/>
      <c r="H503" s="338"/>
      <c r="I503" s="338"/>
      <c r="J503" s="338"/>
      <c r="K503" s="338"/>
      <c r="L503" s="338"/>
      <c r="M503" s="338"/>
      <c r="N503" s="338"/>
      <c r="O503" s="338"/>
      <c r="P503" s="338"/>
      <c r="Q503" s="338"/>
      <c r="R503" s="338"/>
      <c r="S503" s="338"/>
      <c r="T503" s="338"/>
      <c r="U503" s="338"/>
      <c r="V503" s="338"/>
      <c r="W503" s="338"/>
      <c r="X503" s="338"/>
      <c r="Y503" s="338"/>
      <c r="Z503" s="338"/>
      <c r="AA503" s="338"/>
      <c r="AB503" s="338"/>
    </row>
    <row r="504" spans="1:28" ht="14.25" customHeight="1" x14ac:dyDescent="0.35">
      <c r="A504" s="338"/>
      <c r="B504" s="338"/>
      <c r="C504" s="338"/>
      <c r="D504" s="338"/>
      <c r="E504" s="338"/>
      <c r="F504" s="338"/>
      <c r="G504" s="338"/>
      <c r="H504" s="338"/>
      <c r="I504" s="338"/>
      <c r="J504" s="338"/>
      <c r="K504" s="338"/>
      <c r="L504" s="338"/>
      <c r="M504" s="338"/>
      <c r="N504" s="338"/>
      <c r="O504" s="338"/>
      <c r="P504" s="338"/>
      <c r="Q504" s="338"/>
      <c r="R504" s="338"/>
      <c r="S504" s="338"/>
      <c r="T504" s="338"/>
      <c r="U504" s="338"/>
      <c r="V504" s="338"/>
      <c r="W504" s="338"/>
      <c r="X504" s="338"/>
      <c r="Y504" s="338"/>
      <c r="Z504" s="338"/>
      <c r="AA504" s="338"/>
      <c r="AB504" s="338"/>
    </row>
    <row r="505" spans="1:28" ht="14.25" customHeight="1" x14ac:dyDescent="0.35">
      <c r="A505" s="338"/>
      <c r="B505" s="338"/>
      <c r="C505" s="338"/>
      <c r="D505" s="338"/>
      <c r="E505" s="338"/>
      <c r="F505" s="338"/>
      <c r="G505" s="338"/>
      <c r="H505" s="338"/>
      <c r="I505" s="338"/>
      <c r="J505" s="338"/>
      <c r="K505" s="338"/>
      <c r="L505" s="338"/>
      <c r="M505" s="338"/>
      <c r="N505" s="338"/>
      <c r="O505" s="338"/>
      <c r="P505" s="338"/>
      <c r="Q505" s="338"/>
      <c r="R505" s="338"/>
      <c r="S505" s="338"/>
      <c r="T505" s="338"/>
      <c r="U505" s="338"/>
      <c r="V505" s="338"/>
      <c r="W505" s="338"/>
      <c r="X505" s="338"/>
      <c r="Y505" s="338"/>
      <c r="Z505" s="338"/>
      <c r="AA505" s="338"/>
      <c r="AB505" s="338"/>
    </row>
    <row r="506" spans="1:28" ht="14.25" customHeight="1" x14ac:dyDescent="0.35">
      <c r="A506" s="338"/>
      <c r="B506" s="338"/>
      <c r="C506" s="338"/>
      <c r="D506" s="338"/>
      <c r="E506" s="338"/>
      <c r="F506" s="338"/>
      <c r="G506" s="338"/>
      <c r="H506" s="338"/>
      <c r="I506" s="338"/>
      <c r="J506" s="338"/>
      <c r="K506" s="338"/>
      <c r="L506" s="338"/>
      <c r="M506" s="338"/>
      <c r="N506" s="338"/>
      <c r="O506" s="338"/>
      <c r="P506" s="338"/>
      <c r="Q506" s="338"/>
      <c r="R506" s="338"/>
      <c r="S506" s="338"/>
      <c r="T506" s="338"/>
      <c r="U506" s="338"/>
      <c r="V506" s="338"/>
      <c r="W506" s="338"/>
      <c r="X506" s="338"/>
      <c r="Y506" s="338"/>
      <c r="Z506" s="338"/>
      <c r="AA506" s="338"/>
      <c r="AB506" s="338"/>
    </row>
    <row r="507" spans="1:28" ht="14.25" customHeight="1" x14ac:dyDescent="0.35">
      <c r="A507" s="338"/>
      <c r="B507" s="338"/>
      <c r="C507" s="338"/>
      <c r="D507" s="338"/>
      <c r="E507" s="338"/>
      <c r="F507" s="338"/>
      <c r="G507" s="338"/>
      <c r="H507" s="338"/>
      <c r="I507" s="338"/>
      <c r="J507" s="338"/>
      <c r="K507" s="338"/>
      <c r="L507" s="338"/>
      <c r="M507" s="338"/>
      <c r="N507" s="338"/>
      <c r="O507" s="338"/>
      <c r="P507" s="338"/>
      <c r="Q507" s="338"/>
      <c r="R507" s="338"/>
      <c r="S507" s="338"/>
      <c r="T507" s="338"/>
      <c r="U507" s="338"/>
      <c r="V507" s="338"/>
      <c r="W507" s="338"/>
      <c r="X507" s="338"/>
      <c r="Y507" s="338"/>
      <c r="Z507" s="338"/>
      <c r="AA507" s="338"/>
      <c r="AB507" s="338"/>
    </row>
    <row r="508" spans="1:28" ht="14.25" customHeight="1" x14ac:dyDescent="0.35">
      <c r="A508" s="338"/>
      <c r="B508" s="338"/>
      <c r="C508" s="338"/>
      <c r="D508" s="338"/>
      <c r="E508" s="338"/>
      <c r="F508" s="338"/>
      <c r="G508" s="338"/>
      <c r="H508" s="338"/>
      <c r="I508" s="338"/>
      <c r="J508" s="338"/>
      <c r="K508" s="338"/>
      <c r="L508" s="338"/>
      <c r="M508" s="338"/>
      <c r="N508" s="338"/>
      <c r="O508" s="338"/>
      <c r="P508" s="338"/>
      <c r="Q508" s="338"/>
      <c r="R508" s="338"/>
      <c r="S508" s="338"/>
      <c r="T508" s="338"/>
      <c r="U508" s="338"/>
      <c r="V508" s="338"/>
      <c r="W508" s="338"/>
      <c r="X508" s="338"/>
      <c r="Y508" s="338"/>
      <c r="Z508" s="338"/>
      <c r="AA508" s="338"/>
      <c r="AB508" s="338"/>
    </row>
    <row r="509" spans="1:28" ht="14.25" customHeight="1" x14ac:dyDescent="0.35">
      <c r="A509" s="338"/>
      <c r="B509" s="338"/>
      <c r="C509" s="338"/>
      <c r="D509" s="338"/>
      <c r="E509" s="338"/>
      <c r="F509" s="338"/>
      <c r="G509" s="338"/>
      <c r="H509" s="338"/>
      <c r="I509" s="338"/>
      <c r="J509" s="338"/>
      <c r="K509" s="338"/>
      <c r="L509" s="338"/>
      <c r="M509" s="338"/>
      <c r="N509" s="338"/>
      <c r="O509" s="338"/>
      <c r="P509" s="338"/>
      <c r="Q509" s="338"/>
      <c r="R509" s="338"/>
      <c r="S509" s="338"/>
      <c r="T509" s="338"/>
      <c r="U509" s="338"/>
      <c r="V509" s="338"/>
      <c r="W509" s="338"/>
      <c r="X509" s="338"/>
      <c r="Y509" s="338"/>
      <c r="Z509" s="338"/>
      <c r="AA509" s="338"/>
      <c r="AB509" s="338"/>
    </row>
    <row r="510" spans="1:28" ht="14.25" customHeight="1" x14ac:dyDescent="0.35">
      <c r="A510" s="338"/>
      <c r="B510" s="338"/>
      <c r="C510" s="338"/>
      <c r="D510" s="338"/>
      <c r="E510" s="338"/>
      <c r="F510" s="338"/>
      <c r="G510" s="338"/>
      <c r="H510" s="338"/>
      <c r="I510" s="338"/>
      <c r="J510" s="338"/>
      <c r="K510" s="338"/>
      <c r="L510" s="338"/>
      <c r="M510" s="338"/>
      <c r="N510" s="338"/>
      <c r="O510" s="338"/>
      <c r="P510" s="338"/>
      <c r="Q510" s="338"/>
      <c r="R510" s="338"/>
      <c r="S510" s="338"/>
      <c r="T510" s="338"/>
      <c r="U510" s="338"/>
      <c r="V510" s="338"/>
      <c r="W510" s="338"/>
      <c r="X510" s="338"/>
      <c r="Y510" s="338"/>
      <c r="Z510" s="338"/>
      <c r="AA510" s="338"/>
      <c r="AB510" s="338"/>
    </row>
    <row r="511" spans="1:28" ht="14.25" customHeight="1" x14ac:dyDescent="0.35">
      <c r="A511" s="338"/>
      <c r="B511" s="338"/>
      <c r="C511" s="338"/>
      <c r="D511" s="338"/>
      <c r="E511" s="338"/>
      <c r="F511" s="338"/>
      <c r="G511" s="338"/>
      <c r="H511" s="338"/>
      <c r="I511" s="338"/>
      <c r="J511" s="338"/>
      <c r="K511" s="338"/>
      <c r="L511" s="338"/>
      <c r="M511" s="338"/>
      <c r="N511" s="338"/>
      <c r="O511" s="338"/>
      <c r="P511" s="338"/>
      <c r="Q511" s="338"/>
      <c r="R511" s="338"/>
      <c r="S511" s="338"/>
      <c r="T511" s="338"/>
      <c r="U511" s="338"/>
      <c r="V511" s="338"/>
      <c r="W511" s="338"/>
      <c r="X511" s="338"/>
      <c r="Y511" s="338"/>
      <c r="Z511" s="338"/>
      <c r="AA511" s="338"/>
      <c r="AB511" s="338"/>
    </row>
    <row r="512" spans="1:28" ht="14.25" customHeight="1" x14ac:dyDescent="0.35">
      <c r="A512" s="338"/>
      <c r="B512" s="338"/>
      <c r="C512" s="338"/>
      <c r="D512" s="338"/>
      <c r="E512" s="338"/>
      <c r="F512" s="338"/>
      <c r="G512" s="338"/>
      <c r="H512" s="338"/>
      <c r="I512" s="338"/>
      <c r="J512" s="338"/>
      <c r="K512" s="338"/>
      <c r="L512" s="338"/>
      <c r="M512" s="338"/>
      <c r="N512" s="338"/>
      <c r="O512" s="338"/>
      <c r="P512" s="338"/>
      <c r="Q512" s="338"/>
      <c r="R512" s="338"/>
      <c r="S512" s="338"/>
      <c r="T512" s="338"/>
      <c r="U512" s="338"/>
      <c r="V512" s="338"/>
      <c r="W512" s="338"/>
      <c r="X512" s="338"/>
      <c r="Y512" s="338"/>
      <c r="Z512" s="338"/>
      <c r="AA512" s="338"/>
      <c r="AB512" s="338"/>
    </row>
    <row r="513" spans="1:28" ht="14.25" customHeight="1" x14ac:dyDescent="0.35">
      <c r="A513" s="338"/>
      <c r="B513" s="338"/>
      <c r="C513" s="338"/>
      <c r="D513" s="338"/>
      <c r="E513" s="338"/>
      <c r="F513" s="338"/>
      <c r="G513" s="338"/>
      <c r="H513" s="338"/>
      <c r="I513" s="338"/>
      <c r="J513" s="338"/>
      <c r="K513" s="338"/>
      <c r="L513" s="338"/>
      <c r="M513" s="338"/>
      <c r="N513" s="338"/>
      <c r="O513" s="338"/>
      <c r="P513" s="338"/>
      <c r="Q513" s="338"/>
      <c r="R513" s="338"/>
      <c r="S513" s="338"/>
      <c r="T513" s="338"/>
      <c r="U513" s="338"/>
      <c r="V513" s="338"/>
      <c r="W513" s="338"/>
      <c r="X513" s="338"/>
      <c r="Y513" s="338"/>
      <c r="Z513" s="338"/>
      <c r="AA513" s="338"/>
      <c r="AB513" s="338"/>
    </row>
    <row r="514" spans="1:28" ht="14.25" customHeight="1" x14ac:dyDescent="0.35">
      <c r="A514" s="338"/>
      <c r="B514" s="338"/>
      <c r="C514" s="338"/>
      <c r="D514" s="338"/>
      <c r="E514" s="338"/>
      <c r="F514" s="338"/>
      <c r="G514" s="338"/>
      <c r="H514" s="338"/>
      <c r="I514" s="338"/>
      <c r="J514" s="338"/>
      <c r="K514" s="338"/>
      <c r="L514" s="338"/>
      <c r="M514" s="338"/>
      <c r="N514" s="338"/>
      <c r="O514" s="338"/>
      <c r="P514" s="338"/>
      <c r="Q514" s="338"/>
      <c r="R514" s="338"/>
      <c r="S514" s="338"/>
      <c r="T514" s="338"/>
      <c r="U514" s="338"/>
      <c r="V514" s="338"/>
      <c r="W514" s="338"/>
      <c r="X514" s="338"/>
      <c r="Y514" s="338"/>
      <c r="Z514" s="338"/>
      <c r="AA514" s="338"/>
      <c r="AB514" s="338"/>
    </row>
    <row r="515" spans="1:28" ht="14.25" customHeight="1" x14ac:dyDescent="0.35">
      <c r="A515" s="338"/>
      <c r="B515" s="338"/>
      <c r="C515" s="338"/>
      <c r="D515" s="338"/>
      <c r="E515" s="338"/>
      <c r="F515" s="338"/>
      <c r="G515" s="338"/>
      <c r="H515" s="338"/>
      <c r="I515" s="338"/>
      <c r="J515" s="338"/>
      <c r="K515" s="338"/>
      <c r="L515" s="338"/>
      <c r="M515" s="338"/>
      <c r="N515" s="338"/>
      <c r="O515" s="338"/>
      <c r="P515" s="338"/>
      <c r="Q515" s="338"/>
      <c r="R515" s="338"/>
      <c r="S515" s="338"/>
      <c r="T515" s="338"/>
      <c r="U515" s="338"/>
      <c r="V515" s="338"/>
      <c r="W515" s="338"/>
      <c r="X515" s="338"/>
      <c r="Y515" s="338"/>
      <c r="Z515" s="338"/>
      <c r="AA515" s="338"/>
      <c r="AB515" s="338"/>
    </row>
    <row r="516" spans="1:28" ht="14.25" customHeight="1" x14ac:dyDescent="0.35">
      <c r="A516" s="338"/>
      <c r="B516" s="338"/>
      <c r="C516" s="338"/>
      <c r="D516" s="338"/>
      <c r="E516" s="338"/>
      <c r="F516" s="338"/>
      <c r="G516" s="338"/>
      <c r="H516" s="338"/>
      <c r="I516" s="338"/>
      <c r="J516" s="338"/>
      <c r="K516" s="338"/>
      <c r="L516" s="338"/>
      <c r="M516" s="338"/>
      <c r="N516" s="338"/>
      <c r="O516" s="338"/>
      <c r="P516" s="338"/>
      <c r="Q516" s="338"/>
      <c r="R516" s="338"/>
      <c r="S516" s="338"/>
      <c r="T516" s="338"/>
      <c r="U516" s="338"/>
      <c r="V516" s="338"/>
      <c r="W516" s="338"/>
      <c r="X516" s="338"/>
      <c r="Y516" s="338"/>
      <c r="Z516" s="338"/>
      <c r="AA516" s="338"/>
      <c r="AB516" s="338"/>
    </row>
    <row r="517" spans="1:28" ht="14.25" customHeight="1" x14ac:dyDescent="0.35">
      <c r="A517" s="338"/>
      <c r="B517" s="338"/>
      <c r="C517" s="338"/>
      <c r="D517" s="338"/>
      <c r="E517" s="338"/>
      <c r="F517" s="338"/>
      <c r="G517" s="338"/>
      <c r="H517" s="338"/>
      <c r="I517" s="338"/>
      <c r="J517" s="338"/>
      <c r="K517" s="338"/>
      <c r="L517" s="338"/>
      <c r="M517" s="338"/>
      <c r="N517" s="338"/>
      <c r="O517" s="338"/>
      <c r="P517" s="338"/>
      <c r="Q517" s="338"/>
      <c r="R517" s="338"/>
      <c r="S517" s="338"/>
      <c r="T517" s="338"/>
      <c r="U517" s="338"/>
      <c r="V517" s="338"/>
      <c r="W517" s="338"/>
      <c r="X517" s="338"/>
      <c r="Y517" s="338"/>
      <c r="Z517" s="338"/>
      <c r="AA517" s="338"/>
      <c r="AB517" s="338"/>
    </row>
    <row r="518" spans="1:28" ht="14.25" customHeight="1" x14ac:dyDescent="0.35">
      <c r="A518" s="338"/>
      <c r="B518" s="338"/>
      <c r="C518" s="338"/>
      <c r="D518" s="338"/>
      <c r="E518" s="338"/>
      <c r="F518" s="338"/>
      <c r="G518" s="338"/>
      <c r="H518" s="338"/>
      <c r="I518" s="338"/>
      <c r="J518" s="338"/>
      <c r="K518" s="338"/>
      <c r="L518" s="338"/>
      <c r="M518" s="338"/>
      <c r="N518" s="338"/>
      <c r="O518" s="338"/>
      <c r="P518" s="338"/>
      <c r="Q518" s="338"/>
      <c r="R518" s="338"/>
      <c r="S518" s="338"/>
      <c r="T518" s="338"/>
      <c r="U518" s="338"/>
      <c r="V518" s="338"/>
      <c r="W518" s="338"/>
      <c r="X518" s="338"/>
      <c r="Y518" s="338"/>
      <c r="Z518" s="338"/>
      <c r="AA518" s="338"/>
      <c r="AB518" s="338"/>
    </row>
    <row r="519" spans="1:28" ht="14.25" customHeight="1" x14ac:dyDescent="0.35">
      <c r="A519" s="338"/>
      <c r="B519" s="338"/>
      <c r="C519" s="338"/>
      <c r="D519" s="338"/>
      <c r="E519" s="338"/>
      <c r="F519" s="338"/>
      <c r="G519" s="338"/>
      <c r="H519" s="338"/>
      <c r="I519" s="338"/>
      <c r="J519" s="338"/>
      <c r="K519" s="338"/>
      <c r="L519" s="338"/>
      <c r="M519" s="338"/>
      <c r="N519" s="338"/>
      <c r="O519" s="338"/>
      <c r="P519" s="338"/>
      <c r="Q519" s="338"/>
      <c r="R519" s="338"/>
      <c r="S519" s="338"/>
      <c r="T519" s="338"/>
      <c r="U519" s="338"/>
      <c r="V519" s="338"/>
      <c r="W519" s="338"/>
      <c r="X519" s="338"/>
      <c r="Y519" s="338"/>
      <c r="Z519" s="338"/>
      <c r="AA519" s="338"/>
      <c r="AB519" s="338"/>
    </row>
    <row r="520" spans="1:28" ht="14.25" customHeight="1" x14ac:dyDescent="0.35">
      <c r="A520" s="338"/>
      <c r="B520" s="338"/>
      <c r="C520" s="338"/>
      <c r="D520" s="338"/>
      <c r="E520" s="338"/>
      <c r="F520" s="338"/>
      <c r="G520" s="338"/>
      <c r="H520" s="338"/>
      <c r="I520" s="338"/>
      <c r="J520" s="338"/>
      <c r="K520" s="338"/>
      <c r="L520" s="338"/>
      <c r="M520" s="338"/>
      <c r="N520" s="338"/>
      <c r="O520" s="338"/>
      <c r="P520" s="338"/>
      <c r="Q520" s="338"/>
      <c r="R520" s="338"/>
      <c r="S520" s="338"/>
      <c r="T520" s="338"/>
      <c r="U520" s="338"/>
      <c r="V520" s="338"/>
      <c r="W520" s="338"/>
      <c r="X520" s="338"/>
      <c r="Y520" s="338"/>
      <c r="Z520" s="338"/>
      <c r="AA520" s="338"/>
      <c r="AB520" s="338"/>
    </row>
    <row r="521" spans="1:28" ht="14.25" customHeight="1" x14ac:dyDescent="0.35">
      <c r="A521" s="338"/>
      <c r="B521" s="338"/>
      <c r="C521" s="338"/>
      <c r="D521" s="338"/>
      <c r="E521" s="338"/>
      <c r="F521" s="338"/>
      <c r="G521" s="338"/>
      <c r="H521" s="338"/>
      <c r="I521" s="338"/>
      <c r="J521" s="338"/>
      <c r="K521" s="338"/>
      <c r="L521" s="338"/>
      <c r="M521" s="338"/>
      <c r="N521" s="338"/>
      <c r="O521" s="338"/>
      <c r="P521" s="338"/>
      <c r="Q521" s="338"/>
      <c r="R521" s="338"/>
      <c r="S521" s="338"/>
      <c r="T521" s="338"/>
      <c r="U521" s="338"/>
      <c r="V521" s="338"/>
      <c r="W521" s="338"/>
      <c r="X521" s="338"/>
      <c r="Y521" s="338"/>
      <c r="Z521" s="338"/>
      <c r="AA521" s="338"/>
      <c r="AB521" s="338"/>
    </row>
    <row r="522" spans="1:28" ht="14.25" customHeight="1" x14ac:dyDescent="0.35">
      <c r="A522" s="338"/>
      <c r="B522" s="338"/>
      <c r="C522" s="338"/>
      <c r="D522" s="338"/>
      <c r="E522" s="338"/>
      <c r="F522" s="338"/>
      <c r="G522" s="338"/>
      <c r="H522" s="338"/>
      <c r="I522" s="338"/>
      <c r="J522" s="338"/>
      <c r="K522" s="338"/>
      <c r="L522" s="338"/>
      <c r="M522" s="338"/>
      <c r="N522" s="338"/>
      <c r="O522" s="338"/>
      <c r="P522" s="338"/>
      <c r="Q522" s="338"/>
      <c r="R522" s="338"/>
      <c r="S522" s="338"/>
      <c r="T522" s="338"/>
      <c r="U522" s="338"/>
      <c r="V522" s="338"/>
      <c r="W522" s="338"/>
      <c r="X522" s="338"/>
      <c r="Y522" s="338"/>
      <c r="Z522" s="338"/>
      <c r="AA522" s="338"/>
      <c r="AB522" s="338"/>
    </row>
    <row r="523" spans="1:28" ht="14.25" customHeight="1" x14ac:dyDescent="0.35">
      <c r="A523" s="338"/>
      <c r="B523" s="338"/>
      <c r="C523" s="338"/>
      <c r="D523" s="338"/>
      <c r="E523" s="338"/>
      <c r="F523" s="338"/>
      <c r="G523" s="338"/>
      <c r="H523" s="338"/>
      <c r="I523" s="338"/>
      <c r="J523" s="338"/>
      <c r="K523" s="338"/>
      <c r="L523" s="338"/>
      <c r="M523" s="338"/>
      <c r="N523" s="338"/>
      <c r="O523" s="338"/>
      <c r="P523" s="338"/>
      <c r="Q523" s="338"/>
      <c r="R523" s="338"/>
      <c r="S523" s="338"/>
      <c r="T523" s="338"/>
      <c r="U523" s="338"/>
      <c r="V523" s="338"/>
      <c r="W523" s="338"/>
      <c r="X523" s="338"/>
      <c r="Y523" s="338"/>
      <c r="Z523" s="338"/>
      <c r="AA523" s="338"/>
      <c r="AB523" s="338"/>
    </row>
    <row r="524" spans="1:28" ht="14.25" customHeight="1" x14ac:dyDescent="0.35">
      <c r="A524" s="338"/>
      <c r="B524" s="338"/>
      <c r="C524" s="338"/>
      <c r="D524" s="338"/>
      <c r="E524" s="338"/>
      <c r="F524" s="338"/>
      <c r="G524" s="338"/>
      <c r="H524" s="338"/>
      <c r="I524" s="338"/>
      <c r="J524" s="338"/>
      <c r="K524" s="338"/>
      <c r="L524" s="338"/>
      <c r="M524" s="338"/>
      <c r="N524" s="338"/>
      <c r="O524" s="338"/>
      <c r="P524" s="338"/>
      <c r="Q524" s="338"/>
      <c r="R524" s="338"/>
      <c r="S524" s="338"/>
      <c r="T524" s="338"/>
      <c r="U524" s="338"/>
      <c r="V524" s="338"/>
      <c r="W524" s="338"/>
      <c r="X524" s="338"/>
      <c r="Y524" s="338"/>
      <c r="Z524" s="338"/>
      <c r="AA524" s="338"/>
      <c r="AB524" s="338"/>
    </row>
    <row r="525" spans="1:28" ht="14.25" customHeight="1" x14ac:dyDescent="0.35">
      <c r="A525" s="338"/>
      <c r="B525" s="338"/>
      <c r="C525" s="338"/>
      <c r="D525" s="338"/>
      <c r="E525" s="338"/>
      <c r="F525" s="338"/>
      <c r="G525" s="338"/>
      <c r="H525" s="338"/>
      <c r="I525" s="338"/>
      <c r="J525" s="338"/>
      <c r="K525" s="338"/>
      <c r="L525" s="338"/>
      <c r="M525" s="338"/>
      <c r="N525" s="338"/>
      <c r="O525" s="338"/>
      <c r="P525" s="338"/>
      <c r="Q525" s="338"/>
      <c r="R525" s="338"/>
      <c r="S525" s="338"/>
      <c r="T525" s="338"/>
      <c r="U525" s="338"/>
      <c r="V525" s="338"/>
      <c r="W525" s="338"/>
      <c r="X525" s="338"/>
      <c r="Y525" s="338"/>
      <c r="Z525" s="338"/>
      <c r="AA525" s="338"/>
      <c r="AB525" s="338"/>
    </row>
    <row r="526" spans="1:28" ht="14.25" customHeight="1" x14ac:dyDescent="0.35">
      <c r="A526" s="338"/>
      <c r="B526" s="338"/>
      <c r="C526" s="338"/>
      <c r="D526" s="338"/>
      <c r="E526" s="338"/>
      <c r="F526" s="338"/>
      <c r="G526" s="338"/>
      <c r="H526" s="338"/>
      <c r="I526" s="338"/>
      <c r="J526" s="338"/>
      <c r="K526" s="338"/>
      <c r="L526" s="338"/>
      <c r="M526" s="338"/>
      <c r="N526" s="338"/>
      <c r="O526" s="338"/>
      <c r="P526" s="338"/>
      <c r="Q526" s="338"/>
      <c r="R526" s="338"/>
      <c r="S526" s="338"/>
      <c r="T526" s="338"/>
      <c r="U526" s="338"/>
      <c r="V526" s="338"/>
      <c r="W526" s="338"/>
      <c r="X526" s="338"/>
      <c r="Y526" s="338"/>
      <c r="Z526" s="338"/>
      <c r="AA526" s="338"/>
      <c r="AB526" s="338"/>
    </row>
    <row r="527" spans="1:28" ht="14.25" customHeight="1" x14ac:dyDescent="0.35">
      <c r="A527" s="338"/>
      <c r="B527" s="338"/>
      <c r="C527" s="338"/>
      <c r="D527" s="338"/>
      <c r="E527" s="338"/>
      <c r="F527" s="338"/>
      <c r="G527" s="338"/>
      <c r="H527" s="338"/>
      <c r="I527" s="338"/>
      <c r="J527" s="338"/>
      <c r="K527" s="338"/>
      <c r="L527" s="338"/>
      <c r="M527" s="338"/>
      <c r="N527" s="338"/>
      <c r="O527" s="338"/>
      <c r="P527" s="338"/>
      <c r="Q527" s="338"/>
      <c r="R527" s="338"/>
      <c r="S527" s="338"/>
      <c r="T527" s="338"/>
      <c r="U527" s="338"/>
      <c r="V527" s="338"/>
      <c r="W527" s="338"/>
      <c r="X527" s="338"/>
      <c r="Y527" s="338"/>
      <c r="Z527" s="338"/>
      <c r="AA527" s="338"/>
      <c r="AB527" s="338"/>
    </row>
    <row r="528" spans="1:28" ht="14.25" customHeight="1" x14ac:dyDescent="0.35">
      <c r="A528" s="338"/>
      <c r="B528" s="338"/>
      <c r="C528" s="338"/>
      <c r="D528" s="338"/>
      <c r="E528" s="338"/>
      <c r="F528" s="338"/>
      <c r="G528" s="338"/>
      <c r="H528" s="338"/>
      <c r="I528" s="338"/>
      <c r="J528" s="338"/>
      <c r="K528" s="338"/>
      <c r="L528" s="338"/>
      <c r="M528" s="338"/>
      <c r="N528" s="338"/>
      <c r="O528" s="338"/>
      <c r="P528" s="338"/>
      <c r="Q528" s="338"/>
      <c r="R528" s="338"/>
      <c r="S528" s="338"/>
      <c r="T528" s="338"/>
      <c r="U528" s="338"/>
      <c r="V528" s="338"/>
      <c r="W528" s="338"/>
      <c r="X528" s="338"/>
      <c r="Y528" s="338"/>
      <c r="Z528" s="338"/>
      <c r="AA528" s="338"/>
      <c r="AB528" s="338"/>
    </row>
    <row r="529" spans="1:28" ht="14.25" customHeight="1" x14ac:dyDescent="0.35">
      <c r="A529" s="338"/>
      <c r="B529" s="338"/>
      <c r="C529" s="338"/>
      <c r="D529" s="338"/>
      <c r="E529" s="338"/>
      <c r="F529" s="338"/>
      <c r="G529" s="338"/>
      <c r="H529" s="338"/>
      <c r="I529" s="338"/>
      <c r="J529" s="338"/>
      <c r="K529" s="338"/>
      <c r="L529" s="338"/>
      <c r="M529" s="338"/>
      <c r="N529" s="338"/>
      <c r="O529" s="338"/>
      <c r="P529" s="338"/>
      <c r="Q529" s="338"/>
      <c r="R529" s="338"/>
      <c r="S529" s="338"/>
      <c r="T529" s="338"/>
      <c r="U529" s="338"/>
      <c r="V529" s="338"/>
      <c r="W529" s="338"/>
      <c r="X529" s="338"/>
      <c r="Y529" s="338"/>
      <c r="Z529" s="338"/>
      <c r="AA529" s="338"/>
      <c r="AB529" s="338"/>
    </row>
    <row r="530" spans="1:28" ht="14.25" customHeight="1" x14ac:dyDescent="0.35">
      <c r="A530" s="338"/>
      <c r="B530" s="338"/>
      <c r="C530" s="338"/>
      <c r="D530" s="338"/>
      <c r="E530" s="338"/>
      <c r="F530" s="338"/>
      <c r="G530" s="338"/>
      <c r="H530" s="338"/>
      <c r="I530" s="338"/>
      <c r="J530" s="338"/>
      <c r="K530" s="338"/>
      <c r="L530" s="338"/>
      <c r="M530" s="338"/>
      <c r="N530" s="338"/>
      <c r="O530" s="338"/>
      <c r="P530" s="338"/>
      <c r="Q530" s="338"/>
      <c r="R530" s="338"/>
      <c r="S530" s="338"/>
      <c r="T530" s="338"/>
      <c r="U530" s="338"/>
      <c r="V530" s="338"/>
      <c r="W530" s="338"/>
      <c r="X530" s="338"/>
      <c r="Y530" s="338"/>
      <c r="Z530" s="338"/>
      <c r="AA530" s="338"/>
      <c r="AB530" s="338"/>
    </row>
    <row r="531" spans="1:28" ht="14.25" customHeight="1" x14ac:dyDescent="0.35">
      <c r="A531" s="338"/>
      <c r="B531" s="338"/>
      <c r="C531" s="338"/>
      <c r="D531" s="338"/>
      <c r="E531" s="338"/>
      <c r="F531" s="338"/>
      <c r="G531" s="338"/>
      <c r="H531" s="338"/>
      <c r="I531" s="338"/>
      <c r="J531" s="338"/>
      <c r="K531" s="338"/>
      <c r="L531" s="338"/>
      <c r="M531" s="338"/>
      <c r="N531" s="338"/>
      <c r="O531" s="338"/>
      <c r="P531" s="338"/>
      <c r="Q531" s="338"/>
      <c r="R531" s="338"/>
      <c r="S531" s="338"/>
      <c r="T531" s="338"/>
      <c r="U531" s="338"/>
      <c r="V531" s="338"/>
      <c r="W531" s="338"/>
      <c r="X531" s="338"/>
      <c r="Y531" s="338"/>
      <c r="Z531" s="338"/>
      <c r="AA531" s="338"/>
      <c r="AB531" s="338"/>
    </row>
    <row r="532" spans="1:28" ht="14.25" customHeight="1" x14ac:dyDescent="0.35">
      <c r="A532" s="338"/>
      <c r="B532" s="338"/>
      <c r="C532" s="338"/>
      <c r="D532" s="338"/>
      <c r="E532" s="338"/>
      <c r="F532" s="338"/>
      <c r="G532" s="338"/>
      <c r="H532" s="338"/>
      <c r="I532" s="338"/>
      <c r="J532" s="338"/>
      <c r="K532" s="338"/>
      <c r="L532" s="338"/>
      <c r="M532" s="338"/>
      <c r="N532" s="338"/>
      <c r="O532" s="338"/>
      <c r="P532" s="338"/>
      <c r="Q532" s="338"/>
      <c r="R532" s="338"/>
      <c r="S532" s="338"/>
      <c r="T532" s="338"/>
      <c r="U532" s="338"/>
      <c r="V532" s="338"/>
      <c r="W532" s="338"/>
      <c r="X532" s="338"/>
      <c r="Y532" s="338"/>
      <c r="Z532" s="338"/>
      <c r="AA532" s="338"/>
      <c r="AB532" s="338"/>
    </row>
    <row r="533" spans="1:28" ht="14.25" customHeight="1" x14ac:dyDescent="0.35">
      <c r="A533" s="338"/>
      <c r="B533" s="338"/>
      <c r="C533" s="338"/>
      <c r="D533" s="338"/>
      <c r="E533" s="338"/>
      <c r="F533" s="338"/>
      <c r="G533" s="338"/>
      <c r="H533" s="338"/>
      <c r="I533" s="338"/>
      <c r="J533" s="338"/>
      <c r="K533" s="338"/>
      <c r="L533" s="338"/>
      <c r="M533" s="338"/>
      <c r="N533" s="338"/>
      <c r="O533" s="338"/>
      <c r="P533" s="338"/>
      <c r="Q533" s="338"/>
      <c r="R533" s="338"/>
      <c r="S533" s="338"/>
      <c r="T533" s="338"/>
      <c r="U533" s="338"/>
      <c r="V533" s="338"/>
      <c r="W533" s="338"/>
      <c r="X533" s="338"/>
      <c r="Y533" s="338"/>
      <c r="Z533" s="338"/>
      <c r="AA533" s="338"/>
      <c r="AB533" s="338"/>
    </row>
    <row r="534" spans="1:28" ht="14.25" customHeight="1" x14ac:dyDescent="0.35">
      <c r="A534" s="338"/>
      <c r="B534" s="338"/>
      <c r="C534" s="338"/>
      <c r="D534" s="338"/>
      <c r="E534" s="338"/>
      <c r="F534" s="338"/>
      <c r="G534" s="338"/>
      <c r="H534" s="338"/>
      <c r="I534" s="338"/>
      <c r="J534" s="338"/>
      <c r="K534" s="338"/>
      <c r="L534" s="338"/>
      <c r="M534" s="338"/>
      <c r="N534" s="338"/>
      <c r="O534" s="338"/>
      <c r="P534" s="338"/>
      <c r="Q534" s="338"/>
      <c r="R534" s="338"/>
      <c r="S534" s="338"/>
      <c r="T534" s="338"/>
      <c r="U534" s="338"/>
      <c r="V534" s="338"/>
      <c r="W534" s="338"/>
      <c r="X534" s="338"/>
      <c r="Y534" s="338"/>
      <c r="Z534" s="338"/>
      <c r="AA534" s="338"/>
      <c r="AB534" s="338"/>
    </row>
    <row r="535" spans="1:28" ht="14.25" customHeight="1" x14ac:dyDescent="0.35">
      <c r="A535" s="338"/>
      <c r="B535" s="338"/>
      <c r="C535" s="338"/>
      <c r="D535" s="338"/>
      <c r="E535" s="338"/>
      <c r="F535" s="338"/>
      <c r="G535" s="338"/>
      <c r="H535" s="338"/>
      <c r="I535" s="338"/>
      <c r="J535" s="338"/>
      <c r="K535" s="338"/>
      <c r="L535" s="338"/>
      <c r="M535" s="338"/>
      <c r="N535" s="338"/>
      <c r="O535" s="338"/>
      <c r="P535" s="338"/>
      <c r="Q535" s="338"/>
      <c r="R535" s="338"/>
      <c r="S535" s="338"/>
      <c r="T535" s="338"/>
      <c r="U535" s="338"/>
      <c r="V535" s="338"/>
      <c r="W535" s="338"/>
      <c r="X535" s="338"/>
      <c r="Y535" s="338"/>
      <c r="Z535" s="338"/>
      <c r="AA535" s="338"/>
      <c r="AB535" s="338"/>
    </row>
    <row r="536" spans="1:28" ht="14.25" customHeight="1" x14ac:dyDescent="0.35">
      <c r="A536" s="338"/>
      <c r="B536" s="338"/>
      <c r="C536" s="338"/>
      <c r="D536" s="338"/>
      <c r="E536" s="338"/>
      <c r="F536" s="338"/>
      <c r="G536" s="338"/>
      <c r="H536" s="338"/>
      <c r="I536" s="338"/>
      <c r="J536" s="338"/>
      <c r="K536" s="338"/>
      <c r="L536" s="338"/>
      <c r="M536" s="338"/>
      <c r="N536" s="338"/>
      <c r="O536" s="338"/>
      <c r="P536" s="338"/>
      <c r="Q536" s="338"/>
      <c r="R536" s="338"/>
      <c r="S536" s="338"/>
      <c r="T536" s="338"/>
      <c r="U536" s="338"/>
      <c r="V536" s="338"/>
      <c r="W536" s="338"/>
      <c r="X536" s="338"/>
      <c r="Y536" s="338"/>
      <c r="Z536" s="338"/>
      <c r="AA536" s="338"/>
      <c r="AB536" s="338"/>
    </row>
    <row r="537" spans="1:28" ht="14.25" customHeight="1" x14ac:dyDescent="0.35">
      <c r="A537" s="338"/>
      <c r="B537" s="338"/>
      <c r="C537" s="338"/>
      <c r="D537" s="338"/>
      <c r="E537" s="338"/>
      <c r="F537" s="338"/>
      <c r="G537" s="338"/>
      <c r="H537" s="338"/>
      <c r="I537" s="338"/>
      <c r="J537" s="338"/>
      <c r="K537" s="338"/>
      <c r="L537" s="338"/>
      <c r="M537" s="338"/>
      <c r="N537" s="338"/>
      <c r="O537" s="338"/>
      <c r="P537" s="338"/>
      <c r="Q537" s="338"/>
      <c r="R537" s="338"/>
      <c r="S537" s="338"/>
      <c r="T537" s="338"/>
      <c r="U537" s="338"/>
      <c r="V537" s="338"/>
      <c r="W537" s="338"/>
      <c r="X537" s="338"/>
      <c r="Y537" s="338"/>
      <c r="Z537" s="338"/>
      <c r="AA537" s="338"/>
      <c r="AB537" s="338"/>
    </row>
    <row r="538" spans="1:28" ht="14.25" customHeight="1" x14ac:dyDescent="0.35">
      <c r="A538" s="338"/>
      <c r="B538" s="338"/>
      <c r="C538" s="338"/>
      <c r="D538" s="338"/>
      <c r="E538" s="338"/>
      <c r="F538" s="338"/>
      <c r="G538" s="338"/>
      <c r="H538" s="338"/>
      <c r="I538" s="338"/>
      <c r="J538" s="338"/>
      <c r="K538" s="338"/>
      <c r="L538" s="338"/>
      <c r="M538" s="338"/>
      <c r="N538" s="338"/>
      <c r="O538" s="338"/>
      <c r="P538" s="338"/>
      <c r="Q538" s="338"/>
      <c r="R538" s="338"/>
      <c r="S538" s="338"/>
      <c r="T538" s="338"/>
      <c r="U538" s="338"/>
      <c r="V538" s="338"/>
      <c r="W538" s="338"/>
      <c r="X538" s="338"/>
      <c r="Y538" s="338"/>
      <c r="Z538" s="338"/>
      <c r="AA538" s="338"/>
      <c r="AB538" s="338"/>
    </row>
    <row r="539" spans="1:28" ht="14.25" customHeight="1" x14ac:dyDescent="0.35">
      <c r="A539" s="338"/>
      <c r="B539" s="338"/>
      <c r="C539" s="338"/>
      <c r="D539" s="338"/>
      <c r="E539" s="338"/>
      <c r="F539" s="338"/>
      <c r="G539" s="338"/>
      <c r="H539" s="338"/>
      <c r="I539" s="338"/>
      <c r="J539" s="338"/>
      <c r="K539" s="338"/>
      <c r="L539" s="338"/>
      <c r="M539" s="338"/>
      <c r="N539" s="338"/>
      <c r="O539" s="338"/>
      <c r="P539" s="338"/>
      <c r="Q539" s="338"/>
      <c r="R539" s="338"/>
      <c r="S539" s="338"/>
      <c r="T539" s="338"/>
      <c r="U539" s="338"/>
      <c r="V539" s="338"/>
      <c r="W539" s="338"/>
      <c r="X539" s="338"/>
      <c r="Y539" s="338"/>
      <c r="Z539" s="338"/>
      <c r="AA539" s="338"/>
      <c r="AB539" s="338"/>
    </row>
    <row r="540" spans="1:28" ht="14.25" customHeight="1" x14ac:dyDescent="0.35">
      <c r="A540" s="338"/>
      <c r="B540" s="338"/>
      <c r="C540" s="338"/>
      <c r="D540" s="338"/>
      <c r="E540" s="338"/>
      <c r="F540" s="338"/>
      <c r="G540" s="338"/>
      <c r="H540" s="338"/>
      <c r="I540" s="338"/>
      <c r="J540" s="338"/>
      <c r="K540" s="338"/>
      <c r="L540" s="338"/>
      <c r="M540" s="338"/>
      <c r="N540" s="338"/>
      <c r="O540" s="338"/>
      <c r="P540" s="338"/>
      <c r="Q540" s="338"/>
      <c r="R540" s="338"/>
      <c r="S540" s="338"/>
      <c r="T540" s="338"/>
      <c r="U540" s="338"/>
      <c r="V540" s="338"/>
      <c r="W540" s="338"/>
      <c r="X540" s="338"/>
      <c r="Y540" s="338"/>
      <c r="Z540" s="338"/>
      <c r="AA540" s="338"/>
      <c r="AB540" s="338"/>
    </row>
    <row r="541" spans="1:28" ht="14.25" customHeight="1" x14ac:dyDescent="0.35">
      <c r="A541" s="338"/>
      <c r="B541" s="338"/>
      <c r="C541" s="338"/>
      <c r="D541" s="338"/>
      <c r="E541" s="338"/>
      <c r="F541" s="338"/>
      <c r="G541" s="338"/>
      <c r="H541" s="338"/>
      <c r="I541" s="338"/>
      <c r="J541" s="338"/>
      <c r="K541" s="338"/>
      <c r="L541" s="338"/>
      <c r="M541" s="338"/>
      <c r="N541" s="338"/>
      <c r="O541" s="338"/>
      <c r="P541" s="338"/>
      <c r="Q541" s="338"/>
      <c r="R541" s="338"/>
      <c r="S541" s="338"/>
      <c r="T541" s="338"/>
      <c r="U541" s="338"/>
      <c r="V541" s="338"/>
      <c r="W541" s="338"/>
      <c r="X541" s="338"/>
      <c r="Y541" s="338"/>
      <c r="Z541" s="338"/>
      <c r="AA541" s="338"/>
      <c r="AB541" s="338"/>
    </row>
    <row r="542" spans="1:28" ht="14.25" customHeight="1" x14ac:dyDescent="0.35">
      <c r="A542" s="338"/>
      <c r="B542" s="338"/>
      <c r="C542" s="338"/>
      <c r="D542" s="338"/>
      <c r="E542" s="338"/>
      <c r="F542" s="338"/>
      <c r="G542" s="338"/>
      <c r="H542" s="338"/>
      <c r="I542" s="338"/>
      <c r="J542" s="338"/>
      <c r="K542" s="338"/>
      <c r="L542" s="338"/>
      <c r="M542" s="338"/>
      <c r="N542" s="338"/>
      <c r="O542" s="338"/>
      <c r="P542" s="338"/>
      <c r="Q542" s="338"/>
      <c r="R542" s="338"/>
      <c r="S542" s="338"/>
      <c r="T542" s="338"/>
      <c r="U542" s="338"/>
      <c r="V542" s="338"/>
      <c r="W542" s="338"/>
      <c r="X542" s="338"/>
      <c r="Y542" s="338"/>
      <c r="Z542" s="338"/>
      <c r="AA542" s="338"/>
      <c r="AB542" s="338"/>
    </row>
    <row r="543" spans="1:28" ht="14.25" customHeight="1" x14ac:dyDescent="0.35">
      <c r="A543" s="338"/>
      <c r="B543" s="338"/>
      <c r="C543" s="338"/>
      <c r="D543" s="338"/>
      <c r="E543" s="338"/>
      <c r="F543" s="338"/>
      <c r="G543" s="338"/>
      <c r="H543" s="338"/>
      <c r="I543" s="338"/>
      <c r="J543" s="338"/>
      <c r="K543" s="338"/>
      <c r="L543" s="338"/>
      <c r="M543" s="338"/>
      <c r="N543" s="338"/>
      <c r="O543" s="338"/>
      <c r="P543" s="338"/>
      <c r="Q543" s="338"/>
      <c r="R543" s="338"/>
      <c r="S543" s="338"/>
      <c r="T543" s="338"/>
      <c r="U543" s="338"/>
      <c r="V543" s="338"/>
      <c r="W543" s="338"/>
      <c r="X543" s="338"/>
      <c r="Y543" s="338"/>
      <c r="Z543" s="338"/>
      <c r="AA543" s="338"/>
      <c r="AB543" s="338"/>
    </row>
    <row r="544" spans="1:28" ht="14.25" customHeight="1" x14ac:dyDescent="0.35">
      <c r="A544" s="338"/>
      <c r="B544" s="338"/>
      <c r="C544" s="338"/>
      <c r="D544" s="338"/>
      <c r="E544" s="338"/>
      <c r="F544" s="338"/>
      <c r="G544" s="338"/>
      <c r="H544" s="338"/>
      <c r="I544" s="338"/>
      <c r="J544" s="338"/>
      <c r="K544" s="338"/>
      <c r="L544" s="338"/>
      <c r="M544" s="338"/>
      <c r="N544" s="338"/>
      <c r="O544" s="338"/>
      <c r="P544" s="338"/>
      <c r="Q544" s="338"/>
      <c r="R544" s="338"/>
      <c r="S544" s="338"/>
      <c r="T544" s="338"/>
      <c r="U544" s="338"/>
      <c r="V544" s="338"/>
      <c r="W544" s="338"/>
      <c r="X544" s="338"/>
      <c r="Y544" s="338"/>
      <c r="Z544" s="338"/>
      <c r="AA544" s="338"/>
      <c r="AB544" s="338"/>
    </row>
    <row r="545" spans="1:28" ht="14.25" customHeight="1" x14ac:dyDescent="0.35">
      <c r="A545" s="338"/>
      <c r="B545" s="338"/>
      <c r="C545" s="338"/>
      <c r="D545" s="338"/>
      <c r="E545" s="338"/>
      <c r="F545" s="338"/>
      <c r="G545" s="338"/>
      <c r="H545" s="338"/>
      <c r="I545" s="338"/>
      <c r="J545" s="338"/>
      <c r="K545" s="338"/>
      <c r="L545" s="338"/>
      <c r="M545" s="338"/>
      <c r="N545" s="338"/>
      <c r="O545" s="338"/>
      <c r="P545" s="338"/>
      <c r="Q545" s="338"/>
      <c r="R545" s="338"/>
      <c r="S545" s="338"/>
      <c r="T545" s="338"/>
      <c r="U545" s="338"/>
      <c r="V545" s="338"/>
      <c r="W545" s="338"/>
      <c r="X545" s="338"/>
      <c r="Y545" s="338"/>
      <c r="Z545" s="338"/>
      <c r="AA545" s="338"/>
      <c r="AB545" s="338"/>
    </row>
    <row r="546" spans="1:28" ht="14.25" customHeight="1" x14ac:dyDescent="0.35">
      <c r="A546" s="338"/>
      <c r="B546" s="338"/>
      <c r="C546" s="338"/>
      <c r="D546" s="338"/>
      <c r="E546" s="338"/>
      <c r="F546" s="338"/>
      <c r="G546" s="338"/>
      <c r="H546" s="338"/>
      <c r="I546" s="338"/>
      <c r="J546" s="338"/>
      <c r="K546" s="338"/>
      <c r="L546" s="338"/>
      <c r="M546" s="338"/>
      <c r="N546" s="338"/>
      <c r="O546" s="338"/>
      <c r="P546" s="338"/>
      <c r="Q546" s="338"/>
      <c r="R546" s="338"/>
      <c r="S546" s="338"/>
      <c r="T546" s="338"/>
      <c r="U546" s="338"/>
      <c r="V546" s="338"/>
      <c r="W546" s="338"/>
      <c r="X546" s="338"/>
      <c r="Y546" s="338"/>
      <c r="Z546" s="338"/>
      <c r="AA546" s="338"/>
      <c r="AB546" s="338"/>
    </row>
    <row r="547" spans="1:28" ht="14.25" customHeight="1" x14ac:dyDescent="0.35">
      <c r="A547" s="338"/>
      <c r="B547" s="338"/>
      <c r="C547" s="338"/>
      <c r="D547" s="338"/>
      <c r="E547" s="338"/>
      <c r="F547" s="338"/>
      <c r="G547" s="338"/>
      <c r="H547" s="338"/>
      <c r="I547" s="338"/>
      <c r="J547" s="338"/>
      <c r="K547" s="338"/>
      <c r="L547" s="338"/>
      <c r="M547" s="338"/>
      <c r="N547" s="338"/>
      <c r="O547" s="338"/>
      <c r="P547" s="338"/>
      <c r="Q547" s="338"/>
      <c r="R547" s="338"/>
      <c r="S547" s="338"/>
      <c r="T547" s="338"/>
      <c r="U547" s="338"/>
      <c r="V547" s="338"/>
      <c r="W547" s="338"/>
      <c r="X547" s="338"/>
      <c r="Y547" s="338"/>
      <c r="Z547" s="338"/>
      <c r="AA547" s="338"/>
      <c r="AB547" s="338"/>
    </row>
    <row r="548" spans="1:28" ht="14.25" customHeight="1" x14ac:dyDescent="0.35">
      <c r="A548" s="338"/>
      <c r="B548" s="338"/>
      <c r="C548" s="338"/>
      <c r="D548" s="338"/>
      <c r="E548" s="338"/>
      <c r="F548" s="338"/>
      <c r="G548" s="338"/>
      <c r="H548" s="338"/>
      <c r="I548" s="338"/>
      <c r="J548" s="338"/>
      <c r="K548" s="338"/>
      <c r="L548" s="338"/>
      <c r="M548" s="338"/>
      <c r="N548" s="338"/>
      <c r="O548" s="338"/>
      <c r="P548" s="338"/>
      <c r="Q548" s="338"/>
      <c r="R548" s="338"/>
      <c r="S548" s="338"/>
      <c r="T548" s="338"/>
      <c r="U548" s="338"/>
      <c r="V548" s="338"/>
      <c r="W548" s="338"/>
      <c r="X548" s="338"/>
      <c r="Y548" s="338"/>
      <c r="Z548" s="338"/>
      <c r="AA548" s="338"/>
      <c r="AB548" s="338"/>
    </row>
    <row r="549" spans="1:28" ht="14.25" customHeight="1" x14ac:dyDescent="0.35">
      <c r="A549" s="338"/>
      <c r="B549" s="338"/>
      <c r="C549" s="338"/>
      <c r="D549" s="338"/>
      <c r="E549" s="338"/>
      <c r="F549" s="338"/>
      <c r="G549" s="338"/>
      <c r="H549" s="338"/>
      <c r="I549" s="338"/>
      <c r="J549" s="338"/>
      <c r="K549" s="338"/>
      <c r="L549" s="338"/>
      <c r="M549" s="338"/>
      <c r="N549" s="338"/>
      <c r="O549" s="338"/>
      <c r="P549" s="338"/>
      <c r="Q549" s="338"/>
      <c r="R549" s="338"/>
      <c r="S549" s="338"/>
      <c r="T549" s="338"/>
      <c r="U549" s="338"/>
      <c r="V549" s="338"/>
      <c r="W549" s="338"/>
      <c r="X549" s="338"/>
      <c r="Y549" s="338"/>
      <c r="Z549" s="338"/>
      <c r="AA549" s="338"/>
      <c r="AB549" s="338"/>
    </row>
    <row r="550" spans="1:28" ht="14.25" customHeight="1" x14ac:dyDescent="0.35">
      <c r="A550" s="338"/>
      <c r="B550" s="338"/>
      <c r="C550" s="338"/>
      <c r="D550" s="338"/>
      <c r="E550" s="338"/>
      <c r="F550" s="338"/>
      <c r="G550" s="338"/>
      <c r="H550" s="338"/>
      <c r="I550" s="338"/>
      <c r="J550" s="338"/>
      <c r="K550" s="338"/>
      <c r="L550" s="338"/>
      <c r="M550" s="338"/>
      <c r="N550" s="338"/>
      <c r="O550" s="338"/>
      <c r="P550" s="338"/>
      <c r="Q550" s="338"/>
      <c r="R550" s="338"/>
      <c r="S550" s="338"/>
      <c r="T550" s="338"/>
      <c r="U550" s="338"/>
      <c r="V550" s="338"/>
      <c r="W550" s="338"/>
      <c r="X550" s="338"/>
      <c r="Y550" s="338"/>
      <c r="Z550" s="338"/>
      <c r="AA550" s="338"/>
      <c r="AB550" s="338"/>
    </row>
    <row r="551" spans="1:28" ht="14.25" customHeight="1" x14ac:dyDescent="0.35">
      <c r="A551" s="338"/>
      <c r="B551" s="338"/>
      <c r="C551" s="338"/>
      <c r="D551" s="338"/>
      <c r="E551" s="338"/>
      <c r="F551" s="338"/>
      <c r="G551" s="338"/>
      <c r="H551" s="338"/>
      <c r="I551" s="338"/>
      <c r="J551" s="338"/>
      <c r="K551" s="338"/>
      <c r="L551" s="338"/>
      <c r="M551" s="338"/>
      <c r="N551" s="338"/>
      <c r="O551" s="338"/>
      <c r="P551" s="338"/>
      <c r="Q551" s="338"/>
      <c r="R551" s="338"/>
      <c r="S551" s="338"/>
      <c r="T551" s="338"/>
      <c r="U551" s="338"/>
      <c r="V551" s="338"/>
      <c r="W551" s="338"/>
      <c r="X551" s="338"/>
      <c r="Y551" s="338"/>
      <c r="Z551" s="338"/>
      <c r="AA551" s="338"/>
      <c r="AB551" s="338"/>
    </row>
    <row r="552" spans="1:28" ht="14.25" customHeight="1" x14ac:dyDescent="0.35">
      <c r="A552" s="338"/>
      <c r="B552" s="338"/>
      <c r="C552" s="338"/>
      <c r="D552" s="338"/>
      <c r="E552" s="338"/>
      <c r="F552" s="338"/>
      <c r="G552" s="338"/>
      <c r="H552" s="338"/>
      <c r="I552" s="338"/>
      <c r="J552" s="338"/>
      <c r="K552" s="338"/>
      <c r="L552" s="338"/>
      <c r="M552" s="338"/>
      <c r="N552" s="338"/>
      <c r="O552" s="338"/>
      <c r="P552" s="338"/>
      <c r="Q552" s="338"/>
      <c r="R552" s="338"/>
      <c r="S552" s="338"/>
      <c r="T552" s="338"/>
      <c r="U552" s="338"/>
      <c r="V552" s="338"/>
      <c r="W552" s="338"/>
      <c r="X552" s="338"/>
      <c r="Y552" s="338"/>
      <c r="Z552" s="338"/>
      <c r="AA552" s="338"/>
      <c r="AB552" s="338"/>
    </row>
    <row r="553" spans="1:28" ht="14.25" customHeight="1" x14ac:dyDescent="0.35">
      <c r="A553" s="338"/>
      <c r="B553" s="338"/>
      <c r="C553" s="338"/>
      <c r="D553" s="338"/>
      <c r="E553" s="338"/>
      <c r="F553" s="338"/>
      <c r="G553" s="338"/>
      <c r="H553" s="338"/>
      <c r="I553" s="338"/>
      <c r="J553" s="338"/>
      <c r="K553" s="338"/>
      <c r="L553" s="338"/>
      <c r="M553" s="338"/>
      <c r="N553" s="338"/>
      <c r="O553" s="338"/>
      <c r="P553" s="338"/>
      <c r="Q553" s="338"/>
      <c r="R553" s="338"/>
      <c r="S553" s="338"/>
      <c r="T553" s="338"/>
      <c r="U553" s="338"/>
      <c r="V553" s="338"/>
      <c r="W553" s="338"/>
      <c r="X553" s="338"/>
      <c r="Y553" s="338"/>
      <c r="Z553" s="338"/>
      <c r="AA553" s="338"/>
      <c r="AB553" s="338"/>
    </row>
    <row r="554" spans="1:28" ht="14.25" customHeight="1" x14ac:dyDescent="0.35">
      <c r="A554" s="338"/>
      <c r="B554" s="338"/>
      <c r="C554" s="338"/>
      <c r="D554" s="338"/>
      <c r="E554" s="338"/>
      <c r="F554" s="338"/>
      <c r="G554" s="338"/>
      <c r="H554" s="338"/>
      <c r="I554" s="338"/>
      <c r="J554" s="338"/>
      <c r="K554" s="338"/>
      <c r="L554" s="338"/>
      <c r="M554" s="338"/>
      <c r="N554" s="338"/>
      <c r="O554" s="338"/>
      <c r="P554" s="338"/>
      <c r="Q554" s="338"/>
      <c r="R554" s="338"/>
      <c r="S554" s="338"/>
      <c r="T554" s="338"/>
      <c r="U554" s="338"/>
      <c r="V554" s="338"/>
      <c r="W554" s="338"/>
      <c r="X554" s="338"/>
      <c r="Y554" s="338"/>
      <c r="Z554" s="338"/>
      <c r="AA554" s="338"/>
      <c r="AB554" s="338"/>
    </row>
    <row r="555" spans="1:28" ht="14.25" customHeight="1" x14ac:dyDescent="0.35">
      <c r="A555" s="338"/>
      <c r="B555" s="338"/>
      <c r="C555" s="338"/>
      <c r="D555" s="338"/>
      <c r="E555" s="338"/>
      <c r="F555" s="338"/>
      <c r="G555" s="338"/>
      <c r="H555" s="338"/>
      <c r="I555" s="338"/>
      <c r="J555" s="338"/>
      <c r="K555" s="338"/>
      <c r="L555" s="338"/>
      <c r="M555" s="338"/>
      <c r="N555" s="338"/>
      <c r="O555" s="338"/>
      <c r="P555" s="338"/>
      <c r="Q555" s="338"/>
      <c r="R555" s="338"/>
      <c r="S555" s="338"/>
      <c r="T555" s="338"/>
      <c r="U555" s="338"/>
      <c r="V555" s="338"/>
      <c r="W555" s="338"/>
      <c r="X555" s="338"/>
      <c r="Y555" s="338"/>
      <c r="Z555" s="338"/>
      <c r="AA555" s="338"/>
      <c r="AB555" s="338"/>
    </row>
    <row r="556" spans="1:28" ht="14.25" customHeight="1" x14ac:dyDescent="0.35">
      <c r="A556" s="338"/>
      <c r="B556" s="338"/>
      <c r="C556" s="338"/>
      <c r="D556" s="338"/>
      <c r="E556" s="338"/>
      <c r="F556" s="338"/>
      <c r="G556" s="338"/>
      <c r="H556" s="338"/>
      <c r="I556" s="338"/>
      <c r="J556" s="338"/>
      <c r="K556" s="338"/>
      <c r="L556" s="338"/>
      <c r="M556" s="338"/>
      <c r="N556" s="338"/>
      <c r="O556" s="338"/>
      <c r="P556" s="338"/>
      <c r="Q556" s="338"/>
      <c r="R556" s="338"/>
      <c r="S556" s="338"/>
      <c r="T556" s="338"/>
      <c r="U556" s="338"/>
      <c r="V556" s="338"/>
      <c r="W556" s="338"/>
      <c r="X556" s="338"/>
      <c r="Y556" s="338"/>
      <c r="Z556" s="338"/>
      <c r="AA556" s="338"/>
      <c r="AB556" s="338"/>
    </row>
    <row r="557" spans="1:28" ht="14.25" customHeight="1" x14ac:dyDescent="0.35">
      <c r="A557" s="338"/>
      <c r="B557" s="338"/>
      <c r="C557" s="338"/>
      <c r="D557" s="338"/>
      <c r="E557" s="338"/>
      <c r="F557" s="338"/>
      <c r="G557" s="338"/>
      <c r="H557" s="338"/>
      <c r="I557" s="338"/>
      <c r="J557" s="338"/>
      <c r="K557" s="338"/>
      <c r="L557" s="338"/>
      <c r="M557" s="338"/>
      <c r="N557" s="338"/>
      <c r="O557" s="338"/>
      <c r="P557" s="338"/>
      <c r="Q557" s="338"/>
      <c r="R557" s="338"/>
      <c r="S557" s="338"/>
      <c r="T557" s="338"/>
      <c r="U557" s="338"/>
      <c r="V557" s="338"/>
      <c r="W557" s="338"/>
      <c r="X557" s="338"/>
      <c r="Y557" s="338"/>
      <c r="Z557" s="338"/>
      <c r="AA557" s="338"/>
      <c r="AB557" s="338"/>
    </row>
    <row r="558" spans="1:28" ht="14.25" customHeight="1" x14ac:dyDescent="0.35">
      <c r="A558" s="338"/>
      <c r="B558" s="338"/>
      <c r="C558" s="338"/>
      <c r="D558" s="338"/>
      <c r="E558" s="338"/>
      <c r="F558" s="338"/>
      <c r="G558" s="338"/>
      <c r="H558" s="338"/>
      <c r="I558" s="338"/>
      <c r="J558" s="338"/>
      <c r="K558" s="338"/>
      <c r="L558" s="338"/>
      <c r="M558" s="338"/>
      <c r="N558" s="338"/>
      <c r="O558" s="338"/>
      <c r="P558" s="338"/>
      <c r="Q558" s="338"/>
      <c r="R558" s="338"/>
      <c r="S558" s="338"/>
      <c r="T558" s="338"/>
      <c r="U558" s="338"/>
      <c r="V558" s="338"/>
      <c r="W558" s="338"/>
      <c r="X558" s="338"/>
      <c r="Y558" s="338"/>
      <c r="Z558" s="338"/>
      <c r="AA558" s="338"/>
      <c r="AB558" s="338"/>
    </row>
    <row r="559" spans="1:28" ht="14.25" customHeight="1" x14ac:dyDescent="0.35">
      <c r="A559" s="338"/>
      <c r="B559" s="338"/>
      <c r="C559" s="338"/>
      <c r="D559" s="338"/>
      <c r="E559" s="338"/>
      <c r="F559" s="338"/>
      <c r="G559" s="338"/>
      <c r="H559" s="338"/>
      <c r="I559" s="338"/>
      <c r="J559" s="338"/>
      <c r="K559" s="338"/>
      <c r="L559" s="338"/>
      <c r="M559" s="338"/>
      <c r="N559" s="338"/>
      <c r="O559" s="338"/>
      <c r="P559" s="338"/>
      <c r="Q559" s="338"/>
      <c r="R559" s="338"/>
      <c r="S559" s="338"/>
      <c r="T559" s="338"/>
      <c r="U559" s="338"/>
      <c r="V559" s="338"/>
      <c r="W559" s="338"/>
      <c r="X559" s="338"/>
      <c r="Y559" s="338"/>
      <c r="Z559" s="338"/>
      <c r="AA559" s="338"/>
      <c r="AB559" s="338"/>
    </row>
    <row r="560" spans="1:28" ht="14.25" customHeight="1" x14ac:dyDescent="0.35">
      <c r="A560" s="338"/>
      <c r="B560" s="338"/>
      <c r="C560" s="338"/>
      <c r="D560" s="338"/>
      <c r="E560" s="338"/>
      <c r="F560" s="338"/>
      <c r="G560" s="338"/>
      <c r="H560" s="338"/>
      <c r="I560" s="338"/>
      <c r="J560" s="338"/>
      <c r="K560" s="338"/>
      <c r="L560" s="338"/>
      <c r="M560" s="338"/>
      <c r="N560" s="338"/>
      <c r="O560" s="338"/>
      <c r="P560" s="338"/>
      <c r="Q560" s="338"/>
      <c r="R560" s="338"/>
      <c r="S560" s="338"/>
      <c r="T560" s="338"/>
      <c r="U560" s="338"/>
      <c r="V560" s="338"/>
      <c r="W560" s="338"/>
      <c r="X560" s="338"/>
      <c r="Y560" s="338"/>
      <c r="Z560" s="338"/>
      <c r="AA560" s="338"/>
      <c r="AB560" s="338"/>
    </row>
    <row r="561" spans="1:28" ht="14.25" customHeight="1" x14ac:dyDescent="0.35">
      <c r="A561" s="338"/>
      <c r="B561" s="338"/>
      <c r="C561" s="338"/>
      <c r="D561" s="338"/>
      <c r="E561" s="338"/>
      <c r="F561" s="338"/>
      <c r="G561" s="338"/>
      <c r="H561" s="338"/>
      <c r="I561" s="338"/>
      <c r="J561" s="338"/>
      <c r="K561" s="338"/>
      <c r="L561" s="338"/>
      <c r="M561" s="338"/>
      <c r="N561" s="338"/>
      <c r="O561" s="338"/>
      <c r="P561" s="338"/>
      <c r="Q561" s="338"/>
      <c r="R561" s="338"/>
      <c r="S561" s="338"/>
      <c r="T561" s="338"/>
      <c r="U561" s="338"/>
      <c r="V561" s="338"/>
      <c r="W561" s="338"/>
      <c r="X561" s="338"/>
      <c r="Y561" s="338"/>
      <c r="Z561" s="338"/>
      <c r="AA561" s="338"/>
      <c r="AB561" s="338"/>
    </row>
    <row r="562" spans="1:28" ht="14.25" customHeight="1" x14ac:dyDescent="0.35">
      <c r="A562" s="338"/>
      <c r="B562" s="338"/>
      <c r="C562" s="338"/>
      <c r="D562" s="338"/>
      <c r="E562" s="338"/>
      <c r="F562" s="338"/>
      <c r="G562" s="338"/>
      <c r="H562" s="338"/>
      <c r="I562" s="338"/>
      <c r="J562" s="338"/>
      <c r="K562" s="338"/>
      <c r="L562" s="338"/>
      <c r="M562" s="338"/>
      <c r="N562" s="338"/>
      <c r="O562" s="338"/>
      <c r="P562" s="338"/>
      <c r="Q562" s="338"/>
      <c r="R562" s="338"/>
      <c r="S562" s="338"/>
      <c r="T562" s="338"/>
      <c r="U562" s="338"/>
      <c r="V562" s="338"/>
      <c r="W562" s="338"/>
      <c r="X562" s="338"/>
      <c r="Y562" s="338"/>
      <c r="Z562" s="338"/>
      <c r="AA562" s="338"/>
      <c r="AB562" s="338"/>
    </row>
    <row r="563" spans="1:28" ht="14.25" customHeight="1" x14ac:dyDescent="0.35">
      <c r="A563" s="338"/>
      <c r="B563" s="338"/>
      <c r="C563" s="338"/>
      <c r="D563" s="338"/>
      <c r="E563" s="338"/>
      <c r="F563" s="338"/>
      <c r="G563" s="338"/>
      <c r="H563" s="338"/>
      <c r="I563" s="338"/>
      <c r="J563" s="338"/>
      <c r="K563" s="338"/>
      <c r="L563" s="338"/>
      <c r="M563" s="338"/>
      <c r="N563" s="338"/>
      <c r="O563" s="338"/>
      <c r="P563" s="338"/>
      <c r="Q563" s="338"/>
      <c r="R563" s="338"/>
      <c r="S563" s="338"/>
      <c r="T563" s="338"/>
      <c r="U563" s="338"/>
      <c r="V563" s="338"/>
      <c r="W563" s="338"/>
      <c r="X563" s="338"/>
      <c r="Y563" s="338"/>
      <c r="Z563" s="338"/>
      <c r="AA563" s="338"/>
      <c r="AB563" s="338"/>
    </row>
    <row r="564" spans="1:28" ht="14.25" customHeight="1" x14ac:dyDescent="0.35">
      <c r="A564" s="338"/>
      <c r="B564" s="338"/>
      <c r="C564" s="338"/>
      <c r="D564" s="338"/>
      <c r="E564" s="338"/>
      <c r="F564" s="338"/>
      <c r="G564" s="338"/>
      <c r="H564" s="338"/>
      <c r="I564" s="338"/>
      <c r="J564" s="338"/>
      <c r="K564" s="338"/>
      <c r="L564" s="338"/>
      <c r="M564" s="338"/>
      <c r="N564" s="338"/>
      <c r="O564" s="338"/>
      <c r="P564" s="338"/>
      <c r="Q564" s="338"/>
      <c r="R564" s="338"/>
      <c r="S564" s="338"/>
      <c r="T564" s="338"/>
      <c r="U564" s="338"/>
      <c r="V564" s="338"/>
      <c r="W564" s="338"/>
      <c r="X564" s="338"/>
      <c r="Y564" s="338"/>
      <c r="Z564" s="338"/>
      <c r="AA564" s="338"/>
      <c r="AB564" s="338"/>
    </row>
    <row r="565" spans="1:28" ht="14.25" customHeight="1" x14ac:dyDescent="0.35">
      <c r="A565" s="338"/>
      <c r="B565" s="338"/>
      <c r="C565" s="338"/>
      <c r="D565" s="338"/>
      <c r="E565" s="338"/>
      <c r="F565" s="338"/>
      <c r="G565" s="338"/>
      <c r="H565" s="338"/>
      <c r="I565" s="338"/>
      <c r="J565" s="338"/>
      <c r="K565" s="338"/>
      <c r="L565" s="338"/>
      <c r="M565" s="338"/>
      <c r="N565" s="338"/>
      <c r="O565" s="338"/>
      <c r="P565" s="338"/>
      <c r="Q565" s="338"/>
      <c r="R565" s="338"/>
      <c r="S565" s="338"/>
      <c r="T565" s="338"/>
      <c r="U565" s="338"/>
      <c r="V565" s="338"/>
      <c r="W565" s="338"/>
      <c r="X565" s="338"/>
      <c r="Y565" s="338"/>
      <c r="Z565" s="338"/>
      <c r="AA565" s="338"/>
      <c r="AB565" s="338"/>
    </row>
    <row r="566" spans="1:28" ht="14.25" customHeight="1" x14ac:dyDescent="0.35">
      <c r="A566" s="338"/>
      <c r="B566" s="338"/>
      <c r="C566" s="338"/>
      <c r="D566" s="338"/>
      <c r="E566" s="338"/>
      <c r="F566" s="338"/>
      <c r="G566" s="338"/>
      <c r="H566" s="338"/>
      <c r="I566" s="338"/>
      <c r="J566" s="338"/>
      <c r="K566" s="338"/>
      <c r="L566" s="338"/>
      <c r="M566" s="338"/>
      <c r="N566" s="338"/>
      <c r="O566" s="338"/>
      <c r="P566" s="338"/>
      <c r="Q566" s="338"/>
      <c r="R566" s="338"/>
      <c r="S566" s="338"/>
      <c r="T566" s="338"/>
      <c r="U566" s="338"/>
      <c r="V566" s="338"/>
      <c r="W566" s="338"/>
      <c r="X566" s="338"/>
      <c r="Y566" s="338"/>
      <c r="Z566" s="338"/>
      <c r="AA566" s="338"/>
      <c r="AB566" s="338"/>
    </row>
    <row r="567" spans="1:28" ht="14.25" customHeight="1" x14ac:dyDescent="0.35">
      <c r="A567" s="338"/>
      <c r="B567" s="338"/>
      <c r="C567" s="338"/>
      <c r="D567" s="338"/>
      <c r="E567" s="338"/>
      <c r="F567" s="338"/>
      <c r="G567" s="338"/>
      <c r="H567" s="338"/>
      <c r="I567" s="338"/>
      <c r="J567" s="338"/>
      <c r="K567" s="338"/>
      <c r="L567" s="338"/>
      <c r="M567" s="338"/>
      <c r="N567" s="338"/>
      <c r="O567" s="338"/>
      <c r="P567" s="338"/>
      <c r="Q567" s="338"/>
      <c r="R567" s="338"/>
      <c r="S567" s="338"/>
      <c r="T567" s="338"/>
      <c r="U567" s="338"/>
      <c r="V567" s="338"/>
      <c r="W567" s="338"/>
      <c r="X567" s="338"/>
      <c r="Y567" s="338"/>
      <c r="Z567" s="338"/>
      <c r="AA567" s="338"/>
      <c r="AB567" s="338"/>
    </row>
    <row r="568" spans="1:28" ht="14.25" customHeight="1" x14ac:dyDescent="0.35">
      <c r="A568" s="338"/>
      <c r="B568" s="338"/>
      <c r="C568" s="338"/>
      <c r="D568" s="338"/>
      <c r="E568" s="338"/>
      <c r="F568" s="338"/>
      <c r="G568" s="338"/>
      <c r="H568" s="338"/>
      <c r="I568" s="338"/>
      <c r="J568" s="338"/>
      <c r="K568" s="338"/>
      <c r="L568" s="338"/>
      <c r="M568" s="338"/>
      <c r="N568" s="338"/>
      <c r="O568" s="338"/>
      <c r="P568" s="338"/>
      <c r="Q568" s="338"/>
      <c r="R568" s="338"/>
      <c r="S568" s="338"/>
      <c r="T568" s="338"/>
      <c r="U568" s="338"/>
      <c r="V568" s="338"/>
      <c r="W568" s="338"/>
      <c r="X568" s="338"/>
      <c r="Y568" s="338"/>
      <c r="Z568" s="338"/>
      <c r="AA568" s="338"/>
      <c r="AB568" s="338"/>
    </row>
    <row r="569" spans="1:28" ht="14.25" customHeight="1" x14ac:dyDescent="0.35">
      <c r="A569" s="338"/>
      <c r="B569" s="338"/>
      <c r="C569" s="338"/>
      <c r="D569" s="338"/>
      <c r="E569" s="338"/>
      <c r="F569" s="338"/>
      <c r="G569" s="338"/>
      <c r="H569" s="338"/>
      <c r="I569" s="338"/>
      <c r="J569" s="338"/>
      <c r="K569" s="338"/>
      <c r="L569" s="338"/>
      <c r="M569" s="338"/>
      <c r="N569" s="338"/>
      <c r="O569" s="338"/>
      <c r="P569" s="338"/>
      <c r="Q569" s="338"/>
      <c r="R569" s="338"/>
      <c r="S569" s="338"/>
      <c r="T569" s="338"/>
      <c r="U569" s="338"/>
      <c r="V569" s="338"/>
      <c r="W569" s="338"/>
      <c r="X569" s="338"/>
      <c r="Y569" s="338"/>
      <c r="Z569" s="338"/>
      <c r="AA569" s="338"/>
      <c r="AB569" s="338"/>
    </row>
    <row r="570" spans="1:28" ht="14.25" customHeight="1" x14ac:dyDescent="0.35">
      <c r="A570" s="338"/>
      <c r="B570" s="338"/>
      <c r="C570" s="338"/>
      <c r="D570" s="338"/>
      <c r="E570" s="338"/>
      <c r="F570" s="338"/>
      <c r="G570" s="338"/>
      <c r="H570" s="338"/>
      <c r="I570" s="338"/>
      <c r="J570" s="338"/>
      <c r="K570" s="338"/>
      <c r="L570" s="338"/>
      <c r="M570" s="338"/>
      <c r="N570" s="338"/>
      <c r="O570" s="338"/>
      <c r="P570" s="338"/>
      <c r="Q570" s="338"/>
      <c r="R570" s="338"/>
      <c r="S570" s="338"/>
      <c r="T570" s="338"/>
      <c r="U570" s="338"/>
      <c r="V570" s="338"/>
      <c r="W570" s="338"/>
      <c r="X570" s="338"/>
      <c r="Y570" s="338"/>
      <c r="Z570" s="338"/>
      <c r="AA570" s="338"/>
      <c r="AB570" s="338"/>
    </row>
    <row r="571" spans="1:28" ht="14.25" customHeight="1" x14ac:dyDescent="0.35">
      <c r="A571" s="338"/>
      <c r="B571" s="338"/>
      <c r="C571" s="338"/>
      <c r="D571" s="338"/>
      <c r="E571" s="338"/>
      <c r="F571" s="338"/>
      <c r="G571" s="338"/>
      <c r="H571" s="338"/>
      <c r="I571" s="338"/>
      <c r="J571" s="338"/>
      <c r="K571" s="338"/>
      <c r="L571" s="338"/>
      <c r="M571" s="338"/>
      <c r="N571" s="338"/>
      <c r="O571" s="338"/>
      <c r="P571" s="338"/>
      <c r="Q571" s="338"/>
      <c r="R571" s="338"/>
      <c r="S571" s="338"/>
      <c r="T571" s="338"/>
      <c r="U571" s="338"/>
      <c r="V571" s="338"/>
      <c r="W571" s="338"/>
      <c r="X571" s="338"/>
      <c r="Y571" s="338"/>
      <c r="Z571" s="338"/>
      <c r="AA571" s="338"/>
      <c r="AB571" s="338"/>
    </row>
    <row r="572" spans="1:28" ht="14.25" customHeight="1" x14ac:dyDescent="0.35">
      <c r="A572" s="338"/>
      <c r="B572" s="338"/>
      <c r="C572" s="338"/>
      <c r="D572" s="338"/>
      <c r="E572" s="338"/>
      <c r="F572" s="338"/>
      <c r="G572" s="338"/>
      <c r="H572" s="338"/>
      <c r="I572" s="338"/>
      <c r="J572" s="338"/>
      <c r="K572" s="338"/>
      <c r="L572" s="338"/>
      <c r="M572" s="338"/>
      <c r="N572" s="338"/>
      <c r="O572" s="338"/>
      <c r="P572" s="338"/>
      <c r="Q572" s="338"/>
      <c r="R572" s="338"/>
      <c r="S572" s="338"/>
      <c r="T572" s="338"/>
      <c r="U572" s="338"/>
      <c r="V572" s="338"/>
      <c r="W572" s="338"/>
      <c r="X572" s="338"/>
      <c r="Y572" s="338"/>
      <c r="Z572" s="338"/>
      <c r="AA572" s="338"/>
      <c r="AB572" s="338"/>
    </row>
    <row r="573" spans="1:28" ht="14.25" customHeight="1" x14ac:dyDescent="0.35">
      <c r="A573" s="338"/>
      <c r="B573" s="338"/>
      <c r="C573" s="338"/>
      <c r="D573" s="338"/>
      <c r="E573" s="338"/>
      <c r="F573" s="338"/>
      <c r="G573" s="338"/>
      <c r="H573" s="338"/>
      <c r="I573" s="338"/>
      <c r="J573" s="338"/>
      <c r="K573" s="338"/>
      <c r="L573" s="338"/>
      <c r="M573" s="338"/>
      <c r="N573" s="338"/>
      <c r="O573" s="338"/>
      <c r="P573" s="338"/>
      <c r="Q573" s="338"/>
      <c r="R573" s="338"/>
      <c r="S573" s="338"/>
      <c r="T573" s="338"/>
      <c r="U573" s="338"/>
      <c r="V573" s="338"/>
      <c r="W573" s="338"/>
      <c r="X573" s="338"/>
      <c r="Y573" s="338"/>
      <c r="Z573" s="338"/>
      <c r="AA573" s="338"/>
      <c r="AB573" s="338"/>
    </row>
    <row r="574" spans="1:28" ht="14.25" customHeight="1" x14ac:dyDescent="0.35">
      <c r="A574" s="338"/>
      <c r="B574" s="338"/>
      <c r="C574" s="338"/>
      <c r="D574" s="338"/>
      <c r="E574" s="338"/>
      <c r="F574" s="338"/>
      <c r="G574" s="338"/>
      <c r="H574" s="338"/>
      <c r="I574" s="338"/>
      <c r="J574" s="338"/>
      <c r="K574" s="338"/>
      <c r="L574" s="338"/>
      <c r="M574" s="338"/>
      <c r="N574" s="338"/>
      <c r="O574" s="338"/>
      <c r="P574" s="338"/>
      <c r="Q574" s="338"/>
      <c r="R574" s="338"/>
      <c r="S574" s="338"/>
      <c r="T574" s="338"/>
      <c r="U574" s="338"/>
      <c r="V574" s="338"/>
      <c r="W574" s="338"/>
      <c r="X574" s="338"/>
      <c r="Y574" s="338"/>
      <c r="Z574" s="338"/>
      <c r="AA574" s="338"/>
      <c r="AB574" s="338"/>
    </row>
    <row r="575" spans="1:28" ht="14.25" customHeight="1" x14ac:dyDescent="0.35">
      <c r="A575" s="338"/>
      <c r="B575" s="338"/>
      <c r="C575" s="338"/>
      <c r="D575" s="338"/>
      <c r="E575" s="338"/>
      <c r="F575" s="338"/>
      <c r="G575" s="338"/>
      <c r="H575" s="338"/>
      <c r="I575" s="338"/>
      <c r="J575" s="338"/>
      <c r="K575" s="338"/>
      <c r="L575" s="338"/>
      <c r="M575" s="338"/>
      <c r="N575" s="338"/>
      <c r="O575" s="338"/>
      <c r="P575" s="338"/>
      <c r="Q575" s="338"/>
      <c r="R575" s="338"/>
      <c r="S575" s="338"/>
      <c r="T575" s="338"/>
      <c r="U575" s="338"/>
      <c r="V575" s="338"/>
      <c r="W575" s="338"/>
      <c r="X575" s="338"/>
      <c r="Y575" s="338"/>
      <c r="Z575" s="338"/>
      <c r="AA575" s="338"/>
      <c r="AB575" s="338"/>
    </row>
    <row r="576" spans="1:28" ht="14.25" customHeight="1" x14ac:dyDescent="0.35">
      <c r="A576" s="338"/>
      <c r="B576" s="338"/>
      <c r="C576" s="338"/>
      <c r="D576" s="338"/>
      <c r="E576" s="338"/>
      <c r="F576" s="338"/>
      <c r="G576" s="338"/>
      <c r="H576" s="338"/>
      <c r="I576" s="338"/>
      <c r="J576" s="338"/>
      <c r="K576" s="338"/>
      <c r="L576" s="338"/>
      <c r="M576" s="338"/>
      <c r="N576" s="338"/>
      <c r="O576" s="338"/>
      <c r="P576" s="338"/>
      <c r="Q576" s="338"/>
      <c r="R576" s="338"/>
      <c r="S576" s="338"/>
      <c r="T576" s="338"/>
      <c r="U576" s="338"/>
      <c r="V576" s="338"/>
      <c r="W576" s="338"/>
      <c r="X576" s="338"/>
      <c r="Y576" s="338"/>
      <c r="Z576" s="338"/>
      <c r="AA576" s="338"/>
      <c r="AB576" s="338"/>
    </row>
    <row r="577" spans="1:28" ht="14.25" customHeight="1" x14ac:dyDescent="0.35">
      <c r="A577" s="338"/>
      <c r="B577" s="338"/>
      <c r="C577" s="338"/>
      <c r="D577" s="338"/>
      <c r="E577" s="338"/>
      <c r="F577" s="338"/>
      <c r="G577" s="338"/>
      <c r="H577" s="338"/>
      <c r="I577" s="338"/>
      <c r="J577" s="338"/>
      <c r="K577" s="338"/>
      <c r="L577" s="338"/>
      <c r="M577" s="338"/>
      <c r="N577" s="338"/>
      <c r="O577" s="338"/>
      <c r="P577" s="338"/>
      <c r="Q577" s="338"/>
      <c r="R577" s="338"/>
      <c r="S577" s="338"/>
      <c r="T577" s="338"/>
      <c r="U577" s="338"/>
      <c r="V577" s="338"/>
      <c r="W577" s="338"/>
      <c r="X577" s="338"/>
      <c r="Y577" s="338"/>
      <c r="Z577" s="338"/>
      <c r="AA577" s="338"/>
      <c r="AB577" s="338"/>
    </row>
    <row r="578" spans="1:28" ht="14.25" customHeight="1" x14ac:dyDescent="0.35">
      <c r="A578" s="338"/>
      <c r="B578" s="338"/>
      <c r="C578" s="338"/>
      <c r="D578" s="338"/>
      <c r="E578" s="338"/>
      <c r="F578" s="338"/>
      <c r="G578" s="338"/>
      <c r="H578" s="338"/>
      <c r="I578" s="338"/>
      <c r="J578" s="338"/>
      <c r="K578" s="338"/>
      <c r="L578" s="338"/>
      <c r="M578" s="338"/>
      <c r="N578" s="338"/>
      <c r="O578" s="338"/>
      <c r="P578" s="338"/>
      <c r="Q578" s="338"/>
      <c r="R578" s="338"/>
      <c r="S578" s="338"/>
      <c r="T578" s="338"/>
      <c r="U578" s="338"/>
      <c r="V578" s="338"/>
      <c r="W578" s="338"/>
      <c r="X578" s="338"/>
      <c r="Y578" s="338"/>
      <c r="Z578" s="338"/>
      <c r="AA578" s="338"/>
      <c r="AB578" s="338"/>
    </row>
    <row r="579" spans="1:28" ht="14.25" customHeight="1" x14ac:dyDescent="0.35">
      <c r="A579" s="338"/>
      <c r="B579" s="338"/>
      <c r="C579" s="338"/>
      <c r="D579" s="338"/>
      <c r="E579" s="338"/>
      <c r="F579" s="338"/>
      <c r="G579" s="338"/>
      <c r="H579" s="338"/>
      <c r="I579" s="338"/>
      <c r="J579" s="338"/>
      <c r="K579" s="338"/>
      <c r="L579" s="338"/>
      <c r="M579" s="338"/>
      <c r="N579" s="338"/>
      <c r="O579" s="338"/>
      <c r="P579" s="338"/>
      <c r="Q579" s="338"/>
      <c r="R579" s="338"/>
      <c r="S579" s="338"/>
      <c r="T579" s="338"/>
      <c r="U579" s="338"/>
      <c r="V579" s="338"/>
      <c r="W579" s="338"/>
      <c r="X579" s="338"/>
      <c r="Y579" s="338"/>
      <c r="Z579" s="338"/>
      <c r="AA579" s="338"/>
      <c r="AB579" s="338"/>
    </row>
    <row r="580" spans="1:28" ht="14.25" customHeight="1" x14ac:dyDescent="0.35">
      <c r="A580" s="338"/>
      <c r="B580" s="338"/>
      <c r="C580" s="338"/>
      <c r="D580" s="338"/>
      <c r="E580" s="338"/>
      <c r="F580" s="338"/>
      <c r="G580" s="338"/>
      <c r="H580" s="338"/>
      <c r="I580" s="338"/>
      <c r="J580" s="338"/>
      <c r="K580" s="338"/>
      <c r="L580" s="338"/>
      <c r="M580" s="338"/>
      <c r="N580" s="338"/>
      <c r="O580" s="338"/>
      <c r="P580" s="338"/>
      <c r="Q580" s="338"/>
      <c r="R580" s="338"/>
      <c r="S580" s="338"/>
      <c r="T580" s="338"/>
      <c r="U580" s="338"/>
      <c r="V580" s="338"/>
      <c r="W580" s="338"/>
      <c r="X580" s="338"/>
      <c r="Y580" s="338"/>
      <c r="Z580" s="338"/>
      <c r="AA580" s="338"/>
      <c r="AB580" s="338"/>
    </row>
    <row r="581" spans="1:28" ht="14.25" customHeight="1" x14ac:dyDescent="0.35">
      <c r="A581" s="338"/>
      <c r="B581" s="338"/>
      <c r="C581" s="338"/>
      <c r="D581" s="338"/>
      <c r="E581" s="338"/>
      <c r="F581" s="338"/>
      <c r="G581" s="338"/>
      <c r="H581" s="338"/>
      <c r="I581" s="338"/>
      <c r="J581" s="338"/>
      <c r="K581" s="338"/>
      <c r="L581" s="338"/>
      <c r="M581" s="338"/>
      <c r="N581" s="338"/>
      <c r="O581" s="338"/>
      <c r="P581" s="338"/>
      <c r="Q581" s="338"/>
      <c r="R581" s="338"/>
      <c r="S581" s="338"/>
      <c r="T581" s="338"/>
      <c r="U581" s="338"/>
      <c r="V581" s="338"/>
      <c r="W581" s="338"/>
      <c r="X581" s="338"/>
      <c r="Y581" s="338"/>
      <c r="Z581" s="338"/>
      <c r="AA581" s="338"/>
      <c r="AB581" s="338"/>
    </row>
    <row r="582" spans="1:28" ht="14.25" customHeight="1" x14ac:dyDescent="0.35">
      <c r="A582" s="338"/>
      <c r="B582" s="338"/>
      <c r="C582" s="338"/>
      <c r="D582" s="338"/>
      <c r="E582" s="338"/>
      <c r="F582" s="338"/>
      <c r="G582" s="338"/>
      <c r="H582" s="338"/>
      <c r="I582" s="338"/>
      <c r="J582" s="338"/>
      <c r="K582" s="338"/>
      <c r="L582" s="338"/>
      <c r="M582" s="338"/>
      <c r="N582" s="338"/>
      <c r="O582" s="338"/>
      <c r="P582" s="338"/>
      <c r="Q582" s="338"/>
      <c r="R582" s="338"/>
      <c r="S582" s="338"/>
      <c r="T582" s="338"/>
      <c r="U582" s="338"/>
      <c r="V582" s="338"/>
      <c r="W582" s="338"/>
      <c r="X582" s="338"/>
      <c r="Y582" s="338"/>
      <c r="Z582" s="338"/>
      <c r="AA582" s="338"/>
      <c r="AB582" s="338"/>
    </row>
    <row r="583" spans="1:28" ht="14.25" customHeight="1" x14ac:dyDescent="0.35">
      <c r="A583" s="338"/>
      <c r="B583" s="338"/>
      <c r="C583" s="338"/>
      <c r="D583" s="338"/>
      <c r="E583" s="338"/>
      <c r="F583" s="338"/>
      <c r="G583" s="338"/>
      <c r="H583" s="338"/>
      <c r="I583" s="338"/>
      <c r="J583" s="338"/>
      <c r="K583" s="338"/>
      <c r="L583" s="338"/>
      <c r="M583" s="338"/>
      <c r="N583" s="338"/>
      <c r="O583" s="338"/>
      <c r="P583" s="338"/>
      <c r="Q583" s="338"/>
      <c r="R583" s="338"/>
      <c r="S583" s="338"/>
      <c r="T583" s="338"/>
      <c r="U583" s="338"/>
      <c r="V583" s="338"/>
      <c r="W583" s="338"/>
      <c r="X583" s="338"/>
      <c r="Y583" s="338"/>
      <c r="Z583" s="338"/>
      <c r="AA583" s="338"/>
      <c r="AB583" s="338"/>
    </row>
    <row r="584" spans="1:28" ht="14.25" customHeight="1" x14ac:dyDescent="0.35">
      <c r="A584" s="338"/>
      <c r="B584" s="338"/>
      <c r="C584" s="338"/>
      <c r="D584" s="338"/>
      <c r="E584" s="338"/>
      <c r="F584" s="338"/>
      <c r="G584" s="338"/>
      <c r="H584" s="338"/>
      <c r="I584" s="338"/>
      <c r="J584" s="338"/>
      <c r="K584" s="338"/>
      <c r="L584" s="338"/>
      <c r="M584" s="338"/>
      <c r="N584" s="338"/>
      <c r="O584" s="338"/>
      <c r="P584" s="338"/>
      <c r="Q584" s="338"/>
      <c r="R584" s="338"/>
      <c r="S584" s="338"/>
      <c r="T584" s="338"/>
      <c r="U584" s="338"/>
      <c r="V584" s="338"/>
      <c r="W584" s="338"/>
      <c r="X584" s="338"/>
      <c r="Y584" s="338"/>
      <c r="Z584" s="338"/>
      <c r="AA584" s="338"/>
      <c r="AB584" s="338"/>
    </row>
    <row r="585" spans="1:28" ht="14.25" customHeight="1" x14ac:dyDescent="0.35">
      <c r="A585" s="338"/>
      <c r="B585" s="338"/>
      <c r="C585" s="338"/>
      <c r="D585" s="338"/>
      <c r="E585" s="338"/>
      <c r="F585" s="338"/>
      <c r="G585" s="338"/>
      <c r="H585" s="338"/>
      <c r="I585" s="338"/>
      <c r="J585" s="338"/>
      <c r="K585" s="338"/>
      <c r="L585" s="338"/>
      <c r="M585" s="338"/>
      <c r="N585" s="338"/>
      <c r="O585" s="338"/>
      <c r="P585" s="338"/>
      <c r="Q585" s="338"/>
      <c r="R585" s="338"/>
      <c r="S585" s="338"/>
      <c r="T585" s="338"/>
      <c r="U585" s="338"/>
      <c r="V585" s="338"/>
      <c r="W585" s="338"/>
      <c r="X585" s="338"/>
      <c r="Y585" s="338"/>
      <c r="Z585" s="338"/>
      <c r="AA585" s="338"/>
      <c r="AB585" s="338"/>
    </row>
    <row r="586" spans="1:28" ht="14.25" customHeight="1" x14ac:dyDescent="0.35">
      <c r="A586" s="338"/>
      <c r="B586" s="338"/>
      <c r="C586" s="338"/>
      <c r="D586" s="338"/>
      <c r="E586" s="338"/>
      <c r="F586" s="338"/>
      <c r="G586" s="338"/>
      <c r="H586" s="338"/>
      <c r="I586" s="338"/>
      <c r="J586" s="338"/>
      <c r="K586" s="338"/>
      <c r="L586" s="338"/>
      <c r="M586" s="338"/>
      <c r="N586" s="338"/>
      <c r="O586" s="338"/>
      <c r="P586" s="338"/>
      <c r="Q586" s="338"/>
      <c r="R586" s="338"/>
      <c r="S586" s="338"/>
      <c r="T586" s="338"/>
      <c r="U586" s="338"/>
      <c r="V586" s="338"/>
      <c r="W586" s="338"/>
      <c r="X586" s="338"/>
      <c r="Y586" s="338"/>
      <c r="Z586" s="338"/>
      <c r="AA586" s="338"/>
      <c r="AB586" s="338"/>
    </row>
    <row r="587" spans="1:28" ht="14.25" customHeight="1" x14ac:dyDescent="0.35">
      <c r="A587" s="338"/>
      <c r="B587" s="338"/>
      <c r="C587" s="338"/>
      <c r="D587" s="338"/>
      <c r="E587" s="338"/>
      <c r="F587" s="338"/>
      <c r="G587" s="338"/>
      <c r="H587" s="338"/>
      <c r="I587" s="338"/>
      <c r="J587" s="338"/>
      <c r="K587" s="338"/>
      <c r="L587" s="338"/>
      <c r="M587" s="338"/>
      <c r="N587" s="338"/>
      <c r="O587" s="338"/>
      <c r="P587" s="338"/>
      <c r="Q587" s="338"/>
      <c r="R587" s="338"/>
      <c r="S587" s="338"/>
      <c r="T587" s="338"/>
      <c r="U587" s="338"/>
      <c r="V587" s="338"/>
      <c r="W587" s="338"/>
      <c r="X587" s="338"/>
      <c r="Y587" s="338"/>
      <c r="Z587" s="338"/>
      <c r="AA587" s="338"/>
      <c r="AB587" s="338"/>
    </row>
    <row r="588" spans="1:28" ht="14.25" customHeight="1" x14ac:dyDescent="0.35">
      <c r="A588" s="338"/>
      <c r="B588" s="338"/>
      <c r="C588" s="338"/>
      <c r="D588" s="338"/>
      <c r="E588" s="338"/>
      <c r="F588" s="338"/>
      <c r="G588" s="338"/>
      <c r="H588" s="338"/>
      <c r="I588" s="338"/>
      <c r="J588" s="338"/>
      <c r="K588" s="338"/>
      <c r="L588" s="338"/>
      <c r="M588" s="338"/>
      <c r="N588" s="338"/>
      <c r="O588" s="338"/>
      <c r="P588" s="338"/>
      <c r="Q588" s="338"/>
      <c r="R588" s="338"/>
      <c r="S588" s="338"/>
      <c r="T588" s="338"/>
      <c r="U588" s="338"/>
      <c r="V588" s="338"/>
      <c r="W588" s="338"/>
      <c r="X588" s="338"/>
      <c r="Y588" s="338"/>
      <c r="Z588" s="338"/>
      <c r="AA588" s="338"/>
      <c r="AB588" s="338"/>
    </row>
    <row r="589" spans="1:28" ht="14.25" customHeight="1" x14ac:dyDescent="0.35">
      <c r="A589" s="338"/>
      <c r="B589" s="338"/>
      <c r="C589" s="338"/>
      <c r="D589" s="338"/>
      <c r="E589" s="338"/>
      <c r="F589" s="338"/>
      <c r="G589" s="338"/>
      <c r="H589" s="338"/>
      <c r="I589" s="338"/>
      <c r="J589" s="338"/>
      <c r="K589" s="338"/>
      <c r="L589" s="338"/>
      <c r="M589" s="338"/>
      <c r="N589" s="338"/>
      <c r="O589" s="338"/>
      <c r="P589" s="338"/>
      <c r="Q589" s="338"/>
      <c r="R589" s="338"/>
      <c r="S589" s="338"/>
      <c r="T589" s="338"/>
      <c r="U589" s="338"/>
      <c r="V589" s="338"/>
      <c r="W589" s="338"/>
      <c r="X589" s="338"/>
      <c r="Y589" s="338"/>
      <c r="Z589" s="338"/>
      <c r="AA589" s="338"/>
      <c r="AB589" s="338"/>
    </row>
    <row r="590" spans="1:28" ht="14.25" customHeight="1" x14ac:dyDescent="0.35">
      <c r="A590" s="338"/>
      <c r="B590" s="338"/>
      <c r="C590" s="338"/>
      <c r="D590" s="338"/>
      <c r="E590" s="338"/>
      <c r="F590" s="338"/>
      <c r="G590" s="338"/>
      <c r="H590" s="338"/>
      <c r="I590" s="338"/>
      <c r="J590" s="338"/>
      <c r="K590" s="338"/>
      <c r="L590" s="338"/>
      <c r="M590" s="338"/>
      <c r="N590" s="338"/>
      <c r="O590" s="338"/>
      <c r="P590" s="338"/>
      <c r="Q590" s="338"/>
      <c r="R590" s="338"/>
      <c r="S590" s="338"/>
      <c r="T590" s="338"/>
      <c r="U590" s="338"/>
      <c r="V590" s="338"/>
      <c r="W590" s="338"/>
      <c r="X590" s="338"/>
      <c r="Y590" s="338"/>
      <c r="Z590" s="338"/>
      <c r="AA590" s="338"/>
      <c r="AB590" s="338"/>
    </row>
    <row r="591" spans="1:28" ht="14.25" customHeight="1" x14ac:dyDescent="0.35">
      <c r="A591" s="338"/>
      <c r="B591" s="338"/>
      <c r="C591" s="338"/>
      <c r="D591" s="338"/>
      <c r="E591" s="338"/>
      <c r="F591" s="338"/>
      <c r="G591" s="338"/>
      <c r="H591" s="338"/>
      <c r="I591" s="338"/>
      <c r="J591" s="338"/>
      <c r="K591" s="338"/>
      <c r="L591" s="338"/>
      <c r="M591" s="338"/>
      <c r="N591" s="338"/>
      <c r="O591" s="338"/>
      <c r="P591" s="338"/>
      <c r="Q591" s="338"/>
      <c r="R591" s="338"/>
      <c r="S591" s="338"/>
      <c r="T591" s="338"/>
      <c r="U591" s="338"/>
      <c r="V591" s="338"/>
      <c r="W591" s="338"/>
      <c r="X591" s="338"/>
      <c r="Y591" s="338"/>
      <c r="Z591" s="338"/>
      <c r="AA591" s="338"/>
      <c r="AB591" s="338"/>
    </row>
    <row r="592" spans="1:28" ht="14.25" customHeight="1" x14ac:dyDescent="0.35">
      <c r="A592" s="338"/>
      <c r="B592" s="338"/>
      <c r="C592" s="338"/>
      <c r="D592" s="338"/>
      <c r="E592" s="338"/>
      <c r="F592" s="338"/>
      <c r="G592" s="338"/>
      <c r="H592" s="338"/>
      <c r="I592" s="338"/>
      <c r="J592" s="338"/>
      <c r="K592" s="338"/>
      <c r="L592" s="338"/>
      <c r="M592" s="338"/>
      <c r="N592" s="338"/>
      <c r="O592" s="338"/>
      <c r="P592" s="338"/>
      <c r="Q592" s="338"/>
      <c r="R592" s="338"/>
      <c r="S592" s="338"/>
      <c r="T592" s="338"/>
      <c r="U592" s="338"/>
      <c r="V592" s="338"/>
      <c r="W592" s="338"/>
      <c r="X592" s="338"/>
      <c r="Y592" s="338"/>
      <c r="Z592" s="338"/>
      <c r="AA592" s="338"/>
      <c r="AB592" s="338"/>
    </row>
    <row r="593" spans="1:28" ht="14.25" customHeight="1" x14ac:dyDescent="0.35">
      <c r="A593" s="338"/>
      <c r="B593" s="338"/>
      <c r="C593" s="338"/>
      <c r="D593" s="338"/>
      <c r="E593" s="338"/>
      <c r="F593" s="338"/>
      <c r="G593" s="338"/>
      <c r="H593" s="338"/>
      <c r="I593" s="338"/>
      <c r="J593" s="338"/>
      <c r="K593" s="338"/>
      <c r="L593" s="338"/>
      <c r="M593" s="338"/>
      <c r="N593" s="338"/>
      <c r="O593" s="338"/>
      <c r="P593" s="338"/>
      <c r="Q593" s="338"/>
      <c r="R593" s="338"/>
      <c r="S593" s="338"/>
      <c r="T593" s="338"/>
      <c r="U593" s="338"/>
      <c r="V593" s="338"/>
      <c r="W593" s="338"/>
      <c r="X593" s="338"/>
      <c r="Y593" s="338"/>
      <c r="Z593" s="338"/>
      <c r="AA593" s="338"/>
      <c r="AB593" s="338"/>
    </row>
    <row r="594" spans="1:28" ht="14.25" customHeight="1" x14ac:dyDescent="0.35">
      <c r="A594" s="338"/>
      <c r="B594" s="338"/>
      <c r="C594" s="338"/>
      <c r="D594" s="338"/>
      <c r="E594" s="338"/>
      <c r="F594" s="338"/>
      <c r="G594" s="338"/>
      <c r="H594" s="338"/>
      <c r="I594" s="338"/>
      <c r="J594" s="338"/>
      <c r="K594" s="338"/>
      <c r="L594" s="338"/>
      <c r="M594" s="338"/>
      <c r="N594" s="338"/>
      <c r="O594" s="338"/>
      <c r="P594" s="338"/>
      <c r="Q594" s="338"/>
      <c r="R594" s="338"/>
      <c r="S594" s="338"/>
      <c r="T594" s="338"/>
      <c r="U594" s="338"/>
      <c r="V594" s="338"/>
      <c r="W594" s="338"/>
      <c r="X594" s="338"/>
      <c r="Y594" s="338"/>
      <c r="Z594" s="338"/>
      <c r="AA594" s="338"/>
      <c r="AB594" s="338"/>
    </row>
    <row r="595" spans="1:28" ht="14.25" customHeight="1" x14ac:dyDescent="0.35">
      <c r="A595" s="338"/>
      <c r="B595" s="338"/>
      <c r="C595" s="338"/>
      <c r="D595" s="338"/>
      <c r="E595" s="338"/>
      <c r="F595" s="338"/>
      <c r="G595" s="338"/>
      <c r="H595" s="338"/>
      <c r="I595" s="338"/>
      <c r="J595" s="338"/>
      <c r="K595" s="338"/>
      <c r="L595" s="338"/>
      <c r="M595" s="338"/>
      <c r="N595" s="338"/>
      <c r="O595" s="338"/>
      <c r="P595" s="338"/>
      <c r="Q595" s="338"/>
      <c r="R595" s="338"/>
      <c r="S595" s="338"/>
      <c r="T595" s="338"/>
      <c r="U595" s="338"/>
      <c r="V595" s="338"/>
      <c r="W595" s="338"/>
      <c r="X595" s="338"/>
      <c r="Y595" s="338"/>
      <c r="Z595" s="338"/>
      <c r="AA595" s="338"/>
      <c r="AB595" s="338"/>
    </row>
    <row r="596" spans="1:28" ht="14.25" customHeight="1" x14ac:dyDescent="0.35">
      <c r="A596" s="338"/>
      <c r="B596" s="338"/>
      <c r="C596" s="338"/>
      <c r="D596" s="338"/>
      <c r="E596" s="338"/>
      <c r="F596" s="338"/>
      <c r="G596" s="338"/>
      <c r="H596" s="338"/>
      <c r="I596" s="338"/>
      <c r="J596" s="338"/>
      <c r="K596" s="338"/>
      <c r="L596" s="338"/>
      <c r="M596" s="338"/>
      <c r="N596" s="338"/>
      <c r="O596" s="338"/>
      <c r="P596" s="338"/>
      <c r="Q596" s="338"/>
      <c r="R596" s="338"/>
      <c r="S596" s="338"/>
      <c r="T596" s="338"/>
      <c r="U596" s="338"/>
      <c r="V596" s="338"/>
      <c r="W596" s="338"/>
      <c r="X596" s="338"/>
      <c r="Y596" s="338"/>
      <c r="Z596" s="338"/>
      <c r="AA596" s="338"/>
      <c r="AB596" s="338"/>
    </row>
    <row r="597" spans="1:28" ht="14.25" customHeight="1" x14ac:dyDescent="0.35">
      <c r="A597" s="338"/>
      <c r="B597" s="338"/>
      <c r="C597" s="338"/>
      <c r="D597" s="338"/>
      <c r="E597" s="338"/>
      <c r="F597" s="338"/>
      <c r="G597" s="338"/>
      <c r="H597" s="338"/>
      <c r="I597" s="338"/>
      <c r="J597" s="338"/>
      <c r="K597" s="338"/>
      <c r="L597" s="338"/>
      <c r="M597" s="338"/>
      <c r="N597" s="338"/>
      <c r="O597" s="338"/>
      <c r="P597" s="338"/>
      <c r="Q597" s="338"/>
      <c r="R597" s="338"/>
      <c r="S597" s="338"/>
      <c r="T597" s="338"/>
      <c r="U597" s="338"/>
      <c r="V597" s="338"/>
      <c r="W597" s="338"/>
      <c r="X597" s="338"/>
      <c r="Y597" s="338"/>
      <c r="Z597" s="338"/>
      <c r="AA597" s="338"/>
      <c r="AB597" s="338"/>
    </row>
    <row r="598" spans="1:28" ht="14.25" customHeight="1" x14ac:dyDescent="0.35">
      <c r="A598" s="338"/>
      <c r="B598" s="338"/>
      <c r="C598" s="338"/>
      <c r="D598" s="338"/>
      <c r="E598" s="338"/>
      <c r="F598" s="338"/>
      <c r="G598" s="338"/>
      <c r="H598" s="338"/>
      <c r="I598" s="338"/>
      <c r="J598" s="338"/>
      <c r="K598" s="338"/>
      <c r="L598" s="338"/>
      <c r="M598" s="338"/>
      <c r="N598" s="338"/>
      <c r="O598" s="338"/>
      <c r="P598" s="338"/>
      <c r="Q598" s="338"/>
      <c r="R598" s="338"/>
      <c r="S598" s="338"/>
      <c r="T598" s="338"/>
      <c r="U598" s="338"/>
      <c r="V598" s="338"/>
      <c r="W598" s="338"/>
      <c r="X598" s="338"/>
      <c r="Y598" s="338"/>
      <c r="Z598" s="338"/>
      <c r="AA598" s="338"/>
      <c r="AB598" s="338"/>
    </row>
    <row r="599" spans="1:28" ht="14.25" customHeight="1" x14ac:dyDescent="0.35">
      <c r="A599" s="338"/>
      <c r="B599" s="338"/>
      <c r="C599" s="338"/>
      <c r="D599" s="338"/>
      <c r="E599" s="338"/>
      <c r="F599" s="338"/>
      <c r="G599" s="338"/>
      <c r="H599" s="338"/>
      <c r="I599" s="338"/>
      <c r="J599" s="338"/>
      <c r="K599" s="338"/>
      <c r="L599" s="338"/>
      <c r="M599" s="338"/>
      <c r="N599" s="338"/>
      <c r="O599" s="338"/>
      <c r="P599" s="338"/>
      <c r="Q599" s="338"/>
      <c r="R599" s="338"/>
      <c r="S599" s="338"/>
      <c r="T599" s="338"/>
      <c r="U599" s="338"/>
      <c r="V599" s="338"/>
      <c r="W599" s="338"/>
      <c r="X599" s="338"/>
      <c r="Y599" s="338"/>
      <c r="Z599" s="338"/>
      <c r="AA599" s="338"/>
      <c r="AB599" s="338"/>
    </row>
    <row r="600" spans="1:28" ht="14.25" customHeight="1" x14ac:dyDescent="0.35">
      <c r="A600" s="338"/>
      <c r="B600" s="338"/>
      <c r="C600" s="338"/>
      <c r="D600" s="338"/>
      <c r="E600" s="338"/>
      <c r="F600" s="338"/>
      <c r="G600" s="338"/>
      <c r="H600" s="338"/>
      <c r="I600" s="338"/>
      <c r="J600" s="338"/>
      <c r="K600" s="338"/>
      <c r="L600" s="338"/>
      <c r="M600" s="338"/>
      <c r="N600" s="338"/>
      <c r="O600" s="338"/>
      <c r="P600" s="338"/>
      <c r="Q600" s="338"/>
      <c r="R600" s="338"/>
      <c r="S600" s="338"/>
      <c r="T600" s="338"/>
      <c r="U600" s="338"/>
      <c r="V600" s="338"/>
      <c r="W600" s="338"/>
      <c r="X600" s="338"/>
      <c r="Y600" s="338"/>
      <c r="Z600" s="338"/>
      <c r="AA600" s="338"/>
      <c r="AB600" s="338"/>
    </row>
    <row r="601" spans="1:28" ht="14.25" customHeight="1" x14ac:dyDescent="0.35">
      <c r="A601" s="338"/>
      <c r="B601" s="338"/>
      <c r="C601" s="338"/>
      <c r="D601" s="338"/>
      <c r="E601" s="338"/>
      <c r="F601" s="338"/>
      <c r="G601" s="338"/>
      <c r="H601" s="338"/>
      <c r="I601" s="338"/>
      <c r="J601" s="338"/>
      <c r="K601" s="338"/>
      <c r="L601" s="338"/>
      <c r="M601" s="338"/>
      <c r="N601" s="338"/>
      <c r="O601" s="338"/>
      <c r="P601" s="338"/>
      <c r="Q601" s="338"/>
      <c r="R601" s="338"/>
      <c r="S601" s="338"/>
      <c r="T601" s="338"/>
      <c r="U601" s="338"/>
      <c r="V601" s="338"/>
      <c r="W601" s="338"/>
      <c r="X601" s="338"/>
      <c r="Y601" s="338"/>
      <c r="Z601" s="338"/>
      <c r="AA601" s="338"/>
      <c r="AB601" s="338"/>
    </row>
    <row r="602" spans="1:28" ht="14.25" customHeight="1" x14ac:dyDescent="0.35">
      <c r="A602" s="338"/>
      <c r="B602" s="338"/>
      <c r="C602" s="338"/>
      <c r="D602" s="338"/>
      <c r="E602" s="338"/>
      <c r="F602" s="338"/>
      <c r="G602" s="338"/>
      <c r="H602" s="338"/>
      <c r="I602" s="338"/>
      <c r="J602" s="338"/>
      <c r="K602" s="338"/>
      <c r="L602" s="338"/>
      <c r="M602" s="338"/>
      <c r="N602" s="338"/>
      <c r="O602" s="338"/>
      <c r="P602" s="338"/>
      <c r="Q602" s="338"/>
      <c r="R602" s="338"/>
      <c r="S602" s="338"/>
      <c r="T602" s="338"/>
      <c r="U602" s="338"/>
      <c r="V602" s="338"/>
      <c r="W602" s="338"/>
      <c r="X602" s="338"/>
      <c r="Y602" s="338"/>
      <c r="Z602" s="338"/>
      <c r="AA602" s="338"/>
      <c r="AB602" s="338"/>
    </row>
    <row r="603" spans="1:28" ht="14.25" customHeight="1" x14ac:dyDescent="0.35">
      <c r="A603" s="338"/>
      <c r="B603" s="338"/>
      <c r="C603" s="338"/>
      <c r="D603" s="338"/>
      <c r="E603" s="338"/>
      <c r="F603" s="338"/>
      <c r="G603" s="338"/>
      <c r="H603" s="338"/>
      <c r="I603" s="338"/>
      <c r="J603" s="338"/>
      <c r="K603" s="338"/>
      <c r="L603" s="338"/>
      <c r="M603" s="338"/>
      <c r="N603" s="338"/>
      <c r="O603" s="338"/>
      <c r="P603" s="338"/>
      <c r="Q603" s="338"/>
      <c r="R603" s="338"/>
      <c r="S603" s="338"/>
      <c r="T603" s="338"/>
      <c r="U603" s="338"/>
      <c r="V603" s="338"/>
      <c r="W603" s="338"/>
      <c r="X603" s="338"/>
      <c r="Y603" s="338"/>
      <c r="Z603" s="338"/>
      <c r="AA603" s="338"/>
      <c r="AB603" s="338"/>
    </row>
    <row r="604" spans="1:28" ht="14.25" customHeight="1" x14ac:dyDescent="0.35">
      <c r="A604" s="338"/>
      <c r="B604" s="338"/>
      <c r="C604" s="338"/>
      <c r="D604" s="338"/>
      <c r="E604" s="338"/>
      <c r="F604" s="338"/>
      <c r="G604" s="338"/>
      <c r="H604" s="338"/>
      <c r="I604" s="338"/>
      <c r="J604" s="338"/>
      <c r="K604" s="338"/>
      <c r="L604" s="338"/>
      <c r="M604" s="338"/>
      <c r="N604" s="338"/>
      <c r="O604" s="338"/>
      <c r="P604" s="338"/>
      <c r="Q604" s="338"/>
      <c r="R604" s="338"/>
      <c r="S604" s="338"/>
      <c r="T604" s="338"/>
      <c r="U604" s="338"/>
      <c r="V604" s="338"/>
      <c r="W604" s="338"/>
      <c r="X604" s="338"/>
      <c r="Y604" s="338"/>
      <c r="Z604" s="338"/>
      <c r="AA604" s="338"/>
      <c r="AB604" s="338"/>
    </row>
    <row r="605" spans="1:28" ht="14.25" customHeight="1" x14ac:dyDescent="0.35">
      <c r="A605" s="338"/>
      <c r="B605" s="338"/>
      <c r="C605" s="338"/>
      <c r="D605" s="338"/>
      <c r="E605" s="338"/>
      <c r="F605" s="338"/>
      <c r="G605" s="338"/>
      <c r="H605" s="338"/>
      <c r="I605" s="338"/>
      <c r="J605" s="338"/>
      <c r="K605" s="338"/>
      <c r="L605" s="338"/>
      <c r="M605" s="338"/>
      <c r="N605" s="338"/>
      <c r="O605" s="338"/>
      <c r="P605" s="338"/>
      <c r="Q605" s="338"/>
      <c r="R605" s="338"/>
      <c r="S605" s="338"/>
      <c r="T605" s="338"/>
      <c r="U605" s="338"/>
      <c r="V605" s="338"/>
      <c r="W605" s="338"/>
      <c r="X605" s="338"/>
      <c r="Y605" s="338"/>
      <c r="Z605" s="338"/>
      <c r="AA605" s="338"/>
      <c r="AB605" s="338"/>
    </row>
    <row r="606" spans="1:28" ht="14.25" customHeight="1" x14ac:dyDescent="0.35">
      <c r="A606" s="338"/>
      <c r="B606" s="338"/>
      <c r="C606" s="338"/>
      <c r="D606" s="338"/>
      <c r="E606" s="338"/>
      <c r="F606" s="338"/>
      <c r="G606" s="338"/>
      <c r="H606" s="338"/>
      <c r="I606" s="338"/>
      <c r="J606" s="338"/>
      <c r="K606" s="338"/>
      <c r="L606" s="338"/>
      <c r="M606" s="338"/>
      <c r="N606" s="338"/>
      <c r="O606" s="338"/>
      <c r="P606" s="338"/>
      <c r="Q606" s="338"/>
      <c r="R606" s="338"/>
      <c r="S606" s="338"/>
      <c r="T606" s="338"/>
      <c r="U606" s="338"/>
      <c r="V606" s="338"/>
      <c r="W606" s="338"/>
      <c r="X606" s="338"/>
      <c r="Y606" s="338"/>
      <c r="Z606" s="338"/>
      <c r="AA606" s="338"/>
      <c r="AB606" s="338"/>
    </row>
    <row r="607" spans="1:28" ht="14.25" customHeight="1" x14ac:dyDescent="0.35">
      <c r="A607" s="338"/>
      <c r="B607" s="338"/>
      <c r="C607" s="338"/>
      <c r="D607" s="338"/>
      <c r="E607" s="338"/>
      <c r="F607" s="338"/>
      <c r="G607" s="338"/>
      <c r="H607" s="338"/>
      <c r="I607" s="338"/>
      <c r="J607" s="338"/>
      <c r="K607" s="338"/>
      <c r="L607" s="338"/>
      <c r="M607" s="338"/>
      <c r="N607" s="338"/>
      <c r="O607" s="338"/>
      <c r="P607" s="338"/>
      <c r="Q607" s="338"/>
      <c r="R607" s="338"/>
      <c r="S607" s="338"/>
      <c r="T607" s="338"/>
      <c r="U607" s="338"/>
      <c r="V607" s="338"/>
      <c r="W607" s="338"/>
      <c r="X607" s="338"/>
      <c r="Y607" s="338"/>
      <c r="Z607" s="338"/>
      <c r="AA607" s="338"/>
      <c r="AB607" s="338"/>
    </row>
    <row r="608" spans="1:28" ht="14.25" customHeight="1" x14ac:dyDescent="0.35">
      <c r="A608" s="338"/>
      <c r="B608" s="338"/>
      <c r="C608" s="338"/>
      <c r="D608" s="338"/>
      <c r="E608" s="338"/>
      <c r="F608" s="338"/>
      <c r="G608" s="338"/>
      <c r="H608" s="338"/>
      <c r="I608" s="338"/>
      <c r="J608" s="338"/>
      <c r="K608" s="338"/>
      <c r="L608" s="338"/>
      <c r="M608" s="338"/>
      <c r="N608" s="338"/>
      <c r="O608" s="338"/>
      <c r="P608" s="338"/>
      <c r="Q608" s="338"/>
      <c r="R608" s="338"/>
      <c r="S608" s="338"/>
      <c r="T608" s="338"/>
      <c r="U608" s="338"/>
      <c r="V608" s="338"/>
      <c r="W608" s="338"/>
      <c r="X608" s="338"/>
      <c r="Y608" s="338"/>
      <c r="Z608" s="338"/>
      <c r="AA608" s="338"/>
      <c r="AB608" s="338"/>
    </row>
    <row r="609" spans="1:28" ht="14.25" customHeight="1" x14ac:dyDescent="0.35">
      <c r="A609" s="338"/>
      <c r="B609" s="338"/>
      <c r="C609" s="338"/>
      <c r="D609" s="338"/>
      <c r="E609" s="338"/>
      <c r="F609" s="338"/>
      <c r="G609" s="338"/>
      <c r="H609" s="338"/>
      <c r="I609" s="338"/>
      <c r="J609" s="338"/>
      <c r="K609" s="338"/>
      <c r="L609" s="338"/>
      <c r="M609" s="338"/>
      <c r="N609" s="338"/>
      <c r="O609" s="338"/>
      <c r="P609" s="338"/>
      <c r="Q609" s="338"/>
      <c r="R609" s="338"/>
      <c r="S609" s="338"/>
      <c r="T609" s="338"/>
      <c r="U609" s="338"/>
      <c r="V609" s="338"/>
      <c r="W609" s="338"/>
      <c r="X609" s="338"/>
      <c r="Y609" s="338"/>
      <c r="Z609" s="338"/>
      <c r="AA609" s="338"/>
      <c r="AB609" s="338"/>
    </row>
    <row r="610" spans="1:28" ht="14.25" customHeight="1" x14ac:dyDescent="0.35">
      <c r="A610" s="338"/>
      <c r="B610" s="338"/>
      <c r="C610" s="338"/>
      <c r="D610" s="338"/>
      <c r="E610" s="338"/>
      <c r="F610" s="338"/>
      <c r="G610" s="338"/>
      <c r="H610" s="338"/>
      <c r="I610" s="338"/>
      <c r="J610" s="338"/>
      <c r="K610" s="338"/>
      <c r="L610" s="338"/>
      <c r="M610" s="338"/>
      <c r="N610" s="338"/>
      <c r="O610" s="338"/>
      <c r="P610" s="338"/>
      <c r="Q610" s="338"/>
      <c r="R610" s="338"/>
      <c r="S610" s="338"/>
      <c r="T610" s="338"/>
      <c r="U610" s="338"/>
      <c r="V610" s="338"/>
      <c r="W610" s="338"/>
      <c r="X610" s="338"/>
      <c r="Y610" s="338"/>
      <c r="Z610" s="338"/>
      <c r="AA610" s="338"/>
      <c r="AB610" s="338"/>
    </row>
    <row r="611" spans="1:28" ht="14.25" customHeight="1" x14ac:dyDescent="0.35">
      <c r="A611" s="338"/>
      <c r="B611" s="338"/>
      <c r="C611" s="338"/>
      <c r="D611" s="338"/>
      <c r="E611" s="338"/>
      <c r="F611" s="338"/>
      <c r="G611" s="338"/>
      <c r="H611" s="338"/>
      <c r="I611" s="338"/>
      <c r="J611" s="338"/>
      <c r="K611" s="338"/>
      <c r="L611" s="338"/>
      <c r="M611" s="338"/>
      <c r="N611" s="338"/>
      <c r="O611" s="338"/>
      <c r="P611" s="338"/>
      <c r="Q611" s="338"/>
      <c r="R611" s="338"/>
      <c r="S611" s="338"/>
      <c r="T611" s="338"/>
      <c r="U611" s="338"/>
      <c r="V611" s="338"/>
      <c r="W611" s="338"/>
      <c r="X611" s="338"/>
      <c r="Y611" s="338"/>
      <c r="Z611" s="338"/>
      <c r="AA611" s="338"/>
      <c r="AB611" s="338"/>
    </row>
    <row r="612" spans="1:28" ht="14.25" customHeight="1" x14ac:dyDescent="0.35">
      <c r="A612" s="338"/>
      <c r="B612" s="338"/>
      <c r="C612" s="338"/>
      <c r="D612" s="338"/>
      <c r="E612" s="338"/>
      <c r="F612" s="338"/>
      <c r="G612" s="338"/>
      <c r="H612" s="338"/>
      <c r="I612" s="338"/>
      <c r="J612" s="338"/>
      <c r="K612" s="338"/>
      <c r="L612" s="338"/>
      <c r="M612" s="338"/>
      <c r="N612" s="338"/>
      <c r="O612" s="338"/>
      <c r="P612" s="338"/>
      <c r="Q612" s="338"/>
      <c r="R612" s="338"/>
      <c r="S612" s="338"/>
      <c r="T612" s="338"/>
      <c r="U612" s="338"/>
      <c r="V612" s="338"/>
      <c r="W612" s="338"/>
      <c r="X612" s="338"/>
      <c r="Y612" s="338"/>
      <c r="Z612" s="338"/>
      <c r="AA612" s="338"/>
      <c r="AB612" s="338"/>
    </row>
    <row r="613" spans="1:28" ht="14.25" customHeight="1" x14ac:dyDescent="0.35">
      <c r="A613" s="338"/>
      <c r="B613" s="338"/>
      <c r="C613" s="338"/>
      <c r="D613" s="338"/>
      <c r="E613" s="338"/>
      <c r="F613" s="338"/>
      <c r="G613" s="338"/>
      <c r="H613" s="338"/>
      <c r="I613" s="338"/>
      <c r="J613" s="338"/>
      <c r="K613" s="338"/>
      <c r="L613" s="338"/>
      <c r="M613" s="338"/>
      <c r="N613" s="338"/>
      <c r="O613" s="338"/>
      <c r="P613" s="338"/>
      <c r="Q613" s="338"/>
      <c r="R613" s="338"/>
      <c r="S613" s="338"/>
      <c r="T613" s="338"/>
      <c r="U613" s="338"/>
      <c r="V613" s="338"/>
      <c r="W613" s="338"/>
      <c r="X613" s="338"/>
      <c r="Y613" s="338"/>
      <c r="Z613" s="338"/>
      <c r="AA613" s="338"/>
      <c r="AB613" s="338"/>
    </row>
    <row r="614" spans="1:28" ht="14.25" customHeight="1" x14ac:dyDescent="0.35">
      <c r="A614" s="338"/>
      <c r="B614" s="338"/>
      <c r="C614" s="338"/>
      <c r="D614" s="338"/>
      <c r="E614" s="338"/>
      <c r="F614" s="338"/>
      <c r="G614" s="338"/>
      <c r="H614" s="338"/>
      <c r="I614" s="338"/>
      <c r="J614" s="338"/>
      <c r="K614" s="338"/>
      <c r="L614" s="338"/>
      <c r="M614" s="338"/>
      <c r="N614" s="338"/>
      <c r="O614" s="338"/>
      <c r="P614" s="338"/>
      <c r="Q614" s="338"/>
      <c r="R614" s="338"/>
      <c r="S614" s="338"/>
      <c r="T614" s="338"/>
      <c r="U614" s="338"/>
      <c r="V614" s="338"/>
      <c r="W614" s="338"/>
      <c r="X614" s="338"/>
      <c r="Y614" s="338"/>
      <c r="Z614" s="338"/>
      <c r="AA614" s="338"/>
      <c r="AB614" s="338"/>
    </row>
    <row r="615" spans="1:28" ht="14.25" customHeight="1" x14ac:dyDescent="0.35">
      <c r="A615" s="338"/>
      <c r="B615" s="338"/>
      <c r="C615" s="338"/>
      <c r="D615" s="338"/>
      <c r="E615" s="338"/>
      <c r="F615" s="338"/>
      <c r="G615" s="338"/>
      <c r="H615" s="338"/>
      <c r="I615" s="338"/>
      <c r="J615" s="338"/>
      <c r="K615" s="338"/>
      <c r="L615" s="338"/>
      <c r="M615" s="338"/>
      <c r="N615" s="338"/>
      <c r="O615" s="338"/>
      <c r="P615" s="338"/>
      <c r="Q615" s="338"/>
      <c r="R615" s="338"/>
      <c r="S615" s="338"/>
      <c r="T615" s="338"/>
      <c r="U615" s="338"/>
      <c r="V615" s="338"/>
      <c r="W615" s="338"/>
      <c r="X615" s="338"/>
      <c r="Y615" s="338"/>
      <c r="Z615" s="338"/>
      <c r="AA615" s="338"/>
      <c r="AB615" s="338"/>
    </row>
    <row r="616" spans="1:28" ht="14.25" customHeight="1" x14ac:dyDescent="0.35">
      <c r="A616" s="338"/>
      <c r="B616" s="338"/>
      <c r="C616" s="338"/>
      <c r="D616" s="338"/>
      <c r="E616" s="338"/>
      <c r="F616" s="338"/>
      <c r="G616" s="338"/>
      <c r="H616" s="338"/>
      <c r="I616" s="338"/>
      <c r="J616" s="338"/>
      <c r="K616" s="338"/>
      <c r="L616" s="338"/>
      <c r="M616" s="338"/>
      <c r="N616" s="338"/>
      <c r="O616" s="338"/>
      <c r="P616" s="338"/>
      <c r="Q616" s="338"/>
      <c r="R616" s="338"/>
      <c r="S616" s="338"/>
      <c r="T616" s="338"/>
      <c r="U616" s="338"/>
      <c r="V616" s="338"/>
      <c r="W616" s="338"/>
      <c r="X616" s="338"/>
      <c r="Y616" s="338"/>
      <c r="Z616" s="338"/>
      <c r="AA616" s="338"/>
      <c r="AB616" s="338"/>
    </row>
    <row r="617" spans="1:28" ht="14.25" customHeight="1" x14ac:dyDescent="0.35">
      <c r="A617" s="338"/>
      <c r="B617" s="338"/>
      <c r="C617" s="338"/>
      <c r="D617" s="338"/>
      <c r="E617" s="338"/>
      <c r="F617" s="338"/>
      <c r="G617" s="338"/>
      <c r="H617" s="338"/>
      <c r="I617" s="338"/>
      <c r="J617" s="338"/>
      <c r="K617" s="338"/>
      <c r="L617" s="338"/>
      <c r="M617" s="338"/>
      <c r="N617" s="338"/>
      <c r="O617" s="338"/>
      <c r="P617" s="338"/>
      <c r="Q617" s="338"/>
      <c r="R617" s="338"/>
      <c r="S617" s="338"/>
      <c r="T617" s="338"/>
      <c r="U617" s="338"/>
      <c r="V617" s="338"/>
      <c r="W617" s="338"/>
      <c r="X617" s="338"/>
      <c r="Y617" s="338"/>
      <c r="Z617" s="338"/>
      <c r="AA617" s="338"/>
      <c r="AB617" s="338"/>
    </row>
    <row r="618" spans="1:28" ht="14.25" customHeight="1" x14ac:dyDescent="0.35">
      <c r="A618" s="338"/>
      <c r="B618" s="338"/>
      <c r="C618" s="338"/>
      <c r="D618" s="338"/>
      <c r="E618" s="338"/>
      <c r="F618" s="338"/>
      <c r="G618" s="338"/>
      <c r="H618" s="338"/>
      <c r="I618" s="338"/>
      <c r="J618" s="338"/>
      <c r="K618" s="338"/>
      <c r="L618" s="338"/>
      <c r="M618" s="338"/>
      <c r="N618" s="338"/>
      <c r="O618" s="338"/>
      <c r="P618" s="338"/>
      <c r="Q618" s="338"/>
      <c r="R618" s="338"/>
      <c r="S618" s="338"/>
      <c r="T618" s="338"/>
      <c r="U618" s="338"/>
      <c r="V618" s="338"/>
      <c r="W618" s="338"/>
      <c r="X618" s="338"/>
      <c r="Y618" s="338"/>
      <c r="Z618" s="338"/>
      <c r="AA618" s="338"/>
      <c r="AB618" s="338"/>
    </row>
    <row r="619" spans="1:28" ht="14.25" customHeight="1" x14ac:dyDescent="0.35">
      <c r="A619" s="338"/>
      <c r="B619" s="338"/>
      <c r="C619" s="338"/>
      <c r="D619" s="338"/>
      <c r="E619" s="338"/>
      <c r="F619" s="338"/>
      <c r="G619" s="338"/>
      <c r="H619" s="338"/>
      <c r="I619" s="338"/>
      <c r="J619" s="338"/>
      <c r="K619" s="338"/>
      <c r="L619" s="338"/>
      <c r="M619" s="338"/>
      <c r="N619" s="338"/>
      <c r="O619" s="338"/>
      <c r="P619" s="338"/>
      <c r="Q619" s="338"/>
      <c r="R619" s="338"/>
      <c r="S619" s="338"/>
      <c r="T619" s="338"/>
      <c r="U619" s="338"/>
      <c r="V619" s="338"/>
      <c r="W619" s="338"/>
      <c r="X619" s="338"/>
      <c r="Y619" s="338"/>
      <c r="Z619" s="338"/>
      <c r="AA619" s="338"/>
      <c r="AB619" s="338"/>
    </row>
    <row r="620" spans="1:28" ht="14.25" customHeight="1" x14ac:dyDescent="0.35">
      <c r="A620" s="338"/>
      <c r="B620" s="338"/>
      <c r="C620" s="338"/>
      <c r="D620" s="338"/>
      <c r="E620" s="338"/>
      <c r="F620" s="338"/>
      <c r="G620" s="338"/>
      <c r="H620" s="338"/>
      <c r="I620" s="338"/>
      <c r="J620" s="338"/>
      <c r="K620" s="338"/>
      <c r="L620" s="338"/>
      <c r="M620" s="338"/>
      <c r="N620" s="338"/>
      <c r="O620" s="338"/>
      <c r="P620" s="338"/>
      <c r="Q620" s="338"/>
      <c r="R620" s="338"/>
      <c r="S620" s="338"/>
      <c r="T620" s="338"/>
      <c r="U620" s="338"/>
      <c r="V620" s="338"/>
      <c r="W620" s="338"/>
      <c r="X620" s="338"/>
      <c r="Y620" s="338"/>
      <c r="Z620" s="338"/>
      <c r="AA620" s="338"/>
      <c r="AB620" s="338"/>
    </row>
    <row r="621" spans="1:28" ht="14.25" customHeight="1" x14ac:dyDescent="0.35">
      <c r="A621" s="338"/>
      <c r="B621" s="338"/>
      <c r="C621" s="338"/>
      <c r="D621" s="338"/>
      <c r="E621" s="338"/>
      <c r="F621" s="338"/>
      <c r="G621" s="338"/>
      <c r="H621" s="338"/>
      <c r="I621" s="338"/>
      <c r="J621" s="338"/>
      <c r="K621" s="338"/>
      <c r="L621" s="338"/>
      <c r="M621" s="338"/>
      <c r="N621" s="338"/>
      <c r="O621" s="338"/>
      <c r="P621" s="338"/>
      <c r="Q621" s="338"/>
      <c r="R621" s="338"/>
      <c r="S621" s="338"/>
      <c r="T621" s="338"/>
      <c r="U621" s="338"/>
      <c r="V621" s="338"/>
      <c r="W621" s="338"/>
      <c r="X621" s="338"/>
      <c r="Y621" s="338"/>
      <c r="Z621" s="338"/>
      <c r="AA621" s="338"/>
      <c r="AB621" s="338"/>
    </row>
    <row r="622" spans="1:28" ht="14.25" customHeight="1" x14ac:dyDescent="0.35">
      <c r="A622" s="338"/>
      <c r="B622" s="338"/>
      <c r="C622" s="338"/>
      <c r="D622" s="338"/>
      <c r="E622" s="338"/>
      <c r="F622" s="338"/>
      <c r="G622" s="338"/>
      <c r="H622" s="338"/>
      <c r="I622" s="338"/>
      <c r="J622" s="338"/>
      <c r="K622" s="338"/>
      <c r="L622" s="338"/>
      <c r="M622" s="338"/>
      <c r="N622" s="338"/>
      <c r="O622" s="338"/>
      <c r="P622" s="338"/>
      <c r="Q622" s="338"/>
      <c r="R622" s="338"/>
      <c r="S622" s="338"/>
      <c r="T622" s="338"/>
      <c r="U622" s="338"/>
      <c r="V622" s="338"/>
      <c r="W622" s="338"/>
      <c r="X622" s="338"/>
      <c r="Y622" s="338"/>
      <c r="Z622" s="338"/>
      <c r="AA622" s="338"/>
      <c r="AB622" s="338"/>
    </row>
    <row r="623" spans="1:28" ht="14.25" customHeight="1" x14ac:dyDescent="0.35">
      <c r="A623" s="338"/>
      <c r="B623" s="338"/>
      <c r="C623" s="338"/>
      <c r="D623" s="338"/>
      <c r="E623" s="338"/>
      <c r="F623" s="338"/>
      <c r="G623" s="338"/>
      <c r="H623" s="338"/>
      <c r="I623" s="338"/>
      <c r="J623" s="338"/>
      <c r="K623" s="338"/>
      <c r="L623" s="338"/>
      <c r="M623" s="338"/>
      <c r="N623" s="338"/>
      <c r="O623" s="338"/>
      <c r="P623" s="338"/>
      <c r="Q623" s="338"/>
      <c r="R623" s="338"/>
      <c r="S623" s="338"/>
      <c r="T623" s="338"/>
      <c r="U623" s="338"/>
      <c r="V623" s="338"/>
      <c r="W623" s="338"/>
      <c r="X623" s="338"/>
      <c r="Y623" s="338"/>
      <c r="Z623" s="338"/>
      <c r="AA623" s="338"/>
      <c r="AB623" s="338"/>
    </row>
    <row r="624" spans="1:28" ht="14.25" customHeight="1" x14ac:dyDescent="0.35">
      <c r="A624" s="338"/>
      <c r="B624" s="338"/>
      <c r="C624" s="338"/>
      <c r="D624" s="338"/>
      <c r="E624" s="338"/>
      <c r="F624" s="338"/>
      <c r="G624" s="338"/>
      <c r="H624" s="338"/>
      <c r="I624" s="338"/>
      <c r="J624" s="338"/>
      <c r="K624" s="338"/>
      <c r="L624" s="338"/>
      <c r="M624" s="338"/>
      <c r="N624" s="338"/>
      <c r="O624" s="338"/>
      <c r="P624" s="338"/>
      <c r="Q624" s="338"/>
      <c r="R624" s="338"/>
      <c r="S624" s="338"/>
      <c r="T624" s="338"/>
      <c r="U624" s="338"/>
      <c r="V624" s="338"/>
      <c r="W624" s="338"/>
      <c r="X624" s="338"/>
      <c r="Y624" s="338"/>
      <c r="Z624" s="338"/>
      <c r="AA624" s="338"/>
      <c r="AB624" s="338"/>
    </row>
    <row r="625" spans="1:28" ht="14.25" customHeight="1" x14ac:dyDescent="0.35">
      <c r="A625" s="338"/>
      <c r="B625" s="338"/>
      <c r="C625" s="338"/>
      <c r="D625" s="338"/>
      <c r="E625" s="338"/>
      <c r="F625" s="338"/>
      <c r="G625" s="338"/>
      <c r="H625" s="338"/>
      <c r="I625" s="338"/>
      <c r="J625" s="338"/>
      <c r="K625" s="338"/>
      <c r="L625" s="338"/>
      <c r="M625" s="338"/>
      <c r="N625" s="338"/>
      <c r="O625" s="338"/>
      <c r="P625" s="338"/>
      <c r="Q625" s="338"/>
      <c r="R625" s="338"/>
      <c r="S625" s="338"/>
      <c r="T625" s="338"/>
      <c r="U625" s="338"/>
      <c r="V625" s="338"/>
      <c r="W625" s="338"/>
      <c r="X625" s="338"/>
      <c r="Y625" s="338"/>
      <c r="Z625" s="338"/>
      <c r="AA625" s="338"/>
      <c r="AB625" s="338"/>
    </row>
    <row r="626" spans="1:28" ht="14.25" customHeight="1" x14ac:dyDescent="0.35">
      <c r="A626" s="338"/>
      <c r="B626" s="338"/>
      <c r="C626" s="338"/>
      <c r="D626" s="338"/>
      <c r="E626" s="338"/>
      <c r="F626" s="338"/>
      <c r="G626" s="338"/>
      <c r="H626" s="338"/>
      <c r="I626" s="338"/>
      <c r="J626" s="338"/>
      <c r="K626" s="338"/>
      <c r="L626" s="338"/>
      <c r="M626" s="338"/>
      <c r="N626" s="338"/>
      <c r="O626" s="338"/>
      <c r="P626" s="338"/>
      <c r="Q626" s="338"/>
      <c r="R626" s="338"/>
      <c r="S626" s="338"/>
      <c r="T626" s="338"/>
      <c r="U626" s="338"/>
      <c r="V626" s="338"/>
      <c r="W626" s="338"/>
      <c r="X626" s="338"/>
      <c r="Y626" s="338"/>
      <c r="Z626" s="338"/>
      <c r="AA626" s="338"/>
      <c r="AB626" s="338"/>
    </row>
    <row r="627" spans="1:28" ht="14.25" customHeight="1" x14ac:dyDescent="0.35">
      <c r="A627" s="338"/>
      <c r="B627" s="338"/>
      <c r="C627" s="338"/>
      <c r="D627" s="338"/>
      <c r="E627" s="338"/>
      <c r="F627" s="338"/>
      <c r="G627" s="338"/>
      <c r="H627" s="338"/>
      <c r="I627" s="338"/>
      <c r="J627" s="338"/>
      <c r="K627" s="338"/>
      <c r="L627" s="338"/>
      <c r="M627" s="338"/>
      <c r="N627" s="338"/>
      <c r="O627" s="338"/>
      <c r="P627" s="338"/>
      <c r="Q627" s="338"/>
      <c r="R627" s="338"/>
      <c r="S627" s="338"/>
      <c r="T627" s="338"/>
      <c r="U627" s="338"/>
      <c r="V627" s="338"/>
      <c r="W627" s="338"/>
      <c r="X627" s="338"/>
      <c r="Y627" s="338"/>
      <c r="Z627" s="338"/>
      <c r="AA627" s="338"/>
      <c r="AB627" s="338"/>
    </row>
    <row r="628" spans="1:28" ht="14.25" customHeight="1" x14ac:dyDescent="0.35">
      <c r="A628" s="338"/>
      <c r="B628" s="338"/>
      <c r="C628" s="338"/>
      <c r="D628" s="338"/>
      <c r="E628" s="338"/>
      <c r="F628" s="338"/>
      <c r="G628" s="338"/>
      <c r="H628" s="338"/>
      <c r="I628" s="338"/>
      <c r="J628" s="338"/>
      <c r="K628" s="338"/>
      <c r="L628" s="338"/>
      <c r="M628" s="338"/>
      <c r="N628" s="338"/>
      <c r="O628" s="338"/>
      <c r="P628" s="338"/>
      <c r="Q628" s="338"/>
      <c r="R628" s="338"/>
      <c r="S628" s="338"/>
      <c r="T628" s="338"/>
      <c r="U628" s="338"/>
      <c r="V628" s="338"/>
      <c r="W628" s="338"/>
      <c r="X628" s="338"/>
      <c r="Y628" s="338"/>
      <c r="Z628" s="338"/>
      <c r="AA628" s="338"/>
      <c r="AB628" s="338"/>
    </row>
    <row r="629" spans="1:28" ht="14.25" customHeight="1" x14ac:dyDescent="0.35">
      <c r="A629" s="338"/>
      <c r="B629" s="338"/>
      <c r="C629" s="338"/>
      <c r="D629" s="338"/>
      <c r="E629" s="338"/>
      <c r="F629" s="338"/>
      <c r="G629" s="338"/>
      <c r="H629" s="338"/>
      <c r="I629" s="338"/>
      <c r="J629" s="338"/>
      <c r="K629" s="338"/>
      <c r="L629" s="338"/>
      <c r="M629" s="338"/>
      <c r="N629" s="338"/>
      <c r="O629" s="338"/>
      <c r="P629" s="338"/>
      <c r="Q629" s="338"/>
      <c r="R629" s="338"/>
      <c r="S629" s="338"/>
      <c r="T629" s="338"/>
      <c r="U629" s="338"/>
      <c r="V629" s="338"/>
      <c r="W629" s="338"/>
      <c r="X629" s="338"/>
      <c r="Y629" s="338"/>
      <c r="Z629" s="338"/>
      <c r="AA629" s="338"/>
      <c r="AB629" s="338"/>
    </row>
    <row r="630" spans="1:28" ht="14.25" customHeight="1" x14ac:dyDescent="0.35">
      <c r="A630" s="338"/>
      <c r="B630" s="338"/>
      <c r="C630" s="338"/>
      <c r="D630" s="338"/>
      <c r="E630" s="338"/>
      <c r="F630" s="338"/>
      <c r="G630" s="338"/>
      <c r="H630" s="338"/>
      <c r="I630" s="338"/>
      <c r="J630" s="338"/>
      <c r="K630" s="338"/>
      <c r="L630" s="338"/>
      <c r="M630" s="338"/>
      <c r="N630" s="338"/>
      <c r="O630" s="338"/>
      <c r="P630" s="338"/>
      <c r="Q630" s="338"/>
      <c r="R630" s="338"/>
      <c r="S630" s="338"/>
      <c r="T630" s="338"/>
      <c r="U630" s="338"/>
      <c r="V630" s="338"/>
      <c r="W630" s="338"/>
      <c r="X630" s="338"/>
      <c r="Y630" s="338"/>
      <c r="Z630" s="338"/>
      <c r="AA630" s="338"/>
      <c r="AB630" s="338"/>
    </row>
    <row r="631" spans="1:28" ht="14.25" customHeight="1" x14ac:dyDescent="0.35">
      <c r="A631" s="338"/>
      <c r="B631" s="338"/>
      <c r="C631" s="338"/>
      <c r="D631" s="338"/>
      <c r="E631" s="338"/>
      <c r="F631" s="338"/>
      <c r="G631" s="338"/>
      <c r="H631" s="338"/>
      <c r="I631" s="338"/>
      <c r="J631" s="338"/>
      <c r="K631" s="338"/>
      <c r="L631" s="338"/>
      <c r="M631" s="338"/>
      <c r="N631" s="338"/>
      <c r="O631" s="338"/>
      <c r="P631" s="338"/>
      <c r="Q631" s="338"/>
      <c r="R631" s="338"/>
      <c r="S631" s="338"/>
      <c r="T631" s="338"/>
      <c r="U631" s="338"/>
      <c r="V631" s="338"/>
      <c r="W631" s="338"/>
      <c r="X631" s="338"/>
      <c r="Y631" s="338"/>
      <c r="Z631" s="338"/>
      <c r="AA631" s="338"/>
      <c r="AB631" s="338"/>
    </row>
    <row r="632" spans="1:28" ht="14.25" customHeight="1" x14ac:dyDescent="0.35">
      <c r="A632" s="338"/>
      <c r="B632" s="338"/>
      <c r="C632" s="338"/>
      <c r="D632" s="338"/>
      <c r="E632" s="338"/>
      <c r="F632" s="338"/>
      <c r="G632" s="338"/>
      <c r="H632" s="338"/>
      <c r="I632" s="338"/>
      <c r="J632" s="338"/>
      <c r="K632" s="338"/>
      <c r="L632" s="338"/>
      <c r="M632" s="338"/>
      <c r="N632" s="338"/>
      <c r="O632" s="338"/>
      <c r="P632" s="338"/>
      <c r="Q632" s="338"/>
      <c r="R632" s="338"/>
      <c r="S632" s="338"/>
      <c r="T632" s="338"/>
      <c r="U632" s="338"/>
      <c r="V632" s="338"/>
      <c r="W632" s="338"/>
      <c r="X632" s="338"/>
      <c r="Y632" s="338"/>
      <c r="Z632" s="338"/>
      <c r="AA632" s="338"/>
      <c r="AB632" s="338"/>
    </row>
    <row r="633" spans="1:28" ht="14.25" customHeight="1" x14ac:dyDescent="0.35">
      <c r="A633" s="338"/>
      <c r="B633" s="338"/>
      <c r="C633" s="338"/>
      <c r="D633" s="338"/>
      <c r="E633" s="338"/>
      <c r="F633" s="338"/>
      <c r="G633" s="338"/>
      <c r="H633" s="338"/>
      <c r="I633" s="338"/>
      <c r="J633" s="338"/>
      <c r="K633" s="338"/>
      <c r="L633" s="338"/>
      <c r="M633" s="338"/>
      <c r="N633" s="338"/>
      <c r="O633" s="338"/>
      <c r="P633" s="338"/>
      <c r="Q633" s="338"/>
      <c r="R633" s="338"/>
      <c r="S633" s="338"/>
      <c r="T633" s="338"/>
      <c r="U633" s="338"/>
      <c r="V633" s="338"/>
      <c r="W633" s="338"/>
      <c r="X633" s="338"/>
      <c r="Y633" s="338"/>
      <c r="Z633" s="338"/>
      <c r="AA633" s="338"/>
      <c r="AB633" s="338"/>
    </row>
    <row r="634" spans="1:28" ht="14.25" customHeight="1" x14ac:dyDescent="0.35">
      <c r="A634" s="338"/>
      <c r="B634" s="338"/>
      <c r="C634" s="338"/>
      <c r="D634" s="338"/>
      <c r="E634" s="338"/>
      <c r="F634" s="338"/>
      <c r="G634" s="338"/>
      <c r="H634" s="338"/>
      <c r="I634" s="338"/>
      <c r="J634" s="338"/>
      <c r="K634" s="338"/>
      <c r="L634" s="338"/>
      <c r="M634" s="338"/>
      <c r="N634" s="338"/>
      <c r="O634" s="338"/>
      <c r="P634" s="338"/>
      <c r="Q634" s="338"/>
      <c r="R634" s="338"/>
      <c r="S634" s="338"/>
      <c r="T634" s="338"/>
      <c r="U634" s="338"/>
      <c r="V634" s="338"/>
      <c r="W634" s="338"/>
      <c r="X634" s="338"/>
      <c r="Y634" s="338"/>
      <c r="Z634" s="338"/>
      <c r="AA634" s="338"/>
      <c r="AB634" s="338"/>
    </row>
    <row r="635" spans="1:28" ht="14.25" customHeight="1" x14ac:dyDescent="0.35">
      <c r="A635" s="338"/>
      <c r="B635" s="338"/>
      <c r="C635" s="338"/>
      <c r="D635" s="338"/>
      <c r="E635" s="338"/>
      <c r="F635" s="338"/>
      <c r="G635" s="338"/>
      <c r="H635" s="338"/>
      <c r="I635" s="338"/>
      <c r="J635" s="338"/>
      <c r="K635" s="338"/>
      <c r="L635" s="338"/>
      <c r="M635" s="338"/>
      <c r="N635" s="338"/>
      <c r="O635" s="338"/>
      <c r="P635" s="338"/>
      <c r="Q635" s="338"/>
      <c r="R635" s="338"/>
      <c r="S635" s="338"/>
      <c r="T635" s="338"/>
      <c r="U635" s="338"/>
      <c r="V635" s="338"/>
      <c r="W635" s="338"/>
      <c r="X635" s="338"/>
      <c r="Y635" s="338"/>
      <c r="Z635" s="338"/>
      <c r="AA635" s="338"/>
      <c r="AB635" s="338"/>
    </row>
    <row r="636" spans="1:28" ht="14.25" customHeight="1" x14ac:dyDescent="0.35">
      <c r="A636" s="338"/>
      <c r="B636" s="338"/>
      <c r="C636" s="338"/>
      <c r="D636" s="338"/>
      <c r="E636" s="338"/>
      <c r="F636" s="338"/>
      <c r="G636" s="338"/>
      <c r="H636" s="338"/>
      <c r="I636" s="338"/>
      <c r="J636" s="338"/>
      <c r="K636" s="338"/>
      <c r="L636" s="338"/>
      <c r="M636" s="338"/>
      <c r="N636" s="338"/>
      <c r="O636" s="338"/>
      <c r="P636" s="338"/>
      <c r="Q636" s="338"/>
      <c r="R636" s="338"/>
      <c r="S636" s="338"/>
      <c r="T636" s="338"/>
      <c r="U636" s="338"/>
      <c r="V636" s="338"/>
      <c r="W636" s="338"/>
      <c r="X636" s="338"/>
      <c r="Y636" s="338"/>
      <c r="Z636" s="338"/>
      <c r="AA636" s="338"/>
      <c r="AB636" s="338"/>
    </row>
    <row r="637" spans="1:28" ht="14.25" customHeight="1" x14ac:dyDescent="0.35">
      <c r="A637" s="338"/>
      <c r="B637" s="338"/>
      <c r="C637" s="338"/>
      <c r="D637" s="338"/>
      <c r="E637" s="338"/>
      <c r="F637" s="338"/>
      <c r="G637" s="338"/>
      <c r="H637" s="338"/>
      <c r="I637" s="338"/>
      <c r="J637" s="338"/>
      <c r="K637" s="338"/>
      <c r="L637" s="338"/>
      <c r="M637" s="338"/>
      <c r="N637" s="338"/>
      <c r="O637" s="338"/>
      <c r="P637" s="338"/>
      <c r="Q637" s="338"/>
      <c r="R637" s="338"/>
      <c r="S637" s="338"/>
      <c r="T637" s="338"/>
      <c r="U637" s="338"/>
      <c r="V637" s="338"/>
      <c r="W637" s="338"/>
      <c r="X637" s="338"/>
      <c r="Y637" s="338"/>
      <c r="Z637" s="338"/>
      <c r="AA637" s="338"/>
      <c r="AB637" s="338"/>
    </row>
    <row r="638" spans="1:28" ht="14.25" customHeight="1" x14ac:dyDescent="0.35">
      <c r="A638" s="338"/>
      <c r="B638" s="338"/>
      <c r="C638" s="338"/>
      <c r="D638" s="338"/>
      <c r="E638" s="338"/>
      <c r="F638" s="338"/>
      <c r="G638" s="338"/>
      <c r="H638" s="338"/>
      <c r="I638" s="338"/>
      <c r="J638" s="338"/>
      <c r="K638" s="338"/>
      <c r="L638" s="338"/>
      <c r="M638" s="338"/>
      <c r="N638" s="338"/>
      <c r="O638" s="338"/>
      <c r="P638" s="338"/>
      <c r="Q638" s="338"/>
      <c r="R638" s="338"/>
      <c r="S638" s="338"/>
      <c r="T638" s="338"/>
      <c r="U638" s="338"/>
      <c r="V638" s="338"/>
      <c r="W638" s="338"/>
      <c r="X638" s="338"/>
      <c r="Y638" s="338"/>
      <c r="Z638" s="338"/>
      <c r="AA638" s="338"/>
      <c r="AB638" s="338"/>
    </row>
    <row r="639" spans="1:28" ht="14.25" customHeight="1" x14ac:dyDescent="0.35">
      <c r="A639" s="338"/>
      <c r="B639" s="338"/>
      <c r="C639" s="338"/>
      <c r="D639" s="338"/>
      <c r="E639" s="338"/>
      <c r="F639" s="338"/>
      <c r="G639" s="338"/>
      <c r="H639" s="338"/>
      <c r="I639" s="338"/>
      <c r="J639" s="338"/>
      <c r="K639" s="338"/>
      <c r="L639" s="338"/>
      <c r="M639" s="338"/>
      <c r="N639" s="338"/>
      <c r="O639" s="338"/>
      <c r="P639" s="338"/>
      <c r="Q639" s="338"/>
      <c r="R639" s="338"/>
      <c r="S639" s="338"/>
      <c r="T639" s="338"/>
      <c r="U639" s="338"/>
      <c r="V639" s="338"/>
      <c r="W639" s="338"/>
      <c r="X639" s="338"/>
      <c r="Y639" s="338"/>
      <c r="Z639" s="338"/>
      <c r="AA639" s="338"/>
      <c r="AB639" s="338"/>
    </row>
    <row r="640" spans="1:28" ht="14.25" customHeight="1" x14ac:dyDescent="0.35">
      <c r="A640" s="338"/>
      <c r="B640" s="338"/>
      <c r="C640" s="338"/>
      <c r="D640" s="338"/>
      <c r="E640" s="338"/>
      <c r="F640" s="338"/>
      <c r="G640" s="338"/>
      <c r="H640" s="338"/>
      <c r="I640" s="338"/>
      <c r="J640" s="338"/>
      <c r="K640" s="338"/>
      <c r="L640" s="338"/>
      <c r="M640" s="338"/>
      <c r="N640" s="338"/>
      <c r="O640" s="338"/>
      <c r="P640" s="338"/>
      <c r="Q640" s="338"/>
      <c r="R640" s="338"/>
      <c r="S640" s="338"/>
      <c r="T640" s="338"/>
      <c r="U640" s="338"/>
      <c r="V640" s="338"/>
      <c r="W640" s="338"/>
      <c r="X640" s="338"/>
      <c r="Y640" s="338"/>
      <c r="Z640" s="338"/>
      <c r="AA640" s="338"/>
      <c r="AB640" s="338"/>
    </row>
    <row r="641" spans="1:28" ht="14.25" customHeight="1" x14ac:dyDescent="0.35">
      <c r="A641" s="338"/>
      <c r="B641" s="338"/>
      <c r="C641" s="338"/>
      <c r="D641" s="338"/>
      <c r="E641" s="338"/>
      <c r="F641" s="338"/>
      <c r="G641" s="338"/>
      <c r="H641" s="338"/>
      <c r="I641" s="338"/>
      <c r="J641" s="338"/>
      <c r="K641" s="338"/>
      <c r="L641" s="338"/>
      <c r="M641" s="338"/>
      <c r="N641" s="338"/>
      <c r="O641" s="338"/>
      <c r="P641" s="338"/>
      <c r="Q641" s="338"/>
      <c r="R641" s="338"/>
      <c r="S641" s="338"/>
      <c r="T641" s="338"/>
      <c r="U641" s="338"/>
      <c r="V641" s="338"/>
      <c r="W641" s="338"/>
      <c r="X641" s="338"/>
      <c r="Y641" s="338"/>
      <c r="Z641" s="338"/>
      <c r="AA641" s="338"/>
      <c r="AB641" s="338"/>
    </row>
    <row r="642" spans="1:28" ht="14.25" customHeight="1" x14ac:dyDescent="0.35">
      <c r="A642" s="338"/>
      <c r="B642" s="338"/>
      <c r="C642" s="338"/>
      <c r="D642" s="338"/>
      <c r="E642" s="338"/>
      <c r="F642" s="338"/>
      <c r="G642" s="338"/>
      <c r="H642" s="338"/>
      <c r="I642" s="338"/>
      <c r="J642" s="338"/>
      <c r="K642" s="338"/>
      <c r="L642" s="338"/>
      <c r="M642" s="338"/>
      <c r="N642" s="338"/>
      <c r="O642" s="338"/>
      <c r="P642" s="338"/>
      <c r="Q642" s="338"/>
      <c r="R642" s="338"/>
      <c r="S642" s="338"/>
      <c r="T642" s="338"/>
      <c r="U642" s="338"/>
      <c r="V642" s="338"/>
      <c r="W642" s="338"/>
      <c r="X642" s="338"/>
      <c r="Y642" s="338"/>
      <c r="Z642" s="338"/>
      <c r="AA642" s="338"/>
      <c r="AB642" s="338"/>
    </row>
    <row r="643" spans="1:28" ht="14.25" customHeight="1" x14ac:dyDescent="0.35">
      <c r="A643" s="338"/>
      <c r="B643" s="338"/>
      <c r="C643" s="338"/>
      <c r="D643" s="338"/>
      <c r="E643" s="338"/>
      <c r="F643" s="338"/>
      <c r="G643" s="338"/>
      <c r="H643" s="338"/>
      <c r="I643" s="338"/>
      <c r="J643" s="338"/>
      <c r="K643" s="338"/>
      <c r="L643" s="338"/>
      <c r="M643" s="338"/>
      <c r="N643" s="338"/>
      <c r="O643" s="338"/>
      <c r="P643" s="338"/>
      <c r="Q643" s="338"/>
      <c r="R643" s="338"/>
      <c r="S643" s="338"/>
      <c r="T643" s="338"/>
      <c r="U643" s="338"/>
      <c r="V643" s="338"/>
      <c r="W643" s="338"/>
      <c r="X643" s="338"/>
      <c r="Y643" s="338"/>
      <c r="Z643" s="338"/>
      <c r="AA643" s="338"/>
      <c r="AB643" s="338"/>
    </row>
    <row r="644" spans="1:28" ht="14.25" customHeight="1" x14ac:dyDescent="0.35">
      <c r="A644" s="338"/>
      <c r="B644" s="338"/>
      <c r="C644" s="338"/>
      <c r="D644" s="338"/>
      <c r="E644" s="338"/>
      <c r="F644" s="338"/>
      <c r="G644" s="338"/>
      <c r="H644" s="338"/>
      <c r="I644" s="338"/>
      <c r="J644" s="338"/>
      <c r="K644" s="338"/>
      <c r="L644" s="338"/>
      <c r="M644" s="338"/>
      <c r="N644" s="338"/>
      <c r="O644" s="338"/>
      <c r="P644" s="338"/>
      <c r="Q644" s="338"/>
      <c r="R644" s="338"/>
      <c r="S644" s="338"/>
      <c r="T644" s="338"/>
      <c r="U644" s="338"/>
      <c r="V644" s="338"/>
      <c r="W644" s="338"/>
      <c r="X644" s="338"/>
      <c r="Y644" s="338"/>
      <c r="Z644" s="338"/>
      <c r="AA644" s="338"/>
      <c r="AB644" s="338"/>
    </row>
    <row r="645" spans="1:28" ht="14.25" customHeight="1" x14ac:dyDescent="0.35">
      <c r="A645" s="338"/>
      <c r="B645" s="338"/>
      <c r="C645" s="338"/>
      <c r="D645" s="338"/>
      <c r="E645" s="338"/>
      <c r="F645" s="338"/>
      <c r="G645" s="338"/>
      <c r="H645" s="338"/>
      <c r="I645" s="338"/>
      <c r="J645" s="338"/>
      <c r="K645" s="338"/>
      <c r="L645" s="338"/>
      <c r="M645" s="338"/>
      <c r="N645" s="338"/>
      <c r="O645" s="338"/>
      <c r="P645" s="338"/>
      <c r="Q645" s="338"/>
      <c r="R645" s="338"/>
      <c r="S645" s="338"/>
      <c r="T645" s="338"/>
      <c r="U645" s="338"/>
      <c r="V645" s="338"/>
      <c r="W645" s="338"/>
      <c r="X645" s="338"/>
      <c r="Y645" s="338"/>
      <c r="Z645" s="338"/>
      <c r="AA645" s="338"/>
      <c r="AB645" s="338"/>
    </row>
    <row r="646" spans="1:28" ht="14.25" customHeight="1" x14ac:dyDescent="0.35">
      <c r="A646" s="338"/>
      <c r="B646" s="338"/>
      <c r="C646" s="338"/>
      <c r="D646" s="338"/>
      <c r="E646" s="338"/>
      <c r="F646" s="338"/>
      <c r="G646" s="338"/>
      <c r="H646" s="338"/>
      <c r="I646" s="338"/>
      <c r="J646" s="338"/>
      <c r="K646" s="338"/>
      <c r="L646" s="338"/>
      <c r="M646" s="338"/>
      <c r="N646" s="338"/>
      <c r="O646" s="338"/>
      <c r="P646" s="338"/>
      <c r="Q646" s="338"/>
      <c r="R646" s="338"/>
      <c r="S646" s="338"/>
      <c r="T646" s="338"/>
      <c r="U646" s="338"/>
      <c r="V646" s="338"/>
      <c r="W646" s="338"/>
      <c r="X646" s="338"/>
      <c r="Y646" s="338"/>
      <c r="Z646" s="338"/>
      <c r="AA646" s="338"/>
      <c r="AB646" s="338"/>
    </row>
    <row r="647" spans="1:28" ht="14.25" customHeight="1" x14ac:dyDescent="0.35">
      <c r="A647" s="338"/>
      <c r="B647" s="338"/>
      <c r="C647" s="338"/>
      <c r="D647" s="338"/>
      <c r="E647" s="338"/>
      <c r="F647" s="338"/>
      <c r="G647" s="338"/>
      <c r="H647" s="338"/>
      <c r="I647" s="338"/>
      <c r="J647" s="338"/>
      <c r="K647" s="338"/>
      <c r="L647" s="338"/>
      <c r="M647" s="338"/>
      <c r="N647" s="338"/>
      <c r="O647" s="338"/>
      <c r="P647" s="338"/>
      <c r="Q647" s="338"/>
      <c r="R647" s="338"/>
      <c r="S647" s="338"/>
      <c r="T647" s="338"/>
      <c r="U647" s="338"/>
      <c r="V647" s="338"/>
      <c r="W647" s="338"/>
      <c r="X647" s="338"/>
      <c r="Y647" s="338"/>
      <c r="Z647" s="338"/>
      <c r="AA647" s="338"/>
      <c r="AB647" s="338"/>
    </row>
    <row r="648" spans="1:28" ht="14.25" customHeight="1" x14ac:dyDescent="0.35">
      <c r="A648" s="338"/>
      <c r="B648" s="338"/>
      <c r="C648" s="338"/>
      <c r="D648" s="338"/>
      <c r="E648" s="338"/>
      <c r="F648" s="338"/>
      <c r="G648" s="338"/>
      <c r="H648" s="338"/>
      <c r="I648" s="338"/>
      <c r="J648" s="338"/>
      <c r="K648" s="338"/>
      <c r="L648" s="338"/>
      <c r="M648" s="338"/>
      <c r="N648" s="338"/>
      <c r="O648" s="338"/>
      <c r="P648" s="338"/>
      <c r="Q648" s="338"/>
      <c r="R648" s="338"/>
      <c r="S648" s="338"/>
      <c r="T648" s="338"/>
      <c r="U648" s="338"/>
      <c r="V648" s="338"/>
      <c r="W648" s="338"/>
      <c r="X648" s="338"/>
      <c r="Y648" s="338"/>
      <c r="Z648" s="338"/>
      <c r="AA648" s="338"/>
      <c r="AB648" s="338"/>
    </row>
    <row r="649" spans="1:28" ht="14.25" customHeight="1" x14ac:dyDescent="0.35">
      <c r="A649" s="338"/>
      <c r="B649" s="338"/>
      <c r="C649" s="338"/>
      <c r="D649" s="338"/>
      <c r="E649" s="338"/>
      <c r="F649" s="338"/>
      <c r="G649" s="338"/>
      <c r="H649" s="338"/>
      <c r="I649" s="338"/>
      <c r="J649" s="338"/>
      <c r="K649" s="338"/>
      <c r="L649" s="338"/>
      <c r="M649" s="338"/>
      <c r="N649" s="338"/>
      <c r="O649" s="338"/>
      <c r="P649" s="338"/>
      <c r="Q649" s="338"/>
      <c r="R649" s="338"/>
      <c r="S649" s="338"/>
      <c r="T649" s="338"/>
      <c r="U649" s="338"/>
      <c r="V649" s="338"/>
      <c r="W649" s="338"/>
      <c r="X649" s="338"/>
      <c r="Y649" s="338"/>
      <c r="Z649" s="338"/>
      <c r="AA649" s="338"/>
      <c r="AB649" s="338"/>
    </row>
    <row r="650" spans="1:28" ht="14.25" customHeight="1" x14ac:dyDescent="0.35">
      <c r="A650" s="338"/>
      <c r="B650" s="338"/>
      <c r="C650" s="338"/>
      <c r="D650" s="338"/>
      <c r="E650" s="338"/>
      <c r="F650" s="338"/>
      <c r="G650" s="338"/>
      <c r="H650" s="338"/>
      <c r="I650" s="338"/>
      <c r="J650" s="338"/>
      <c r="K650" s="338"/>
      <c r="L650" s="338"/>
      <c r="M650" s="338"/>
      <c r="N650" s="338"/>
      <c r="O650" s="338"/>
      <c r="P650" s="338"/>
      <c r="Q650" s="338"/>
      <c r="R650" s="338"/>
      <c r="S650" s="338"/>
      <c r="T650" s="338"/>
      <c r="U650" s="338"/>
      <c r="V650" s="338"/>
      <c r="W650" s="338"/>
      <c r="X650" s="338"/>
      <c r="Y650" s="338"/>
      <c r="Z650" s="338"/>
      <c r="AA650" s="338"/>
      <c r="AB650" s="338"/>
    </row>
    <row r="651" spans="1:28" ht="14.25" customHeight="1" x14ac:dyDescent="0.35">
      <c r="A651" s="338"/>
      <c r="B651" s="338"/>
      <c r="C651" s="338"/>
      <c r="D651" s="338"/>
      <c r="E651" s="338"/>
      <c r="F651" s="338"/>
      <c r="G651" s="338"/>
      <c r="H651" s="338"/>
      <c r="I651" s="338"/>
      <c r="J651" s="338"/>
      <c r="K651" s="338"/>
      <c r="L651" s="338"/>
      <c r="M651" s="338"/>
      <c r="N651" s="338"/>
      <c r="O651" s="338"/>
      <c r="P651" s="338"/>
      <c r="Q651" s="338"/>
      <c r="R651" s="338"/>
      <c r="S651" s="338"/>
      <c r="T651" s="338"/>
      <c r="U651" s="338"/>
      <c r="V651" s="338"/>
      <c r="W651" s="338"/>
      <c r="X651" s="338"/>
      <c r="Y651" s="338"/>
      <c r="Z651" s="338"/>
      <c r="AA651" s="338"/>
      <c r="AB651" s="338"/>
    </row>
    <row r="652" spans="1:28" ht="14.25" customHeight="1" x14ac:dyDescent="0.35">
      <c r="A652" s="338"/>
      <c r="B652" s="338"/>
      <c r="C652" s="338"/>
      <c r="D652" s="338"/>
      <c r="E652" s="338"/>
      <c r="F652" s="338"/>
      <c r="G652" s="338"/>
      <c r="H652" s="338"/>
      <c r="I652" s="338"/>
      <c r="J652" s="338"/>
      <c r="K652" s="338"/>
      <c r="L652" s="338"/>
      <c r="M652" s="338"/>
      <c r="N652" s="338"/>
      <c r="O652" s="338"/>
      <c r="P652" s="338"/>
      <c r="Q652" s="338"/>
      <c r="R652" s="338"/>
      <c r="S652" s="338"/>
      <c r="T652" s="338"/>
      <c r="U652" s="338"/>
      <c r="V652" s="338"/>
      <c r="W652" s="338"/>
      <c r="X652" s="338"/>
      <c r="Y652" s="338"/>
      <c r="Z652" s="338"/>
      <c r="AA652" s="338"/>
      <c r="AB652" s="338"/>
    </row>
    <row r="653" spans="1:28" ht="14.25" customHeight="1" x14ac:dyDescent="0.35">
      <c r="A653" s="338"/>
      <c r="B653" s="338"/>
      <c r="C653" s="338"/>
      <c r="D653" s="338"/>
      <c r="E653" s="338"/>
      <c r="F653" s="338"/>
      <c r="G653" s="338"/>
      <c r="H653" s="338"/>
      <c r="I653" s="338"/>
      <c r="J653" s="338"/>
      <c r="K653" s="338"/>
      <c r="L653" s="338"/>
      <c r="M653" s="338"/>
      <c r="N653" s="338"/>
      <c r="O653" s="338"/>
      <c r="P653" s="338"/>
      <c r="Q653" s="338"/>
      <c r="R653" s="338"/>
      <c r="S653" s="338"/>
      <c r="T653" s="338"/>
      <c r="U653" s="338"/>
      <c r="V653" s="338"/>
      <c r="W653" s="338"/>
      <c r="X653" s="338"/>
      <c r="Y653" s="338"/>
      <c r="Z653" s="338"/>
      <c r="AA653" s="338"/>
      <c r="AB653" s="338"/>
    </row>
    <row r="654" spans="1:28" ht="14.25" customHeight="1" x14ac:dyDescent="0.35">
      <c r="A654" s="338"/>
      <c r="B654" s="338"/>
      <c r="C654" s="338"/>
      <c r="D654" s="338"/>
      <c r="E654" s="338"/>
      <c r="F654" s="338"/>
      <c r="G654" s="338"/>
      <c r="H654" s="338"/>
      <c r="I654" s="338"/>
      <c r="J654" s="338"/>
      <c r="K654" s="338"/>
      <c r="L654" s="338"/>
      <c r="M654" s="338"/>
      <c r="N654" s="338"/>
      <c r="O654" s="338"/>
      <c r="P654" s="338"/>
      <c r="Q654" s="338"/>
      <c r="R654" s="338"/>
      <c r="S654" s="338"/>
      <c r="T654" s="338"/>
      <c r="U654" s="338"/>
      <c r="V654" s="338"/>
      <c r="W654" s="338"/>
      <c r="X654" s="338"/>
      <c r="Y654" s="338"/>
      <c r="Z654" s="338"/>
      <c r="AA654" s="338"/>
      <c r="AB654" s="338"/>
    </row>
    <row r="655" spans="1:28" ht="14.25" customHeight="1" x14ac:dyDescent="0.35">
      <c r="A655" s="338"/>
      <c r="B655" s="338"/>
      <c r="C655" s="338"/>
      <c r="D655" s="338"/>
      <c r="E655" s="338"/>
      <c r="F655" s="338"/>
      <c r="G655" s="338"/>
      <c r="H655" s="338"/>
      <c r="I655" s="338"/>
      <c r="J655" s="338"/>
      <c r="K655" s="338"/>
      <c r="L655" s="338"/>
      <c r="M655" s="338"/>
      <c r="N655" s="338"/>
      <c r="O655" s="338"/>
      <c r="P655" s="338"/>
      <c r="Q655" s="338"/>
      <c r="R655" s="338"/>
      <c r="S655" s="338"/>
      <c r="T655" s="338"/>
      <c r="U655" s="338"/>
      <c r="V655" s="338"/>
      <c r="W655" s="338"/>
      <c r="X655" s="338"/>
      <c r="Y655" s="338"/>
      <c r="Z655" s="338"/>
      <c r="AA655" s="338"/>
      <c r="AB655" s="338"/>
    </row>
    <row r="656" spans="1:28" ht="14.25" customHeight="1" x14ac:dyDescent="0.35">
      <c r="A656" s="338"/>
      <c r="B656" s="338"/>
      <c r="C656" s="338"/>
      <c r="D656" s="338"/>
      <c r="E656" s="338"/>
      <c r="F656" s="338"/>
      <c r="G656" s="338"/>
      <c r="H656" s="338"/>
      <c r="I656" s="338"/>
      <c r="J656" s="338"/>
      <c r="K656" s="338"/>
      <c r="L656" s="338"/>
      <c r="M656" s="338"/>
      <c r="N656" s="338"/>
      <c r="O656" s="338"/>
      <c r="P656" s="338"/>
      <c r="Q656" s="338"/>
      <c r="R656" s="338"/>
      <c r="S656" s="338"/>
      <c r="T656" s="338"/>
      <c r="U656" s="338"/>
      <c r="V656" s="338"/>
      <c r="W656" s="338"/>
      <c r="X656" s="338"/>
      <c r="Y656" s="338"/>
      <c r="Z656" s="338"/>
      <c r="AA656" s="338"/>
      <c r="AB656" s="338"/>
    </row>
    <row r="657" spans="1:28" ht="14.25" customHeight="1" x14ac:dyDescent="0.35">
      <c r="A657" s="338"/>
      <c r="B657" s="338"/>
      <c r="C657" s="338"/>
      <c r="D657" s="338"/>
      <c r="E657" s="338"/>
      <c r="F657" s="338"/>
      <c r="G657" s="338"/>
      <c r="H657" s="338"/>
      <c r="I657" s="338"/>
      <c r="J657" s="338"/>
      <c r="K657" s="338"/>
      <c r="L657" s="338"/>
      <c r="M657" s="338"/>
      <c r="N657" s="338"/>
      <c r="O657" s="338"/>
      <c r="P657" s="338"/>
      <c r="Q657" s="338"/>
      <c r="R657" s="338"/>
      <c r="S657" s="338"/>
      <c r="T657" s="338"/>
      <c r="U657" s="338"/>
      <c r="V657" s="338"/>
      <c r="W657" s="338"/>
      <c r="X657" s="338"/>
      <c r="Y657" s="338"/>
      <c r="Z657" s="338"/>
      <c r="AA657" s="338"/>
      <c r="AB657" s="338"/>
    </row>
    <row r="658" spans="1:28" ht="14.25" customHeight="1" x14ac:dyDescent="0.35">
      <c r="A658" s="338"/>
      <c r="B658" s="338"/>
      <c r="C658" s="338"/>
      <c r="D658" s="338"/>
      <c r="E658" s="338"/>
      <c r="F658" s="338"/>
      <c r="G658" s="338"/>
      <c r="H658" s="338"/>
      <c r="I658" s="338"/>
      <c r="J658" s="338"/>
      <c r="K658" s="338"/>
      <c r="L658" s="338"/>
      <c r="M658" s="338"/>
      <c r="N658" s="338"/>
      <c r="O658" s="338"/>
      <c r="P658" s="338"/>
      <c r="Q658" s="338"/>
      <c r="R658" s="338"/>
      <c r="S658" s="338"/>
      <c r="T658" s="338"/>
      <c r="U658" s="338"/>
      <c r="V658" s="338"/>
      <c r="W658" s="338"/>
      <c r="X658" s="338"/>
      <c r="Y658" s="338"/>
      <c r="Z658" s="338"/>
      <c r="AA658" s="338"/>
      <c r="AB658" s="338"/>
    </row>
    <row r="659" spans="1:28" ht="14.25" customHeight="1" x14ac:dyDescent="0.35">
      <c r="A659" s="338"/>
      <c r="B659" s="338"/>
      <c r="C659" s="338"/>
      <c r="D659" s="338"/>
      <c r="E659" s="338"/>
      <c r="F659" s="338"/>
      <c r="G659" s="338"/>
      <c r="H659" s="338"/>
      <c r="I659" s="338"/>
      <c r="J659" s="338"/>
      <c r="K659" s="338"/>
      <c r="L659" s="338"/>
      <c r="M659" s="338"/>
      <c r="N659" s="338"/>
      <c r="O659" s="338"/>
      <c r="P659" s="338"/>
      <c r="Q659" s="338"/>
      <c r="R659" s="338"/>
      <c r="S659" s="338"/>
      <c r="T659" s="338"/>
      <c r="U659" s="338"/>
      <c r="V659" s="338"/>
      <c r="W659" s="338"/>
      <c r="X659" s="338"/>
      <c r="Y659" s="338"/>
      <c r="Z659" s="338"/>
      <c r="AA659" s="338"/>
      <c r="AB659" s="338"/>
    </row>
    <row r="660" spans="1:28" ht="14.25" customHeight="1" x14ac:dyDescent="0.35">
      <c r="A660" s="338"/>
      <c r="B660" s="338"/>
      <c r="C660" s="338"/>
      <c r="D660" s="338"/>
      <c r="E660" s="338"/>
      <c r="F660" s="338"/>
      <c r="G660" s="338"/>
      <c r="H660" s="338"/>
      <c r="I660" s="338"/>
      <c r="J660" s="338"/>
      <c r="K660" s="338"/>
      <c r="L660" s="338"/>
      <c r="M660" s="338"/>
      <c r="N660" s="338"/>
      <c r="O660" s="338"/>
      <c r="P660" s="338"/>
      <c r="Q660" s="338"/>
      <c r="R660" s="338"/>
      <c r="S660" s="338"/>
      <c r="T660" s="338"/>
      <c r="U660" s="338"/>
      <c r="V660" s="338"/>
      <c r="W660" s="338"/>
      <c r="X660" s="338"/>
      <c r="Y660" s="338"/>
      <c r="Z660" s="338"/>
      <c r="AA660" s="338"/>
      <c r="AB660" s="338"/>
    </row>
    <row r="661" spans="1:28" ht="14.25" customHeight="1" x14ac:dyDescent="0.35">
      <c r="A661" s="338"/>
      <c r="B661" s="338"/>
      <c r="C661" s="338"/>
      <c r="D661" s="338"/>
      <c r="E661" s="338"/>
      <c r="F661" s="338"/>
      <c r="G661" s="338"/>
      <c r="H661" s="338"/>
      <c r="I661" s="338"/>
      <c r="J661" s="338"/>
      <c r="K661" s="338"/>
      <c r="L661" s="338"/>
      <c r="M661" s="338"/>
      <c r="N661" s="338"/>
      <c r="O661" s="338"/>
      <c r="P661" s="338"/>
      <c r="Q661" s="338"/>
      <c r="R661" s="338"/>
      <c r="S661" s="338"/>
      <c r="T661" s="338"/>
      <c r="U661" s="338"/>
      <c r="V661" s="338"/>
      <c r="W661" s="338"/>
      <c r="X661" s="338"/>
      <c r="Y661" s="338"/>
      <c r="Z661" s="338"/>
      <c r="AA661" s="338"/>
      <c r="AB661" s="338"/>
    </row>
    <row r="662" spans="1:28" ht="14.25" customHeight="1" x14ac:dyDescent="0.35">
      <c r="A662" s="338"/>
      <c r="B662" s="338"/>
      <c r="C662" s="338"/>
      <c r="D662" s="338"/>
      <c r="E662" s="338"/>
      <c r="F662" s="338"/>
      <c r="G662" s="338"/>
      <c r="H662" s="338"/>
      <c r="I662" s="338"/>
      <c r="J662" s="338"/>
      <c r="K662" s="338"/>
      <c r="L662" s="338"/>
      <c r="M662" s="338"/>
      <c r="N662" s="338"/>
      <c r="O662" s="338"/>
      <c r="P662" s="338"/>
      <c r="Q662" s="338"/>
      <c r="R662" s="338"/>
      <c r="S662" s="338"/>
      <c r="T662" s="338"/>
      <c r="U662" s="338"/>
      <c r="V662" s="338"/>
      <c r="W662" s="338"/>
      <c r="X662" s="338"/>
      <c r="Y662" s="338"/>
      <c r="Z662" s="338"/>
      <c r="AA662" s="338"/>
      <c r="AB662" s="338"/>
    </row>
    <row r="663" spans="1:28" ht="14.25" customHeight="1" x14ac:dyDescent="0.35">
      <c r="A663" s="338"/>
      <c r="B663" s="338"/>
      <c r="C663" s="338"/>
      <c r="D663" s="338"/>
      <c r="E663" s="338"/>
      <c r="F663" s="338"/>
      <c r="G663" s="338"/>
      <c r="H663" s="338"/>
      <c r="I663" s="338"/>
      <c r="J663" s="338"/>
      <c r="K663" s="338"/>
      <c r="L663" s="338"/>
      <c r="M663" s="338"/>
      <c r="N663" s="338"/>
      <c r="O663" s="338"/>
      <c r="P663" s="338"/>
      <c r="Q663" s="338"/>
      <c r="R663" s="338"/>
      <c r="S663" s="338"/>
      <c r="T663" s="338"/>
      <c r="U663" s="338"/>
      <c r="V663" s="338"/>
      <c r="W663" s="338"/>
      <c r="X663" s="338"/>
      <c r="Y663" s="338"/>
      <c r="Z663" s="338"/>
      <c r="AA663" s="338"/>
      <c r="AB663" s="338"/>
    </row>
    <row r="664" spans="1:28" ht="14.25" customHeight="1" x14ac:dyDescent="0.35">
      <c r="A664" s="338"/>
      <c r="B664" s="338"/>
      <c r="C664" s="338"/>
      <c r="D664" s="338"/>
      <c r="E664" s="338"/>
      <c r="F664" s="338"/>
      <c r="G664" s="338"/>
      <c r="H664" s="338"/>
      <c r="I664" s="338"/>
      <c r="J664" s="338"/>
      <c r="K664" s="338"/>
      <c r="L664" s="338"/>
      <c r="M664" s="338"/>
      <c r="N664" s="338"/>
      <c r="O664" s="338"/>
      <c r="P664" s="338"/>
      <c r="Q664" s="338"/>
      <c r="R664" s="338"/>
      <c r="S664" s="338"/>
      <c r="T664" s="338"/>
      <c r="U664" s="338"/>
      <c r="V664" s="338"/>
      <c r="W664" s="338"/>
      <c r="X664" s="338"/>
      <c r="Y664" s="338"/>
      <c r="Z664" s="338"/>
      <c r="AA664" s="338"/>
      <c r="AB664" s="338"/>
    </row>
    <row r="665" spans="1:28" ht="14.25" customHeight="1" x14ac:dyDescent="0.35">
      <c r="A665" s="338"/>
      <c r="B665" s="338"/>
      <c r="C665" s="338"/>
      <c r="D665" s="338"/>
      <c r="E665" s="338"/>
      <c r="F665" s="338"/>
      <c r="G665" s="338"/>
      <c r="H665" s="338"/>
      <c r="I665" s="338"/>
      <c r="J665" s="338"/>
      <c r="K665" s="338"/>
      <c r="L665" s="338"/>
      <c r="M665" s="338"/>
      <c r="N665" s="338"/>
      <c r="O665" s="338"/>
      <c r="P665" s="338"/>
      <c r="Q665" s="338"/>
      <c r="R665" s="338"/>
      <c r="S665" s="338"/>
      <c r="T665" s="338"/>
      <c r="U665" s="338"/>
      <c r="V665" s="338"/>
      <c r="W665" s="338"/>
      <c r="X665" s="338"/>
      <c r="Y665" s="338"/>
      <c r="Z665" s="338"/>
      <c r="AA665" s="338"/>
      <c r="AB665" s="338"/>
    </row>
    <row r="666" spans="1:28" ht="14.25" customHeight="1" x14ac:dyDescent="0.35">
      <c r="A666" s="338"/>
      <c r="B666" s="338"/>
      <c r="C666" s="338"/>
      <c r="D666" s="338"/>
      <c r="E666" s="338"/>
      <c r="F666" s="338"/>
      <c r="G666" s="338"/>
      <c r="H666" s="338"/>
      <c r="I666" s="338"/>
      <c r="J666" s="338"/>
      <c r="K666" s="338"/>
      <c r="L666" s="338"/>
      <c r="M666" s="338"/>
      <c r="N666" s="338"/>
      <c r="O666" s="338"/>
      <c r="P666" s="338"/>
      <c r="Q666" s="338"/>
      <c r="R666" s="338"/>
      <c r="S666" s="338"/>
      <c r="T666" s="338"/>
      <c r="U666" s="338"/>
      <c r="V666" s="338"/>
      <c r="W666" s="338"/>
      <c r="X666" s="338"/>
      <c r="Y666" s="338"/>
      <c r="Z666" s="338"/>
      <c r="AA666" s="338"/>
      <c r="AB666" s="338"/>
    </row>
    <row r="667" spans="1:28" ht="14.25" customHeight="1" x14ac:dyDescent="0.35">
      <c r="A667" s="338"/>
      <c r="B667" s="338"/>
      <c r="C667" s="338"/>
      <c r="D667" s="338"/>
      <c r="E667" s="338"/>
      <c r="F667" s="338"/>
      <c r="G667" s="338"/>
      <c r="H667" s="338"/>
      <c r="I667" s="338"/>
      <c r="J667" s="338"/>
      <c r="K667" s="338"/>
      <c r="L667" s="338"/>
      <c r="M667" s="338"/>
      <c r="N667" s="338"/>
      <c r="O667" s="338"/>
      <c r="P667" s="338"/>
      <c r="Q667" s="338"/>
      <c r="R667" s="338"/>
      <c r="S667" s="338"/>
      <c r="T667" s="338"/>
      <c r="U667" s="338"/>
      <c r="V667" s="338"/>
      <c r="W667" s="338"/>
      <c r="X667" s="338"/>
      <c r="Y667" s="338"/>
      <c r="Z667" s="338"/>
      <c r="AA667" s="338"/>
      <c r="AB667" s="338"/>
    </row>
    <row r="668" spans="1:28" ht="14.25" customHeight="1" x14ac:dyDescent="0.35">
      <c r="A668" s="338"/>
      <c r="B668" s="338"/>
      <c r="C668" s="338"/>
      <c r="D668" s="338"/>
      <c r="E668" s="338"/>
      <c r="F668" s="338"/>
      <c r="G668" s="338"/>
      <c r="H668" s="338"/>
      <c r="I668" s="338"/>
      <c r="J668" s="338"/>
      <c r="K668" s="338"/>
      <c r="L668" s="338"/>
      <c r="M668" s="338"/>
      <c r="N668" s="338"/>
      <c r="O668" s="338"/>
      <c r="P668" s="338"/>
      <c r="Q668" s="338"/>
      <c r="R668" s="338"/>
      <c r="S668" s="338"/>
      <c r="T668" s="338"/>
      <c r="U668" s="338"/>
      <c r="V668" s="338"/>
      <c r="W668" s="338"/>
      <c r="X668" s="338"/>
      <c r="Y668" s="338"/>
      <c r="Z668" s="338"/>
      <c r="AA668" s="338"/>
      <c r="AB668" s="338"/>
    </row>
    <row r="669" spans="1:28" ht="14.25" customHeight="1" x14ac:dyDescent="0.35">
      <c r="A669" s="338"/>
      <c r="B669" s="338"/>
      <c r="C669" s="338"/>
      <c r="D669" s="338"/>
      <c r="E669" s="338"/>
      <c r="F669" s="338"/>
      <c r="G669" s="338"/>
      <c r="H669" s="338"/>
      <c r="I669" s="338"/>
      <c r="J669" s="338"/>
      <c r="K669" s="338"/>
      <c r="L669" s="338"/>
      <c r="M669" s="338"/>
      <c r="N669" s="338"/>
      <c r="O669" s="338"/>
      <c r="P669" s="338"/>
      <c r="Q669" s="338"/>
      <c r="R669" s="338"/>
      <c r="S669" s="338"/>
      <c r="T669" s="338"/>
      <c r="U669" s="338"/>
      <c r="V669" s="338"/>
      <c r="W669" s="338"/>
      <c r="X669" s="338"/>
      <c r="Y669" s="338"/>
      <c r="Z669" s="338"/>
      <c r="AA669" s="338"/>
      <c r="AB669" s="338"/>
    </row>
    <row r="670" spans="1:28" ht="14.25" customHeight="1" x14ac:dyDescent="0.35">
      <c r="A670" s="338"/>
      <c r="B670" s="338"/>
      <c r="C670" s="338"/>
      <c r="D670" s="338"/>
      <c r="E670" s="338"/>
      <c r="F670" s="338"/>
      <c r="G670" s="338"/>
      <c r="H670" s="338"/>
      <c r="I670" s="338"/>
      <c r="J670" s="338"/>
      <c r="K670" s="338"/>
      <c r="L670" s="338"/>
      <c r="M670" s="338"/>
      <c r="N670" s="338"/>
      <c r="O670" s="338"/>
      <c r="P670" s="338"/>
      <c r="Q670" s="338"/>
      <c r="R670" s="338"/>
      <c r="S670" s="338"/>
      <c r="T670" s="338"/>
      <c r="U670" s="338"/>
      <c r="V670" s="338"/>
      <c r="W670" s="338"/>
      <c r="X670" s="338"/>
      <c r="Y670" s="338"/>
      <c r="Z670" s="338"/>
      <c r="AA670" s="338"/>
      <c r="AB670" s="338"/>
    </row>
    <row r="671" spans="1:28" ht="14.25" customHeight="1" x14ac:dyDescent="0.35">
      <c r="A671" s="338"/>
      <c r="B671" s="338"/>
      <c r="C671" s="338"/>
      <c r="D671" s="338"/>
      <c r="E671" s="338"/>
      <c r="F671" s="338"/>
      <c r="G671" s="338"/>
      <c r="H671" s="338"/>
      <c r="I671" s="338"/>
      <c r="J671" s="338"/>
      <c r="K671" s="338"/>
      <c r="L671" s="338"/>
      <c r="M671" s="338"/>
      <c r="N671" s="338"/>
      <c r="O671" s="338"/>
      <c r="P671" s="338"/>
      <c r="Q671" s="338"/>
      <c r="R671" s="338"/>
      <c r="S671" s="338"/>
      <c r="T671" s="338"/>
      <c r="U671" s="338"/>
      <c r="V671" s="338"/>
      <c r="W671" s="338"/>
      <c r="X671" s="338"/>
      <c r="Y671" s="338"/>
      <c r="Z671" s="338"/>
      <c r="AA671" s="338"/>
      <c r="AB671" s="338"/>
    </row>
    <row r="672" spans="1:28" ht="14.25" customHeight="1" x14ac:dyDescent="0.35">
      <c r="A672" s="338"/>
      <c r="B672" s="338"/>
      <c r="C672" s="338"/>
      <c r="D672" s="338"/>
      <c r="E672" s="338"/>
      <c r="F672" s="338"/>
      <c r="G672" s="338"/>
      <c r="H672" s="338"/>
      <c r="I672" s="338"/>
      <c r="J672" s="338"/>
      <c r="K672" s="338"/>
      <c r="L672" s="338"/>
      <c r="M672" s="338"/>
      <c r="N672" s="338"/>
      <c r="O672" s="338"/>
      <c r="P672" s="338"/>
      <c r="Q672" s="338"/>
      <c r="R672" s="338"/>
      <c r="S672" s="338"/>
      <c r="T672" s="338"/>
      <c r="U672" s="338"/>
      <c r="V672" s="338"/>
      <c r="W672" s="338"/>
      <c r="X672" s="338"/>
      <c r="Y672" s="338"/>
      <c r="Z672" s="338"/>
      <c r="AA672" s="338"/>
      <c r="AB672" s="338"/>
    </row>
    <row r="673" spans="1:28" ht="14.25" customHeight="1" x14ac:dyDescent="0.35">
      <c r="A673" s="338"/>
      <c r="B673" s="338"/>
      <c r="C673" s="338"/>
      <c r="D673" s="338"/>
      <c r="E673" s="338"/>
      <c r="F673" s="338"/>
      <c r="G673" s="338"/>
      <c r="H673" s="338"/>
      <c r="I673" s="338"/>
      <c r="J673" s="338"/>
      <c r="K673" s="338"/>
      <c r="L673" s="338"/>
      <c r="M673" s="338"/>
      <c r="N673" s="338"/>
      <c r="O673" s="338"/>
      <c r="P673" s="338"/>
      <c r="Q673" s="338"/>
      <c r="R673" s="338"/>
      <c r="S673" s="338"/>
      <c r="T673" s="338"/>
      <c r="U673" s="338"/>
      <c r="V673" s="338"/>
      <c r="W673" s="338"/>
      <c r="X673" s="338"/>
      <c r="Y673" s="338"/>
      <c r="Z673" s="338"/>
      <c r="AA673" s="338"/>
      <c r="AB673" s="338"/>
    </row>
    <row r="674" spans="1:28" ht="14.25" customHeight="1" x14ac:dyDescent="0.35">
      <c r="A674" s="338"/>
      <c r="B674" s="338"/>
      <c r="C674" s="338"/>
      <c r="D674" s="338"/>
      <c r="E674" s="338"/>
      <c r="F674" s="338"/>
      <c r="G674" s="338"/>
      <c r="H674" s="338"/>
      <c r="I674" s="338"/>
      <c r="J674" s="338"/>
      <c r="K674" s="338"/>
      <c r="L674" s="338"/>
      <c r="M674" s="338"/>
      <c r="N674" s="338"/>
      <c r="O674" s="338"/>
      <c r="P674" s="338"/>
      <c r="Q674" s="338"/>
      <c r="R674" s="338"/>
      <c r="S674" s="338"/>
      <c r="T674" s="338"/>
      <c r="U674" s="338"/>
      <c r="V674" s="338"/>
      <c r="W674" s="338"/>
      <c r="X674" s="338"/>
      <c r="Y674" s="338"/>
      <c r="Z674" s="338"/>
      <c r="AA674" s="338"/>
      <c r="AB674" s="338"/>
    </row>
    <row r="675" spans="1:28" ht="14.25" customHeight="1" x14ac:dyDescent="0.35">
      <c r="A675" s="338"/>
      <c r="B675" s="338"/>
      <c r="C675" s="338"/>
      <c r="D675" s="338"/>
      <c r="E675" s="338"/>
      <c r="F675" s="338"/>
      <c r="G675" s="338"/>
      <c r="H675" s="338"/>
      <c r="I675" s="338"/>
      <c r="J675" s="338"/>
      <c r="K675" s="338"/>
      <c r="L675" s="338"/>
      <c r="M675" s="338"/>
      <c r="N675" s="338"/>
      <c r="O675" s="338"/>
      <c r="P675" s="338"/>
      <c r="Q675" s="338"/>
      <c r="R675" s="338"/>
      <c r="S675" s="338"/>
      <c r="T675" s="338"/>
      <c r="U675" s="338"/>
      <c r="V675" s="338"/>
      <c r="W675" s="338"/>
      <c r="X675" s="338"/>
      <c r="Y675" s="338"/>
      <c r="Z675" s="338"/>
      <c r="AA675" s="338"/>
      <c r="AB675" s="338"/>
    </row>
    <row r="676" spans="1:28" ht="14.25" customHeight="1" x14ac:dyDescent="0.35">
      <c r="A676" s="338"/>
      <c r="B676" s="338"/>
      <c r="C676" s="338"/>
      <c r="D676" s="338"/>
      <c r="E676" s="338"/>
      <c r="F676" s="338"/>
      <c r="G676" s="338"/>
      <c r="H676" s="338"/>
      <c r="I676" s="338"/>
      <c r="J676" s="338"/>
      <c r="K676" s="338"/>
      <c r="L676" s="338"/>
      <c r="M676" s="338"/>
      <c r="N676" s="338"/>
      <c r="O676" s="338"/>
      <c r="P676" s="338"/>
      <c r="Q676" s="338"/>
      <c r="R676" s="338"/>
      <c r="S676" s="338"/>
      <c r="T676" s="338"/>
      <c r="U676" s="338"/>
      <c r="V676" s="338"/>
      <c r="W676" s="338"/>
      <c r="X676" s="338"/>
      <c r="Y676" s="338"/>
      <c r="Z676" s="338"/>
      <c r="AA676" s="338"/>
      <c r="AB676" s="338"/>
    </row>
    <row r="677" spans="1:28" ht="14.25" customHeight="1" x14ac:dyDescent="0.35">
      <c r="A677" s="338"/>
      <c r="B677" s="338"/>
      <c r="C677" s="338"/>
      <c r="D677" s="338"/>
      <c r="E677" s="338"/>
      <c r="F677" s="338"/>
      <c r="G677" s="338"/>
      <c r="H677" s="338"/>
      <c r="I677" s="338"/>
      <c r="J677" s="338"/>
      <c r="K677" s="338"/>
      <c r="L677" s="338"/>
      <c r="M677" s="338"/>
      <c r="N677" s="338"/>
      <c r="O677" s="338"/>
      <c r="P677" s="338"/>
      <c r="Q677" s="338"/>
      <c r="R677" s="338"/>
      <c r="S677" s="338"/>
      <c r="T677" s="338"/>
      <c r="U677" s="338"/>
      <c r="V677" s="338"/>
      <c r="W677" s="338"/>
      <c r="X677" s="338"/>
      <c r="Y677" s="338"/>
      <c r="Z677" s="338"/>
      <c r="AA677" s="338"/>
      <c r="AB677" s="338"/>
    </row>
    <row r="678" spans="1:28" ht="14.25" customHeight="1" x14ac:dyDescent="0.35">
      <c r="A678" s="338"/>
      <c r="B678" s="338"/>
      <c r="C678" s="338"/>
      <c r="D678" s="338"/>
      <c r="E678" s="338"/>
      <c r="F678" s="338"/>
      <c r="G678" s="338"/>
      <c r="H678" s="338"/>
      <c r="I678" s="338"/>
      <c r="J678" s="338"/>
      <c r="K678" s="338"/>
      <c r="L678" s="338"/>
      <c r="M678" s="338"/>
      <c r="N678" s="338"/>
      <c r="O678" s="338"/>
      <c r="P678" s="338"/>
      <c r="Q678" s="338"/>
      <c r="R678" s="338"/>
      <c r="S678" s="338"/>
      <c r="T678" s="338"/>
      <c r="U678" s="338"/>
      <c r="V678" s="338"/>
      <c r="W678" s="338"/>
      <c r="X678" s="338"/>
      <c r="Y678" s="338"/>
      <c r="Z678" s="338"/>
      <c r="AA678" s="338"/>
      <c r="AB678" s="338"/>
    </row>
    <row r="679" spans="1:28" ht="14.25" customHeight="1" x14ac:dyDescent="0.35">
      <c r="A679" s="338"/>
      <c r="B679" s="338"/>
      <c r="C679" s="338"/>
      <c r="D679" s="338"/>
      <c r="E679" s="338"/>
      <c r="F679" s="338"/>
      <c r="G679" s="338"/>
      <c r="H679" s="338"/>
      <c r="I679" s="338"/>
      <c r="J679" s="338"/>
      <c r="K679" s="338"/>
      <c r="L679" s="338"/>
      <c r="M679" s="338"/>
      <c r="N679" s="338"/>
      <c r="O679" s="338"/>
      <c r="P679" s="338"/>
      <c r="Q679" s="338"/>
      <c r="R679" s="338"/>
      <c r="S679" s="338"/>
      <c r="T679" s="338"/>
      <c r="U679" s="338"/>
      <c r="V679" s="338"/>
      <c r="W679" s="338"/>
      <c r="X679" s="338"/>
      <c r="Y679" s="338"/>
      <c r="Z679" s="338"/>
      <c r="AA679" s="338"/>
      <c r="AB679" s="338"/>
    </row>
    <row r="680" spans="1:28" ht="14.25" customHeight="1" x14ac:dyDescent="0.35">
      <c r="A680" s="338"/>
      <c r="B680" s="338"/>
      <c r="C680" s="338"/>
      <c r="D680" s="338"/>
      <c r="E680" s="338"/>
      <c r="F680" s="338"/>
      <c r="G680" s="338"/>
      <c r="H680" s="338"/>
      <c r="I680" s="338"/>
      <c r="J680" s="338"/>
      <c r="K680" s="338"/>
      <c r="L680" s="338"/>
      <c r="M680" s="338"/>
      <c r="N680" s="338"/>
      <c r="O680" s="338"/>
      <c r="P680" s="338"/>
      <c r="Q680" s="338"/>
      <c r="R680" s="338"/>
      <c r="S680" s="338"/>
      <c r="T680" s="338"/>
      <c r="U680" s="338"/>
      <c r="V680" s="338"/>
      <c r="W680" s="338"/>
      <c r="X680" s="338"/>
      <c r="Y680" s="338"/>
      <c r="Z680" s="338"/>
      <c r="AA680" s="338"/>
      <c r="AB680" s="338"/>
    </row>
    <row r="681" spans="1:28" ht="14.25" customHeight="1" x14ac:dyDescent="0.35">
      <c r="A681" s="338"/>
      <c r="B681" s="338"/>
      <c r="C681" s="338"/>
      <c r="D681" s="338"/>
      <c r="E681" s="338"/>
      <c r="F681" s="338"/>
      <c r="G681" s="338"/>
      <c r="H681" s="338"/>
      <c r="I681" s="338"/>
      <c r="J681" s="338"/>
      <c r="K681" s="338"/>
      <c r="L681" s="338"/>
      <c r="M681" s="338"/>
      <c r="N681" s="338"/>
      <c r="O681" s="338"/>
      <c r="P681" s="338"/>
      <c r="Q681" s="338"/>
      <c r="R681" s="338"/>
      <c r="S681" s="338"/>
      <c r="T681" s="338"/>
      <c r="U681" s="338"/>
      <c r="V681" s="338"/>
      <c r="W681" s="338"/>
      <c r="X681" s="338"/>
      <c r="Y681" s="338"/>
      <c r="Z681" s="338"/>
      <c r="AA681" s="338"/>
      <c r="AB681" s="338"/>
    </row>
    <row r="682" spans="1:28" ht="14.25" customHeight="1" x14ac:dyDescent="0.35">
      <c r="A682" s="338"/>
      <c r="B682" s="338"/>
      <c r="C682" s="338"/>
      <c r="D682" s="338"/>
      <c r="E682" s="338"/>
      <c r="F682" s="338"/>
      <c r="G682" s="338"/>
      <c r="H682" s="338"/>
      <c r="I682" s="338"/>
      <c r="J682" s="338"/>
      <c r="K682" s="338"/>
      <c r="L682" s="338"/>
      <c r="M682" s="338"/>
      <c r="N682" s="338"/>
      <c r="O682" s="338"/>
      <c r="P682" s="338"/>
      <c r="Q682" s="338"/>
      <c r="R682" s="338"/>
      <c r="S682" s="338"/>
      <c r="T682" s="338"/>
      <c r="U682" s="338"/>
      <c r="V682" s="338"/>
      <c r="W682" s="338"/>
      <c r="X682" s="338"/>
      <c r="Y682" s="338"/>
      <c r="Z682" s="338"/>
      <c r="AA682" s="338"/>
      <c r="AB682" s="338"/>
    </row>
    <row r="683" spans="1:28" ht="14.25" customHeight="1" x14ac:dyDescent="0.35">
      <c r="A683" s="338"/>
      <c r="B683" s="338"/>
      <c r="C683" s="338"/>
      <c r="D683" s="338"/>
      <c r="E683" s="338"/>
      <c r="F683" s="338"/>
      <c r="G683" s="338"/>
      <c r="H683" s="338"/>
      <c r="I683" s="338"/>
      <c r="J683" s="338"/>
      <c r="K683" s="338"/>
      <c r="L683" s="338"/>
      <c r="M683" s="338"/>
      <c r="N683" s="338"/>
      <c r="O683" s="338"/>
      <c r="P683" s="338"/>
      <c r="Q683" s="338"/>
      <c r="R683" s="338"/>
      <c r="S683" s="338"/>
      <c r="T683" s="338"/>
      <c r="U683" s="338"/>
      <c r="V683" s="338"/>
      <c r="W683" s="338"/>
      <c r="X683" s="338"/>
      <c r="Y683" s="338"/>
      <c r="Z683" s="338"/>
      <c r="AA683" s="338"/>
      <c r="AB683" s="338"/>
    </row>
    <row r="684" spans="1:28" ht="14.25" customHeight="1" x14ac:dyDescent="0.35">
      <c r="A684" s="338"/>
      <c r="B684" s="338"/>
      <c r="C684" s="338"/>
      <c r="D684" s="338"/>
      <c r="E684" s="338"/>
      <c r="F684" s="338"/>
      <c r="G684" s="338"/>
      <c r="H684" s="338"/>
      <c r="I684" s="338"/>
      <c r="J684" s="338"/>
      <c r="K684" s="338"/>
      <c r="L684" s="338"/>
      <c r="M684" s="338"/>
      <c r="N684" s="338"/>
      <c r="O684" s="338"/>
      <c r="P684" s="338"/>
      <c r="Q684" s="338"/>
      <c r="R684" s="338"/>
      <c r="S684" s="338"/>
      <c r="T684" s="338"/>
      <c r="U684" s="338"/>
      <c r="V684" s="338"/>
      <c r="W684" s="338"/>
      <c r="X684" s="338"/>
      <c r="Y684" s="338"/>
      <c r="Z684" s="338"/>
      <c r="AA684" s="338"/>
      <c r="AB684" s="338"/>
    </row>
    <row r="685" spans="1:28" ht="14.25" customHeight="1" x14ac:dyDescent="0.35">
      <c r="A685" s="338"/>
      <c r="B685" s="338"/>
      <c r="C685" s="338"/>
      <c r="D685" s="338"/>
      <c r="E685" s="338"/>
      <c r="F685" s="338"/>
      <c r="G685" s="338"/>
      <c r="H685" s="338"/>
      <c r="I685" s="338"/>
      <c r="J685" s="338"/>
      <c r="K685" s="338"/>
      <c r="L685" s="338"/>
      <c r="M685" s="338"/>
      <c r="N685" s="338"/>
      <c r="O685" s="338"/>
      <c r="P685" s="338"/>
      <c r="Q685" s="338"/>
      <c r="R685" s="338"/>
      <c r="S685" s="338"/>
      <c r="T685" s="338"/>
      <c r="U685" s="338"/>
      <c r="V685" s="338"/>
      <c r="W685" s="338"/>
      <c r="X685" s="338"/>
      <c r="Y685" s="338"/>
      <c r="Z685" s="338"/>
      <c r="AA685" s="338"/>
      <c r="AB685" s="338"/>
    </row>
    <row r="686" spans="1:28" ht="14.25" customHeight="1" x14ac:dyDescent="0.35">
      <c r="A686" s="338"/>
      <c r="B686" s="338"/>
      <c r="C686" s="338"/>
      <c r="D686" s="338"/>
      <c r="E686" s="338"/>
      <c r="F686" s="338"/>
      <c r="G686" s="338"/>
      <c r="H686" s="338"/>
      <c r="I686" s="338"/>
      <c r="J686" s="338"/>
      <c r="K686" s="338"/>
      <c r="L686" s="338"/>
      <c r="M686" s="338"/>
      <c r="N686" s="338"/>
      <c r="O686" s="338"/>
      <c r="P686" s="338"/>
      <c r="Q686" s="338"/>
      <c r="R686" s="338"/>
      <c r="S686" s="338"/>
      <c r="T686" s="338"/>
      <c r="U686" s="338"/>
      <c r="V686" s="338"/>
      <c r="W686" s="338"/>
      <c r="X686" s="338"/>
      <c r="Y686" s="338"/>
      <c r="Z686" s="338"/>
      <c r="AA686" s="338"/>
      <c r="AB686" s="338"/>
    </row>
    <row r="687" spans="1:28" ht="14.25" customHeight="1" x14ac:dyDescent="0.35">
      <c r="A687" s="338"/>
      <c r="B687" s="338"/>
      <c r="C687" s="338"/>
      <c r="D687" s="338"/>
      <c r="E687" s="338"/>
      <c r="F687" s="338"/>
      <c r="G687" s="338"/>
      <c r="H687" s="338"/>
      <c r="I687" s="338"/>
      <c r="J687" s="338"/>
      <c r="K687" s="338"/>
      <c r="L687" s="338"/>
      <c r="M687" s="338"/>
      <c r="N687" s="338"/>
      <c r="O687" s="338"/>
      <c r="P687" s="338"/>
      <c r="Q687" s="338"/>
      <c r="R687" s="338"/>
      <c r="S687" s="338"/>
      <c r="T687" s="338"/>
      <c r="U687" s="338"/>
      <c r="V687" s="338"/>
      <c r="W687" s="338"/>
      <c r="X687" s="338"/>
      <c r="Y687" s="338"/>
      <c r="Z687" s="338"/>
      <c r="AA687" s="338"/>
      <c r="AB687" s="338"/>
    </row>
    <row r="688" spans="1:28" ht="14.25" customHeight="1" x14ac:dyDescent="0.35">
      <c r="A688" s="338"/>
      <c r="B688" s="338"/>
      <c r="C688" s="338"/>
      <c r="D688" s="338"/>
      <c r="E688" s="338"/>
      <c r="F688" s="338"/>
      <c r="G688" s="338"/>
      <c r="H688" s="338"/>
      <c r="I688" s="338"/>
      <c r="J688" s="338"/>
      <c r="K688" s="338"/>
      <c r="L688" s="338"/>
      <c r="M688" s="338"/>
      <c r="N688" s="338"/>
      <c r="O688" s="338"/>
      <c r="P688" s="338"/>
      <c r="Q688" s="338"/>
      <c r="R688" s="338"/>
      <c r="S688" s="338"/>
      <c r="T688" s="338"/>
      <c r="U688" s="338"/>
      <c r="V688" s="338"/>
      <c r="W688" s="338"/>
      <c r="X688" s="338"/>
      <c r="Y688" s="338"/>
      <c r="Z688" s="338"/>
      <c r="AA688" s="338"/>
      <c r="AB688" s="338"/>
    </row>
    <row r="689" spans="1:28" ht="14.25" customHeight="1" x14ac:dyDescent="0.35">
      <c r="A689" s="338"/>
      <c r="B689" s="338"/>
      <c r="C689" s="338"/>
      <c r="D689" s="338"/>
      <c r="E689" s="338"/>
      <c r="F689" s="338"/>
      <c r="G689" s="338"/>
      <c r="H689" s="338"/>
      <c r="I689" s="338"/>
      <c r="J689" s="338"/>
      <c r="K689" s="338"/>
      <c r="L689" s="338"/>
      <c r="M689" s="338"/>
      <c r="N689" s="338"/>
      <c r="O689" s="338"/>
      <c r="P689" s="338"/>
      <c r="Q689" s="338"/>
      <c r="R689" s="338"/>
      <c r="S689" s="338"/>
      <c r="T689" s="338"/>
      <c r="U689" s="338"/>
      <c r="V689" s="338"/>
      <c r="W689" s="338"/>
      <c r="X689" s="338"/>
      <c r="Y689" s="338"/>
      <c r="Z689" s="338"/>
      <c r="AA689" s="338"/>
      <c r="AB689" s="338"/>
    </row>
    <row r="690" spans="1:28" ht="14.25" customHeight="1" x14ac:dyDescent="0.35">
      <c r="A690" s="338"/>
      <c r="B690" s="338"/>
      <c r="C690" s="338"/>
      <c r="D690" s="338"/>
      <c r="E690" s="338"/>
      <c r="F690" s="338"/>
      <c r="G690" s="338"/>
      <c r="H690" s="338"/>
      <c r="I690" s="338"/>
      <c r="J690" s="338"/>
      <c r="K690" s="338"/>
      <c r="L690" s="338"/>
      <c r="M690" s="338"/>
      <c r="N690" s="338"/>
      <c r="O690" s="338"/>
      <c r="P690" s="338"/>
      <c r="Q690" s="338"/>
      <c r="R690" s="338"/>
      <c r="S690" s="338"/>
      <c r="T690" s="338"/>
      <c r="U690" s="338"/>
      <c r="V690" s="338"/>
      <c r="W690" s="338"/>
      <c r="X690" s="338"/>
      <c r="Y690" s="338"/>
      <c r="Z690" s="338"/>
      <c r="AA690" s="338"/>
      <c r="AB690" s="338"/>
    </row>
    <row r="691" spans="1:28" ht="14.25" customHeight="1" x14ac:dyDescent="0.35">
      <c r="A691" s="338"/>
      <c r="B691" s="338"/>
      <c r="C691" s="338"/>
      <c r="D691" s="338"/>
      <c r="E691" s="338"/>
      <c r="F691" s="338"/>
      <c r="G691" s="338"/>
      <c r="H691" s="338"/>
      <c r="I691" s="338"/>
      <c r="J691" s="338"/>
      <c r="K691" s="338"/>
      <c r="L691" s="338"/>
      <c r="M691" s="338"/>
      <c r="N691" s="338"/>
      <c r="O691" s="338"/>
      <c r="P691" s="338"/>
      <c r="Q691" s="338"/>
      <c r="R691" s="338"/>
      <c r="S691" s="338"/>
      <c r="T691" s="338"/>
      <c r="U691" s="338"/>
      <c r="V691" s="338"/>
      <c r="W691" s="338"/>
      <c r="X691" s="338"/>
      <c r="Y691" s="338"/>
      <c r="Z691" s="338"/>
      <c r="AA691" s="338"/>
      <c r="AB691" s="338"/>
    </row>
    <row r="692" spans="1:28" ht="14.25" customHeight="1" x14ac:dyDescent="0.35">
      <c r="A692" s="338"/>
      <c r="B692" s="338"/>
      <c r="C692" s="338"/>
      <c r="D692" s="338"/>
      <c r="E692" s="338"/>
      <c r="F692" s="338"/>
      <c r="G692" s="338"/>
      <c r="H692" s="338"/>
      <c r="I692" s="338"/>
      <c r="J692" s="338"/>
      <c r="K692" s="338"/>
      <c r="L692" s="338"/>
      <c r="M692" s="338"/>
      <c r="N692" s="338"/>
      <c r="O692" s="338"/>
      <c r="P692" s="338"/>
      <c r="Q692" s="338"/>
      <c r="R692" s="338"/>
      <c r="S692" s="338"/>
      <c r="T692" s="338"/>
      <c r="U692" s="338"/>
      <c r="V692" s="338"/>
      <c r="W692" s="338"/>
      <c r="X692" s="338"/>
      <c r="Y692" s="338"/>
      <c r="Z692" s="338"/>
      <c r="AA692" s="338"/>
      <c r="AB692" s="338"/>
    </row>
    <row r="693" spans="1:28" ht="14.25" customHeight="1" x14ac:dyDescent="0.35">
      <c r="A693" s="338"/>
      <c r="B693" s="338"/>
      <c r="C693" s="338"/>
      <c r="D693" s="338"/>
      <c r="E693" s="338"/>
      <c r="F693" s="338"/>
      <c r="G693" s="338"/>
      <c r="H693" s="338"/>
      <c r="I693" s="338"/>
      <c r="J693" s="338"/>
      <c r="K693" s="338"/>
      <c r="L693" s="338"/>
      <c r="M693" s="338"/>
      <c r="N693" s="338"/>
      <c r="O693" s="338"/>
      <c r="P693" s="338"/>
      <c r="Q693" s="338"/>
      <c r="R693" s="338"/>
      <c r="S693" s="338"/>
      <c r="T693" s="338"/>
      <c r="U693" s="338"/>
      <c r="V693" s="338"/>
      <c r="W693" s="338"/>
      <c r="X693" s="338"/>
      <c r="Y693" s="338"/>
      <c r="Z693" s="338"/>
      <c r="AA693" s="338"/>
      <c r="AB693" s="338"/>
    </row>
    <row r="694" spans="1:28" ht="14.25" customHeight="1" x14ac:dyDescent="0.35">
      <c r="A694" s="338"/>
      <c r="B694" s="338"/>
      <c r="C694" s="338"/>
      <c r="D694" s="338"/>
      <c r="E694" s="338"/>
      <c r="F694" s="338"/>
      <c r="G694" s="338"/>
      <c r="H694" s="338"/>
      <c r="I694" s="338"/>
      <c r="J694" s="338"/>
      <c r="K694" s="338"/>
      <c r="L694" s="338"/>
      <c r="M694" s="338"/>
      <c r="N694" s="338"/>
      <c r="O694" s="338"/>
      <c r="P694" s="338"/>
      <c r="Q694" s="338"/>
      <c r="R694" s="338"/>
      <c r="S694" s="338"/>
      <c r="T694" s="338"/>
      <c r="U694" s="338"/>
      <c r="V694" s="338"/>
      <c r="W694" s="338"/>
      <c r="X694" s="338"/>
      <c r="Y694" s="338"/>
      <c r="Z694" s="338"/>
      <c r="AA694" s="338"/>
      <c r="AB694" s="338"/>
    </row>
    <row r="695" spans="1:28" ht="14.25" customHeight="1" x14ac:dyDescent="0.35">
      <c r="A695" s="338"/>
      <c r="B695" s="338"/>
      <c r="C695" s="338"/>
      <c r="D695" s="338"/>
      <c r="E695" s="338"/>
      <c r="F695" s="338"/>
      <c r="G695" s="338"/>
      <c r="H695" s="338"/>
      <c r="I695" s="338"/>
      <c r="J695" s="338"/>
      <c r="K695" s="338"/>
      <c r="L695" s="338"/>
      <c r="M695" s="338"/>
      <c r="N695" s="338"/>
      <c r="O695" s="338"/>
      <c r="P695" s="338"/>
      <c r="Q695" s="338"/>
      <c r="R695" s="338"/>
      <c r="S695" s="338"/>
      <c r="T695" s="338"/>
      <c r="U695" s="338"/>
      <c r="V695" s="338"/>
      <c r="W695" s="338"/>
      <c r="X695" s="338"/>
      <c r="Y695" s="338"/>
      <c r="Z695" s="338"/>
      <c r="AA695" s="338"/>
      <c r="AB695" s="338"/>
    </row>
    <row r="696" spans="1:28" ht="14.25" customHeight="1" x14ac:dyDescent="0.35">
      <c r="A696" s="338"/>
      <c r="B696" s="338"/>
      <c r="C696" s="338"/>
      <c r="D696" s="338"/>
      <c r="E696" s="338"/>
      <c r="F696" s="338"/>
      <c r="G696" s="338"/>
      <c r="H696" s="338"/>
      <c r="I696" s="338"/>
      <c r="J696" s="338"/>
      <c r="K696" s="338"/>
      <c r="L696" s="338"/>
      <c r="M696" s="338"/>
      <c r="N696" s="338"/>
      <c r="O696" s="338"/>
      <c r="P696" s="338"/>
      <c r="Q696" s="338"/>
      <c r="R696" s="338"/>
      <c r="S696" s="338"/>
      <c r="T696" s="338"/>
      <c r="U696" s="338"/>
      <c r="V696" s="338"/>
      <c r="W696" s="338"/>
      <c r="X696" s="338"/>
      <c r="Y696" s="338"/>
      <c r="Z696" s="338"/>
      <c r="AA696" s="338"/>
      <c r="AB696" s="338"/>
    </row>
    <row r="697" spans="1:28" ht="14.25" customHeight="1" x14ac:dyDescent="0.35">
      <c r="A697" s="338"/>
      <c r="B697" s="338"/>
      <c r="C697" s="338"/>
      <c r="D697" s="338"/>
      <c r="E697" s="338"/>
      <c r="F697" s="338"/>
      <c r="G697" s="338"/>
      <c r="H697" s="338"/>
      <c r="I697" s="338"/>
      <c r="J697" s="338"/>
      <c r="K697" s="338"/>
      <c r="L697" s="338"/>
      <c r="M697" s="338"/>
      <c r="N697" s="338"/>
      <c r="O697" s="338"/>
      <c r="P697" s="338"/>
      <c r="Q697" s="338"/>
      <c r="R697" s="338"/>
      <c r="S697" s="338"/>
      <c r="T697" s="338"/>
      <c r="U697" s="338"/>
      <c r="V697" s="338"/>
      <c r="W697" s="338"/>
      <c r="X697" s="338"/>
      <c r="Y697" s="338"/>
      <c r="Z697" s="338"/>
      <c r="AA697" s="338"/>
      <c r="AB697" s="338"/>
    </row>
    <row r="698" spans="1:28" ht="14.25" customHeight="1" x14ac:dyDescent="0.35">
      <c r="A698" s="338"/>
      <c r="B698" s="338"/>
      <c r="C698" s="338"/>
      <c r="D698" s="338"/>
      <c r="E698" s="338"/>
      <c r="F698" s="338"/>
      <c r="G698" s="338"/>
      <c r="H698" s="338"/>
      <c r="I698" s="338"/>
      <c r="J698" s="338"/>
      <c r="K698" s="338"/>
      <c r="L698" s="338"/>
      <c r="M698" s="338"/>
      <c r="N698" s="338"/>
      <c r="O698" s="338"/>
      <c r="P698" s="338"/>
      <c r="Q698" s="338"/>
      <c r="R698" s="338"/>
      <c r="S698" s="338"/>
      <c r="T698" s="338"/>
      <c r="U698" s="338"/>
      <c r="V698" s="338"/>
      <c r="W698" s="338"/>
      <c r="X698" s="338"/>
      <c r="Y698" s="338"/>
      <c r="Z698" s="338"/>
      <c r="AA698" s="338"/>
      <c r="AB698" s="338"/>
    </row>
    <row r="699" spans="1:28" ht="14.25" customHeight="1" x14ac:dyDescent="0.35">
      <c r="A699" s="338"/>
      <c r="B699" s="338"/>
      <c r="C699" s="338"/>
      <c r="D699" s="338"/>
      <c r="E699" s="338"/>
      <c r="F699" s="338"/>
      <c r="G699" s="338"/>
      <c r="H699" s="338"/>
      <c r="I699" s="338"/>
      <c r="J699" s="338"/>
      <c r="K699" s="338"/>
      <c r="L699" s="338"/>
      <c r="M699" s="338"/>
      <c r="N699" s="338"/>
      <c r="O699" s="338"/>
      <c r="P699" s="338"/>
      <c r="Q699" s="338"/>
      <c r="R699" s="338"/>
      <c r="S699" s="338"/>
      <c r="T699" s="338"/>
      <c r="U699" s="338"/>
      <c r="V699" s="338"/>
      <c r="W699" s="338"/>
      <c r="X699" s="338"/>
      <c r="Y699" s="338"/>
      <c r="Z699" s="338"/>
      <c r="AA699" s="338"/>
      <c r="AB699" s="338"/>
    </row>
    <row r="700" spans="1:28" ht="14.25" customHeight="1" x14ac:dyDescent="0.35">
      <c r="A700" s="338"/>
      <c r="B700" s="338"/>
      <c r="C700" s="338"/>
      <c r="D700" s="338"/>
      <c r="E700" s="338"/>
      <c r="F700" s="338"/>
      <c r="G700" s="338"/>
      <c r="H700" s="338"/>
      <c r="I700" s="338"/>
      <c r="J700" s="338"/>
      <c r="K700" s="338"/>
      <c r="L700" s="338"/>
      <c r="M700" s="338"/>
      <c r="N700" s="338"/>
      <c r="O700" s="338"/>
      <c r="P700" s="338"/>
      <c r="Q700" s="338"/>
      <c r="R700" s="338"/>
      <c r="S700" s="338"/>
      <c r="T700" s="338"/>
      <c r="U700" s="338"/>
      <c r="V700" s="338"/>
      <c r="W700" s="338"/>
      <c r="X700" s="338"/>
      <c r="Y700" s="338"/>
      <c r="Z700" s="338"/>
      <c r="AA700" s="338"/>
      <c r="AB700" s="338"/>
    </row>
    <row r="701" spans="1:28" ht="14.25" customHeight="1" x14ac:dyDescent="0.35">
      <c r="A701" s="338"/>
      <c r="B701" s="338"/>
      <c r="C701" s="338"/>
      <c r="D701" s="338"/>
      <c r="E701" s="338"/>
      <c r="F701" s="338"/>
      <c r="G701" s="338"/>
      <c r="H701" s="338"/>
      <c r="I701" s="338"/>
      <c r="J701" s="338"/>
      <c r="K701" s="338"/>
      <c r="L701" s="338"/>
      <c r="M701" s="338"/>
      <c r="N701" s="338"/>
      <c r="O701" s="338"/>
      <c r="P701" s="338"/>
      <c r="Q701" s="338"/>
      <c r="R701" s="338"/>
      <c r="S701" s="338"/>
      <c r="T701" s="338"/>
      <c r="U701" s="338"/>
      <c r="V701" s="338"/>
      <c r="W701" s="338"/>
      <c r="X701" s="338"/>
      <c r="Y701" s="338"/>
      <c r="Z701" s="338"/>
      <c r="AA701" s="338"/>
      <c r="AB701" s="338"/>
    </row>
    <row r="702" spans="1:28" ht="14.25" customHeight="1" x14ac:dyDescent="0.35">
      <c r="A702" s="338"/>
      <c r="B702" s="338"/>
      <c r="C702" s="338"/>
      <c r="D702" s="338"/>
      <c r="E702" s="338"/>
      <c r="F702" s="338"/>
      <c r="G702" s="338"/>
      <c r="H702" s="338"/>
      <c r="I702" s="338"/>
      <c r="J702" s="338"/>
      <c r="K702" s="338"/>
      <c r="L702" s="338"/>
      <c r="M702" s="338"/>
      <c r="N702" s="338"/>
      <c r="O702" s="338"/>
      <c r="P702" s="338"/>
      <c r="Q702" s="338"/>
      <c r="R702" s="338"/>
      <c r="S702" s="338"/>
      <c r="T702" s="338"/>
      <c r="U702" s="338"/>
      <c r="V702" s="338"/>
      <c r="W702" s="338"/>
      <c r="X702" s="338"/>
      <c r="Y702" s="338"/>
      <c r="Z702" s="338"/>
      <c r="AA702" s="338"/>
      <c r="AB702" s="338"/>
    </row>
    <row r="703" spans="1:28" ht="14.25" customHeight="1" x14ac:dyDescent="0.35">
      <c r="A703" s="338"/>
      <c r="B703" s="338"/>
      <c r="C703" s="338"/>
      <c r="D703" s="338"/>
      <c r="E703" s="338"/>
      <c r="F703" s="338"/>
      <c r="G703" s="338"/>
      <c r="H703" s="338"/>
      <c r="I703" s="338"/>
      <c r="J703" s="338"/>
      <c r="K703" s="338"/>
      <c r="L703" s="338"/>
      <c r="M703" s="338"/>
      <c r="N703" s="338"/>
      <c r="O703" s="338"/>
      <c r="P703" s="338"/>
      <c r="Q703" s="338"/>
      <c r="R703" s="338"/>
      <c r="S703" s="338"/>
      <c r="T703" s="338"/>
      <c r="U703" s="338"/>
      <c r="V703" s="338"/>
      <c r="W703" s="338"/>
      <c r="X703" s="338"/>
      <c r="Y703" s="338"/>
      <c r="Z703" s="338"/>
      <c r="AA703" s="338"/>
      <c r="AB703" s="338"/>
    </row>
    <row r="704" spans="1:28" ht="14.25" customHeight="1" x14ac:dyDescent="0.35">
      <c r="A704" s="338"/>
      <c r="B704" s="338"/>
      <c r="C704" s="338"/>
      <c r="D704" s="338"/>
      <c r="E704" s="338"/>
      <c r="F704" s="338"/>
      <c r="G704" s="338"/>
      <c r="H704" s="338"/>
      <c r="I704" s="338"/>
      <c r="J704" s="338"/>
      <c r="K704" s="338"/>
      <c r="L704" s="338"/>
      <c r="M704" s="338"/>
      <c r="N704" s="338"/>
      <c r="O704" s="338"/>
      <c r="P704" s="338"/>
      <c r="Q704" s="338"/>
      <c r="R704" s="338"/>
      <c r="S704" s="338"/>
      <c r="T704" s="338"/>
      <c r="U704" s="338"/>
      <c r="V704" s="338"/>
      <c r="W704" s="338"/>
      <c r="X704" s="338"/>
      <c r="Y704" s="338"/>
      <c r="Z704" s="338"/>
      <c r="AA704" s="338"/>
      <c r="AB704" s="338"/>
    </row>
    <row r="705" spans="1:28" ht="14.25" customHeight="1" x14ac:dyDescent="0.35">
      <c r="A705" s="338"/>
      <c r="B705" s="338"/>
      <c r="C705" s="338"/>
      <c r="D705" s="338"/>
      <c r="E705" s="338"/>
      <c r="F705" s="338"/>
      <c r="G705" s="338"/>
      <c r="H705" s="338"/>
      <c r="I705" s="338"/>
      <c r="J705" s="338"/>
      <c r="K705" s="338"/>
      <c r="L705" s="338"/>
      <c r="M705" s="338"/>
      <c r="N705" s="338"/>
      <c r="O705" s="338"/>
      <c r="P705" s="338"/>
      <c r="Q705" s="338"/>
      <c r="R705" s="338"/>
      <c r="S705" s="338"/>
      <c r="T705" s="338"/>
      <c r="U705" s="338"/>
      <c r="V705" s="338"/>
      <c r="W705" s="338"/>
      <c r="X705" s="338"/>
      <c r="Y705" s="338"/>
      <c r="Z705" s="338"/>
      <c r="AA705" s="338"/>
      <c r="AB705" s="338"/>
    </row>
    <row r="706" spans="1:28" ht="14.25" customHeight="1" x14ac:dyDescent="0.35">
      <c r="A706" s="338"/>
      <c r="B706" s="338"/>
      <c r="C706" s="338"/>
      <c r="D706" s="338"/>
      <c r="E706" s="338"/>
      <c r="F706" s="338"/>
      <c r="G706" s="338"/>
      <c r="H706" s="338"/>
      <c r="I706" s="338"/>
      <c r="J706" s="338"/>
      <c r="K706" s="338"/>
      <c r="L706" s="338"/>
      <c r="M706" s="338"/>
      <c r="N706" s="338"/>
      <c r="O706" s="338"/>
      <c r="P706" s="338"/>
      <c r="Q706" s="338"/>
      <c r="R706" s="338"/>
      <c r="S706" s="338"/>
      <c r="T706" s="338"/>
      <c r="U706" s="338"/>
      <c r="V706" s="338"/>
      <c r="W706" s="338"/>
      <c r="X706" s="338"/>
      <c r="Y706" s="338"/>
      <c r="Z706" s="338"/>
      <c r="AA706" s="338"/>
      <c r="AB706" s="338"/>
    </row>
    <row r="707" spans="1:28" ht="14.25" customHeight="1" x14ac:dyDescent="0.35">
      <c r="A707" s="338"/>
      <c r="B707" s="338"/>
      <c r="C707" s="338"/>
      <c r="D707" s="338"/>
      <c r="E707" s="338"/>
      <c r="F707" s="338"/>
      <c r="G707" s="338"/>
      <c r="H707" s="338"/>
      <c r="I707" s="338"/>
      <c r="J707" s="338"/>
      <c r="K707" s="338"/>
      <c r="L707" s="338"/>
      <c r="M707" s="338"/>
      <c r="N707" s="338"/>
      <c r="O707" s="338"/>
      <c r="P707" s="338"/>
      <c r="Q707" s="338"/>
      <c r="R707" s="338"/>
      <c r="S707" s="338"/>
      <c r="T707" s="338"/>
      <c r="U707" s="338"/>
      <c r="V707" s="338"/>
      <c r="W707" s="338"/>
      <c r="X707" s="338"/>
      <c r="Y707" s="338"/>
      <c r="Z707" s="338"/>
      <c r="AA707" s="338"/>
      <c r="AB707" s="338"/>
    </row>
    <row r="708" spans="1:28" ht="14.25" customHeight="1" x14ac:dyDescent="0.35">
      <c r="A708" s="338"/>
      <c r="B708" s="338"/>
      <c r="C708" s="338"/>
      <c r="D708" s="338"/>
      <c r="E708" s="338"/>
      <c r="F708" s="338"/>
      <c r="G708" s="338"/>
      <c r="H708" s="338"/>
      <c r="I708" s="338"/>
      <c r="J708" s="338"/>
      <c r="K708" s="338"/>
      <c r="L708" s="338"/>
      <c r="M708" s="338"/>
      <c r="N708" s="338"/>
      <c r="O708" s="338"/>
      <c r="P708" s="338"/>
      <c r="Q708" s="338"/>
      <c r="R708" s="338"/>
      <c r="S708" s="338"/>
      <c r="T708" s="338"/>
      <c r="U708" s="338"/>
      <c r="V708" s="338"/>
      <c r="W708" s="338"/>
      <c r="X708" s="338"/>
      <c r="Y708" s="338"/>
      <c r="Z708" s="338"/>
      <c r="AA708" s="338"/>
      <c r="AB708" s="338"/>
    </row>
    <row r="709" spans="1:28" ht="14.25" customHeight="1" x14ac:dyDescent="0.35">
      <c r="A709" s="338"/>
      <c r="B709" s="338"/>
      <c r="C709" s="338"/>
      <c r="D709" s="338"/>
      <c r="E709" s="338"/>
      <c r="F709" s="338"/>
      <c r="G709" s="338"/>
      <c r="H709" s="338"/>
      <c r="I709" s="338"/>
      <c r="J709" s="338"/>
      <c r="K709" s="338"/>
      <c r="L709" s="338"/>
      <c r="M709" s="338"/>
      <c r="N709" s="338"/>
      <c r="O709" s="338"/>
      <c r="P709" s="338"/>
      <c r="Q709" s="338"/>
      <c r="R709" s="338"/>
      <c r="S709" s="338"/>
      <c r="T709" s="338"/>
      <c r="U709" s="338"/>
      <c r="V709" s="338"/>
      <c r="W709" s="338"/>
      <c r="X709" s="338"/>
      <c r="Y709" s="338"/>
      <c r="Z709" s="338"/>
      <c r="AA709" s="338"/>
      <c r="AB709" s="338"/>
    </row>
    <row r="710" spans="1:28" ht="14.25" customHeight="1" x14ac:dyDescent="0.35">
      <c r="A710" s="338"/>
      <c r="B710" s="338"/>
      <c r="C710" s="338"/>
      <c r="D710" s="338"/>
      <c r="E710" s="338"/>
      <c r="F710" s="338"/>
      <c r="G710" s="338"/>
      <c r="H710" s="338"/>
      <c r="I710" s="338"/>
      <c r="J710" s="338"/>
      <c r="K710" s="338"/>
      <c r="L710" s="338"/>
      <c r="M710" s="338"/>
      <c r="N710" s="338"/>
      <c r="O710" s="338"/>
      <c r="P710" s="338"/>
      <c r="Q710" s="338"/>
      <c r="R710" s="338"/>
      <c r="S710" s="338"/>
      <c r="T710" s="338"/>
      <c r="U710" s="338"/>
      <c r="V710" s="338"/>
      <c r="W710" s="338"/>
      <c r="X710" s="338"/>
      <c r="Y710" s="338"/>
      <c r="Z710" s="338"/>
      <c r="AA710" s="338"/>
      <c r="AB710" s="338"/>
    </row>
    <row r="711" spans="1:28" ht="14.25" customHeight="1" x14ac:dyDescent="0.35">
      <c r="A711" s="338"/>
      <c r="B711" s="338"/>
      <c r="C711" s="338"/>
      <c r="D711" s="338"/>
      <c r="E711" s="338"/>
      <c r="F711" s="338"/>
      <c r="G711" s="338"/>
      <c r="H711" s="338"/>
      <c r="I711" s="338"/>
      <c r="J711" s="338"/>
      <c r="K711" s="338"/>
      <c r="L711" s="338"/>
      <c r="M711" s="338"/>
      <c r="N711" s="338"/>
      <c r="O711" s="338"/>
      <c r="P711" s="338"/>
      <c r="Q711" s="338"/>
      <c r="R711" s="338"/>
      <c r="S711" s="338"/>
      <c r="T711" s="338"/>
      <c r="U711" s="338"/>
      <c r="V711" s="338"/>
      <c r="W711" s="338"/>
      <c r="X711" s="338"/>
      <c r="Y711" s="338"/>
      <c r="Z711" s="338"/>
      <c r="AA711" s="338"/>
      <c r="AB711" s="338"/>
    </row>
    <row r="712" spans="1:28" ht="14.25" customHeight="1" x14ac:dyDescent="0.35">
      <c r="A712" s="338"/>
      <c r="B712" s="338"/>
      <c r="C712" s="338"/>
      <c r="D712" s="338"/>
      <c r="E712" s="338"/>
      <c r="F712" s="338"/>
      <c r="G712" s="338"/>
      <c r="H712" s="338"/>
      <c r="I712" s="338"/>
      <c r="J712" s="338"/>
      <c r="K712" s="338"/>
      <c r="L712" s="338"/>
      <c r="M712" s="338"/>
      <c r="N712" s="338"/>
      <c r="O712" s="338"/>
      <c r="P712" s="338"/>
      <c r="Q712" s="338"/>
      <c r="R712" s="338"/>
      <c r="S712" s="338"/>
      <c r="T712" s="338"/>
      <c r="U712" s="338"/>
      <c r="V712" s="338"/>
      <c r="W712" s="338"/>
      <c r="X712" s="338"/>
      <c r="Y712" s="338"/>
      <c r="Z712" s="338"/>
      <c r="AA712" s="338"/>
      <c r="AB712" s="338"/>
    </row>
    <row r="713" spans="1:28" ht="14.25" customHeight="1" x14ac:dyDescent="0.35">
      <c r="A713" s="338"/>
      <c r="B713" s="338"/>
      <c r="C713" s="338"/>
      <c r="D713" s="338"/>
      <c r="E713" s="338"/>
      <c r="F713" s="338"/>
      <c r="G713" s="338"/>
      <c r="H713" s="338"/>
      <c r="I713" s="338"/>
      <c r="J713" s="338"/>
      <c r="K713" s="338"/>
      <c r="L713" s="338"/>
      <c r="M713" s="338"/>
      <c r="N713" s="338"/>
      <c r="O713" s="338"/>
      <c r="P713" s="338"/>
      <c r="Q713" s="338"/>
      <c r="R713" s="338"/>
      <c r="S713" s="338"/>
      <c r="T713" s="338"/>
      <c r="U713" s="338"/>
      <c r="V713" s="338"/>
      <c r="W713" s="338"/>
      <c r="X713" s="338"/>
      <c r="Y713" s="338"/>
      <c r="Z713" s="338"/>
      <c r="AA713" s="338"/>
      <c r="AB713" s="338"/>
    </row>
    <row r="714" spans="1:28" ht="14.25" customHeight="1" x14ac:dyDescent="0.35">
      <c r="A714" s="338"/>
      <c r="B714" s="338"/>
      <c r="C714" s="338"/>
      <c r="D714" s="338"/>
      <c r="E714" s="338"/>
      <c r="F714" s="338"/>
      <c r="G714" s="338"/>
      <c r="H714" s="338"/>
      <c r="I714" s="338"/>
      <c r="J714" s="338"/>
      <c r="K714" s="338"/>
      <c r="L714" s="338"/>
      <c r="M714" s="338"/>
      <c r="N714" s="338"/>
      <c r="O714" s="338"/>
      <c r="P714" s="338"/>
      <c r="Q714" s="338"/>
      <c r="R714" s="338"/>
      <c r="S714" s="338"/>
      <c r="T714" s="338"/>
      <c r="U714" s="338"/>
      <c r="V714" s="338"/>
      <c r="W714" s="338"/>
      <c r="X714" s="338"/>
      <c r="Y714" s="338"/>
      <c r="Z714" s="338"/>
      <c r="AA714" s="338"/>
      <c r="AB714" s="338"/>
    </row>
    <row r="715" spans="1:28" ht="14.25" customHeight="1" x14ac:dyDescent="0.35">
      <c r="A715" s="338"/>
      <c r="B715" s="338"/>
      <c r="C715" s="338"/>
      <c r="D715" s="338"/>
      <c r="E715" s="338"/>
      <c r="F715" s="338"/>
      <c r="G715" s="338"/>
      <c r="H715" s="338"/>
      <c r="I715" s="338"/>
      <c r="J715" s="338"/>
      <c r="K715" s="338"/>
      <c r="L715" s="338"/>
      <c r="M715" s="338"/>
      <c r="N715" s="338"/>
      <c r="O715" s="338"/>
      <c r="P715" s="338"/>
      <c r="Q715" s="338"/>
      <c r="R715" s="338"/>
      <c r="S715" s="338"/>
      <c r="T715" s="338"/>
      <c r="U715" s="338"/>
      <c r="V715" s="338"/>
      <c r="W715" s="338"/>
      <c r="X715" s="338"/>
      <c r="Y715" s="338"/>
      <c r="Z715" s="338"/>
      <c r="AA715" s="338"/>
      <c r="AB715" s="338"/>
    </row>
    <row r="716" spans="1:28" ht="14.25" customHeight="1" x14ac:dyDescent="0.35">
      <c r="A716" s="338"/>
      <c r="B716" s="338"/>
      <c r="C716" s="338"/>
      <c r="D716" s="338"/>
      <c r="E716" s="338"/>
      <c r="F716" s="338"/>
      <c r="G716" s="338"/>
      <c r="H716" s="338"/>
      <c r="I716" s="338"/>
      <c r="J716" s="338"/>
      <c r="K716" s="338"/>
      <c r="L716" s="338"/>
      <c r="M716" s="338"/>
      <c r="N716" s="338"/>
      <c r="O716" s="338"/>
      <c r="P716" s="338"/>
      <c r="Q716" s="338"/>
      <c r="R716" s="338"/>
      <c r="S716" s="338"/>
      <c r="T716" s="338"/>
      <c r="U716" s="338"/>
      <c r="V716" s="338"/>
      <c r="W716" s="338"/>
      <c r="X716" s="338"/>
      <c r="Y716" s="338"/>
      <c r="Z716" s="338"/>
      <c r="AA716" s="338"/>
      <c r="AB716" s="338"/>
    </row>
    <row r="717" spans="1:28" ht="14.25" customHeight="1" x14ac:dyDescent="0.35">
      <c r="A717" s="338"/>
      <c r="B717" s="338"/>
      <c r="C717" s="338"/>
      <c r="D717" s="338"/>
      <c r="E717" s="338"/>
      <c r="F717" s="338"/>
      <c r="G717" s="338"/>
      <c r="H717" s="338"/>
      <c r="I717" s="338"/>
      <c r="J717" s="338"/>
      <c r="K717" s="338"/>
      <c r="L717" s="338"/>
      <c r="M717" s="338"/>
      <c r="N717" s="338"/>
      <c r="O717" s="338"/>
      <c r="P717" s="338"/>
      <c r="Q717" s="338"/>
      <c r="R717" s="338"/>
      <c r="S717" s="338"/>
      <c r="T717" s="338"/>
      <c r="U717" s="338"/>
      <c r="V717" s="338"/>
      <c r="W717" s="338"/>
      <c r="X717" s="338"/>
      <c r="Y717" s="338"/>
      <c r="Z717" s="338"/>
      <c r="AA717" s="338"/>
      <c r="AB717" s="338"/>
    </row>
    <row r="718" spans="1:28" ht="14.25" customHeight="1" x14ac:dyDescent="0.35">
      <c r="A718" s="338"/>
      <c r="B718" s="338"/>
      <c r="C718" s="338"/>
      <c r="D718" s="338"/>
      <c r="E718" s="338"/>
      <c r="F718" s="338"/>
      <c r="G718" s="338"/>
      <c r="H718" s="338"/>
      <c r="I718" s="338"/>
      <c r="J718" s="338"/>
      <c r="K718" s="338"/>
      <c r="L718" s="338"/>
      <c r="M718" s="338"/>
      <c r="N718" s="338"/>
      <c r="O718" s="338"/>
      <c r="P718" s="338"/>
      <c r="Q718" s="338"/>
      <c r="R718" s="338"/>
      <c r="S718" s="338"/>
      <c r="T718" s="338"/>
      <c r="U718" s="338"/>
      <c r="V718" s="338"/>
      <c r="W718" s="338"/>
      <c r="X718" s="338"/>
      <c r="Y718" s="338"/>
      <c r="Z718" s="338"/>
      <c r="AA718" s="338"/>
      <c r="AB718" s="338"/>
    </row>
    <row r="719" spans="1:28" ht="14.25" customHeight="1" x14ac:dyDescent="0.35">
      <c r="A719" s="338"/>
      <c r="B719" s="338"/>
      <c r="C719" s="338"/>
      <c r="D719" s="338"/>
      <c r="E719" s="338"/>
      <c r="F719" s="338"/>
      <c r="G719" s="338"/>
      <c r="H719" s="338"/>
      <c r="I719" s="338"/>
      <c r="J719" s="338"/>
      <c r="K719" s="338"/>
      <c r="L719" s="338"/>
      <c r="M719" s="338"/>
      <c r="N719" s="338"/>
      <c r="O719" s="338"/>
      <c r="P719" s="338"/>
      <c r="Q719" s="338"/>
      <c r="R719" s="338"/>
      <c r="S719" s="338"/>
      <c r="T719" s="338"/>
      <c r="U719" s="338"/>
      <c r="V719" s="338"/>
      <c r="W719" s="338"/>
      <c r="X719" s="338"/>
      <c r="Y719" s="338"/>
      <c r="Z719" s="338"/>
      <c r="AA719" s="338"/>
      <c r="AB719" s="338"/>
    </row>
    <row r="720" spans="1:28" ht="14.25" customHeight="1" x14ac:dyDescent="0.35">
      <c r="A720" s="338"/>
      <c r="B720" s="338"/>
      <c r="C720" s="338"/>
      <c r="D720" s="338"/>
      <c r="E720" s="338"/>
      <c r="F720" s="338"/>
      <c r="G720" s="338"/>
      <c r="H720" s="338"/>
      <c r="I720" s="338"/>
      <c r="J720" s="338"/>
      <c r="K720" s="338"/>
      <c r="L720" s="338"/>
      <c r="M720" s="338"/>
      <c r="N720" s="338"/>
      <c r="O720" s="338"/>
      <c r="P720" s="338"/>
      <c r="Q720" s="338"/>
      <c r="R720" s="338"/>
      <c r="S720" s="338"/>
      <c r="T720" s="338"/>
      <c r="U720" s="338"/>
      <c r="V720" s="338"/>
      <c r="W720" s="338"/>
      <c r="X720" s="338"/>
      <c r="Y720" s="338"/>
      <c r="Z720" s="338"/>
      <c r="AA720" s="338"/>
      <c r="AB720" s="338"/>
    </row>
    <row r="721" spans="1:28" ht="14.25" customHeight="1" x14ac:dyDescent="0.35">
      <c r="A721" s="338"/>
      <c r="B721" s="338"/>
      <c r="C721" s="338"/>
      <c r="D721" s="338"/>
      <c r="E721" s="338"/>
      <c r="F721" s="338"/>
      <c r="G721" s="338"/>
      <c r="H721" s="338"/>
      <c r="I721" s="338"/>
      <c r="J721" s="338"/>
      <c r="K721" s="338"/>
      <c r="L721" s="338"/>
      <c r="M721" s="338"/>
      <c r="N721" s="338"/>
      <c r="O721" s="338"/>
      <c r="P721" s="338"/>
      <c r="Q721" s="338"/>
      <c r="R721" s="338"/>
      <c r="S721" s="338"/>
      <c r="T721" s="338"/>
      <c r="U721" s="338"/>
      <c r="V721" s="338"/>
      <c r="W721" s="338"/>
      <c r="X721" s="338"/>
      <c r="Y721" s="338"/>
      <c r="Z721" s="338"/>
      <c r="AA721" s="338"/>
      <c r="AB721" s="338"/>
    </row>
    <row r="722" spans="1:28" ht="14.25" customHeight="1" x14ac:dyDescent="0.35">
      <c r="A722" s="338"/>
      <c r="B722" s="338"/>
      <c r="C722" s="338"/>
      <c r="D722" s="338"/>
      <c r="E722" s="338"/>
      <c r="F722" s="338"/>
      <c r="G722" s="338"/>
      <c r="H722" s="338"/>
      <c r="I722" s="338"/>
      <c r="J722" s="338"/>
      <c r="K722" s="338"/>
      <c r="L722" s="338"/>
      <c r="M722" s="338"/>
      <c r="N722" s="338"/>
      <c r="O722" s="338"/>
      <c r="P722" s="338"/>
      <c r="Q722" s="338"/>
      <c r="R722" s="338"/>
      <c r="S722" s="338"/>
      <c r="T722" s="338"/>
      <c r="U722" s="338"/>
      <c r="V722" s="338"/>
      <c r="W722" s="338"/>
      <c r="X722" s="338"/>
      <c r="Y722" s="338"/>
      <c r="Z722" s="338"/>
      <c r="AA722" s="338"/>
      <c r="AB722" s="338"/>
    </row>
    <row r="723" spans="1:28" ht="14.25" customHeight="1" x14ac:dyDescent="0.35">
      <c r="A723" s="338"/>
      <c r="B723" s="338"/>
      <c r="C723" s="338"/>
      <c r="D723" s="338"/>
      <c r="E723" s="338"/>
      <c r="F723" s="338"/>
      <c r="G723" s="338"/>
      <c r="H723" s="338"/>
      <c r="I723" s="338"/>
      <c r="J723" s="338"/>
      <c r="K723" s="338"/>
      <c r="L723" s="338"/>
      <c r="M723" s="338"/>
      <c r="N723" s="338"/>
      <c r="O723" s="338"/>
      <c r="P723" s="338"/>
      <c r="Q723" s="338"/>
      <c r="R723" s="338"/>
      <c r="S723" s="338"/>
      <c r="T723" s="338"/>
      <c r="U723" s="338"/>
      <c r="V723" s="338"/>
      <c r="W723" s="338"/>
      <c r="X723" s="338"/>
      <c r="Y723" s="338"/>
      <c r="Z723" s="338"/>
      <c r="AA723" s="338"/>
      <c r="AB723" s="338"/>
    </row>
    <row r="724" spans="1:28" ht="14.25" customHeight="1" x14ac:dyDescent="0.35">
      <c r="A724" s="338"/>
      <c r="B724" s="338"/>
      <c r="C724" s="338"/>
      <c r="D724" s="338"/>
      <c r="E724" s="338"/>
      <c r="F724" s="338"/>
      <c r="G724" s="338"/>
      <c r="H724" s="338"/>
      <c r="I724" s="338"/>
      <c r="J724" s="338"/>
      <c r="K724" s="338"/>
      <c r="L724" s="338"/>
      <c r="M724" s="338"/>
      <c r="N724" s="338"/>
      <c r="O724" s="338"/>
      <c r="P724" s="338"/>
      <c r="Q724" s="338"/>
      <c r="R724" s="338"/>
      <c r="S724" s="338"/>
      <c r="T724" s="338"/>
      <c r="U724" s="338"/>
      <c r="V724" s="338"/>
      <c r="W724" s="338"/>
      <c r="X724" s="338"/>
      <c r="Y724" s="338"/>
      <c r="Z724" s="338"/>
      <c r="AA724" s="338"/>
      <c r="AB724" s="338"/>
    </row>
    <row r="725" spans="1:28" ht="14.25" customHeight="1" x14ac:dyDescent="0.35">
      <c r="A725" s="338"/>
      <c r="B725" s="338"/>
      <c r="C725" s="338"/>
      <c r="D725" s="338"/>
      <c r="E725" s="338"/>
      <c r="F725" s="338"/>
      <c r="G725" s="338"/>
      <c r="H725" s="338"/>
      <c r="I725" s="338"/>
      <c r="J725" s="338"/>
      <c r="K725" s="338"/>
      <c r="L725" s="338"/>
      <c r="M725" s="338"/>
      <c r="N725" s="338"/>
      <c r="O725" s="338"/>
      <c r="P725" s="338"/>
      <c r="Q725" s="338"/>
      <c r="R725" s="338"/>
      <c r="S725" s="338"/>
      <c r="T725" s="338"/>
      <c r="U725" s="338"/>
      <c r="V725" s="338"/>
      <c r="W725" s="338"/>
      <c r="X725" s="338"/>
      <c r="Y725" s="338"/>
      <c r="Z725" s="338"/>
      <c r="AA725" s="338"/>
      <c r="AB725" s="338"/>
    </row>
    <row r="726" spans="1:28" ht="14.25" customHeight="1" x14ac:dyDescent="0.35">
      <c r="A726" s="338"/>
      <c r="B726" s="338"/>
      <c r="C726" s="338"/>
      <c r="D726" s="338"/>
      <c r="E726" s="338"/>
      <c r="F726" s="338"/>
      <c r="G726" s="338"/>
      <c r="H726" s="338"/>
      <c r="I726" s="338"/>
      <c r="J726" s="338"/>
      <c r="K726" s="338"/>
      <c r="L726" s="338"/>
      <c r="M726" s="338"/>
      <c r="N726" s="338"/>
      <c r="O726" s="338"/>
      <c r="P726" s="338"/>
      <c r="Q726" s="338"/>
      <c r="R726" s="338"/>
      <c r="S726" s="338"/>
      <c r="T726" s="338"/>
      <c r="U726" s="338"/>
      <c r="V726" s="338"/>
      <c r="W726" s="338"/>
      <c r="X726" s="338"/>
      <c r="Y726" s="338"/>
      <c r="Z726" s="338"/>
      <c r="AA726" s="338"/>
      <c r="AB726" s="338"/>
    </row>
    <row r="727" spans="1:28" ht="14.25" customHeight="1" x14ac:dyDescent="0.35">
      <c r="A727" s="338"/>
      <c r="B727" s="338"/>
      <c r="C727" s="338"/>
      <c r="D727" s="338"/>
      <c r="E727" s="338"/>
      <c r="F727" s="338"/>
      <c r="G727" s="338"/>
      <c r="H727" s="338"/>
      <c r="I727" s="338"/>
      <c r="J727" s="338"/>
      <c r="K727" s="338"/>
      <c r="L727" s="338"/>
      <c r="M727" s="338"/>
      <c r="N727" s="338"/>
      <c r="O727" s="338"/>
      <c r="P727" s="338"/>
      <c r="Q727" s="338"/>
      <c r="R727" s="338"/>
      <c r="S727" s="338"/>
      <c r="T727" s="338"/>
      <c r="U727" s="338"/>
      <c r="V727" s="338"/>
      <c r="W727" s="338"/>
      <c r="X727" s="338"/>
      <c r="Y727" s="338"/>
      <c r="Z727" s="338"/>
      <c r="AA727" s="338"/>
      <c r="AB727" s="338"/>
    </row>
    <row r="728" spans="1:28" ht="14.25" customHeight="1" x14ac:dyDescent="0.35">
      <c r="A728" s="338"/>
      <c r="B728" s="338"/>
      <c r="C728" s="338"/>
      <c r="D728" s="338"/>
      <c r="E728" s="338"/>
      <c r="F728" s="338"/>
      <c r="G728" s="338"/>
      <c r="H728" s="338"/>
      <c r="I728" s="338"/>
      <c r="J728" s="338"/>
      <c r="K728" s="338"/>
      <c r="L728" s="338"/>
      <c r="M728" s="338"/>
      <c r="N728" s="338"/>
      <c r="O728" s="338"/>
      <c r="P728" s="338"/>
      <c r="Q728" s="338"/>
      <c r="R728" s="338"/>
      <c r="S728" s="338"/>
      <c r="T728" s="338"/>
      <c r="U728" s="338"/>
      <c r="V728" s="338"/>
      <c r="W728" s="338"/>
      <c r="X728" s="338"/>
      <c r="Y728" s="338"/>
      <c r="Z728" s="338"/>
      <c r="AA728" s="338"/>
      <c r="AB728" s="338"/>
    </row>
    <row r="729" spans="1:28" ht="14.25" customHeight="1" x14ac:dyDescent="0.35">
      <c r="A729" s="338"/>
      <c r="B729" s="338"/>
      <c r="C729" s="338"/>
      <c r="D729" s="338"/>
      <c r="E729" s="338"/>
      <c r="F729" s="338"/>
      <c r="G729" s="338"/>
      <c r="H729" s="338"/>
      <c r="I729" s="338"/>
      <c r="J729" s="338"/>
      <c r="K729" s="338"/>
      <c r="L729" s="338"/>
      <c r="M729" s="338"/>
      <c r="N729" s="338"/>
      <c r="O729" s="338"/>
      <c r="P729" s="338"/>
      <c r="Q729" s="338"/>
      <c r="R729" s="338"/>
      <c r="S729" s="338"/>
      <c r="T729" s="338"/>
      <c r="U729" s="338"/>
      <c r="V729" s="338"/>
      <c r="W729" s="338"/>
      <c r="X729" s="338"/>
      <c r="Y729" s="338"/>
      <c r="Z729" s="338"/>
      <c r="AA729" s="338"/>
      <c r="AB729" s="338"/>
    </row>
    <row r="730" spans="1:28" ht="14.25" customHeight="1" x14ac:dyDescent="0.35">
      <c r="A730" s="338"/>
      <c r="B730" s="338"/>
      <c r="C730" s="338"/>
      <c r="D730" s="338"/>
      <c r="E730" s="338"/>
      <c r="F730" s="338"/>
      <c r="G730" s="338"/>
      <c r="H730" s="338"/>
      <c r="I730" s="338"/>
      <c r="J730" s="338"/>
      <c r="K730" s="338"/>
      <c r="L730" s="338"/>
      <c r="M730" s="338"/>
      <c r="N730" s="338"/>
      <c r="O730" s="338"/>
      <c r="P730" s="338"/>
      <c r="Q730" s="338"/>
      <c r="R730" s="338"/>
      <c r="S730" s="338"/>
      <c r="T730" s="338"/>
      <c r="U730" s="338"/>
      <c r="V730" s="338"/>
      <c r="W730" s="338"/>
      <c r="X730" s="338"/>
      <c r="Y730" s="338"/>
      <c r="Z730" s="338"/>
      <c r="AA730" s="338"/>
      <c r="AB730" s="338"/>
    </row>
    <row r="731" spans="1:28" ht="14.25" customHeight="1" x14ac:dyDescent="0.35">
      <c r="A731" s="338"/>
      <c r="B731" s="338"/>
      <c r="C731" s="338"/>
      <c r="D731" s="338"/>
      <c r="E731" s="338"/>
      <c r="F731" s="338"/>
      <c r="G731" s="338"/>
      <c r="H731" s="338"/>
      <c r="I731" s="338"/>
      <c r="J731" s="338"/>
      <c r="K731" s="338"/>
      <c r="L731" s="338"/>
      <c r="M731" s="338"/>
      <c r="N731" s="338"/>
      <c r="O731" s="338"/>
      <c r="P731" s="338"/>
      <c r="Q731" s="338"/>
      <c r="R731" s="338"/>
      <c r="S731" s="338"/>
      <c r="T731" s="338"/>
      <c r="U731" s="338"/>
      <c r="V731" s="338"/>
      <c r="W731" s="338"/>
      <c r="X731" s="338"/>
      <c r="Y731" s="338"/>
      <c r="Z731" s="338"/>
      <c r="AA731" s="338"/>
      <c r="AB731" s="338"/>
    </row>
    <row r="732" spans="1:28" ht="14.25" customHeight="1" x14ac:dyDescent="0.35">
      <c r="A732" s="338"/>
      <c r="B732" s="338"/>
      <c r="C732" s="338"/>
      <c r="D732" s="338"/>
      <c r="E732" s="338"/>
      <c r="F732" s="338"/>
      <c r="G732" s="338"/>
      <c r="H732" s="338"/>
      <c r="I732" s="338"/>
      <c r="J732" s="338"/>
      <c r="K732" s="338"/>
      <c r="L732" s="338"/>
      <c r="M732" s="338"/>
      <c r="N732" s="338"/>
      <c r="O732" s="338"/>
      <c r="P732" s="338"/>
      <c r="Q732" s="338"/>
      <c r="R732" s="338"/>
      <c r="S732" s="338"/>
      <c r="T732" s="338"/>
      <c r="U732" s="338"/>
      <c r="V732" s="338"/>
      <c r="W732" s="338"/>
      <c r="X732" s="338"/>
      <c r="Y732" s="338"/>
      <c r="Z732" s="338"/>
      <c r="AA732" s="338"/>
      <c r="AB732" s="338"/>
    </row>
    <row r="733" spans="1:28" ht="14.25" customHeight="1" x14ac:dyDescent="0.35">
      <c r="A733" s="338"/>
      <c r="B733" s="338"/>
      <c r="C733" s="338"/>
      <c r="D733" s="338"/>
      <c r="E733" s="338"/>
      <c r="F733" s="338"/>
      <c r="G733" s="338"/>
      <c r="H733" s="338"/>
      <c r="I733" s="338"/>
      <c r="J733" s="338"/>
      <c r="K733" s="338"/>
      <c r="L733" s="338"/>
      <c r="M733" s="338"/>
      <c r="N733" s="338"/>
      <c r="O733" s="338"/>
      <c r="P733" s="338"/>
      <c r="Q733" s="338"/>
      <c r="R733" s="338"/>
      <c r="S733" s="338"/>
      <c r="T733" s="338"/>
      <c r="U733" s="338"/>
      <c r="V733" s="338"/>
      <c r="W733" s="338"/>
      <c r="X733" s="338"/>
      <c r="Y733" s="338"/>
      <c r="Z733" s="338"/>
      <c r="AA733" s="338"/>
      <c r="AB733" s="338"/>
    </row>
    <row r="734" spans="1:28" ht="14.25" customHeight="1" x14ac:dyDescent="0.35">
      <c r="A734" s="338"/>
      <c r="B734" s="338"/>
      <c r="C734" s="338"/>
      <c r="D734" s="338"/>
      <c r="E734" s="338"/>
      <c r="F734" s="338"/>
      <c r="G734" s="338"/>
      <c r="H734" s="338"/>
      <c r="I734" s="338"/>
      <c r="J734" s="338"/>
      <c r="K734" s="338"/>
      <c r="L734" s="338"/>
      <c r="M734" s="338"/>
      <c r="N734" s="338"/>
      <c r="O734" s="338"/>
      <c r="P734" s="338"/>
      <c r="Q734" s="338"/>
      <c r="R734" s="338"/>
      <c r="S734" s="338"/>
      <c r="T734" s="338"/>
      <c r="U734" s="338"/>
      <c r="V734" s="338"/>
      <c r="W734" s="338"/>
      <c r="X734" s="338"/>
      <c r="Y734" s="338"/>
      <c r="Z734" s="338"/>
      <c r="AA734" s="338"/>
      <c r="AB734" s="338"/>
    </row>
    <row r="735" spans="1:28" ht="14.25" customHeight="1" x14ac:dyDescent="0.35">
      <c r="A735" s="338"/>
      <c r="B735" s="338"/>
      <c r="C735" s="338"/>
      <c r="D735" s="338"/>
      <c r="E735" s="338"/>
      <c r="F735" s="338"/>
      <c r="G735" s="338"/>
      <c r="H735" s="338"/>
      <c r="I735" s="338"/>
      <c r="J735" s="338"/>
      <c r="K735" s="338"/>
      <c r="L735" s="338"/>
      <c r="M735" s="338"/>
      <c r="N735" s="338"/>
      <c r="O735" s="338"/>
      <c r="P735" s="338"/>
      <c r="Q735" s="338"/>
      <c r="R735" s="338"/>
      <c r="S735" s="338"/>
      <c r="T735" s="338"/>
      <c r="U735" s="338"/>
      <c r="V735" s="338"/>
      <c r="W735" s="338"/>
      <c r="X735" s="338"/>
      <c r="Y735" s="338"/>
      <c r="Z735" s="338"/>
      <c r="AA735" s="338"/>
      <c r="AB735" s="338"/>
    </row>
    <row r="736" spans="1:28" ht="14.25" customHeight="1" x14ac:dyDescent="0.35">
      <c r="A736" s="338"/>
      <c r="B736" s="338"/>
      <c r="C736" s="338"/>
      <c r="D736" s="338"/>
      <c r="E736" s="338"/>
      <c r="F736" s="338"/>
      <c r="G736" s="338"/>
      <c r="H736" s="338"/>
      <c r="I736" s="338"/>
      <c r="J736" s="338"/>
      <c r="K736" s="338"/>
      <c r="L736" s="338"/>
      <c r="M736" s="338"/>
      <c r="N736" s="338"/>
      <c r="O736" s="338"/>
      <c r="P736" s="338"/>
      <c r="Q736" s="338"/>
      <c r="R736" s="338"/>
      <c r="S736" s="338"/>
      <c r="T736" s="338"/>
      <c r="U736" s="338"/>
      <c r="V736" s="338"/>
      <c r="W736" s="338"/>
      <c r="X736" s="338"/>
      <c r="Y736" s="338"/>
      <c r="Z736" s="338"/>
      <c r="AA736" s="338"/>
      <c r="AB736" s="338"/>
    </row>
    <row r="737" spans="1:28" ht="14.25" customHeight="1" x14ac:dyDescent="0.35">
      <c r="A737" s="338"/>
      <c r="B737" s="338"/>
      <c r="C737" s="338"/>
      <c r="D737" s="338"/>
      <c r="E737" s="338"/>
      <c r="F737" s="338"/>
      <c r="G737" s="338"/>
      <c r="H737" s="338"/>
      <c r="I737" s="338"/>
      <c r="J737" s="338"/>
      <c r="K737" s="338"/>
      <c r="L737" s="338"/>
      <c r="M737" s="338"/>
      <c r="N737" s="338"/>
      <c r="O737" s="338"/>
      <c r="P737" s="338"/>
      <c r="Q737" s="338"/>
      <c r="R737" s="338"/>
      <c r="S737" s="338"/>
      <c r="T737" s="338"/>
      <c r="U737" s="338"/>
      <c r="V737" s="338"/>
      <c r="W737" s="338"/>
      <c r="X737" s="338"/>
      <c r="Y737" s="338"/>
      <c r="Z737" s="338"/>
      <c r="AA737" s="338"/>
      <c r="AB737" s="338"/>
    </row>
    <row r="738" spans="1:28" ht="14.25" customHeight="1" x14ac:dyDescent="0.35">
      <c r="A738" s="338"/>
      <c r="B738" s="338"/>
      <c r="C738" s="338"/>
      <c r="D738" s="338"/>
      <c r="E738" s="338"/>
      <c r="F738" s="338"/>
      <c r="G738" s="338"/>
      <c r="H738" s="338"/>
      <c r="I738" s="338"/>
      <c r="J738" s="338"/>
      <c r="K738" s="338"/>
      <c r="L738" s="338"/>
      <c r="M738" s="338"/>
      <c r="N738" s="338"/>
      <c r="O738" s="338"/>
      <c r="P738" s="338"/>
      <c r="Q738" s="338"/>
      <c r="R738" s="338"/>
      <c r="S738" s="338"/>
      <c r="T738" s="338"/>
      <c r="U738" s="338"/>
      <c r="V738" s="338"/>
      <c r="W738" s="338"/>
      <c r="X738" s="338"/>
      <c r="Y738" s="338"/>
      <c r="Z738" s="338"/>
      <c r="AA738" s="338"/>
      <c r="AB738" s="338"/>
    </row>
    <row r="739" spans="1:28" ht="14.25" customHeight="1" x14ac:dyDescent="0.35">
      <c r="A739" s="338"/>
      <c r="B739" s="338"/>
      <c r="C739" s="338"/>
      <c r="D739" s="338"/>
      <c r="E739" s="338"/>
      <c r="F739" s="338"/>
      <c r="G739" s="338"/>
      <c r="H739" s="338"/>
      <c r="I739" s="338"/>
      <c r="J739" s="338"/>
      <c r="K739" s="338"/>
      <c r="L739" s="338"/>
      <c r="M739" s="338"/>
      <c r="N739" s="338"/>
      <c r="O739" s="338"/>
      <c r="P739" s="338"/>
      <c r="Q739" s="338"/>
      <c r="R739" s="338"/>
      <c r="S739" s="338"/>
      <c r="T739" s="338"/>
      <c r="U739" s="338"/>
      <c r="V739" s="338"/>
      <c r="W739" s="338"/>
      <c r="X739" s="338"/>
      <c r="Y739" s="338"/>
      <c r="Z739" s="338"/>
      <c r="AA739" s="338"/>
      <c r="AB739" s="338"/>
    </row>
    <row r="740" spans="1:28" ht="14.25" customHeight="1" x14ac:dyDescent="0.35">
      <c r="A740" s="338"/>
      <c r="B740" s="338"/>
      <c r="C740" s="338"/>
      <c r="D740" s="338"/>
      <c r="E740" s="338"/>
      <c r="F740" s="338"/>
      <c r="G740" s="338"/>
      <c r="H740" s="338"/>
      <c r="I740" s="338"/>
      <c r="J740" s="338"/>
      <c r="K740" s="338"/>
      <c r="L740" s="338"/>
      <c r="M740" s="338"/>
      <c r="N740" s="338"/>
      <c r="O740" s="338"/>
      <c r="P740" s="338"/>
      <c r="Q740" s="338"/>
      <c r="R740" s="338"/>
      <c r="S740" s="338"/>
      <c r="T740" s="338"/>
      <c r="U740" s="338"/>
      <c r="V740" s="338"/>
      <c r="W740" s="338"/>
      <c r="X740" s="338"/>
      <c r="Y740" s="338"/>
      <c r="Z740" s="338"/>
      <c r="AA740" s="338"/>
      <c r="AB740" s="338"/>
    </row>
    <row r="741" spans="1:28" ht="14.25" customHeight="1" x14ac:dyDescent="0.35">
      <c r="A741" s="338"/>
      <c r="B741" s="338"/>
      <c r="C741" s="338"/>
      <c r="D741" s="338"/>
      <c r="E741" s="338"/>
      <c r="F741" s="338"/>
      <c r="G741" s="338"/>
      <c r="H741" s="338"/>
      <c r="I741" s="338"/>
      <c r="J741" s="338"/>
      <c r="K741" s="338"/>
      <c r="L741" s="338"/>
      <c r="M741" s="338"/>
      <c r="N741" s="338"/>
      <c r="O741" s="338"/>
      <c r="P741" s="338"/>
      <c r="Q741" s="338"/>
      <c r="R741" s="338"/>
      <c r="S741" s="338"/>
      <c r="T741" s="338"/>
      <c r="U741" s="338"/>
      <c r="V741" s="338"/>
      <c r="W741" s="338"/>
      <c r="X741" s="338"/>
      <c r="Y741" s="338"/>
      <c r="Z741" s="338"/>
      <c r="AA741" s="338"/>
      <c r="AB741" s="338"/>
    </row>
    <row r="742" spans="1:28" ht="14.25" customHeight="1" x14ac:dyDescent="0.35">
      <c r="A742" s="338"/>
      <c r="B742" s="338"/>
      <c r="C742" s="338"/>
      <c r="D742" s="338"/>
      <c r="E742" s="338"/>
      <c r="F742" s="338"/>
      <c r="G742" s="338"/>
      <c r="H742" s="338"/>
      <c r="I742" s="338"/>
      <c r="J742" s="338"/>
      <c r="K742" s="338"/>
      <c r="L742" s="338"/>
      <c r="M742" s="338"/>
      <c r="N742" s="338"/>
      <c r="O742" s="338"/>
      <c r="P742" s="338"/>
      <c r="Q742" s="338"/>
      <c r="R742" s="338"/>
      <c r="S742" s="338"/>
      <c r="T742" s="338"/>
      <c r="U742" s="338"/>
      <c r="V742" s="338"/>
      <c r="W742" s="338"/>
      <c r="X742" s="338"/>
      <c r="Y742" s="338"/>
      <c r="Z742" s="338"/>
      <c r="AA742" s="338"/>
      <c r="AB742" s="338"/>
    </row>
    <row r="743" spans="1:28" ht="14.25" customHeight="1" x14ac:dyDescent="0.35">
      <c r="A743" s="338"/>
      <c r="B743" s="338"/>
      <c r="C743" s="338"/>
      <c r="D743" s="338"/>
      <c r="E743" s="338"/>
      <c r="F743" s="338"/>
      <c r="G743" s="338"/>
      <c r="H743" s="338"/>
      <c r="I743" s="338"/>
      <c r="J743" s="338"/>
      <c r="K743" s="338"/>
      <c r="L743" s="338"/>
      <c r="M743" s="338"/>
      <c r="N743" s="338"/>
      <c r="O743" s="338"/>
      <c r="P743" s="338"/>
      <c r="Q743" s="338"/>
      <c r="R743" s="338"/>
      <c r="S743" s="338"/>
      <c r="T743" s="338"/>
      <c r="U743" s="338"/>
      <c r="V743" s="338"/>
      <c r="W743" s="338"/>
      <c r="X743" s="338"/>
      <c r="Y743" s="338"/>
      <c r="Z743" s="338"/>
      <c r="AA743" s="338"/>
      <c r="AB743" s="338"/>
    </row>
    <row r="744" spans="1:28" ht="14.25" customHeight="1" x14ac:dyDescent="0.35">
      <c r="A744" s="338"/>
      <c r="B744" s="338"/>
      <c r="C744" s="338"/>
      <c r="D744" s="338"/>
      <c r="E744" s="338"/>
      <c r="F744" s="338"/>
      <c r="G744" s="338"/>
      <c r="H744" s="338"/>
      <c r="I744" s="338"/>
      <c r="J744" s="338"/>
      <c r="K744" s="338"/>
      <c r="L744" s="338"/>
      <c r="M744" s="338"/>
      <c r="N744" s="338"/>
      <c r="O744" s="338"/>
      <c r="P744" s="338"/>
      <c r="Q744" s="338"/>
      <c r="R744" s="338"/>
      <c r="S744" s="338"/>
      <c r="T744" s="338"/>
      <c r="U744" s="338"/>
      <c r="V744" s="338"/>
      <c r="W744" s="338"/>
      <c r="X744" s="338"/>
      <c r="Y744" s="338"/>
      <c r="Z744" s="338"/>
      <c r="AA744" s="338"/>
      <c r="AB744" s="338"/>
    </row>
    <row r="745" spans="1:28" ht="14.25" customHeight="1" x14ac:dyDescent="0.35">
      <c r="A745" s="338"/>
      <c r="B745" s="338"/>
      <c r="C745" s="338"/>
      <c r="D745" s="338"/>
      <c r="E745" s="338"/>
      <c r="F745" s="338"/>
      <c r="G745" s="338"/>
      <c r="H745" s="338"/>
      <c r="I745" s="338"/>
      <c r="J745" s="338"/>
      <c r="K745" s="338"/>
      <c r="L745" s="338"/>
      <c r="M745" s="338"/>
      <c r="N745" s="338"/>
      <c r="O745" s="338"/>
      <c r="P745" s="338"/>
      <c r="Q745" s="338"/>
      <c r="R745" s="338"/>
      <c r="S745" s="338"/>
      <c r="T745" s="338"/>
      <c r="U745" s="338"/>
      <c r="V745" s="338"/>
      <c r="W745" s="338"/>
      <c r="X745" s="338"/>
      <c r="Y745" s="338"/>
      <c r="Z745" s="338"/>
      <c r="AA745" s="338"/>
      <c r="AB745" s="338"/>
    </row>
    <row r="746" spans="1:28" ht="14.25" customHeight="1" x14ac:dyDescent="0.35">
      <c r="A746" s="338"/>
      <c r="B746" s="338"/>
      <c r="C746" s="338"/>
      <c r="D746" s="338"/>
      <c r="E746" s="338"/>
      <c r="F746" s="338"/>
      <c r="G746" s="338"/>
      <c r="H746" s="338"/>
      <c r="I746" s="338"/>
      <c r="J746" s="338"/>
      <c r="K746" s="338"/>
      <c r="L746" s="338"/>
      <c r="M746" s="338"/>
      <c r="N746" s="338"/>
      <c r="O746" s="338"/>
      <c r="P746" s="338"/>
      <c r="Q746" s="338"/>
      <c r="R746" s="338"/>
      <c r="S746" s="338"/>
      <c r="T746" s="338"/>
      <c r="U746" s="338"/>
      <c r="V746" s="338"/>
      <c r="W746" s="338"/>
      <c r="X746" s="338"/>
      <c r="Y746" s="338"/>
      <c r="Z746" s="338"/>
      <c r="AA746" s="338"/>
      <c r="AB746" s="338"/>
    </row>
    <row r="747" spans="1:28" ht="14.25" customHeight="1" x14ac:dyDescent="0.35">
      <c r="A747" s="338"/>
      <c r="B747" s="338"/>
      <c r="C747" s="338"/>
      <c r="D747" s="338"/>
      <c r="E747" s="338"/>
      <c r="F747" s="338"/>
      <c r="G747" s="338"/>
      <c r="H747" s="338"/>
      <c r="I747" s="338"/>
      <c r="J747" s="338"/>
      <c r="K747" s="338"/>
      <c r="L747" s="338"/>
      <c r="M747" s="338"/>
      <c r="N747" s="338"/>
      <c r="O747" s="338"/>
      <c r="P747" s="338"/>
      <c r="Q747" s="338"/>
      <c r="R747" s="338"/>
      <c r="S747" s="338"/>
      <c r="T747" s="338"/>
      <c r="U747" s="338"/>
      <c r="V747" s="338"/>
      <c r="W747" s="338"/>
      <c r="X747" s="338"/>
      <c r="Y747" s="338"/>
      <c r="Z747" s="338"/>
      <c r="AA747" s="338"/>
      <c r="AB747" s="338"/>
    </row>
    <row r="748" spans="1:28" ht="14.25" customHeight="1" x14ac:dyDescent="0.35">
      <c r="A748" s="338"/>
      <c r="B748" s="338"/>
      <c r="C748" s="338"/>
      <c r="D748" s="338"/>
      <c r="E748" s="338"/>
      <c r="F748" s="338"/>
      <c r="G748" s="338"/>
      <c r="H748" s="338"/>
      <c r="I748" s="338"/>
      <c r="J748" s="338"/>
      <c r="K748" s="338"/>
      <c r="L748" s="338"/>
      <c r="M748" s="338"/>
      <c r="N748" s="338"/>
      <c r="O748" s="338"/>
      <c r="P748" s="338"/>
      <c r="Q748" s="338"/>
      <c r="R748" s="338"/>
      <c r="S748" s="338"/>
      <c r="T748" s="338"/>
      <c r="U748" s="338"/>
      <c r="V748" s="338"/>
      <c r="W748" s="338"/>
      <c r="X748" s="338"/>
      <c r="Y748" s="338"/>
      <c r="Z748" s="338"/>
      <c r="AA748" s="338"/>
      <c r="AB748" s="338"/>
    </row>
    <row r="749" spans="1:28" ht="14.25" customHeight="1" x14ac:dyDescent="0.35">
      <c r="A749" s="338"/>
      <c r="B749" s="338"/>
      <c r="C749" s="338"/>
      <c r="D749" s="338"/>
      <c r="E749" s="338"/>
      <c r="F749" s="338"/>
      <c r="G749" s="338"/>
      <c r="H749" s="338"/>
      <c r="I749" s="338"/>
      <c r="J749" s="338"/>
      <c r="K749" s="338"/>
      <c r="L749" s="338"/>
      <c r="M749" s="338"/>
      <c r="N749" s="338"/>
      <c r="O749" s="338"/>
      <c r="P749" s="338"/>
      <c r="Q749" s="338"/>
      <c r="R749" s="338"/>
      <c r="S749" s="338"/>
      <c r="T749" s="338"/>
      <c r="U749" s="338"/>
      <c r="V749" s="338"/>
      <c r="W749" s="338"/>
      <c r="X749" s="338"/>
      <c r="Y749" s="338"/>
      <c r="Z749" s="338"/>
      <c r="AA749" s="338"/>
      <c r="AB749" s="338"/>
    </row>
    <row r="750" spans="1:28" ht="14.25" customHeight="1" x14ac:dyDescent="0.35">
      <c r="A750" s="338"/>
      <c r="B750" s="338"/>
      <c r="C750" s="338"/>
      <c r="D750" s="338"/>
      <c r="E750" s="338"/>
      <c r="F750" s="338"/>
      <c r="G750" s="338"/>
      <c r="H750" s="338"/>
      <c r="I750" s="338"/>
      <c r="J750" s="338"/>
      <c r="K750" s="338"/>
      <c r="L750" s="338"/>
      <c r="M750" s="338"/>
      <c r="N750" s="338"/>
      <c r="O750" s="338"/>
      <c r="P750" s="338"/>
      <c r="Q750" s="338"/>
      <c r="R750" s="338"/>
      <c r="S750" s="338"/>
      <c r="T750" s="338"/>
      <c r="U750" s="338"/>
      <c r="V750" s="338"/>
      <c r="W750" s="338"/>
      <c r="X750" s="338"/>
      <c r="Y750" s="338"/>
      <c r="Z750" s="338"/>
      <c r="AA750" s="338"/>
      <c r="AB750" s="338"/>
    </row>
    <row r="751" spans="1:28" ht="14.25" customHeight="1" x14ac:dyDescent="0.35">
      <c r="A751" s="338"/>
      <c r="B751" s="338"/>
      <c r="C751" s="338"/>
      <c r="D751" s="338"/>
      <c r="E751" s="338"/>
      <c r="F751" s="338"/>
      <c r="G751" s="338"/>
      <c r="H751" s="338"/>
      <c r="I751" s="338"/>
      <c r="J751" s="338"/>
      <c r="K751" s="338"/>
      <c r="L751" s="338"/>
      <c r="M751" s="338"/>
      <c r="N751" s="338"/>
      <c r="O751" s="338"/>
      <c r="P751" s="338"/>
      <c r="Q751" s="338"/>
      <c r="R751" s="338"/>
      <c r="S751" s="338"/>
      <c r="T751" s="338"/>
      <c r="U751" s="338"/>
      <c r="V751" s="338"/>
      <c r="W751" s="338"/>
      <c r="X751" s="338"/>
      <c r="Y751" s="338"/>
      <c r="Z751" s="338"/>
      <c r="AA751" s="338"/>
      <c r="AB751" s="338"/>
    </row>
    <row r="752" spans="1:28" ht="14.25" customHeight="1" x14ac:dyDescent="0.35">
      <c r="A752" s="338"/>
      <c r="B752" s="338"/>
      <c r="C752" s="338"/>
      <c r="D752" s="338"/>
      <c r="E752" s="338"/>
      <c r="F752" s="338"/>
      <c r="G752" s="338"/>
      <c r="H752" s="338"/>
      <c r="I752" s="338"/>
      <c r="J752" s="338"/>
      <c r="K752" s="338"/>
      <c r="L752" s="338"/>
      <c r="M752" s="338"/>
      <c r="N752" s="338"/>
      <c r="O752" s="338"/>
      <c r="P752" s="338"/>
      <c r="Q752" s="338"/>
      <c r="R752" s="338"/>
      <c r="S752" s="338"/>
      <c r="T752" s="338"/>
      <c r="U752" s="338"/>
      <c r="V752" s="338"/>
      <c r="W752" s="338"/>
      <c r="X752" s="338"/>
      <c r="Y752" s="338"/>
      <c r="Z752" s="338"/>
      <c r="AA752" s="338"/>
      <c r="AB752" s="338"/>
    </row>
    <row r="753" spans="1:28" ht="14.25" customHeight="1" x14ac:dyDescent="0.35">
      <c r="A753" s="338"/>
      <c r="B753" s="338"/>
      <c r="C753" s="338"/>
      <c r="D753" s="338"/>
      <c r="E753" s="338"/>
      <c r="F753" s="338"/>
      <c r="G753" s="338"/>
      <c r="H753" s="338"/>
      <c r="I753" s="338"/>
      <c r="J753" s="338"/>
      <c r="K753" s="338"/>
      <c r="L753" s="338"/>
      <c r="M753" s="338"/>
      <c r="N753" s="338"/>
      <c r="O753" s="338"/>
      <c r="P753" s="338"/>
      <c r="Q753" s="338"/>
      <c r="R753" s="338"/>
      <c r="S753" s="338"/>
      <c r="T753" s="338"/>
      <c r="U753" s="338"/>
      <c r="V753" s="338"/>
      <c r="W753" s="338"/>
      <c r="X753" s="338"/>
      <c r="Y753" s="338"/>
      <c r="Z753" s="338"/>
      <c r="AA753" s="338"/>
      <c r="AB753" s="338"/>
    </row>
    <row r="754" spans="1:28" ht="14.25" customHeight="1" x14ac:dyDescent="0.35">
      <c r="A754" s="338"/>
      <c r="B754" s="338"/>
      <c r="C754" s="338"/>
      <c r="D754" s="338"/>
      <c r="E754" s="338"/>
      <c r="F754" s="338"/>
      <c r="G754" s="338"/>
      <c r="H754" s="338"/>
      <c r="I754" s="338"/>
      <c r="J754" s="338"/>
      <c r="K754" s="338"/>
      <c r="L754" s="338"/>
      <c r="M754" s="338"/>
      <c r="N754" s="338"/>
      <c r="O754" s="338"/>
      <c r="P754" s="338"/>
      <c r="Q754" s="338"/>
      <c r="R754" s="338"/>
      <c r="S754" s="338"/>
      <c r="T754" s="338"/>
      <c r="U754" s="338"/>
      <c r="V754" s="338"/>
      <c r="W754" s="338"/>
      <c r="X754" s="338"/>
      <c r="Y754" s="338"/>
      <c r="Z754" s="338"/>
      <c r="AA754" s="338"/>
      <c r="AB754" s="338"/>
    </row>
    <row r="755" spans="1:28" ht="14.25" customHeight="1" x14ac:dyDescent="0.35">
      <c r="A755" s="338"/>
      <c r="B755" s="338"/>
      <c r="C755" s="338"/>
      <c r="D755" s="338"/>
      <c r="E755" s="338"/>
      <c r="F755" s="338"/>
      <c r="G755" s="338"/>
      <c r="H755" s="338"/>
      <c r="I755" s="338"/>
      <c r="J755" s="338"/>
      <c r="K755" s="338"/>
      <c r="L755" s="338"/>
      <c r="M755" s="338"/>
      <c r="N755" s="338"/>
      <c r="O755" s="338"/>
      <c r="P755" s="338"/>
      <c r="Q755" s="338"/>
      <c r="R755" s="338"/>
      <c r="S755" s="338"/>
      <c r="T755" s="338"/>
      <c r="U755" s="338"/>
      <c r="V755" s="338"/>
      <c r="W755" s="338"/>
      <c r="X755" s="338"/>
      <c r="Y755" s="338"/>
      <c r="Z755" s="338"/>
      <c r="AA755" s="338"/>
      <c r="AB755" s="338"/>
    </row>
    <row r="756" spans="1:28" ht="14.25" customHeight="1" x14ac:dyDescent="0.35">
      <c r="A756" s="338"/>
      <c r="B756" s="338"/>
      <c r="C756" s="338"/>
      <c r="D756" s="338"/>
      <c r="E756" s="338"/>
      <c r="F756" s="338"/>
      <c r="G756" s="338"/>
      <c r="H756" s="338"/>
      <c r="I756" s="338"/>
      <c r="J756" s="338"/>
      <c r="K756" s="338"/>
      <c r="L756" s="338"/>
      <c r="M756" s="338"/>
      <c r="N756" s="338"/>
      <c r="O756" s="338"/>
      <c r="P756" s="338"/>
      <c r="Q756" s="338"/>
      <c r="R756" s="338"/>
      <c r="S756" s="338"/>
      <c r="T756" s="338"/>
      <c r="U756" s="338"/>
      <c r="V756" s="338"/>
      <c r="W756" s="338"/>
      <c r="X756" s="338"/>
      <c r="Y756" s="338"/>
      <c r="Z756" s="338"/>
      <c r="AA756" s="338"/>
      <c r="AB756" s="338"/>
    </row>
    <row r="757" spans="1:28" ht="14.25" customHeight="1" x14ac:dyDescent="0.35">
      <c r="A757" s="338"/>
      <c r="B757" s="338"/>
      <c r="C757" s="338"/>
      <c r="D757" s="338"/>
      <c r="E757" s="338"/>
      <c r="F757" s="338"/>
      <c r="G757" s="338"/>
      <c r="H757" s="338"/>
      <c r="I757" s="338"/>
      <c r="J757" s="338"/>
      <c r="K757" s="338"/>
      <c r="L757" s="338"/>
      <c r="M757" s="338"/>
      <c r="N757" s="338"/>
      <c r="O757" s="338"/>
      <c r="P757" s="338"/>
      <c r="Q757" s="338"/>
      <c r="R757" s="338"/>
      <c r="S757" s="338"/>
      <c r="T757" s="338"/>
      <c r="U757" s="338"/>
      <c r="V757" s="338"/>
      <c r="W757" s="338"/>
      <c r="X757" s="338"/>
      <c r="Y757" s="338"/>
      <c r="Z757" s="338"/>
      <c r="AA757" s="338"/>
      <c r="AB757" s="338"/>
    </row>
    <row r="758" spans="1:28" ht="14.25" customHeight="1" x14ac:dyDescent="0.35">
      <c r="A758" s="338"/>
      <c r="B758" s="338"/>
      <c r="C758" s="338"/>
      <c r="D758" s="338"/>
      <c r="E758" s="338"/>
      <c r="F758" s="338"/>
      <c r="G758" s="338"/>
      <c r="H758" s="338"/>
      <c r="I758" s="338"/>
      <c r="J758" s="338"/>
      <c r="K758" s="338"/>
      <c r="L758" s="338"/>
      <c r="M758" s="338"/>
      <c r="N758" s="338"/>
      <c r="O758" s="338"/>
      <c r="P758" s="338"/>
      <c r="Q758" s="338"/>
      <c r="R758" s="338"/>
      <c r="S758" s="338"/>
      <c r="T758" s="338"/>
      <c r="U758" s="338"/>
      <c r="V758" s="338"/>
      <c r="W758" s="338"/>
      <c r="X758" s="338"/>
      <c r="Y758" s="338"/>
      <c r="Z758" s="338"/>
      <c r="AA758" s="338"/>
      <c r="AB758" s="338"/>
    </row>
    <row r="759" spans="1:28" ht="14.25" customHeight="1" x14ac:dyDescent="0.35">
      <c r="A759" s="338"/>
      <c r="B759" s="338"/>
      <c r="C759" s="338"/>
      <c r="D759" s="338"/>
      <c r="E759" s="338"/>
      <c r="F759" s="338"/>
      <c r="G759" s="338"/>
      <c r="H759" s="338"/>
      <c r="I759" s="338"/>
      <c r="J759" s="338"/>
      <c r="K759" s="338"/>
      <c r="L759" s="338"/>
      <c r="M759" s="338"/>
      <c r="N759" s="338"/>
      <c r="O759" s="338"/>
      <c r="P759" s="338"/>
      <c r="Q759" s="338"/>
      <c r="R759" s="338"/>
      <c r="S759" s="338"/>
      <c r="T759" s="338"/>
      <c r="U759" s="338"/>
      <c r="V759" s="338"/>
      <c r="W759" s="338"/>
      <c r="X759" s="338"/>
      <c r="Y759" s="338"/>
      <c r="Z759" s="338"/>
      <c r="AA759" s="338"/>
      <c r="AB759" s="338"/>
    </row>
    <row r="760" spans="1:28" ht="14.25" customHeight="1" x14ac:dyDescent="0.35">
      <c r="A760" s="338"/>
      <c r="B760" s="338"/>
      <c r="C760" s="338"/>
      <c r="D760" s="338"/>
      <c r="E760" s="338"/>
      <c r="F760" s="338"/>
      <c r="G760" s="338"/>
      <c r="H760" s="338"/>
      <c r="I760" s="338"/>
      <c r="J760" s="338"/>
      <c r="K760" s="338"/>
      <c r="L760" s="338"/>
      <c r="M760" s="338"/>
      <c r="N760" s="338"/>
      <c r="O760" s="338"/>
      <c r="P760" s="338"/>
      <c r="Q760" s="338"/>
      <c r="R760" s="338"/>
      <c r="S760" s="338"/>
      <c r="T760" s="338"/>
      <c r="U760" s="338"/>
      <c r="V760" s="338"/>
      <c r="W760" s="338"/>
      <c r="X760" s="338"/>
      <c r="Y760" s="338"/>
      <c r="Z760" s="338"/>
      <c r="AA760" s="338"/>
      <c r="AB760" s="338"/>
    </row>
    <row r="761" spans="1:28" ht="14.25" customHeight="1" x14ac:dyDescent="0.35">
      <c r="A761" s="338"/>
      <c r="B761" s="338"/>
      <c r="C761" s="338"/>
      <c r="D761" s="338"/>
      <c r="E761" s="338"/>
      <c r="F761" s="338"/>
      <c r="G761" s="338"/>
      <c r="H761" s="338"/>
      <c r="I761" s="338"/>
      <c r="J761" s="338"/>
      <c r="K761" s="338"/>
      <c r="L761" s="338"/>
      <c r="M761" s="338"/>
      <c r="N761" s="338"/>
      <c r="O761" s="338"/>
      <c r="P761" s="338"/>
      <c r="Q761" s="338"/>
      <c r="R761" s="338"/>
      <c r="S761" s="338"/>
      <c r="T761" s="338"/>
      <c r="U761" s="338"/>
      <c r="V761" s="338"/>
      <c r="W761" s="338"/>
      <c r="X761" s="338"/>
      <c r="Y761" s="338"/>
      <c r="Z761" s="338"/>
      <c r="AA761" s="338"/>
      <c r="AB761" s="338"/>
    </row>
    <row r="762" spans="1:28" ht="14.25" customHeight="1" x14ac:dyDescent="0.35">
      <c r="A762" s="338"/>
      <c r="B762" s="338"/>
      <c r="C762" s="338"/>
      <c r="D762" s="338"/>
      <c r="E762" s="338"/>
      <c r="F762" s="338"/>
      <c r="G762" s="338"/>
      <c r="H762" s="338"/>
      <c r="I762" s="338"/>
      <c r="J762" s="338"/>
      <c r="K762" s="338"/>
      <c r="L762" s="338"/>
      <c r="M762" s="338"/>
      <c r="N762" s="338"/>
      <c r="O762" s="338"/>
      <c r="P762" s="338"/>
      <c r="Q762" s="338"/>
      <c r="R762" s="338"/>
      <c r="S762" s="338"/>
      <c r="T762" s="338"/>
      <c r="U762" s="338"/>
      <c r="V762" s="338"/>
      <c r="W762" s="338"/>
      <c r="X762" s="338"/>
      <c r="Y762" s="338"/>
      <c r="Z762" s="338"/>
      <c r="AA762" s="338"/>
      <c r="AB762" s="338"/>
    </row>
    <row r="763" spans="1:28" ht="14.25" customHeight="1" x14ac:dyDescent="0.35">
      <c r="A763" s="338"/>
      <c r="B763" s="338"/>
      <c r="C763" s="338"/>
      <c r="D763" s="338"/>
      <c r="E763" s="338"/>
      <c r="F763" s="338"/>
      <c r="G763" s="338"/>
      <c r="H763" s="338"/>
      <c r="I763" s="338"/>
      <c r="J763" s="338"/>
      <c r="K763" s="338"/>
      <c r="L763" s="338"/>
      <c r="M763" s="338"/>
      <c r="N763" s="338"/>
      <c r="O763" s="338"/>
      <c r="P763" s="338"/>
      <c r="Q763" s="338"/>
      <c r="R763" s="338"/>
      <c r="S763" s="338"/>
      <c r="T763" s="338"/>
      <c r="U763" s="338"/>
      <c r="V763" s="338"/>
      <c r="W763" s="338"/>
      <c r="X763" s="338"/>
      <c r="Y763" s="338"/>
      <c r="Z763" s="338"/>
      <c r="AA763" s="338"/>
      <c r="AB763" s="338"/>
    </row>
    <row r="764" spans="1:28" ht="14.25" customHeight="1" x14ac:dyDescent="0.35">
      <c r="A764" s="338"/>
      <c r="B764" s="338"/>
      <c r="C764" s="338"/>
      <c r="D764" s="338"/>
      <c r="E764" s="338"/>
      <c r="F764" s="338"/>
      <c r="G764" s="338"/>
      <c r="H764" s="338"/>
      <c r="I764" s="338"/>
      <c r="J764" s="338"/>
      <c r="K764" s="338"/>
      <c r="L764" s="338"/>
      <c r="M764" s="338"/>
      <c r="N764" s="338"/>
      <c r="O764" s="338"/>
      <c r="P764" s="338"/>
      <c r="Q764" s="338"/>
      <c r="R764" s="338"/>
      <c r="S764" s="338"/>
      <c r="T764" s="338"/>
      <c r="U764" s="338"/>
      <c r="V764" s="338"/>
      <c r="W764" s="338"/>
      <c r="X764" s="338"/>
      <c r="Y764" s="338"/>
      <c r="Z764" s="338"/>
      <c r="AA764" s="338"/>
      <c r="AB764" s="338"/>
    </row>
    <row r="765" spans="1:28" ht="14.25" customHeight="1" x14ac:dyDescent="0.35">
      <c r="A765" s="338"/>
      <c r="B765" s="338"/>
      <c r="C765" s="338"/>
      <c r="D765" s="338"/>
      <c r="E765" s="338"/>
      <c r="F765" s="338"/>
      <c r="G765" s="338"/>
      <c r="H765" s="338"/>
      <c r="I765" s="338"/>
      <c r="J765" s="338"/>
      <c r="K765" s="338"/>
      <c r="L765" s="338"/>
      <c r="M765" s="338"/>
      <c r="N765" s="338"/>
      <c r="O765" s="338"/>
      <c r="P765" s="338"/>
      <c r="Q765" s="338"/>
      <c r="R765" s="338"/>
      <c r="S765" s="338"/>
      <c r="T765" s="338"/>
      <c r="U765" s="338"/>
      <c r="V765" s="338"/>
      <c r="W765" s="338"/>
      <c r="X765" s="338"/>
      <c r="Y765" s="338"/>
      <c r="Z765" s="338"/>
      <c r="AA765" s="338"/>
      <c r="AB765" s="338"/>
    </row>
    <row r="766" spans="1:28" ht="14.25" customHeight="1" x14ac:dyDescent="0.35">
      <c r="A766" s="338"/>
      <c r="B766" s="338"/>
      <c r="C766" s="338"/>
      <c r="D766" s="338"/>
      <c r="E766" s="338"/>
      <c r="F766" s="338"/>
      <c r="G766" s="338"/>
      <c r="H766" s="338"/>
      <c r="I766" s="338"/>
      <c r="J766" s="338"/>
      <c r="K766" s="338"/>
      <c r="L766" s="338"/>
      <c r="M766" s="338"/>
      <c r="N766" s="338"/>
      <c r="O766" s="338"/>
      <c r="P766" s="338"/>
      <c r="Q766" s="338"/>
      <c r="R766" s="338"/>
      <c r="S766" s="338"/>
      <c r="T766" s="338"/>
      <c r="U766" s="338"/>
      <c r="V766" s="338"/>
      <c r="W766" s="338"/>
      <c r="X766" s="338"/>
      <c r="Y766" s="338"/>
      <c r="Z766" s="338"/>
      <c r="AA766" s="338"/>
      <c r="AB766" s="338"/>
    </row>
    <row r="767" spans="1:28" ht="14.25" customHeight="1" x14ac:dyDescent="0.35">
      <c r="A767" s="338"/>
      <c r="B767" s="338"/>
      <c r="C767" s="338"/>
      <c r="D767" s="338"/>
      <c r="E767" s="338"/>
      <c r="F767" s="338"/>
      <c r="G767" s="338"/>
      <c r="H767" s="338"/>
      <c r="I767" s="338"/>
      <c r="J767" s="338"/>
      <c r="K767" s="338"/>
      <c r="L767" s="338"/>
      <c r="M767" s="338"/>
      <c r="N767" s="338"/>
      <c r="O767" s="338"/>
      <c r="P767" s="338"/>
      <c r="Q767" s="338"/>
      <c r="R767" s="338"/>
      <c r="S767" s="338"/>
      <c r="T767" s="338"/>
      <c r="U767" s="338"/>
      <c r="V767" s="338"/>
      <c r="W767" s="338"/>
      <c r="X767" s="338"/>
      <c r="Y767" s="338"/>
      <c r="Z767" s="338"/>
      <c r="AA767" s="338"/>
      <c r="AB767" s="338"/>
    </row>
    <row r="768" spans="1:28" ht="14.25" customHeight="1" x14ac:dyDescent="0.35">
      <c r="A768" s="338"/>
      <c r="B768" s="338"/>
      <c r="C768" s="338"/>
      <c r="D768" s="338"/>
      <c r="E768" s="338"/>
      <c r="F768" s="338"/>
      <c r="G768" s="338"/>
      <c r="H768" s="338"/>
      <c r="I768" s="338"/>
      <c r="J768" s="338"/>
      <c r="K768" s="338"/>
      <c r="L768" s="338"/>
      <c r="M768" s="338"/>
      <c r="N768" s="338"/>
      <c r="O768" s="338"/>
      <c r="P768" s="338"/>
      <c r="Q768" s="338"/>
      <c r="R768" s="338"/>
      <c r="S768" s="338"/>
      <c r="T768" s="338"/>
      <c r="U768" s="338"/>
      <c r="V768" s="338"/>
      <c r="W768" s="338"/>
      <c r="X768" s="338"/>
      <c r="Y768" s="338"/>
      <c r="Z768" s="338"/>
      <c r="AA768" s="338"/>
      <c r="AB768" s="338"/>
    </row>
    <row r="769" spans="1:28" ht="14.25" customHeight="1" x14ac:dyDescent="0.35">
      <c r="A769" s="338"/>
      <c r="B769" s="338"/>
      <c r="C769" s="338"/>
      <c r="D769" s="338"/>
      <c r="E769" s="338"/>
      <c r="F769" s="338"/>
      <c r="G769" s="338"/>
      <c r="H769" s="338"/>
      <c r="I769" s="338"/>
      <c r="J769" s="338"/>
      <c r="K769" s="338"/>
      <c r="L769" s="338"/>
      <c r="M769" s="338"/>
      <c r="N769" s="338"/>
      <c r="O769" s="338"/>
      <c r="P769" s="338"/>
      <c r="Q769" s="338"/>
      <c r="R769" s="338"/>
      <c r="S769" s="338"/>
      <c r="T769" s="338"/>
      <c r="U769" s="338"/>
      <c r="V769" s="338"/>
      <c r="W769" s="338"/>
      <c r="X769" s="338"/>
      <c r="Y769" s="338"/>
      <c r="Z769" s="338"/>
      <c r="AA769" s="338"/>
      <c r="AB769" s="338"/>
    </row>
    <row r="770" spans="1:28" ht="14.25" customHeight="1" x14ac:dyDescent="0.35">
      <c r="A770" s="338"/>
      <c r="B770" s="338"/>
      <c r="C770" s="338"/>
      <c r="D770" s="338"/>
      <c r="E770" s="338"/>
      <c r="F770" s="338"/>
      <c r="G770" s="338"/>
      <c r="H770" s="338"/>
      <c r="I770" s="338"/>
      <c r="J770" s="338"/>
      <c r="K770" s="338"/>
      <c r="L770" s="338"/>
      <c r="M770" s="338"/>
      <c r="N770" s="338"/>
      <c r="O770" s="338"/>
      <c r="P770" s="338"/>
      <c r="Q770" s="338"/>
      <c r="R770" s="338"/>
      <c r="S770" s="338"/>
      <c r="T770" s="338"/>
      <c r="U770" s="338"/>
      <c r="V770" s="338"/>
      <c r="W770" s="338"/>
      <c r="X770" s="338"/>
      <c r="Y770" s="338"/>
      <c r="Z770" s="338"/>
      <c r="AA770" s="338"/>
      <c r="AB770" s="338"/>
    </row>
    <row r="771" spans="1:28" ht="14.25" customHeight="1" x14ac:dyDescent="0.35">
      <c r="A771" s="338"/>
      <c r="B771" s="338"/>
      <c r="C771" s="338"/>
      <c r="D771" s="338"/>
      <c r="E771" s="338"/>
      <c r="F771" s="338"/>
      <c r="G771" s="338"/>
      <c r="H771" s="338"/>
      <c r="I771" s="338"/>
      <c r="J771" s="338"/>
      <c r="K771" s="338"/>
      <c r="L771" s="338"/>
      <c r="M771" s="338"/>
      <c r="N771" s="338"/>
      <c r="O771" s="338"/>
      <c r="P771" s="338"/>
      <c r="Q771" s="338"/>
      <c r="R771" s="338"/>
      <c r="S771" s="338"/>
      <c r="T771" s="338"/>
      <c r="U771" s="338"/>
      <c r="V771" s="338"/>
      <c r="W771" s="338"/>
      <c r="X771" s="338"/>
      <c r="Y771" s="338"/>
      <c r="Z771" s="338"/>
      <c r="AA771" s="338"/>
      <c r="AB771" s="338"/>
    </row>
    <row r="772" spans="1:28" ht="14.25" customHeight="1" x14ac:dyDescent="0.35">
      <c r="A772" s="338"/>
      <c r="B772" s="338"/>
      <c r="C772" s="338"/>
      <c r="D772" s="338"/>
      <c r="E772" s="338"/>
      <c r="F772" s="338"/>
      <c r="G772" s="338"/>
      <c r="H772" s="338"/>
      <c r="I772" s="338"/>
      <c r="J772" s="338"/>
      <c r="K772" s="338"/>
      <c r="L772" s="338"/>
      <c r="M772" s="338"/>
      <c r="N772" s="338"/>
      <c r="O772" s="338"/>
      <c r="P772" s="338"/>
      <c r="Q772" s="338"/>
      <c r="R772" s="338"/>
      <c r="S772" s="338"/>
      <c r="T772" s="338"/>
      <c r="U772" s="338"/>
      <c r="V772" s="338"/>
      <c r="W772" s="338"/>
      <c r="X772" s="338"/>
      <c r="Y772" s="338"/>
      <c r="Z772" s="338"/>
      <c r="AA772" s="338"/>
      <c r="AB772" s="338"/>
    </row>
    <row r="773" spans="1:28" ht="14.25" customHeight="1" x14ac:dyDescent="0.35">
      <c r="A773" s="338"/>
      <c r="B773" s="338"/>
      <c r="C773" s="338"/>
      <c r="D773" s="338"/>
      <c r="E773" s="338"/>
      <c r="F773" s="338"/>
      <c r="G773" s="338"/>
      <c r="H773" s="338"/>
      <c r="I773" s="338"/>
      <c r="J773" s="338"/>
      <c r="K773" s="338"/>
      <c r="L773" s="338"/>
      <c r="M773" s="338"/>
      <c r="N773" s="338"/>
      <c r="O773" s="338"/>
      <c r="P773" s="338"/>
      <c r="Q773" s="338"/>
      <c r="R773" s="338"/>
      <c r="S773" s="338"/>
      <c r="T773" s="338"/>
      <c r="U773" s="338"/>
      <c r="V773" s="338"/>
      <c r="W773" s="338"/>
      <c r="X773" s="338"/>
      <c r="Y773" s="338"/>
      <c r="Z773" s="338"/>
      <c r="AA773" s="338"/>
      <c r="AB773" s="338"/>
    </row>
    <row r="774" spans="1:28" ht="14.25" customHeight="1" x14ac:dyDescent="0.35">
      <c r="A774" s="338"/>
      <c r="B774" s="338"/>
      <c r="C774" s="338"/>
      <c r="D774" s="338"/>
      <c r="E774" s="338"/>
      <c r="F774" s="338"/>
      <c r="G774" s="338"/>
      <c r="H774" s="338"/>
      <c r="I774" s="338"/>
      <c r="J774" s="338"/>
      <c r="K774" s="338"/>
      <c r="L774" s="338"/>
      <c r="M774" s="338"/>
      <c r="N774" s="338"/>
      <c r="O774" s="338"/>
      <c r="P774" s="338"/>
      <c r="Q774" s="338"/>
      <c r="R774" s="338"/>
      <c r="S774" s="338"/>
      <c r="T774" s="338"/>
      <c r="U774" s="338"/>
      <c r="V774" s="338"/>
      <c r="W774" s="338"/>
      <c r="X774" s="338"/>
      <c r="Y774" s="338"/>
      <c r="Z774" s="338"/>
      <c r="AA774" s="338"/>
      <c r="AB774" s="338"/>
    </row>
    <row r="775" spans="1:28" ht="14.25" customHeight="1" x14ac:dyDescent="0.35">
      <c r="A775" s="338"/>
      <c r="B775" s="338"/>
      <c r="C775" s="338"/>
      <c r="D775" s="338"/>
      <c r="E775" s="338"/>
      <c r="F775" s="338"/>
      <c r="G775" s="338"/>
      <c r="H775" s="338"/>
      <c r="I775" s="338"/>
      <c r="J775" s="338"/>
      <c r="K775" s="338"/>
      <c r="L775" s="338"/>
      <c r="M775" s="338"/>
      <c r="N775" s="338"/>
      <c r="O775" s="338"/>
      <c r="P775" s="338"/>
      <c r="Q775" s="338"/>
      <c r="R775" s="338"/>
      <c r="S775" s="338"/>
      <c r="T775" s="338"/>
      <c r="U775" s="338"/>
      <c r="V775" s="338"/>
      <c r="W775" s="338"/>
      <c r="X775" s="338"/>
      <c r="Y775" s="338"/>
      <c r="Z775" s="338"/>
      <c r="AA775" s="338"/>
      <c r="AB775" s="338"/>
    </row>
    <row r="776" spans="1:28" ht="14.25" customHeight="1" x14ac:dyDescent="0.35">
      <c r="A776" s="338"/>
      <c r="B776" s="338"/>
      <c r="C776" s="338"/>
      <c r="D776" s="338"/>
      <c r="E776" s="338"/>
      <c r="F776" s="338"/>
      <c r="G776" s="338"/>
      <c r="H776" s="338"/>
      <c r="I776" s="338"/>
      <c r="J776" s="338"/>
      <c r="K776" s="338"/>
      <c r="L776" s="338"/>
      <c r="M776" s="338"/>
      <c r="N776" s="338"/>
      <c r="O776" s="338"/>
      <c r="P776" s="338"/>
      <c r="Q776" s="338"/>
      <c r="R776" s="338"/>
      <c r="S776" s="338"/>
      <c r="T776" s="338"/>
      <c r="U776" s="338"/>
      <c r="V776" s="338"/>
      <c r="W776" s="338"/>
      <c r="X776" s="338"/>
      <c r="Y776" s="338"/>
      <c r="Z776" s="338"/>
      <c r="AA776" s="338"/>
      <c r="AB776" s="338"/>
    </row>
    <row r="777" spans="1:28" ht="14.25" customHeight="1" x14ac:dyDescent="0.35">
      <c r="A777" s="338"/>
      <c r="B777" s="338"/>
      <c r="C777" s="338"/>
      <c r="D777" s="338"/>
      <c r="E777" s="338"/>
      <c r="F777" s="338"/>
      <c r="G777" s="338"/>
      <c r="H777" s="338"/>
      <c r="I777" s="338"/>
      <c r="J777" s="338"/>
      <c r="K777" s="338"/>
      <c r="L777" s="338"/>
      <c r="M777" s="338"/>
      <c r="N777" s="338"/>
      <c r="O777" s="338"/>
      <c r="P777" s="338"/>
      <c r="Q777" s="338"/>
      <c r="R777" s="338"/>
      <c r="S777" s="338"/>
      <c r="T777" s="338"/>
      <c r="U777" s="338"/>
      <c r="V777" s="338"/>
      <c r="W777" s="338"/>
      <c r="X777" s="338"/>
      <c r="Y777" s="338"/>
      <c r="Z777" s="338"/>
      <c r="AA777" s="338"/>
      <c r="AB777" s="338"/>
    </row>
    <row r="778" spans="1:28" ht="14.25" customHeight="1" x14ac:dyDescent="0.35">
      <c r="A778" s="338"/>
      <c r="B778" s="338"/>
      <c r="C778" s="338"/>
      <c r="D778" s="338"/>
      <c r="E778" s="338"/>
      <c r="F778" s="338"/>
      <c r="G778" s="338"/>
      <c r="H778" s="338"/>
      <c r="I778" s="338"/>
      <c r="J778" s="338"/>
      <c r="K778" s="338"/>
      <c r="L778" s="338"/>
      <c r="M778" s="338"/>
      <c r="N778" s="338"/>
      <c r="O778" s="338"/>
      <c r="P778" s="338"/>
      <c r="Q778" s="338"/>
      <c r="R778" s="338"/>
      <c r="S778" s="338"/>
      <c r="T778" s="338"/>
      <c r="U778" s="338"/>
      <c r="V778" s="338"/>
      <c r="W778" s="338"/>
      <c r="X778" s="338"/>
      <c r="Y778" s="338"/>
      <c r="Z778" s="338"/>
      <c r="AA778" s="338"/>
      <c r="AB778" s="338"/>
    </row>
    <row r="779" spans="1:28" ht="14.25" customHeight="1" x14ac:dyDescent="0.35">
      <c r="A779" s="338"/>
      <c r="B779" s="338"/>
      <c r="C779" s="338"/>
      <c r="D779" s="338"/>
      <c r="E779" s="338"/>
      <c r="F779" s="338"/>
      <c r="G779" s="338"/>
      <c r="H779" s="338"/>
      <c r="I779" s="338"/>
      <c r="J779" s="338"/>
      <c r="K779" s="338"/>
      <c r="L779" s="338"/>
      <c r="M779" s="338"/>
      <c r="N779" s="338"/>
      <c r="O779" s="338"/>
      <c r="P779" s="338"/>
      <c r="Q779" s="338"/>
      <c r="R779" s="338"/>
      <c r="S779" s="338"/>
      <c r="T779" s="338"/>
      <c r="U779" s="338"/>
      <c r="V779" s="338"/>
      <c r="W779" s="338"/>
      <c r="X779" s="338"/>
      <c r="Y779" s="338"/>
      <c r="Z779" s="338"/>
      <c r="AA779" s="338"/>
      <c r="AB779" s="338"/>
    </row>
    <row r="780" spans="1:28" ht="14.25" customHeight="1" x14ac:dyDescent="0.35">
      <c r="A780" s="338"/>
      <c r="B780" s="338"/>
      <c r="C780" s="338"/>
      <c r="D780" s="338"/>
      <c r="E780" s="338"/>
      <c r="F780" s="338"/>
      <c r="G780" s="338"/>
      <c r="H780" s="338"/>
      <c r="I780" s="338"/>
      <c r="J780" s="338"/>
      <c r="K780" s="338"/>
      <c r="L780" s="338"/>
      <c r="M780" s="338"/>
      <c r="N780" s="338"/>
      <c r="O780" s="338"/>
      <c r="P780" s="338"/>
      <c r="Q780" s="338"/>
      <c r="R780" s="338"/>
      <c r="S780" s="338"/>
      <c r="T780" s="338"/>
      <c r="U780" s="338"/>
      <c r="V780" s="338"/>
      <c r="W780" s="338"/>
      <c r="X780" s="338"/>
      <c r="Y780" s="338"/>
      <c r="Z780" s="338"/>
      <c r="AA780" s="338"/>
      <c r="AB780" s="338"/>
    </row>
    <row r="781" spans="1:28" ht="14.25" customHeight="1" x14ac:dyDescent="0.35">
      <c r="A781" s="338"/>
      <c r="B781" s="338"/>
      <c r="C781" s="338"/>
      <c r="D781" s="338"/>
      <c r="E781" s="338"/>
      <c r="F781" s="338"/>
      <c r="G781" s="338"/>
      <c r="H781" s="338"/>
      <c r="I781" s="338"/>
      <c r="J781" s="338"/>
      <c r="K781" s="338"/>
      <c r="L781" s="338"/>
      <c r="M781" s="338"/>
      <c r="N781" s="338"/>
      <c r="O781" s="338"/>
      <c r="P781" s="338"/>
      <c r="Q781" s="338"/>
      <c r="R781" s="338"/>
      <c r="S781" s="338"/>
      <c r="T781" s="338"/>
      <c r="U781" s="338"/>
      <c r="V781" s="338"/>
      <c r="W781" s="338"/>
      <c r="X781" s="338"/>
      <c r="Y781" s="338"/>
      <c r="Z781" s="338"/>
      <c r="AA781" s="338"/>
      <c r="AB781" s="338"/>
    </row>
    <row r="782" spans="1:28" ht="14.25" customHeight="1" x14ac:dyDescent="0.35">
      <c r="A782" s="338"/>
      <c r="B782" s="338"/>
      <c r="C782" s="338"/>
      <c r="D782" s="338"/>
      <c r="E782" s="338"/>
      <c r="F782" s="338"/>
      <c r="G782" s="338"/>
      <c r="H782" s="338"/>
      <c r="I782" s="338"/>
      <c r="J782" s="338"/>
      <c r="K782" s="338"/>
      <c r="L782" s="338"/>
      <c r="M782" s="338"/>
      <c r="N782" s="338"/>
      <c r="O782" s="338"/>
      <c r="P782" s="338"/>
      <c r="Q782" s="338"/>
      <c r="R782" s="338"/>
      <c r="S782" s="338"/>
      <c r="T782" s="338"/>
      <c r="U782" s="338"/>
      <c r="V782" s="338"/>
      <c r="W782" s="338"/>
      <c r="X782" s="338"/>
      <c r="Y782" s="338"/>
      <c r="Z782" s="338"/>
      <c r="AA782" s="338"/>
      <c r="AB782" s="338"/>
    </row>
    <row r="783" spans="1:28" ht="14.25" customHeight="1" x14ac:dyDescent="0.35">
      <c r="A783" s="338"/>
      <c r="B783" s="338"/>
      <c r="C783" s="338"/>
      <c r="D783" s="338"/>
      <c r="E783" s="338"/>
      <c r="F783" s="338"/>
      <c r="G783" s="338"/>
      <c r="H783" s="338"/>
      <c r="I783" s="338"/>
      <c r="J783" s="338"/>
      <c r="K783" s="338"/>
      <c r="L783" s="338"/>
      <c r="M783" s="338"/>
      <c r="N783" s="338"/>
      <c r="O783" s="338"/>
      <c r="P783" s="338"/>
      <c r="Q783" s="338"/>
      <c r="R783" s="338"/>
      <c r="S783" s="338"/>
      <c r="T783" s="338"/>
      <c r="U783" s="338"/>
      <c r="V783" s="338"/>
      <c r="W783" s="338"/>
      <c r="X783" s="338"/>
      <c r="Y783" s="338"/>
      <c r="Z783" s="338"/>
      <c r="AA783" s="338"/>
      <c r="AB783" s="338"/>
    </row>
    <row r="784" spans="1:28" ht="14.25" customHeight="1" x14ac:dyDescent="0.35">
      <c r="A784" s="338"/>
      <c r="B784" s="338"/>
      <c r="C784" s="338"/>
      <c r="D784" s="338"/>
      <c r="E784" s="338"/>
      <c r="F784" s="338"/>
      <c r="G784" s="338"/>
      <c r="H784" s="338"/>
      <c r="I784" s="338"/>
      <c r="J784" s="338"/>
      <c r="K784" s="338"/>
      <c r="L784" s="338"/>
      <c r="M784" s="338"/>
      <c r="N784" s="338"/>
      <c r="O784" s="338"/>
      <c r="P784" s="338"/>
      <c r="Q784" s="338"/>
      <c r="R784" s="338"/>
      <c r="S784" s="338"/>
      <c r="T784" s="338"/>
      <c r="U784" s="338"/>
      <c r="V784" s="338"/>
      <c r="W784" s="338"/>
      <c r="X784" s="338"/>
      <c r="Y784" s="338"/>
      <c r="Z784" s="338"/>
      <c r="AA784" s="338"/>
      <c r="AB784" s="338"/>
    </row>
    <row r="785" spans="1:28" ht="14.25" customHeight="1" x14ac:dyDescent="0.35">
      <c r="A785" s="338"/>
      <c r="B785" s="338"/>
      <c r="C785" s="338"/>
      <c r="D785" s="338"/>
      <c r="E785" s="338"/>
      <c r="F785" s="338"/>
      <c r="G785" s="338"/>
      <c r="H785" s="338"/>
      <c r="I785" s="338"/>
      <c r="J785" s="338"/>
      <c r="K785" s="338"/>
      <c r="L785" s="338"/>
      <c r="M785" s="338"/>
      <c r="N785" s="338"/>
      <c r="O785" s="338"/>
      <c r="P785" s="338"/>
      <c r="Q785" s="338"/>
      <c r="R785" s="338"/>
      <c r="S785" s="338"/>
      <c r="T785" s="338"/>
      <c r="U785" s="338"/>
      <c r="V785" s="338"/>
      <c r="W785" s="338"/>
      <c r="X785" s="338"/>
      <c r="Y785" s="338"/>
      <c r="Z785" s="338"/>
      <c r="AA785" s="338"/>
      <c r="AB785" s="338"/>
    </row>
    <row r="786" spans="1:28" ht="14.25" customHeight="1" x14ac:dyDescent="0.35">
      <c r="A786" s="338"/>
      <c r="B786" s="338"/>
      <c r="C786" s="338"/>
      <c r="D786" s="338"/>
      <c r="E786" s="338"/>
      <c r="F786" s="338"/>
      <c r="G786" s="338"/>
      <c r="H786" s="338"/>
      <c r="I786" s="338"/>
      <c r="J786" s="338"/>
      <c r="K786" s="338"/>
      <c r="L786" s="338"/>
      <c r="M786" s="338"/>
      <c r="N786" s="338"/>
      <c r="O786" s="338"/>
      <c r="P786" s="338"/>
      <c r="Q786" s="338"/>
      <c r="R786" s="338"/>
      <c r="S786" s="338"/>
      <c r="T786" s="338"/>
      <c r="U786" s="338"/>
      <c r="V786" s="338"/>
      <c r="W786" s="338"/>
      <c r="X786" s="338"/>
      <c r="Y786" s="338"/>
      <c r="Z786" s="338"/>
      <c r="AA786" s="338"/>
      <c r="AB786" s="338"/>
    </row>
    <row r="787" spans="1:28" ht="14.25" customHeight="1" x14ac:dyDescent="0.35">
      <c r="A787" s="338"/>
      <c r="B787" s="338"/>
      <c r="C787" s="338"/>
      <c r="D787" s="338"/>
      <c r="E787" s="338"/>
      <c r="F787" s="338"/>
      <c r="G787" s="338"/>
      <c r="H787" s="338"/>
      <c r="I787" s="338"/>
      <c r="J787" s="338"/>
      <c r="K787" s="338"/>
      <c r="L787" s="338"/>
      <c r="M787" s="338"/>
      <c r="N787" s="338"/>
      <c r="O787" s="338"/>
      <c r="P787" s="338"/>
      <c r="Q787" s="338"/>
      <c r="R787" s="338"/>
      <c r="S787" s="338"/>
      <c r="T787" s="338"/>
      <c r="U787" s="338"/>
      <c r="V787" s="338"/>
      <c r="W787" s="338"/>
      <c r="X787" s="338"/>
      <c r="Y787" s="338"/>
      <c r="Z787" s="338"/>
      <c r="AA787" s="338"/>
      <c r="AB787" s="338"/>
    </row>
    <row r="788" spans="1:28" ht="14.25" customHeight="1" x14ac:dyDescent="0.35">
      <c r="A788" s="338"/>
      <c r="B788" s="338"/>
      <c r="C788" s="338"/>
      <c r="D788" s="338"/>
      <c r="E788" s="338"/>
      <c r="F788" s="338"/>
      <c r="G788" s="338"/>
      <c r="H788" s="338"/>
      <c r="I788" s="338"/>
      <c r="J788" s="338"/>
      <c r="K788" s="338"/>
      <c r="L788" s="338"/>
      <c r="M788" s="338"/>
      <c r="N788" s="338"/>
      <c r="O788" s="338"/>
      <c r="P788" s="338"/>
      <c r="Q788" s="338"/>
      <c r="R788" s="338"/>
      <c r="S788" s="338"/>
      <c r="T788" s="338"/>
      <c r="U788" s="338"/>
      <c r="V788" s="338"/>
      <c r="W788" s="338"/>
      <c r="X788" s="338"/>
      <c r="Y788" s="338"/>
      <c r="Z788" s="338"/>
      <c r="AA788" s="338"/>
      <c r="AB788" s="338"/>
    </row>
    <row r="789" spans="1:28" ht="14.25" customHeight="1" x14ac:dyDescent="0.35">
      <c r="A789" s="338"/>
      <c r="B789" s="338"/>
      <c r="C789" s="338"/>
      <c r="D789" s="338"/>
      <c r="E789" s="338"/>
      <c r="F789" s="338"/>
      <c r="G789" s="338"/>
      <c r="H789" s="338"/>
      <c r="I789" s="338"/>
      <c r="J789" s="338"/>
      <c r="K789" s="338"/>
      <c r="L789" s="338"/>
      <c r="M789" s="338"/>
      <c r="N789" s="338"/>
      <c r="O789" s="338"/>
      <c r="P789" s="338"/>
      <c r="Q789" s="338"/>
      <c r="R789" s="338"/>
      <c r="S789" s="338"/>
      <c r="T789" s="338"/>
      <c r="U789" s="338"/>
      <c r="V789" s="338"/>
      <c r="W789" s="338"/>
      <c r="X789" s="338"/>
      <c r="Y789" s="338"/>
      <c r="Z789" s="338"/>
      <c r="AA789" s="338"/>
      <c r="AB789" s="338"/>
    </row>
    <row r="790" spans="1:28" ht="14.25" customHeight="1" x14ac:dyDescent="0.35">
      <c r="A790" s="338"/>
      <c r="B790" s="338"/>
      <c r="C790" s="338"/>
      <c r="D790" s="338"/>
      <c r="E790" s="338"/>
      <c r="F790" s="338"/>
      <c r="G790" s="338"/>
      <c r="H790" s="338"/>
      <c r="I790" s="338"/>
      <c r="J790" s="338"/>
      <c r="K790" s="338"/>
      <c r="L790" s="338"/>
      <c r="M790" s="338"/>
      <c r="N790" s="338"/>
      <c r="O790" s="338"/>
      <c r="P790" s="338"/>
      <c r="Q790" s="338"/>
      <c r="R790" s="338"/>
      <c r="S790" s="338"/>
      <c r="T790" s="338"/>
      <c r="U790" s="338"/>
      <c r="V790" s="338"/>
      <c r="W790" s="338"/>
      <c r="X790" s="338"/>
      <c r="Y790" s="338"/>
      <c r="Z790" s="338"/>
      <c r="AA790" s="338"/>
      <c r="AB790" s="338"/>
    </row>
    <row r="791" spans="1:28" ht="14.25" customHeight="1" x14ac:dyDescent="0.35">
      <c r="A791" s="338"/>
      <c r="B791" s="338"/>
      <c r="C791" s="338"/>
      <c r="D791" s="338"/>
      <c r="E791" s="338"/>
      <c r="F791" s="338"/>
      <c r="G791" s="338"/>
      <c r="H791" s="338"/>
      <c r="I791" s="338"/>
      <c r="J791" s="338"/>
      <c r="K791" s="338"/>
      <c r="L791" s="338"/>
      <c r="M791" s="338"/>
      <c r="N791" s="338"/>
      <c r="O791" s="338"/>
      <c r="P791" s="338"/>
      <c r="Q791" s="338"/>
      <c r="R791" s="338"/>
      <c r="S791" s="338"/>
      <c r="T791" s="338"/>
      <c r="U791" s="338"/>
      <c r="V791" s="338"/>
      <c r="W791" s="338"/>
      <c r="X791" s="338"/>
      <c r="Y791" s="338"/>
      <c r="Z791" s="338"/>
      <c r="AA791" s="338"/>
      <c r="AB791" s="338"/>
    </row>
    <row r="792" spans="1:28" ht="14.25" customHeight="1" x14ac:dyDescent="0.35">
      <c r="A792" s="338"/>
      <c r="B792" s="338"/>
      <c r="C792" s="338"/>
      <c r="D792" s="338"/>
      <c r="E792" s="338"/>
      <c r="F792" s="338"/>
      <c r="G792" s="338"/>
      <c r="H792" s="338"/>
      <c r="I792" s="338"/>
      <c r="J792" s="338"/>
      <c r="K792" s="338"/>
      <c r="L792" s="338"/>
      <c r="M792" s="338"/>
      <c r="N792" s="338"/>
      <c r="O792" s="338"/>
      <c r="P792" s="338"/>
      <c r="Q792" s="338"/>
      <c r="R792" s="338"/>
      <c r="S792" s="338"/>
      <c r="T792" s="338"/>
      <c r="U792" s="338"/>
      <c r="V792" s="338"/>
      <c r="W792" s="338"/>
      <c r="X792" s="338"/>
      <c r="Y792" s="338"/>
      <c r="Z792" s="338"/>
      <c r="AA792" s="338"/>
      <c r="AB792" s="338"/>
    </row>
    <row r="793" spans="1:28" ht="14.25" customHeight="1" x14ac:dyDescent="0.35">
      <c r="A793" s="338"/>
      <c r="B793" s="338"/>
      <c r="C793" s="338"/>
      <c r="D793" s="338"/>
      <c r="E793" s="338"/>
      <c r="F793" s="338"/>
      <c r="G793" s="338"/>
      <c r="H793" s="338"/>
      <c r="I793" s="338"/>
      <c r="J793" s="338"/>
      <c r="K793" s="338"/>
      <c r="L793" s="338"/>
      <c r="M793" s="338"/>
      <c r="N793" s="338"/>
      <c r="O793" s="338"/>
      <c r="P793" s="338"/>
      <c r="Q793" s="338"/>
      <c r="R793" s="338"/>
      <c r="S793" s="338"/>
      <c r="T793" s="338"/>
      <c r="U793" s="338"/>
      <c r="V793" s="338"/>
      <c r="W793" s="338"/>
      <c r="X793" s="338"/>
      <c r="Y793" s="338"/>
      <c r="Z793" s="338"/>
      <c r="AA793" s="338"/>
      <c r="AB793" s="338"/>
    </row>
    <row r="794" spans="1:28" ht="14.25" customHeight="1" x14ac:dyDescent="0.35">
      <c r="A794" s="338"/>
      <c r="B794" s="338"/>
      <c r="C794" s="338"/>
      <c r="D794" s="338"/>
      <c r="E794" s="338"/>
      <c r="F794" s="338"/>
      <c r="G794" s="338"/>
      <c r="H794" s="338"/>
      <c r="I794" s="338"/>
      <c r="J794" s="338"/>
      <c r="K794" s="338"/>
      <c r="L794" s="338"/>
      <c r="M794" s="338"/>
      <c r="N794" s="338"/>
      <c r="O794" s="338"/>
      <c r="P794" s="338"/>
      <c r="Q794" s="338"/>
      <c r="R794" s="338"/>
      <c r="S794" s="338"/>
      <c r="T794" s="338"/>
      <c r="U794" s="338"/>
      <c r="V794" s="338"/>
      <c r="W794" s="338"/>
      <c r="X794" s="338"/>
      <c r="Y794" s="338"/>
      <c r="Z794" s="338"/>
      <c r="AA794" s="338"/>
      <c r="AB794" s="338"/>
    </row>
    <row r="795" spans="1:28" ht="14.25" customHeight="1" x14ac:dyDescent="0.35">
      <c r="A795" s="338"/>
      <c r="B795" s="338"/>
      <c r="C795" s="338"/>
      <c r="D795" s="338"/>
      <c r="E795" s="338"/>
      <c r="F795" s="338"/>
      <c r="G795" s="338"/>
      <c r="H795" s="338"/>
      <c r="I795" s="338"/>
      <c r="J795" s="338"/>
      <c r="K795" s="338"/>
      <c r="L795" s="338"/>
      <c r="M795" s="338"/>
      <c r="N795" s="338"/>
      <c r="O795" s="338"/>
      <c r="P795" s="338"/>
      <c r="Q795" s="338"/>
      <c r="R795" s="338"/>
      <c r="S795" s="338"/>
      <c r="T795" s="338"/>
      <c r="U795" s="338"/>
      <c r="V795" s="338"/>
      <c r="W795" s="338"/>
      <c r="X795" s="338"/>
      <c r="Y795" s="338"/>
      <c r="Z795" s="338"/>
      <c r="AA795" s="338"/>
      <c r="AB795" s="338"/>
    </row>
    <row r="796" spans="1:28" ht="14.25" customHeight="1" x14ac:dyDescent="0.35">
      <c r="A796" s="338"/>
      <c r="B796" s="338"/>
      <c r="C796" s="338"/>
      <c r="D796" s="338"/>
      <c r="E796" s="338"/>
      <c r="F796" s="338"/>
      <c r="G796" s="338"/>
      <c r="H796" s="338"/>
      <c r="I796" s="338"/>
      <c r="J796" s="338"/>
      <c r="K796" s="338"/>
      <c r="L796" s="338"/>
      <c r="M796" s="338"/>
      <c r="N796" s="338"/>
      <c r="O796" s="338"/>
      <c r="P796" s="338"/>
      <c r="Q796" s="338"/>
      <c r="R796" s="338"/>
      <c r="S796" s="338"/>
      <c r="T796" s="338"/>
      <c r="U796" s="338"/>
      <c r="V796" s="338"/>
      <c r="W796" s="338"/>
      <c r="X796" s="338"/>
      <c r="Y796" s="338"/>
      <c r="Z796" s="338"/>
      <c r="AA796" s="338"/>
      <c r="AB796" s="338"/>
    </row>
    <row r="797" spans="1:28" ht="14.25" customHeight="1" x14ac:dyDescent="0.35">
      <c r="A797" s="338"/>
      <c r="B797" s="338"/>
      <c r="C797" s="338"/>
      <c r="D797" s="338"/>
      <c r="E797" s="338"/>
      <c r="F797" s="338"/>
      <c r="G797" s="338"/>
      <c r="H797" s="338"/>
      <c r="I797" s="338"/>
      <c r="J797" s="338"/>
      <c r="K797" s="338"/>
      <c r="L797" s="338"/>
      <c r="M797" s="338"/>
      <c r="N797" s="338"/>
      <c r="O797" s="338"/>
      <c r="P797" s="338"/>
      <c r="Q797" s="338"/>
      <c r="R797" s="338"/>
      <c r="S797" s="338"/>
      <c r="T797" s="338"/>
      <c r="U797" s="338"/>
      <c r="V797" s="338"/>
      <c r="W797" s="338"/>
      <c r="X797" s="338"/>
      <c r="Y797" s="338"/>
      <c r="Z797" s="338"/>
      <c r="AA797" s="338"/>
      <c r="AB797" s="338"/>
    </row>
    <row r="798" spans="1:28" ht="14.25" customHeight="1" x14ac:dyDescent="0.35">
      <c r="A798" s="338"/>
      <c r="B798" s="338"/>
      <c r="C798" s="338"/>
      <c r="D798" s="338"/>
      <c r="E798" s="338"/>
      <c r="F798" s="338"/>
      <c r="G798" s="338"/>
      <c r="H798" s="338"/>
      <c r="I798" s="338"/>
      <c r="J798" s="338"/>
      <c r="K798" s="338"/>
      <c r="L798" s="338"/>
      <c r="M798" s="338"/>
      <c r="N798" s="338"/>
      <c r="O798" s="338"/>
      <c r="P798" s="338"/>
      <c r="Q798" s="338"/>
      <c r="R798" s="338"/>
      <c r="S798" s="338"/>
      <c r="T798" s="338"/>
      <c r="U798" s="338"/>
      <c r="V798" s="338"/>
      <c r="W798" s="338"/>
      <c r="X798" s="338"/>
      <c r="Y798" s="338"/>
      <c r="Z798" s="338"/>
      <c r="AA798" s="338"/>
      <c r="AB798" s="338"/>
    </row>
    <row r="799" spans="1:28" ht="14.25" customHeight="1" x14ac:dyDescent="0.35">
      <c r="A799" s="338"/>
      <c r="B799" s="338"/>
      <c r="C799" s="338"/>
      <c r="D799" s="338"/>
      <c r="E799" s="338"/>
      <c r="F799" s="338"/>
      <c r="G799" s="338"/>
      <c r="H799" s="338"/>
      <c r="I799" s="338"/>
      <c r="J799" s="338"/>
      <c r="K799" s="338"/>
      <c r="L799" s="338"/>
      <c r="M799" s="338"/>
      <c r="N799" s="338"/>
      <c r="O799" s="338"/>
      <c r="P799" s="338"/>
      <c r="Q799" s="338"/>
      <c r="R799" s="338"/>
      <c r="S799" s="338"/>
      <c r="T799" s="338"/>
      <c r="U799" s="338"/>
      <c r="V799" s="338"/>
      <c r="W799" s="338"/>
      <c r="X799" s="338"/>
      <c r="Y799" s="338"/>
      <c r="Z799" s="338"/>
      <c r="AA799" s="338"/>
      <c r="AB799" s="338"/>
    </row>
    <row r="800" spans="1:28" ht="14.25" customHeight="1" x14ac:dyDescent="0.35">
      <c r="A800" s="338"/>
      <c r="B800" s="338"/>
      <c r="C800" s="338"/>
      <c r="D800" s="338"/>
      <c r="E800" s="338"/>
      <c r="F800" s="338"/>
      <c r="G800" s="338"/>
      <c r="H800" s="338"/>
      <c r="I800" s="338"/>
      <c r="J800" s="338"/>
      <c r="K800" s="338"/>
      <c r="L800" s="338"/>
      <c r="M800" s="338"/>
      <c r="N800" s="338"/>
      <c r="O800" s="338"/>
      <c r="P800" s="338"/>
      <c r="Q800" s="338"/>
      <c r="R800" s="338"/>
      <c r="S800" s="338"/>
      <c r="T800" s="338"/>
      <c r="U800" s="338"/>
      <c r="V800" s="338"/>
      <c r="W800" s="338"/>
      <c r="X800" s="338"/>
      <c r="Y800" s="338"/>
      <c r="Z800" s="338"/>
      <c r="AA800" s="338"/>
      <c r="AB800" s="338"/>
    </row>
    <row r="801" spans="1:28" ht="14.25" customHeight="1" x14ac:dyDescent="0.35">
      <c r="A801" s="338"/>
      <c r="B801" s="338"/>
      <c r="C801" s="338"/>
      <c r="D801" s="338"/>
      <c r="E801" s="338"/>
      <c r="F801" s="338"/>
      <c r="G801" s="338"/>
      <c r="H801" s="338"/>
      <c r="I801" s="338"/>
      <c r="J801" s="338"/>
      <c r="K801" s="338"/>
      <c r="L801" s="338"/>
      <c r="M801" s="338"/>
      <c r="N801" s="338"/>
      <c r="O801" s="338"/>
      <c r="P801" s="338"/>
      <c r="Q801" s="338"/>
      <c r="R801" s="338"/>
      <c r="S801" s="338"/>
      <c r="T801" s="338"/>
      <c r="U801" s="338"/>
      <c r="V801" s="338"/>
      <c r="W801" s="338"/>
      <c r="X801" s="338"/>
      <c r="Y801" s="338"/>
      <c r="Z801" s="338"/>
      <c r="AA801" s="338"/>
      <c r="AB801" s="338"/>
    </row>
    <row r="802" spans="1:28" ht="14.25" customHeight="1" x14ac:dyDescent="0.35">
      <c r="A802" s="338"/>
      <c r="B802" s="338"/>
      <c r="C802" s="338"/>
      <c r="D802" s="338"/>
      <c r="E802" s="338"/>
      <c r="F802" s="338"/>
      <c r="G802" s="338"/>
      <c r="H802" s="338"/>
      <c r="I802" s="338"/>
      <c r="J802" s="338"/>
      <c r="K802" s="338"/>
      <c r="L802" s="338"/>
      <c r="M802" s="338"/>
      <c r="N802" s="338"/>
      <c r="O802" s="338"/>
      <c r="P802" s="338"/>
      <c r="Q802" s="338"/>
      <c r="R802" s="338"/>
      <c r="S802" s="338"/>
      <c r="T802" s="338"/>
      <c r="U802" s="338"/>
      <c r="V802" s="338"/>
      <c r="W802" s="338"/>
      <c r="X802" s="338"/>
      <c r="Y802" s="338"/>
      <c r="Z802" s="338"/>
      <c r="AA802" s="338"/>
      <c r="AB802" s="338"/>
    </row>
    <row r="803" spans="1:28" ht="14.25" customHeight="1" x14ac:dyDescent="0.35">
      <c r="A803" s="338"/>
      <c r="B803" s="338"/>
      <c r="C803" s="338"/>
      <c r="D803" s="338"/>
      <c r="E803" s="338"/>
      <c r="F803" s="338"/>
      <c r="G803" s="338"/>
      <c r="H803" s="338"/>
      <c r="I803" s="338"/>
      <c r="J803" s="338"/>
      <c r="K803" s="338"/>
      <c r="L803" s="338"/>
      <c r="M803" s="338"/>
      <c r="N803" s="338"/>
      <c r="O803" s="338"/>
      <c r="P803" s="338"/>
      <c r="Q803" s="338"/>
      <c r="R803" s="338"/>
      <c r="S803" s="338"/>
      <c r="T803" s="338"/>
      <c r="U803" s="338"/>
      <c r="V803" s="338"/>
      <c r="W803" s="338"/>
      <c r="X803" s="338"/>
      <c r="Y803" s="338"/>
      <c r="Z803" s="338"/>
      <c r="AA803" s="338"/>
      <c r="AB803" s="338"/>
    </row>
    <row r="804" spans="1:28" ht="14.25" customHeight="1" x14ac:dyDescent="0.35">
      <c r="A804" s="338"/>
      <c r="B804" s="338"/>
      <c r="C804" s="338"/>
      <c r="D804" s="338"/>
      <c r="E804" s="338"/>
      <c r="F804" s="338"/>
      <c r="G804" s="338"/>
      <c r="H804" s="338"/>
      <c r="I804" s="338"/>
      <c r="J804" s="338"/>
      <c r="K804" s="338"/>
      <c r="L804" s="338"/>
      <c r="M804" s="338"/>
      <c r="N804" s="338"/>
      <c r="O804" s="338"/>
      <c r="P804" s="338"/>
      <c r="Q804" s="338"/>
      <c r="R804" s="338"/>
      <c r="S804" s="338"/>
      <c r="T804" s="338"/>
      <c r="U804" s="338"/>
      <c r="V804" s="338"/>
      <c r="W804" s="338"/>
      <c r="X804" s="338"/>
      <c r="Y804" s="338"/>
      <c r="Z804" s="338"/>
      <c r="AA804" s="338"/>
      <c r="AB804" s="338"/>
    </row>
    <row r="805" spans="1:28" ht="14.25" customHeight="1" x14ac:dyDescent="0.35">
      <c r="A805" s="338"/>
      <c r="B805" s="338"/>
      <c r="C805" s="338"/>
      <c r="D805" s="338"/>
      <c r="E805" s="338"/>
      <c r="F805" s="338"/>
      <c r="G805" s="338"/>
      <c r="H805" s="338"/>
      <c r="I805" s="338"/>
      <c r="J805" s="338"/>
      <c r="K805" s="338"/>
      <c r="L805" s="338"/>
      <c r="M805" s="338"/>
      <c r="N805" s="338"/>
      <c r="O805" s="338"/>
      <c r="P805" s="338"/>
      <c r="Q805" s="338"/>
      <c r="R805" s="338"/>
      <c r="S805" s="338"/>
      <c r="T805" s="338"/>
      <c r="U805" s="338"/>
      <c r="V805" s="338"/>
      <c r="W805" s="338"/>
      <c r="X805" s="338"/>
      <c r="Y805" s="338"/>
      <c r="Z805" s="338"/>
      <c r="AA805" s="338"/>
      <c r="AB805" s="338"/>
    </row>
    <row r="806" spans="1:28" ht="14.25" customHeight="1" x14ac:dyDescent="0.35">
      <c r="A806" s="338"/>
      <c r="B806" s="338"/>
      <c r="C806" s="338"/>
      <c r="D806" s="338"/>
      <c r="E806" s="338"/>
      <c r="F806" s="338"/>
      <c r="G806" s="338"/>
      <c r="H806" s="338"/>
      <c r="I806" s="338"/>
      <c r="J806" s="338"/>
      <c r="K806" s="338"/>
      <c r="L806" s="338"/>
      <c r="M806" s="338"/>
      <c r="N806" s="338"/>
      <c r="O806" s="338"/>
      <c r="P806" s="338"/>
      <c r="Q806" s="338"/>
      <c r="R806" s="338"/>
      <c r="S806" s="338"/>
      <c r="T806" s="338"/>
      <c r="U806" s="338"/>
      <c r="V806" s="338"/>
      <c r="W806" s="338"/>
      <c r="X806" s="338"/>
      <c r="Y806" s="338"/>
      <c r="Z806" s="338"/>
      <c r="AA806" s="338"/>
      <c r="AB806" s="338"/>
    </row>
    <row r="807" spans="1:28" ht="14.25" customHeight="1" x14ac:dyDescent="0.35">
      <c r="A807" s="338"/>
      <c r="B807" s="338"/>
      <c r="C807" s="338"/>
      <c r="D807" s="338"/>
      <c r="E807" s="338"/>
      <c r="F807" s="338"/>
      <c r="G807" s="338"/>
      <c r="H807" s="338"/>
      <c r="I807" s="338"/>
      <c r="J807" s="338"/>
      <c r="K807" s="338"/>
      <c r="L807" s="338"/>
      <c r="M807" s="338"/>
      <c r="N807" s="338"/>
      <c r="O807" s="338"/>
      <c r="P807" s="338"/>
      <c r="Q807" s="338"/>
      <c r="R807" s="338"/>
      <c r="S807" s="338"/>
      <c r="T807" s="338"/>
      <c r="U807" s="338"/>
      <c r="V807" s="338"/>
      <c r="W807" s="338"/>
      <c r="X807" s="338"/>
      <c r="Y807" s="338"/>
      <c r="Z807" s="338"/>
      <c r="AA807" s="338"/>
      <c r="AB807" s="338"/>
    </row>
    <row r="808" spans="1:28" ht="14.25" customHeight="1" x14ac:dyDescent="0.35">
      <c r="A808" s="338"/>
      <c r="B808" s="338"/>
      <c r="C808" s="338"/>
      <c r="D808" s="338"/>
      <c r="E808" s="338"/>
      <c r="F808" s="338"/>
      <c r="G808" s="338"/>
      <c r="H808" s="338"/>
      <c r="I808" s="338"/>
      <c r="J808" s="338"/>
      <c r="K808" s="338"/>
      <c r="L808" s="338"/>
      <c r="M808" s="338"/>
      <c r="N808" s="338"/>
      <c r="O808" s="338"/>
      <c r="P808" s="338"/>
      <c r="Q808" s="338"/>
      <c r="R808" s="338"/>
      <c r="S808" s="338"/>
      <c r="T808" s="338"/>
      <c r="U808" s="338"/>
      <c r="V808" s="338"/>
      <c r="W808" s="338"/>
      <c r="X808" s="338"/>
      <c r="Y808" s="338"/>
      <c r="Z808" s="338"/>
      <c r="AA808" s="338"/>
      <c r="AB808" s="338"/>
    </row>
    <row r="809" spans="1:28" ht="14.25" customHeight="1" x14ac:dyDescent="0.35">
      <c r="A809" s="338"/>
      <c r="B809" s="338"/>
      <c r="C809" s="338"/>
      <c r="D809" s="338"/>
      <c r="E809" s="338"/>
      <c r="F809" s="338"/>
      <c r="G809" s="338"/>
      <c r="H809" s="338"/>
      <c r="I809" s="338"/>
      <c r="J809" s="338"/>
      <c r="K809" s="338"/>
      <c r="L809" s="338"/>
      <c r="M809" s="338"/>
      <c r="N809" s="338"/>
      <c r="O809" s="338"/>
      <c r="P809" s="338"/>
      <c r="Q809" s="338"/>
      <c r="R809" s="338"/>
      <c r="S809" s="338"/>
      <c r="T809" s="338"/>
      <c r="U809" s="338"/>
      <c r="V809" s="338"/>
      <c r="W809" s="338"/>
      <c r="X809" s="338"/>
      <c r="Y809" s="338"/>
      <c r="Z809" s="338"/>
      <c r="AA809" s="338"/>
      <c r="AB809" s="338"/>
    </row>
    <row r="810" spans="1:28" ht="14.25" customHeight="1" x14ac:dyDescent="0.35">
      <c r="A810" s="338"/>
      <c r="B810" s="338"/>
      <c r="C810" s="338"/>
      <c r="D810" s="338"/>
      <c r="E810" s="338"/>
      <c r="F810" s="338"/>
      <c r="G810" s="338"/>
      <c r="H810" s="338"/>
      <c r="I810" s="338"/>
      <c r="J810" s="338"/>
      <c r="K810" s="338"/>
      <c r="L810" s="338"/>
      <c r="M810" s="338"/>
      <c r="N810" s="338"/>
      <c r="O810" s="338"/>
      <c r="P810" s="338"/>
      <c r="Q810" s="338"/>
      <c r="R810" s="338"/>
      <c r="S810" s="338"/>
      <c r="T810" s="338"/>
      <c r="U810" s="338"/>
      <c r="V810" s="338"/>
      <c r="W810" s="338"/>
      <c r="X810" s="338"/>
      <c r="Y810" s="338"/>
      <c r="Z810" s="338"/>
      <c r="AA810" s="338"/>
      <c r="AB810" s="338"/>
    </row>
    <row r="811" spans="1:28" ht="14.25" customHeight="1" x14ac:dyDescent="0.35">
      <c r="A811" s="338"/>
      <c r="B811" s="338"/>
      <c r="C811" s="338"/>
      <c r="D811" s="338"/>
      <c r="E811" s="338"/>
      <c r="F811" s="338"/>
      <c r="G811" s="338"/>
      <c r="H811" s="338"/>
      <c r="I811" s="338"/>
      <c r="J811" s="338"/>
      <c r="K811" s="338"/>
      <c r="L811" s="338"/>
      <c r="M811" s="338"/>
      <c r="N811" s="338"/>
      <c r="O811" s="338"/>
      <c r="P811" s="338"/>
      <c r="Q811" s="338"/>
      <c r="R811" s="338"/>
      <c r="S811" s="338"/>
      <c r="T811" s="338"/>
      <c r="U811" s="338"/>
      <c r="V811" s="338"/>
      <c r="W811" s="338"/>
      <c r="X811" s="338"/>
      <c r="Y811" s="338"/>
      <c r="Z811" s="338"/>
      <c r="AA811" s="338"/>
      <c r="AB811" s="338"/>
    </row>
    <row r="812" spans="1:28" ht="14.25" customHeight="1" x14ac:dyDescent="0.35">
      <c r="A812" s="338"/>
      <c r="B812" s="338"/>
      <c r="C812" s="338"/>
      <c r="D812" s="338"/>
      <c r="E812" s="338"/>
      <c r="F812" s="338"/>
      <c r="G812" s="338"/>
      <c r="H812" s="338"/>
      <c r="I812" s="338"/>
      <c r="J812" s="338"/>
      <c r="K812" s="338"/>
      <c r="L812" s="338"/>
      <c r="M812" s="338"/>
      <c r="N812" s="338"/>
      <c r="O812" s="338"/>
      <c r="P812" s="338"/>
      <c r="Q812" s="338"/>
      <c r="R812" s="338"/>
      <c r="S812" s="338"/>
      <c r="T812" s="338"/>
      <c r="U812" s="338"/>
      <c r="V812" s="338"/>
      <c r="W812" s="338"/>
      <c r="X812" s="338"/>
      <c r="Y812" s="338"/>
      <c r="Z812" s="338"/>
      <c r="AA812" s="338"/>
      <c r="AB812" s="338"/>
    </row>
    <row r="813" spans="1:28" ht="14.25" customHeight="1" x14ac:dyDescent="0.35">
      <c r="A813" s="338"/>
      <c r="B813" s="338"/>
      <c r="C813" s="338"/>
      <c r="D813" s="338"/>
      <c r="E813" s="338"/>
      <c r="F813" s="338"/>
      <c r="G813" s="338"/>
      <c r="H813" s="338"/>
      <c r="I813" s="338"/>
      <c r="J813" s="338"/>
      <c r="K813" s="338"/>
      <c r="L813" s="338"/>
      <c r="M813" s="338"/>
      <c r="N813" s="338"/>
      <c r="O813" s="338"/>
      <c r="P813" s="338"/>
      <c r="Q813" s="338"/>
      <c r="R813" s="338"/>
      <c r="S813" s="338"/>
      <c r="T813" s="338"/>
      <c r="U813" s="338"/>
      <c r="V813" s="338"/>
      <c r="W813" s="338"/>
      <c r="X813" s="338"/>
      <c r="Y813" s="338"/>
      <c r="Z813" s="338"/>
      <c r="AA813" s="338"/>
      <c r="AB813" s="338"/>
    </row>
    <row r="814" spans="1:28" ht="14.25" customHeight="1" x14ac:dyDescent="0.35">
      <c r="A814" s="338"/>
      <c r="B814" s="338"/>
      <c r="C814" s="338"/>
      <c r="D814" s="338"/>
      <c r="E814" s="338"/>
      <c r="F814" s="338"/>
      <c r="G814" s="338"/>
      <c r="H814" s="338"/>
      <c r="I814" s="338"/>
      <c r="J814" s="338"/>
      <c r="K814" s="338"/>
      <c r="L814" s="338"/>
      <c r="M814" s="338"/>
      <c r="N814" s="338"/>
      <c r="O814" s="338"/>
      <c r="P814" s="338"/>
      <c r="Q814" s="338"/>
      <c r="R814" s="338"/>
      <c r="S814" s="338"/>
      <c r="T814" s="338"/>
      <c r="U814" s="338"/>
      <c r="V814" s="338"/>
      <c r="W814" s="338"/>
      <c r="X814" s="338"/>
      <c r="Y814" s="338"/>
      <c r="Z814" s="338"/>
      <c r="AA814" s="338"/>
      <c r="AB814" s="338"/>
    </row>
    <row r="815" spans="1:28" ht="14.25" customHeight="1" x14ac:dyDescent="0.35">
      <c r="A815" s="338"/>
      <c r="B815" s="338"/>
      <c r="C815" s="338"/>
      <c r="D815" s="338"/>
      <c r="E815" s="338"/>
      <c r="F815" s="338"/>
      <c r="G815" s="338"/>
      <c r="H815" s="338"/>
      <c r="I815" s="338"/>
      <c r="J815" s="338"/>
      <c r="K815" s="338"/>
      <c r="L815" s="338"/>
      <c r="M815" s="338"/>
      <c r="N815" s="338"/>
      <c r="O815" s="338"/>
      <c r="P815" s="338"/>
      <c r="Q815" s="338"/>
      <c r="R815" s="338"/>
      <c r="S815" s="338"/>
      <c r="T815" s="338"/>
      <c r="U815" s="338"/>
      <c r="V815" s="338"/>
      <c r="W815" s="338"/>
      <c r="X815" s="338"/>
      <c r="Y815" s="338"/>
      <c r="Z815" s="338"/>
      <c r="AA815" s="338"/>
      <c r="AB815" s="338"/>
    </row>
    <row r="816" spans="1:28" ht="14.25" customHeight="1" x14ac:dyDescent="0.35">
      <c r="A816" s="338"/>
      <c r="B816" s="338"/>
      <c r="C816" s="338"/>
      <c r="D816" s="338"/>
      <c r="E816" s="338"/>
      <c r="F816" s="338"/>
      <c r="G816" s="338"/>
      <c r="H816" s="338"/>
      <c r="I816" s="338"/>
      <c r="J816" s="338"/>
      <c r="K816" s="338"/>
      <c r="L816" s="338"/>
      <c r="M816" s="338"/>
      <c r="N816" s="338"/>
      <c r="O816" s="338"/>
      <c r="P816" s="338"/>
      <c r="Q816" s="338"/>
      <c r="R816" s="338"/>
      <c r="S816" s="338"/>
      <c r="T816" s="338"/>
      <c r="U816" s="338"/>
      <c r="V816" s="338"/>
      <c r="W816" s="338"/>
      <c r="X816" s="338"/>
      <c r="Y816" s="338"/>
      <c r="Z816" s="338"/>
      <c r="AA816" s="338"/>
      <c r="AB816" s="338"/>
    </row>
    <row r="817" spans="1:28" ht="14.25" customHeight="1" x14ac:dyDescent="0.35">
      <c r="A817" s="338"/>
      <c r="B817" s="338"/>
      <c r="C817" s="338"/>
      <c r="D817" s="338"/>
      <c r="E817" s="338"/>
      <c r="F817" s="338"/>
      <c r="G817" s="338"/>
      <c r="H817" s="338"/>
      <c r="I817" s="338"/>
      <c r="J817" s="338"/>
      <c r="K817" s="338"/>
      <c r="L817" s="338"/>
      <c r="M817" s="338"/>
      <c r="N817" s="338"/>
      <c r="O817" s="338"/>
      <c r="P817" s="338"/>
      <c r="Q817" s="338"/>
      <c r="R817" s="338"/>
      <c r="S817" s="338"/>
      <c r="T817" s="338"/>
      <c r="U817" s="338"/>
      <c r="V817" s="338"/>
      <c r="W817" s="338"/>
      <c r="X817" s="338"/>
      <c r="Y817" s="338"/>
      <c r="Z817" s="338"/>
      <c r="AA817" s="338"/>
      <c r="AB817" s="338"/>
    </row>
    <row r="818" spans="1:28" ht="14.25" customHeight="1" x14ac:dyDescent="0.35">
      <c r="A818" s="338"/>
      <c r="B818" s="338"/>
      <c r="C818" s="338"/>
      <c r="D818" s="338"/>
      <c r="E818" s="338"/>
      <c r="F818" s="338"/>
      <c r="G818" s="338"/>
      <c r="H818" s="338"/>
      <c r="I818" s="338"/>
      <c r="J818" s="338"/>
      <c r="K818" s="338"/>
      <c r="L818" s="338"/>
      <c r="M818" s="338"/>
      <c r="N818" s="338"/>
      <c r="O818" s="338"/>
      <c r="P818" s="338"/>
      <c r="Q818" s="338"/>
      <c r="R818" s="338"/>
      <c r="S818" s="338"/>
      <c r="T818" s="338"/>
      <c r="U818" s="338"/>
      <c r="V818" s="338"/>
      <c r="W818" s="338"/>
      <c r="X818" s="338"/>
      <c r="Y818" s="338"/>
      <c r="Z818" s="338"/>
      <c r="AA818" s="338"/>
      <c r="AB818" s="338"/>
    </row>
    <row r="819" spans="1:28" ht="14.25" customHeight="1" x14ac:dyDescent="0.35">
      <c r="A819" s="338"/>
      <c r="B819" s="338"/>
      <c r="C819" s="338"/>
      <c r="D819" s="338"/>
      <c r="E819" s="338"/>
      <c r="F819" s="338"/>
      <c r="G819" s="338"/>
      <c r="H819" s="338"/>
      <c r="I819" s="338"/>
      <c r="J819" s="338"/>
      <c r="K819" s="338"/>
      <c r="L819" s="338"/>
      <c r="M819" s="338"/>
      <c r="N819" s="338"/>
      <c r="O819" s="338"/>
      <c r="P819" s="338"/>
      <c r="Q819" s="338"/>
      <c r="R819" s="338"/>
      <c r="S819" s="338"/>
      <c r="T819" s="338"/>
      <c r="U819" s="338"/>
      <c r="V819" s="338"/>
      <c r="W819" s="338"/>
      <c r="X819" s="338"/>
      <c r="Y819" s="338"/>
      <c r="Z819" s="338"/>
      <c r="AA819" s="338"/>
      <c r="AB819" s="338"/>
    </row>
    <row r="820" spans="1:28" ht="14.25" customHeight="1" x14ac:dyDescent="0.35">
      <c r="A820" s="338"/>
      <c r="B820" s="338"/>
      <c r="C820" s="338"/>
      <c r="D820" s="338"/>
      <c r="E820" s="338"/>
      <c r="F820" s="338"/>
      <c r="G820" s="338"/>
      <c r="H820" s="338"/>
      <c r="I820" s="338"/>
      <c r="J820" s="338"/>
      <c r="K820" s="338"/>
      <c r="L820" s="338"/>
      <c r="M820" s="338"/>
      <c r="N820" s="338"/>
      <c r="O820" s="338"/>
      <c r="P820" s="338"/>
      <c r="Q820" s="338"/>
      <c r="R820" s="338"/>
      <c r="S820" s="338"/>
      <c r="T820" s="338"/>
      <c r="U820" s="338"/>
      <c r="V820" s="338"/>
      <c r="W820" s="338"/>
      <c r="X820" s="338"/>
      <c r="Y820" s="338"/>
      <c r="Z820" s="338"/>
      <c r="AA820" s="338"/>
      <c r="AB820" s="338"/>
    </row>
    <row r="821" spans="1:28" ht="14.25" customHeight="1" x14ac:dyDescent="0.35">
      <c r="A821" s="338"/>
      <c r="B821" s="338"/>
      <c r="C821" s="338"/>
      <c r="D821" s="338"/>
      <c r="E821" s="338"/>
      <c r="F821" s="338"/>
      <c r="G821" s="338"/>
      <c r="H821" s="338"/>
      <c r="I821" s="338"/>
      <c r="J821" s="338"/>
      <c r="K821" s="338"/>
      <c r="L821" s="338"/>
      <c r="M821" s="338"/>
      <c r="N821" s="338"/>
      <c r="O821" s="338"/>
      <c r="P821" s="338"/>
      <c r="Q821" s="338"/>
      <c r="R821" s="338"/>
      <c r="S821" s="338"/>
      <c r="T821" s="338"/>
      <c r="U821" s="338"/>
      <c r="V821" s="338"/>
      <c r="W821" s="338"/>
      <c r="X821" s="338"/>
      <c r="Y821" s="338"/>
      <c r="Z821" s="338"/>
      <c r="AA821" s="338"/>
      <c r="AB821" s="338"/>
    </row>
    <row r="822" spans="1:28" ht="14.25" customHeight="1" x14ac:dyDescent="0.35">
      <c r="A822" s="338"/>
      <c r="B822" s="338"/>
      <c r="C822" s="338"/>
      <c r="D822" s="338"/>
      <c r="E822" s="338"/>
      <c r="F822" s="338"/>
      <c r="G822" s="338"/>
      <c r="H822" s="338"/>
      <c r="I822" s="338"/>
      <c r="J822" s="338"/>
      <c r="K822" s="338"/>
      <c r="L822" s="338"/>
      <c r="M822" s="338"/>
      <c r="N822" s="338"/>
      <c r="O822" s="338"/>
      <c r="P822" s="338"/>
      <c r="Q822" s="338"/>
      <c r="R822" s="338"/>
      <c r="S822" s="338"/>
      <c r="T822" s="338"/>
      <c r="U822" s="338"/>
      <c r="V822" s="338"/>
      <c r="W822" s="338"/>
      <c r="X822" s="338"/>
      <c r="Y822" s="338"/>
      <c r="Z822" s="338"/>
      <c r="AA822" s="338"/>
      <c r="AB822" s="338"/>
    </row>
    <row r="823" spans="1:28" ht="14.25" customHeight="1" x14ac:dyDescent="0.35">
      <c r="A823" s="338"/>
      <c r="B823" s="338"/>
      <c r="C823" s="338"/>
      <c r="D823" s="338"/>
      <c r="E823" s="338"/>
      <c r="F823" s="338"/>
      <c r="G823" s="338"/>
      <c r="H823" s="338"/>
      <c r="I823" s="338"/>
      <c r="J823" s="338"/>
      <c r="K823" s="338"/>
      <c r="L823" s="338"/>
      <c r="M823" s="338"/>
      <c r="N823" s="338"/>
      <c r="O823" s="338"/>
      <c r="P823" s="338"/>
      <c r="Q823" s="338"/>
      <c r="R823" s="338"/>
      <c r="S823" s="338"/>
      <c r="T823" s="338"/>
      <c r="U823" s="338"/>
      <c r="V823" s="338"/>
      <c r="W823" s="338"/>
      <c r="X823" s="338"/>
      <c r="Y823" s="338"/>
      <c r="Z823" s="338"/>
      <c r="AA823" s="338"/>
      <c r="AB823" s="338"/>
    </row>
    <row r="824" spans="1:28" ht="14.25" customHeight="1" x14ac:dyDescent="0.35">
      <c r="A824" s="338"/>
      <c r="B824" s="338"/>
      <c r="C824" s="338"/>
      <c r="D824" s="338"/>
      <c r="E824" s="338"/>
      <c r="F824" s="338"/>
      <c r="G824" s="338"/>
      <c r="H824" s="338"/>
      <c r="I824" s="338"/>
      <c r="J824" s="338"/>
      <c r="K824" s="338"/>
      <c r="L824" s="338"/>
      <c r="M824" s="338"/>
      <c r="N824" s="338"/>
      <c r="O824" s="338"/>
      <c r="P824" s="338"/>
      <c r="Q824" s="338"/>
      <c r="R824" s="338"/>
      <c r="S824" s="338"/>
      <c r="T824" s="338"/>
      <c r="U824" s="338"/>
      <c r="V824" s="338"/>
      <c r="W824" s="338"/>
      <c r="X824" s="338"/>
      <c r="Y824" s="338"/>
      <c r="Z824" s="338"/>
      <c r="AA824" s="338"/>
      <c r="AB824" s="338"/>
    </row>
    <row r="825" spans="1:28" ht="14.25" customHeight="1" x14ac:dyDescent="0.35">
      <c r="A825" s="338"/>
      <c r="B825" s="338"/>
      <c r="C825" s="338"/>
      <c r="D825" s="338"/>
      <c r="E825" s="338"/>
      <c r="F825" s="338"/>
      <c r="G825" s="338"/>
      <c r="H825" s="338"/>
      <c r="I825" s="338"/>
      <c r="J825" s="338"/>
      <c r="K825" s="338"/>
      <c r="L825" s="338"/>
      <c r="M825" s="338"/>
      <c r="N825" s="338"/>
      <c r="O825" s="338"/>
      <c r="P825" s="338"/>
      <c r="Q825" s="338"/>
      <c r="R825" s="338"/>
      <c r="S825" s="338"/>
      <c r="T825" s="338"/>
      <c r="U825" s="338"/>
      <c r="V825" s="338"/>
      <c r="W825" s="338"/>
      <c r="X825" s="338"/>
      <c r="Y825" s="338"/>
      <c r="Z825" s="338"/>
      <c r="AA825" s="338"/>
      <c r="AB825" s="338"/>
    </row>
    <row r="826" spans="1:28" ht="14.25" customHeight="1" x14ac:dyDescent="0.35">
      <c r="A826" s="338"/>
      <c r="B826" s="338"/>
      <c r="C826" s="338"/>
      <c r="D826" s="338"/>
      <c r="E826" s="338"/>
      <c r="F826" s="338"/>
      <c r="G826" s="338"/>
      <c r="H826" s="338"/>
      <c r="I826" s="338"/>
      <c r="J826" s="338"/>
      <c r="K826" s="338"/>
      <c r="L826" s="338"/>
      <c r="M826" s="338"/>
      <c r="N826" s="338"/>
      <c r="O826" s="338"/>
      <c r="P826" s="338"/>
      <c r="Q826" s="338"/>
      <c r="R826" s="338"/>
      <c r="S826" s="338"/>
      <c r="T826" s="338"/>
      <c r="U826" s="338"/>
      <c r="V826" s="338"/>
      <c r="W826" s="338"/>
      <c r="X826" s="338"/>
      <c r="Y826" s="338"/>
      <c r="Z826" s="338"/>
      <c r="AA826" s="338"/>
      <c r="AB826" s="338"/>
    </row>
    <row r="827" spans="1:28" ht="14.25" customHeight="1" x14ac:dyDescent="0.35">
      <c r="A827" s="338"/>
      <c r="B827" s="338"/>
      <c r="C827" s="338"/>
      <c r="D827" s="338"/>
      <c r="E827" s="338"/>
      <c r="F827" s="338"/>
      <c r="G827" s="338"/>
      <c r="H827" s="338"/>
      <c r="I827" s="338"/>
      <c r="J827" s="338"/>
      <c r="K827" s="338"/>
      <c r="L827" s="338"/>
      <c r="M827" s="338"/>
      <c r="N827" s="338"/>
      <c r="O827" s="338"/>
      <c r="P827" s="338"/>
      <c r="Q827" s="338"/>
      <c r="R827" s="338"/>
      <c r="S827" s="338"/>
      <c r="T827" s="338"/>
      <c r="U827" s="338"/>
      <c r="V827" s="338"/>
      <c r="W827" s="338"/>
      <c r="X827" s="338"/>
      <c r="Y827" s="338"/>
      <c r="Z827" s="338"/>
      <c r="AA827" s="338"/>
      <c r="AB827" s="338"/>
    </row>
    <row r="828" spans="1:28" ht="14.25" customHeight="1" x14ac:dyDescent="0.35">
      <c r="A828" s="338"/>
      <c r="B828" s="338"/>
      <c r="C828" s="338"/>
      <c r="D828" s="338"/>
      <c r="E828" s="338"/>
      <c r="F828" s="338"/>
      <c r="G828" s="338"/>
      <c r="H828" s="338"/>
      <c r="I828" s="338"/>
      <c r="J828" s="338"/>
      <c r="K828" s="338"/>
      <c r="L828" s="338"/>
      <c r="M828" s="338"/>
      <c r="N828" s="338"/>
      <c r="O828" s="338"/>
      <c r="P828" s="338"/>
      <c r="Q828" s="338"/>
      <c r="R828" s="338"/>
      <c r="S828" s="338"/>
      <c r="T828" s="338"/>
      <c r="U828" s="338"/>
      <c r="V828" s="338"/>
      <c r="W828" s="338"/>
      <c r="X828" s="338"/>
      <c r="Y828" s="338"/>
      <c r="Z828" s="338"/>
      <c r="AA828" s="338"/>
      <c r="AB828" s="338"/>
    </row>
    <row r="829" spans="1:28" ht="14.25" customHeight="1" x14ac:dyDescent="0.35">
      <c r="A829" s="338"/>
      <c r="B829" s="338"/>
      <c r="C829" s="338"/>
      <c r="D829" s="338"/>
      <c r="E829" s="338"/>
      <c r="F829" s="338"/>
      <c r="G829" s="338"/>
      <c r="H829" s="338"/>
      <c r="I829" s="338"/>
      <c r="J829" s="338"/>
      <c r="K829" s="338"/>
      <c r="L829" s="338"/>
      <c r="M829" s="338"/>
      <c r="N829" s="338"/>
      <c r="O829" s="338"/>
      <c r="P829" s="338"/>
      <c r="Q829" s="338"/>
      <c r="R829" s="338"/>
      <c r="S829" s="338"/>
      <c r="T829" s="338"/>
      <c r="U829" s="338"/>
      <c r="V829" s="338"/>
      <c r="W829" s="338"/>
      <c r="X829" s="338"/>
      <c r="Y829" s="338"/>
      <c r="Z829" s="338"/>
      <c r="AA829" s="338"/>
      <c r="AB829" s="338"/>
    </row>
    <row r="830" spans="1:28" ht="14.25" customHeight="1" x14ac:dyDescent="0.35">
      <c r="A830" s="338"/>
      <c r="B830" s="338"/>
      <c r="C830" s="338"/>
      <c r="D830" s="338"/>
      <c r="E830" s="338"/>
      <c r="F830" s="338"/>
      <c r="G830" s="338"/>
      <c r="H830" s="338"/>
      <c r="I830" s="338"/>
      <c r="J830" s="338"/>
      <c r="K830" s="338"/>
      <c r="L830" s="338"/>
      <c r="M830" s="338"/>
      <c r="N830" s="338"/>
      <c r="O830" s="338"/>
      <c r="P830" s="338"/>
      <c r="Q830" s="338"/>
      <c r="R830" s="338"/>
      <c r="S830" s="338"/>
      <c r="T830" s="338"/>
      <c r="U830" s="338"/>
      <c r="V830" s="338"/>
      <c r="W830" s="338"/>
      <c r="X830" s="338"/>
      <c r="Y830" s="338"/>
      <c r="Z830" s="338"/>
      <c r="AA830" s="338"/>
      <c r="AB830" s="338"/>
    </row>
    <row r="831" spans="1:28" ht="14.25" customHeight="1" x14ac:dyDescent="0.35">
      <c r="A831" s="338"/>
      <c r="B831" s="338"/>
      <c r="C831" s="338"/>
      <c r="D831" s="338"/>
      <c r="E831" s="338"/>
      <c r="F831" s="338"/>
      <c r="G831" s="338"/>
      <c r="H831" s="338"/>
      <c r="I831" s="338"/>
      <c r="J831" s="338"/>
      <c r="K831" s="338"/>
      <c r="L831" s="338"/>
      <c r="M831" s="338"/>
      <c r="N831" s="338"/>
      <c r="O831" s="338"/>
      <c r="P831" s="338"/>
      <c r="Q831" s="338"/>
      <c r="R831" s="338"/>
      <c r="S831" s="338"/>
      <c r="T831" s="338"/>
      <c r="U831" s="338"/>
      <c r="V831" s="338"/>
      <c r="W831" s="338"/>
      <c r="X831" s="338"/>
      <c r="Y831" s="338"/>
      <c r="Z831" s="338"/>
      <c r="AA831" s="338"/>
      <c r="AB831" s="338"/>
    </row>
    <row r="832" spans="1:28" ht="14.25" customHeight="1" x14ac:dyDescent="0.35">
      <c r="A832" s="338"/>
      <c r="B832" s="338"/>
      <c r="C832" s="338"/>
      <c r="D832" s="338"/>
      <c r="E832" s="338"/>
      <c r="F832" s="338"/>
      <c r="G832" s="338"/>
      <c r="H832" s="338"/>
      <c r="I832" s="338"/>
      <c r="J832" s="338"/>
      <c r="K832" s="338"/>
      <c r="L832" s="338"/>
      <c r="M832" s="338"/>
      <c r="N832" s="338"/>
      <c r="O832" s="338"/>
      <c r="P832" s="338"/>
      <c r="Q832" s="338"/>
      <c r="R832" s="338"/>
      <c r="S832" s="338"/>
      <c r="T832" s="338"/>
      <c r="U832" s="338"/>
      <c r="V832" s="338"/>
      <c r="W832" s="338"/>
      <c r="X832" s="338"/>
      <c r="Y832" s="338"/>
      <c r="Z832" s="338"/>
      <c r="AA832" s="338"/>
      <c r="AB832" s="338"/>
    </row>
    <row r="833" spans="1:28" ht="14.25" customHeight="1" x14ac:dyDescent="0.35">
      <c r="A833" s="338"/>
      <c r="B833" s="338"/>
      <c r="C833" s="338"/>
      <c r="D833" s="338"/>
      <c r="E833" s="338"/>
      <c r="F833" s="338"/>
      <c r="G833" s="338"/>
      <c r="H833" s="338"/>
      <c r="I833" s="338"/>
      <c r="J833" s="338"/>
      <c r="K833" s="338"/>
      <c r="L833" s="338"/>
      <c r="M833" s="338"/>
      <c r="N833" s="338"/>
      <c r="O833" s="338"/>
      <c r="P833" s="338"/>
      <c r="Q833" s="338"/>
      <c r="R833" s="338"/>
      <c r="S833" s="338"/>
      <c r="T833" s="338"/>
      <c r="U833" s="338"/>
      <c r="V833" s="338"/>
      <c r="W833" s="338"/>
      <c r="X833" s="338"/>
      <c r="Y833" s="338"/>
      <c r="Z833" s="338"/>
      <c r="AA833" s="338"/>
      <c r="AB833" s="338"/>
    </row>
    <row r="834" spans="1:28" ht="14.25" customHeight="1" x14ac:dyDescent="0.35">
      <c r="A834" s="338"/>
      <c r="B834" s="338"/>
      <c r="C834" s="338"/>
      <c r="D834" s="338"/>
      <c r="E834" s="338"/>
      <c r="F834" s="338"/>
      <c r="G834" s="338"/>
      <c r="H834" s="338"/>
      <c r="I834" s="338"/>
      <c r="J834" s="338"/>
      <c r="K834" s="338"/>
      <c r="L834" s="338"/>
      <c r="M834" s="338"/>
      <c r="N834" s="338"/>
      <c r="O834" s="338"/>
      <c r="P834" s="338"/>
      <c r="Q834" s="338"/>
      <c r="R834" s="338"/>
      <c r="S834" s="338"/>
      <c r="T834" s="338"/>
      <c r="U834" s="338"/>
      <c r="V834" s="338"/>
      <c r="W834" s="338"/>
      <c r="X834" s="338"/>
      <c r="Y834" s="338"/>
      <c r="Z834" s="338"/>
      <c r="AA834" s="338"/>
      <c r="AB834" s="338"/>
    </row>
    <row r="835" spans="1:28" ht="14.25" customHeight="1" x14ac:dyDescent="0.35">
      <c r="A835" s="338"/>
      <c r="B835" s="338"/>
      <c r="C835" s="338"/>
      <c r="D835" s="338"/>
      <c r="E835" s="338"/>
      <c r="F835" s="338"/>
      <c r="G835" s="338"/>
      <c r="H835" s="338"/>
      <c r="I835" s="338"/>
      <c r="J835" s="338"/>
      <c r="K835" s="338"/>
      <c r="L835" s="338"/>
      <c r="M835" s="338"/>
      <c r="N835" s="338"/>
      <c r="O835" s="338"/>
      <c r="P835" s="338"/>
      <c r="Q835" s="338"/>
      <c r="R835" s="338"/>
      <c r="S835" s="338"/>
      <c r="T835" s="338"/>
      <c r="U835" s="338"/>
      <c r="V835" s="338"/>
      <c r="W835" s="338"/>
      <c r="X835" s="338"/>
      <c r="Y835" s="338"/>
      <c r="Z835" s="338"/>
      <c r="AA835" s="338"/>
      <c r="AB835" s="338"/>
    </row>
    <row r="836" spans="1:28" ht="14.25" customHeight="1" x14ac:dyDescent="0.35">
      <c r="A836" s="338"/>
      <c r="B836" s="338"/>
      <c r="C836" s="338"/>
      <c r="D836" s="338"/>
      <c r="E836" s="338"/>
      <c r="F836" s="338"/>
      <c r="G836" s="338"/>
      <c r="H836" s="338"/>
      <c r="I836" s="338"/>
      <c r="J836" s="338"/>
      <c r="K836" s="338"/>
      <c r="L836" s="338"/>
      <c r="M836" s="338"/>
      <c r="N836" s="338"/>
      <c r="O836" s="338"/>
      <c r="P836" s="338"/>
      <c r="Q836" s="338"/>
      <c r="R836" s="338"/>
      <c r="S836" s="338"/>
      <c r="T836" s="338"/>
      <c r="U836" s="338"/>
      <c r="V836" s="338"/>
      <c r="W836" s="338"/>
      <c r="X836" s="338"/>
      <c r="Y836" s="338"/>
      <c r="Z836" s="338"/>
      <c r="AA836" s="338"/>
      <c r="AB836" s="338"/>
    </row>
    <row r="837" spans="1:28" ht="14.25" customHeight="1" x14ac:dyDescent="0.35">
      <c r="A837" s="338"/>
      <c r="B837" s="338"/>
      <c r="C837" s="338"/>
      <c r="D837" s="338"/>
      <c r="E837" s="338"/>
      <c r="F837" s="338"/>
      <c r="G837" s="338"/>
      <c r="H837" s="338"/>
      <c r="I837" s="338"/>
      <c r="J837" s="338"/>
      <c r="K837" s="338"/>
      <c r="L837" s="338"/>
      <c r="M837" s="338"/>
      <c r="N837" s="338"/>
      <c r="O837" s="338"/>
      <c r="P837" s="338"/>
      <c r="Q837" s="338"/>
      <c r="R837" s="338"/>
      <c r="S837" s="338"/>
      <c r="T837" s="338"/>
      <c r="U837" s="338"/>
      <c r="V837" s="338"/>
      <c r="W837" s="338"/>
      <c r="X837" s="338"/>
      <c r="Y837" s="338"/>
      <c r="Z837" s="338"/>
      <c r="AA837" s="338"/>
      <c r="AB837" s="338"/>
    </row>
    <row r="838" spans="1:28" ht="14.25" customHeight="1" x14ac:dyDescent="0.35">
      <c r="A838" s="338"/>
      <c r="B838" s="338"/>
      <c r="C838" s="338"/>
      <c r="D838" s="338"/>
      <c r="E838" s="338"/>
      <c r="F838" s="338"/>
      <c r="G838" s="338"/>
      <c r="H838" s="338"/>
      <c r="I838" s="338"/>
      <c r="J838" s="338"/>
      <c r="K838" s="338"/>
      <c r="L838" s="338"/>
      <c r="M838" s="338"/>
      <c r="N838" s="338"/>
      <c r="O838" s="338"/>
      <c r="P838" s="338"/>
      <c r="Q838" s="338"/>
      <c r="R838" s="338"/>
      <c r="S838" s="338"/>
      <c r="T838" s="338"/>
      <c r="U838" s="338"/>
      <c r="V838" s="338"/>
      <c r="W838" s="338"/>
      <c r="X838" s="338"/>
      <c r="Y838" s="338"/>
      <c r="Z838" s="338"/>
      <c r="AA838" s="338"/>
      <c r="AB838" s="338"/>
    </row>
    <row r="839" spans="1:28" ht="14.25" customHeight="1" x14ac:dyDescent="0.35">
      <c r="A839" s="338"/>
      <c r="B839" s="338"/>
      <c r="C839" s="338"/>
      <c r="D839" s="338"/>
      <c r="E839" s="338"/>
      <c r="F839" s="338"/>
      <c r="G839" s="338"/>
      <c r="H839" s="338"/>
      <c r="I839" s="338"/>
      <c r="J839" s="338"/>
      <c r="K839" s="338"/>
      <c r="L839" s="338"/>
      <c r="M839" s="338"/>
      <c r="N839" s="338"/>
      <c r="O839" s="338"/>
      <c r="P839" s="338"/>
      <c r="Q839" s="338"/>
      <c r="R839" s="338"/>
      <c r="S839" s="338"/>
      <c r="T839" s="338"/>
      <c r="U839" s="338"/>
      <c r="V839" s="338"/>
      <c r="W839" s="338"/>
      <c r="X839" s="338"/>
      <c r="Y839" s="338"/>
      <c r="Z839" s="338"/>
      <c r="AA839" s="338"/>
      <c r="AB839" s="338"/>
    </row>
    <row r="840" spans="1:28" ht="14.25" customHeight="1" x14ac:dyDescent="0.35">
      <c r="A840" s="338"/>
      <c r="B840" s="338"/>
      <c r="C840" s="338"/>
      <c r="D840" s="338"/>
      <c r="E840" s="338"/>
      <c r="F840" s="338"/>
      <c r="G840" s="338"/>
      <c r="H840" s="338"/>
      <c r="I840" s="338"/>
      <c r="J840" s="338"/>
      <c r="K840" s="338"/>
      <c r="L840" s="338"/>
      <c r="M840" s="338"/>
      <c r="N840" s="338"/>
      <c r="O840" s="338"/>
      <c r="P840" s="338"/>
      <c r="Q840" s="338"/>
      <c r="R840" s="338"/>
      <c r="S840" s="338"/>
      <c r="T840" s="338"/>
      <c r="U840" s="338"/>
      <c r="V840" s="338"/>
      <c r="W840" s="338"/>
      <c r="X840" s="338"/>
      <c r="Y840" s="338"/>
      <c r="Z840" s="338"/>
      <c r="AA840" s="338"/>
      <c r="AB840" s="338"/>
    </row>
    <row r="841" spans="1:28" ht="14.25" customHeight="1" x14ac:dyDescent="0.35">
      <c r="A841" s="338"/>
      <c r="B841" s="338"/>
      <c r="C841" s="338"/>
      <c r="D841" s="338"/>
      <c r="E841" s="338"/>
      <c r="F841" s="338"/>
      <c r="G841" s="338"/>
      <c r="H841" s="338"/>
      <c r="I841" s="338"/>
      <c r="J841" s="338"/>
      <c r="K841" s="338"/>
      <c r="L841" s="338"/>
      <c r="M841" s="338"/>
      <c r="N841" s="338"/>
      <c r="O841" s="338"/>
      <c r="P841" s="338"/>
      <c r="Q841" s="338"/>
      <c r="R841" s="338"/>
      <c r="S841" s="338"/>
      <c r="T841" s="338"/>
      <c r="U841" s="338"/>
      <c r="V841" s="338"/>
      <c r="W841" s="338"/>
      <c r="X841" s="338"/>
      <c r="Y841" s="338"/>
      <c r="Z841" s="338"/>
      <c r="AA841" s="338"/>
      <c r="AB841" s="338"/>
    </row>
    <row r="842" spans="1:28" ht="14.25" customHeight="1" x14ac:dyDescent="0.35">
      <c r="A842" s="338"/>
      <c r="B842" s="338"/>
      <c r="C842" s="338"/>
      <c r="D842" s="338"/>
      <c r="E842" s="338"/>
      <c r="F842" s="338"/>
      <c r="G842" s="338"/>
      <c r="H842" s="338"/>
      <c r="I842" s="338"/>
      <c r="J842" s="338"/>
      <c r="K842" s="338"/>
      <c r="L842" s="338"/>
      <c r="M842" s="338"/>
      <c r="N842" s="338"/>
      <c r="O842" s="338"/>
      <c r="P842" s="338"/>
      <c r="Q842" s="338"/>
      <c r="R842" s="338"/>
      <c r="S842" s="338"/>
      <c r="T842" s="338"/>
      <c r="U842" s="338"/>
      <c r="V842" s="338"/>
      <c r="W842" s="338"/>
      <c r="X842" s="338"/>
      <c r="Y842" s="338"/>
      <c r="Z842" s="338"/>
      <c r="AA842" s="338"/>
      <c r="AB842" s="338"/>
    </row>
    <row r="843" spans="1:28" ht="14.25" customHeight="1" x14ac:dyDescent="0.35">
      <c r="A843" s="338"/>
      <c r="B843" s="338"/>
      <c r="C843" s="338"/>
      <c r="D843" s="338"/>
      <c r="E843" s="338"/>
      <c r="F843" s="338"/>
      <c r="G843" s="338"/>
      <c r="H843" s="338"/>
      <c r="I843" s="338"/>
      <c r="J843" s="338"/>
      <c r="K843" s="338"/>
      <c r="L843" s="338"/>
      <c r="M843" s="338"/>
      <c r="N843" s="338"/>
      <c r="O843" s="338"/>
      <c r="P843" s="338"/>
      <c r="Q843" s="338"/>
      <c r="R843" s="338"/>
      <c r="S843" s="338"/>
      <c r="T843" s="338"/>
      <c r="U843" s="338"/>
      <c r="V843" s="338"/>
      <c r="W843" s="338"/>
      <c r="X843" s="338"/>
      <c r="Y843" s="338"/>
      <c r="Z843" s="338"/>
      <c r="AA843" s="338"/>
      <c r="AB843" s="338"/>
    </row>
    <row r="844" spans="1:28" ht="14.25" customHeight="1" x14ac:dyDescent="0.35">
      <c r="A844" s="338"/>
      <c r="B844" s="338"/>
      <c r="C844" s="338"/>
      <c r="D844" s="338"/>
      <c r="E844" s="338"/>
      <c r="F844" s="338"/>
      <c r="G844" s="338"/>
      <c r="H844" s="338"/>
      <c r="I844" s="338"/>
      <c r="J844" s="338"/>
      <c r="K844" s="338"/>
      <c r="L844" s="338"/>
      <c r="M844" s="338"/>
      <c r="N844" s="338"/>
      <c r="O844" s="338"/>
      <c r="P844" s="338"/>
      <c r="Q844" s="338"/>
      <c r="R844" s="338"/>
      <c r="S844" s="338"/>
      <c r="T844" s="338"/>
      <c r="U844" s="338"/>
      <c r="V844" s="338"/>
      <c r="W844" s="338"/>
      <c r="X844" s="338"/>
      <c r="Y844" s="338"/>
      <c r="Z844" s="338"/>
      <c r="AA844" s="338"/>
      <c r="AB844" s="338"/>
    </row>
    <row r="845" spans="1:28" ht="14.25" customHeight="1" x14ac:dyDescent="0.35">
      <c r="A845" s="338"/>
      <c r="B845" s="338"/>
      <c r="C845" s="338"/>
      <c r="D845" s="338"/>
      <c r="E845" s="338"/>
      <c r="F845" s="338"/>
      <c r="G845" s="338"/>
      <c r="H845" s="338"/>
      <c r="I845" s="338"/>
      <c r="J845" s="338"/>
      <c r="K845" s="338"/>
      <c r="L845" s="338"/>
      <c r="M845" s="338"/>
      <c r="N845" s="338"/>
      <c r="O845" s="338"/>
      <c r="P845" s="338"/>
      <c r="Q845" s="338"/>
      <c r="R845" s="338"/>
      <c r="S845" s="338"/>
      <c r="T845" s="338"/>
      <c r="U845" s="338"/>
      <c r="V845" s="338"/>
      <c r="W845" s="338"/>
      <c r="X845" s="338"/>
      <c r="Y845" s="338"/>
      <c r="Z845" s="338"/>
      <c r="AA845" s="338"/>
      <c r="AB845" s="338"/>
    </row>
    <row r="846" spans="1:28" ht="14.25" customHeight="1" x14ac:dyDescent="0.35">
      <c r="A846" s="338"/>
      <c r="B846" s="338"/>
      <c r="C846" s="338"/>
      <c r="D846" s="338"/>
      <c r="E846" s="338"/>
      <c r="F846" s="338"/>
      <c r="G846" s="338"/>
      <c r="H846" s="338"/>
      <c r="I846" s="338"/>
      <c r="J846" s="338"/>
      <c r="K846" s="338"/>
      <c r="L846" s="338"/>
      <c r="M846" s="338"/>
      <c r="N846" s="338"/>
      <c r="O846" s="338"/>
      <c r="P846" s="338"/>
      <c r="Q846" s="338"/>
      <c r="R846" s="338"/>
      <c r="S846" s="338"/>
      <c r="T846" s="338"/>
      <c r="U846" s="338"/>
      <c r="V846" s="338"/>
      <c r="W846" s="338"/>
      <c r="X846" s="338"/>
      <c r="Y846" s="338"/>
      <c r="Z846" s="338"/>
      <c r="AA846" s="338"/>
      <c r="AB846" s="338"/>
    </row>
    <row r="847" spans="1:28" ht="14.25" customHeight="1" x14ac:dyDescent="0.35">
      <c r="A847" s="338"/>
      <c r="B847" s="338"/>
      <c r="C847" s="338"/>
      <c r="D847" s="338"/>
      <c r="E847" s="338"/>
      <c r="F847" s="338"/>
      <c r="G847" s="338"/>
      <c r="H847" s="338"/>
      <c r="I847" s="338"/>
      <c r="J847" s="338"/>
      <c r="K847" s="338"/>
      <c r="L847" s="338"/>
      <c r="M847" s="338"/>
      <c r="N847" s="338"/>
      <c r="O847" s="338"/>
      <c r="P847" s="338"/>
      <c r="Q847" s="338"/>
      <c r="R847" s="338"/>
      <c r="S847" s="338"/>
      <c r="T847" s="338"/>
      <c r="U847" s="338"/>
      <c r="V847" s="338"/>
      <c r="W847" s="338"/>
      <c r="X847" s="338"/>
      <c r="Y847" s="338"/>
      <c r="Z847" s="338"/>
      <c r="AA847" s="338"/>
      <c r="AB847" s="338"/>
    </row>
    <row r="848" spans="1:28" ht="14.25" customHeight="1" x14ac:dyDescent="0.35">
      <c r="A848" s="338"/>
      <c r="B848" s="338"/>
      <c r="C848" s="338"/>
      <c r="D848" s="338"/>
      <c r="E848" s="338"/>
      <c r="F848" s="338"/>
      <c r="G848" s="338"/>
      <c r="H848" s="338"/>
      <c r="I848" s="338"/>
      <c r="J848" s="338"/>
      <c r="K848" s="338"/>
      <c r="L848" s="338"/>
      <c r="M848" s="338"/>
      <c r="N848" s="338"/>
      <c r="O848" s="338"/>
      <c r="P848" s="338"/>
      <c r="Q848" s="338"/>
      <c r="R848" s="338"/>
      <c r="S848" s="338"/>
      <c r="T848" s="338"/>
      <c r="U848" s="338"/>
      <c r="V848" s="338"/>
      <c r="W848" s="338"/>
      <c r="X848" s="338"/>
      <c r="Y848" s="338"/>
      <c r="Z848" s="338"/>
      <c r="AA848" s="338"/>
      <c r="AB848" s="338"/>
    </row>
    <row r="849" spans="1:28" ht="14.25" customHeight="1" x14ac:dyDescent="0.35">
      <c r="A849" s="338"/>
      <c r="B849" s="338"/>
      <c r="C849" s="338"/>
      <c r="D849" s="338"/>
      <c r="E849" s="338"/>
      <c r="F849" s="338"/>
      <c r="G849" s="338"/>
      <c r="H849" s="338"/>
      <c r="I849" s="338"/>
      <c r="J849" s="338"/>
      <c r="K849" s="338"/>
      <c r="L849" s="338"/>
      <c r="M849" s="338"/>
      <c r="N849" s="338"/>
      <c r="O849" s="338"/>
      <c r="P849" s="338"/>
      <c r="Q849" s="338"/>
      <c r="R849" s="338"/>
      <c r="S849" s="338"/>
      <c r="T849" s="338"/>
      <c r="U849" s="338"/>
      <c r="V849" s="338"/>
      <c r="W849" s="338"/>
      <c r="X849" s="338"/>
      <c r="Y849" s="338"/>
      <c r="Z849" s="338"/>
      <c r="AA849" s="338"/>
      <c r="AB849" s="338"/>
    </row>
    <row r="850" spans="1:28" ht="14.25" customHeight="1" x14ac:dyDescent="0.35">
      <c r="A850" s="338"/>
      <c r="B850" s="338"/>
      <c r="C850" s="338"/>
      <c r="D850" s="338"/>
      <c r="E850" s="338"/>
      <c r="F850" s="338"/>
      <c r="G850" s="338"/>
      <c r="H850" s="338"/>
      <c r="I850" s="338"/>
      <c r="J850" s="338"/>
      <c r="K850" s="338"/>
      <c r="L850" s="338"/>
      <c r="M850" s="338"/>
      <c r="N850" s="338"/>
      <c r="O850" s="338"/>
      <c r="P850" s="338"/>
      <c r="Q850" s="338"/>
      <c r="R850" s="338"/>
      <c r="S850" s="338"/>
      <c r="T850" s="338"/>
      <c r="U850" s="338"/>
      <c r="V850" s="338"/>
      <c r="W850" s="338"/>
      <c r="X850" s="338"/>
      <c r="Y850" s="338"/>
      <c r="Z850" s="338"/>
      <c r="AA850" s="338"/>
      <c r="AB850" s="338"/>
    </row>
    <row r="851" spans="1:28" ht="14.25" customHeight="1" x14ac:dyDescent="0.35">
      <c r="A851" s="338"/>
      <c r="B851" s="338"/>
      <c r="C851" s="338"/>
      <c r="D851" s="338"/>
      <c r="E851" s="338"/>
      <c r="F851" s="338"/>
      <c r="G851" s="338"/>
      <c r="H851" s="338"/>
      <c r="I851" s="338"/>
      <c r="J851" s="338"/>
      <c r="K851" s="338"/>
      <c r="L851" s="338"/>
      <c r="M851" s="338"/>
      <c r="N851" s="338"/>
      <c r="O851" s="338"/>
      <c r="P851" s="338"/>
      <c r="Q851" s="338"/>
      <c r="R851" s="338"/>
      <c r="S851" s="338"/>
      <c r="T851" s="338"/>
      <c r="U851" s="338"/>
      <c r="V851" s="338"/>
      <c r="W851" s="338"/>
      <c r="X851" s="338"/>
      <c r="Y851" s="338"/>
      <c r="Z851" s="338"/>
      <c r="AA851" s="338"/>
      <c r="AB851" s="338"/>
    </row>
    <row r="852" spans="1:28" ht="14.25" customHeight="1" x14ac:dyDescent="0.35">
      <c r="A852" s="338"/>
      <c r="B852" s="338"/>
      <c r="C852" s="338"/>
      <c r="D852" s="338"/>
      <c r="E852" s="338"/>
      <c r="F852" s="338"/>
      <c r="G852" s="338"/>
      <c r="H852" s="338"/>
      <c r="I852" s="338"/>
      <c r="J852" s="338"/>
      <c r="K852" s="338"/>
      <c r="L852" s="338"/>
      <c r="M852" s="338"/>
      <c r="N852" s="338"/>
      <c r="O852" s="338"/>
      <c r="P852" s="338"/>
      <c r="Q852" s="338"/>
      <c r="R852" s="338"/>
      <c r="S852" s="338"/>
      <c r="T852" s="338"/>
      <c r="U852" s="338"/>
      <c r="V852" s="338"/>
      <c r="W852" s="338"/>
      <c r="X852" s="338"/>
      <c r="Y852" s="338"/>
      <c r="Z852" s="338"/>
      <c r="AA852" s="338"/>
      <c r="AB852" s="338"/>
    </row>
    <row r="853" spans="1:28" ht="14.25" customHeight="1" x14ac:dyDescent="0.35">
      <c r="A853" s="338"/>
      <c r="B853" s="338"/>
      <c r="C853" s="338"/>
      <c r="D853" s="338"/>
      <c r="E853" s="338"/>
      <c r="F853" s="338"/>
      <c r="G853" s="338"/>
      <c r="H853" s="338"/>
      <c r="I853" s="338"/>
      <c r="J853" s="338"/>
      <c r="K853" s="338"/>
      <c r="L853" s="338"/>
      <c r="M853" s="338"/>
      <c r="N853" s="338"/>
      <c r="O853" s="338"/>
      <c r="P853" s="338"/>
      <c r="Q853" s="338"/>
      <c r="R853" s="338"/>
      <c r="S853" s="338"/>
      <c r="T853" s="338"/>
      <c r="U853" s="338"/>
      <c r="V853" s="338"/>
      <c r="W853" s="338"/>
      <c r="X853" s="338"/>
      <c r="Y853" s="338"/>
      <c r="Z853" s="338"/>
      <c r="AA853" s="338"/>
      <c r="AB853" s="338"/>
    </row>
    <row r="854" spans="1:28" ht="14.25" customHeight="1" x14ac:dyDescent="0.35">
      <c r="A854" s="338"/>
      <c r="B854" s="338"/>
      <c r="C854" s="338"/>
      <c r="D854" s="338"/>
      <c r="E854" s="338"/>
      <c r="F854" s="338"/>
      <c r="G854" s="338"/>
      <c r="H854" s="338"/>
      <c r="I854" s="338"/>
      <c r="J854" s="338"/>
      <c r="K854" s="338"/>
      <c r="L854" s="338"/>
      <c r="M854" s="338"/>
      <c r="N854" s="338"/>
      <c r="O854" s="338"/>
      <c r="P854" s="338"/>
      <c r="Q854" s="338"/>
      <c r="R854" s="338"/>
      <c r="S854" s="338"/>
      <c r="T854" s="338"/>
      <c r="U854" s="338"/>
      <c r="V854" s="338"/>
      <c r="W854" s="338"/>
      <c r="X854" s="338"/>
      <c r="Y854" s="338"/>
      <c r="Z854" s="338"/>
      <c r="AA854" s="338"/>
      <c r="AB854" s="338"/>
    </row>
    <row r="855" spans="1:28" ht="14.25" customHeight="1" x14ac:dyDescent="0.35">
      <c r="A855" s="338"/>
      <c r="B855" s="338"/>
      <c r="C855" s="338"/>
      <c r="D855" s="338"/>
      <c r="E855" s="338"/>
      <c r="F855" s="338"/>
      <c r="G855" s="338"/>
      <c r="H855" s="338"/>
      <c r="I855" s="338"/>
      <c r="J855" s="338"/>
      <c r="K855" s="338"/>
      <c r="L855" s="338"/>
      <c r="M855" s="338"/>
      <c r="N855" s="338"/>
      <c r="O855" s="338"/>
      <c r="P855" s="338"/>
      <c r="Q855" s="338"/>
      <c r="R855" s="338"/>
      <c r="S855" s="338"/>
      <c r="T855" s="338"/>
      <c r="U855" s="338"/>
      <c r="V855" s="338"/>
      <c r="W855" s="338"/>
      <c r="X855" s="338"/>
      <c r="Y855" s="338"/>
      <c r="Z855" s="338"/>
      <c r="AA855" s="338"/>
      <c r="AB855" s="338"/>
    </row>
    <row r="856" spans="1:28" ht="14.25" customHeight="1" x14ac:dyDescent="0.35">
      <c r="A856" s="338"/>
      <c r="B856" s="338"/>
      <c r="C856" s="338"/>
      <c r="D856" s="338"/>
      <c r="E856" s="338"/>
      <c r="F856" s="338"/>
      <c r="G856" s="338"/>
      <c r="H856" s="338"/>
      <c r="I856" s="338"/>
      <c r="J856" s="338"/>
      <c r="K856" s="338"/>
      <c r="L856" s="338"/>
      <c r="M856" s="338"/>
      <c r="N856" s="338"/>
      <c r="O856" s="338"/>
      <c r="P856" s="338"/>
      <c r="Q856" s="338"/>
      <c r="R856" s="338"/>
      <c r="S856" s="338"/>
      <c r="T856" s="338"/>
      <c r="U856" s="338"/>
      <c r="V856" s="338"/>
      <c r="W856" s="338"/>
      <c r="X856" s="338"/>
      <c r="Y856" s="338"/>
      <c r="Z856" s="338"/>
      <c r="AA856" s="338"/>
      <c r="AB856" s="338"/>
    </row>
    <row r="857" spans="1:28" ht="14.25" customHeight="1" x14ac:dyDescent="0.35">
      <c r="A857" s="338"/>
      <c r="B857" s="338"/>
      <c r="C857" s="338"/>
      <c r="D857" s="338"/>
      <c r="E857" s="338"/>
      <c r="F857" s="338"/>
      <c r="G857" s="338"/>
      <c r="H857" s="338"/>
      <c r="I857" s="338"/>
      <c r="J857" s="338"/>
      <c r="K857" s="338"/>
      <c r="L857" s="338"/>
      <c r="M857" s="338"/>
      <c r="N857" s="338"/>
      <c r="O857" s="338"/>
      <c r="P857" s="338"/>
      <c r="Q857" s="338"/>
      <c r="R857" s="338"/>
      <c r="S857" s="338"/>
      <c r="T857" s="338"/>
      <c r="U857" s="338"/>
      <c r="V857" s="338"/>
      <c r="W857" s="338"/>
      <c r="X857" s="338"/>
      <c r="Y857" s="338"/>
      <c r="Z857" s="338"/>
      <c r="AA857" s="338"/>
      <c r="AB857" s="338"/>
    </row>
    <row r="858" spans="1:28" ht="14.25" customHeight="1" x14ac:dyDescent="0.35">
      <c r="A858" s="338"/>
      <c r="B858" s="338"/>
      <c r="C858" s="338"/>
      <c r="D858" s="338"/>
      <c r="E858" s="338"/>
      <c r="F858" s="338"/>
      <c r="G858" s="338"/>
      <c r="H858" s="338"/>
      <c r="I858" s="338"/>
      <c r="J858" s="338"/>
      <c r="K858" s="338"/>
      <c r="L858" s="338"/>
      <c r="M858" s="338"/>
      <c r="N858" s="338"/>
      <c r="O858" s="338"/>
      <c r="P858" s="338"/>
      <c r="Q858" s="338"/>
      <c r="R858" s="338"/>
      <c r="S858" s="338"/>
      <c r="T858" s="338"/>
      <c r="U858" s="338"/>
      <c r="V858" s="338"/>
      <c r="W858" s="338"/>
      <c r="X858" s="338"/>
      <c r="Y858" s="338"/>
      <c r="Z858" s="338"/>
      <c r="AA858" s="338"/>
      <c r="AB858" s="338"/>
    </row>
    <row r="859" spans="1:28" ht="14.25" customHeight="1" x14ac:dyDescent="0.35">
      <c r="A859" s="338"/>
      <c r="B859" s="338"/>
      <c r="C859" s="338"/>
      <c r="D859" s="338"/>
      <c r="E859" s="338"/>
      <c r="F859" s="338"/>
      <c r="G859" s="338"/>
      <c r="H859" s="338"/>
      <c r="I859" s="338"/>
      <c r="J859" s="338"/>
      <c r="K859" s="338"/>
      <c r="L859" s="338"/>
      <c r="M859" s="338"/>
      <c r="N859" s="338"/>
      <c r="O859" s="338"/>
      <c r="P859" s="338"/>
      <c r="Q859" s="338"/>
      <c r="R859" s="338"/>
      <c r="S859" s="338"/>
      <c r="T859" s="338"/>
      <c r="U859" s="338"/>
      <c r="V859" s="338"/>
      <c r="W859" s="338"/>
      <c r="X859" s="338"/>
      <c r="Y859" s="338"/>
      <c r="Z859" s="338"/>
      <c r="AA859" s="338"/>
      <c r="AB859" s="338"/>
    </row>
    <row r="860" spans="1:28" ht="14.25" customHeight="1" x14ac:dyDescent="0.35">
      <c r="A860" s="338"/>
      <c r="B860" s="338"/>
      <c r="C860" s="338"/>
      <c r="D860" s="338"/>
      <c r="E860" s="338"/>
      <c r="F860" s="338"/>
      <c r="G860" s="338"/>
      <c r="H860" s="338"/>
      <c r="I860" s="338"/>
      <c r="J860" s="338"/>
      <c r="K860" s="338"/>
      <c r="L860" s="338"/>
      <c r="M860" s="338"/>
      <c r="N860" s="338"/>
      <c r="O860" s="338"/>
      <c r="P860" s="338"/>
      <c r="Q860" s="338"/>
      <c r="R860" s="338"/>
      <c r="S860" s="338"/>
      <c r="T860" s="338"/>
      <c r="U860" s="338"/>
      <c r="V860" s="338"/>
      <c r="W860" s="338"/>
      <c r="X860" s="338"/>
      <c r="Y860" s="338"/>
      <c r="Z860" s="338"/>
      <c r="AA860" s="338"/>
      <c r="AB860" s="338"/>
    </row>
    <row r="861" spans="1:28" ht="14.25" customHeight="1" x14ac:dyDescent="0.35">
      <c r="A861" s="338"/>
      <c r="B861" s="338"/>
      <c r="C861" s="338"/>
      <c r="D861" s="338"/>
      <c r="E861" s="338"/>
      <c r="F861" s="338"/>
      <c r="G861" s="338"/>
      <c r="H861" s="338"/>
      <c r="I861" s="338"/>
      <c r="J861" s="338"/>
      <c r="K861" s="338"/>
      <c r="L861" s="338"/>
      <c r="M861" s="338"/>
      <c r="N861" s="338"/>
      <c r="O861" s="338"/>
      <c r="P861" s="338"/>
      <c r="Q861" s="338"/>
      <c r="R861" s="338"/>
      <c r="S861" s="338"/>
      <c r="T861" s="338"/>
      <c r="U861" s="338"/>
      <c r="V861" s="338"/>
      <c r="W861" s="338"/>
      <c r="X861" s="338"/>
      <c r="Y861" s="338"/>
      <c r="Z861" s="338"/>
      <c r="AA861" s="338"/>
      <c r="AB861" s="338"/>
    </row>
    <row r="862" spans="1:28" ht="14.25" customHeight="1" x14ac:dyDescent="0.35">
      <c r="A862" s="338"/>
      <c r="B862" s="338"/>
      <c r="C862" s="338"/>
      <c r="D862" s="338"/>
      <c r="E862" s="338"/>
      <c r="F862" s="338"/>
      <c r="G862" s="338"/>
      <c r="H862" s="338"/>
      <c r="I862" s="338"/>
      <c r="J862" s="338"/>
      <c r="K862" s="338"/>
      <c r="L862" s="338"/>
      <c r="M862" s="338"/>
      <c r="N862" s="338"/>
      <c r="O862" s="338"/>
      <c r="P862" s="338"/>
      <c r="Q862" s="338"/>
      <c r="R862" s="338"/>
      <c r="S862" s="338"/>
      <c r="T862" s="338"/>
      <c r="U862" s="338"/>
      <c r="V862" s="338"/>
      <c r="W862" s="338"/>
      <c r="X862" s="338"/>
      <c r="Y862" s="338"/>
      <c r="Z862" s="338"/>
      <c r="AA862" s="338"/>
      <c r="AB862" s="338"/>
    </row>
    <row r="863" spans="1:28" ht="14.25" customHeight="1" x14ac:dyDescent="0.35">
      <c r="A863" s="338"/>
      <c r="B863" s="338"/>
      <c r="C863" s="338"/>
      <c r="D863" s="338"/>
      <c r="E863" s="338"/>
      <c r="F863" s="338"/>
      <c r="G863" s="338"/>
      <c r="H863" s="338"/>
      <c r="I863" s="338"/>
      <c r="J863" s="338"/>
      <c r="K863" s="338"/>
      <c r="L863" s="338"/>
      <c r="M863" s="338"/>
      <c r="N863" s="338"/>
      <c r="O863" s="338"/>
      <c r="P863" s="338"/>
      <c r="Q863" s="338"/>
      <c r="R863" s="338"/>
      <c r="S863" s="338"/>
      <c r="T863" s="338"/>
      <c r="U863" s="338"/>
      <c r="V863" s="338"/>
      <c r="W863" s="338"/>
      <c r="X863" s="338"/>
      <c r="Y863" s="338"/>
      <c r="Z863" s="338"/>
      <c r="AA863" s="338"/>
      <c r="AB863" s="338"/>
    </row>
    <row r="864" spans="1:28" ht="14.25" customHeight="1" x14ac:dyDescent="0.35">
      <c r="A864" s="338"/>
      <c r="B864" s="338"/>
      <c r="C864" s="338"/>
      <c r="D864" s="338"/>
      <c r="E864" s="338"/>
      <c r="F864" s="338"/>
      <c r="G864" s="338"/>
      <c r="H864" s="338"/>
      <c r="I864" s="338"/>
      <c r="J864" s="338"/>
      <c r="K864" s="338"/>
      <c r="L864" s="338"/>
      <c r="M864" s="338"/>
      <c r="N864" s="338"/>
      <c r="O864" s="338"/>
      <c r="P864" s="338"/>
      <c r="Q864" s="338"/>
      <c r="R864" s="338"/>
      <c r="S864" s="338"/>
      <c r="T864" s="338"/>
      <c r="U864" s="338"/>
      <c r="V864" s="338"/>
      <c r="W864" s="338"/>
      <c r="X864" s="338"/>
      <c r="Y864" s="338"/>
      <c r="Z864" s="338"/>
      <c r="AA864" s="338"/>
      <c r="AB864" s="338"/>
    </row>
    <row r="865" spans="1:28" ht="14.25" customHeight="1" x14ac:dyDescent="0.35">
      <c r="A865" s="338"/>
      <c r="B865" s="338"/>
      <c r="C865" s="338"/>
      <c r="D865" s="338"/>
      <c r="E865" s="338"/>
      <c r="F865" s="338"/>
      <c r="G865" s="338"/>
      <c r="H865" s="338"/>
      <c r="I865" s="338"/>
      <c r="J865" s="338"/>
      <c r="K865" s="338"/>
      <c r="L865" s="338"/>
      <c r="M865" s="338"/>
      <c r="N865" s="338"/>
      <c r="O865" s="338"/>
      <c r="P865" s="338"/>
      <c r="Q865" s="338"/>
      <c r="R865" s="338"/>
      <c r="S865" s="338"/>
      <c r="T865" s="338"/>
      <c r="U865" s="338"/>
      <c r="V865" s="338"/>
      <c r="W865" s="338"/>
      <c r="X865" s="338"/>
      <c r="Y865" s="338"/>
      <c r="Z865" s="338"/>
      <c r="AA865" s="338"/>
      <c r="AB865" s="338"/>
    </row>
    <row r="866" spans="1:28" ht="14.25" customHeight="1" x14ac:dyDescent="0.35">
      <c r="A866" s="338"/>
      <c r="B866" s="338"/>
      <c r="C866" s="338"/>
      <c r="D866" s="338"/>
      <c r="E866" s="338"/>
      <c r="F866" s="338"/>
      <c r="G866" s="338"/>
      <c r="H866" s="338"/>
      <c r="I866" s="338"/>
      <c r="J866" s="338"/>
      <c r="K866" s="338"/>
      <c r="L866" s="338"/>
      <c r="M866" s="338"/>
      <c r="N866" s="338"/>
      <c r="O866" s="338"/>
      <c r="P866" s="338"/>
      <c r="Q866" s="338"/>
      <c r="R866" s="338"/>
      <c r="S866" s="338"/>
      <c r="T866" s="338"/>
      <c r="U866" s="338"/>
      <c r="V866" s="338"/>
      <c r="W866" s="338"/>
      <c r="X866" s="338"/>
      <c r="Y866" s="338"/>
      <c r="Z866" s="338"/>
      <c r="AA866" s="338"/>
      <c r="AB866" s="338"/>
    </row>
    <row r="867" spans="1:28" ht="14.25" customHeight="1" x14ac:dyDescent="0.35">
      <c r="A867" s="338"/>
      <c r="B867" s="338"/>
      <c r="C867" s="338"/>
      <c r="D867" s="338"/>
      <c r="E867" s="338"/>
      <c r="F867" s="338"/>
      <c r="G867" s="338"/>
      <c r="H867" s="338"/>
      <c r="I867" s="338"/>
      <c r="J867" s="338"/>
      <c r="K867" s="338"/>
      <c r="L867" s="338"/>
      <c r="M867" s="338"/>
      <c r="N867" s="338"/>
      <c r="O867" s="338"/>
      <c r="P867" s="338"/>
      <c r="Q867" s="338"/>
      <c r="R867" s="338"/>
      <c r="S867" s="338"/>
      <c r="T867" s="338"/>
      <c r="U867" s="338"/>
      <c r="V867" s="338"/>
      <c r="W867" s="338"/>
      <c r="X867" s="338"/>
      <c r="Y867" s="338"/>
      <c r="Z867" s="338"/>
      <c r="AA867" s="338"/>
      <c r="AB867" s="338"/>
    </row>
    <row r="868" spans="1:28" ht="14.25" customHeight="1" x14ac:dyDescent="0.35">
      <c r="A868" s="338"/>
      <c r="B868" s="338"/>
      <c r="C868" s="338"/>
      <c r="D868" s="338"/>
      <c r="E868" s="338"/>
      <c r="F868" s="338"/>
      <c r="G868" s="338"/>
      <c r="H868" s="338"/>
      <c r="I868" s="338"/>
      <c r="J868" s="338"/>
      <c r="K868" s="338"/>
      <c r="L868" s="338"/>
      <c r="M868" s="338"/>
      <c r="N868" s="338"/>
      <c r="O868" s="338"/>
      <c r="P868" s="338"/>
      <c r="Q868" s="338"/>
      <c r="R868" s="338"/>
      <c r="S868" s="338"/>
      <c r="T868" s="338"/>
      <c r="U868" s="338"/>
      <c r="V868" s="338"/>
      <c r="W868" s="338"/>
      <c r="X868" s="338"/>
      <c r="Y868" s="338"/>
      <c r="Z868" s="338"/>
      <c r="AA868" s="338"/>
      <c r="AB868" s="338"/>
    </row>
    <row r="869" spans="1:28" ht="14.25" customHeight="1" x14ac:dyDescent="0.35">
      <c r="A869" s="338"/>
      <c r="B869" s="338"/>
      <c r="C869" s="338"/>
      <c r="D869" s="338"/>
      <c r="E869" s="338"/>
      <c r="F869" s="338"/>
      <c r="G869" s="338"/>
      <c r="H869" s="338"/>
      <c r="I869" s="338"/>
      <c r="J869" s="338"/>
      <c r="K869" s="338"/>
      <c r="L869" s="338"/>
      <c r="M869" s="338"/>
      <c r="N869" s="338"/>
      <c r="O869" s="338"/>
      <c r="P869" s="338"/>
      <c r="Q869" s="338"/>
      <c r="R869" s="338"/>
      <c r="S869" s="338"/>
      <c r="T869" s="338"/>
      <c r="U869" s="338"/>
      <c r="V869" s="338"/>
      <c r="W869" s="338"/>
      <c r="X869" s="338"/>
      <c r="Y869" s="338"/>
      <c r="Z869" s="338"/>
      <c r="AA869" s="338"/>
      <c r="AB869" s="338"/>
    </row>
    <row r="870" spans="1:28" ht="14.25" customHeight="1" x14ac:dyDescent="0.35">
      <c r="A870" s="338"/>
      <c r="B870" s="338"/>
      <c r="C870" s="338"/>
      <c r="D870" s="338"/>
      <c r="E870" s="338"/>
      <c r="F870" s="338"/>
      <c r="G870" s="338"/>
      <c r="H870" s="338"/>
      <c r="I870" s="338"/>
      <c r="J870" s="338"/>
      <c r="K870" s="338"/>
      <c r="L870" s="338"/>
      <c r="M870" s="338"/>
      <c r="N870" s="338"/>
      <c r="O870" s="338"/>
      <c r="P870" s="338"/>
      <c r="Q870" s="338"/>
      <c r="R870" s="338"/>
      <c r="S870" s="338"/>
      <c r="T870" s="338"/>
      <c r="U870" s="338"/>
      <c r="V870" s="338"/>
      <c r="W870" s="338"/>
      <c r="X870" s="338"/>
      <c r="Y870" s="338"/>
      <c r="Z870" s="338"/>
      <c r="AA870" s="338"/>
      <c r="AB870" s="338"/>
    </row>
    <row r="871" spans="1:28" ht="14.25" customHeight="1" x14ac:dyDescent="0.35">
      <c r="A871" s="338"/>
      <c r="B871" s="338"/>
      <c r="C871" s="338"/>
      <c r="D871" s="338"/>
      <c r="E871" s="338"/>
      <c r="F871" s="338"/>
      <c r="G871" s="338"/>
      <c r="H871" s="338"/>
      <c r="I871" s="338"/>
      <c r="J871" s="338"/>
      <c r="K871" s="338"/>
      <c r="L871" s="338"/>
      <c r="M871" s="338"/>
      <c r="N871" s="338"/>
      <c r="O871" s="338"/>
      <c r="P871" s="338"/>
      <c r="Q871" s="338"/>
      <c r="R871" s="338"/>
      <c r="S871" s="338"/>
      <c r="T871" s="338"/>
      <c r="U871" s="338"/>
      <c r="V871" s="338"/>
      <c r="W871" s="338"/>
      <c r="X871" s="338"/>
      <c r="Y871" s="338"/>
      <c r="Z871" s="338"/>
      <c r="AA871" s="338"/>
      <c r="AB871" s="338"/>
    </row>
    <row r="872" spans="1:28" ht="14.25" customHeight="1" x14ac:dyDescent="0.35">
      <c r="A872" s="338"/>
      <c r="B872" s="338"/>
      <c r="C872" s="338"/>
      <c r="D872" s="338"/>
      <c r="E872" s="338"/>
      <c r="F872" s="338"/>
      <c r="G872" s="338"/>
      <c r="H872" s="338"/>
      <c r="I872" s="338"/>
      <c r="J872" s="338"/>
      <c r="K872" s="338"/>
      <c r="L872" s="338"/>
      <c r="M872" s="338"/>
      <c r="N872" s="338"/>
      <c r="O872" s="338"/>
      <c r="P872" s="338"/>
      <c r="Q872" s="338"/>
      <c r="R872" s="338"/>
      <c r="S872" s="338"/>
      <c r="T872" s="338"/>
      <c r="U872" s="338"/>
      <c r="V872" s="338"/>
      <c r="W872" s="338"/>
      <c r="X872" s="338"/>
      <c r="Y872" s="338"/>
      <c r="Z872" s="338"/>
      <c r="AA872" s="338"/>
      <c r="AB872" s="338"/>
    </row>
    <row r="873" spans="1:28" ht="14.25" customHeight="1" x14ac:dyDescent="0.35">
      <c r="A873" s="338"/>
      <c r="B873" s="338"/>
      <c r="C873" s="338"/>
      <c r="D873" s="338"/>
      <c r="E873" s="338"/>
      <c r="F873" s="338"/>
      <c r="G873" s="338"/>
      <c r="H873" s="338"/>
      <c r="I873" s="338"/>
      <c r="J873" s="338"/>
      <c r="K873" s="338"/>
      <c r="L873" s="338"/>
      <c r="M873" s="338"/>
      <c r="N873" s="338"/>
      <c r="O873" s="338"/>
      <c r="P873" s="338"/>
      <c r="Q873" s="338"/>
      <c r="R873" s="338"/>
      <c r="S873" s="338"/>
      <c r="T873" s="338"/>
      <c r="U873" s="338"/>
      <c r="V873" s="338"/>
      <c r="W873" s="338"/>
      <c r="X873" s="338"/>
      <c r="Y873" s="338"/>
      <c r="Z873" s="338"/>
      <c r="AA873" s="338"/>
      <c r="AB873" s="338"/>
    </row>
    <row r="874" spans="1:28" ht="14.25" customHeight="1" x14ac:dyDescent="0.35">
      <c r="A874" s="338"/>
      <c r="B874" s="338"/>
      <c r="C874" s="338"/>
      <c r="D874" s="338"/>
      <c r="E874" s="338"/>
      <c r="F874" s="338"/>
      <c r="G874" s="338"/>
      <c r="H874" s="338"/>
      <c r="I874" s="338"/>
      <c r="J874" s="338"/>
      <c r="K874" s="338"/>
      <c r="L874" s="338"/>
      <c r="M874" s="338"/>
      <c r="N874" s="338"/>
      <c r="O874" s="338"/>
      <c r="P874" s="338"/>
      <c r="Q874" s="338"/>
      <c r="R874" s="338"/>
      <c r="S874" s="338"/>
      <c r="T874" s="338"/>
      <c r="U874" s="338"/>
      <c r="V874" s="338"/>
      <c r="W874" s="338"/>
      <c r="X874" s="338"/>
      <c r="Y874" s="338"/>
      <c r="Z874" s="338"/>
      <c r="AA874" s="338"/>
      <c r="AB874" s="338"/>
    </row>
    <row r="875" spans="1:28" ht="14.25" customHeight="1" x14ac:dyDescent="0.35">
      <c r="A875" s="338"/>
      <c r="B875" s="338"/>
      <c r="C875" s="338"/>
      <c r="D875" s="338"/>
      <c r="E875" s="338"/>
      <c r="F875" s="338"/>
      <c r="G875" s="338"/>
      <c r="H875" s="338"/>
      <c r="I875" s="338"/>
      <c r="J875" s="338"/>
      <c r="K875" s="338"/>
      <c r="L875" s="338"/>
      <c r="M875" s="338"/>
      <c r="N875" s="338"/>
      <c r="O875" s="338"/>
      <c r="P875" s="338"/>
      <c r="Q875" s="338"/>
      <c r="R875" s="338"/>
      <c r="S875" s="338"/>
      <c r="T875" s="338"/>
      <c r="U875" s="338"/>
      <c r="V875" s="338"/>
      <c r="W875" s="338"/>
      <c r="X875" s="338"/>
      <c r="Y875" s="338"/>
      <c r="Z875" s="338"/>
      <c r="AA875" s="338"/>
      <c r="AB875" s="338"/>
    </row>
    <row r="876" spans="1:28" ht="14.25" customHeight="1" x14ac:dyDescent="0.35">
      <c r="A876" s="338"/>
      <c r="B876" s="338"/>
      <c r="C876" s="338"/>
      <c r="D876" s="338"/>
      <c r="E876" s="338"/>
      <c r="F876" s="338"/>
      <c r="G876" s="338"/>
      <c r="H876" s="338"/>
      <c r="I876" s="338"/>
      <c r="J876" s="338"/>
      <c r="K876" s="338"/>
      <c r="L876" s="338"/>
      <c r="M876" s="338"/>
      <c r="N876" s="338"/>
      <c r="O876" s="338"/>
      <c r="P876" s="338"/>
      <c r="Q876" s="338"/>
      <c r="R876" s="338"/>
      <c r="S876" s="338"/>
      <c r="T876" s="338"/>
      <c r="U876" s="338"/>
      <c r="V876" s="338"/>
      <c r="W876" s="338"/>
      <c r="X876" s="338"/>
      <c r="Y876" s="338"/>
      <c r="Z876" s="338"/>
      <c r="AA876" s="338"/>
      <c r="AB876" s="338"/>
    </row>
    <row r="877" spans="1:28" ht="14.25" customHeight="1" x14ac:dyDescent="0.35">
      <c r="A877" s="338"/>
      <c r="B877" s="338"/>
      <c r="C877" s="338"/>
      <c r="D877" s="338"/>
      <c r="E877" s="338"/>
      <c r="F877" s="338"/>
      <c r="G877" s="338"/>
      <c r="H877" s="338"/>
      <c r="I877" s="338"/>
      <c r="J877" s="338"/>
      <c r="K877" s="338"/>
      <c r="L877" s="338"/>
      <c r="M877" s="338"/>
      <c r="N877" s="338"/>
      <c r="O877" s="338"/>
      <c r="P877" s="338"/>
      <c r="Q877" s="338"/>
      <c r="R877" s="338"/>
      <c r="S877" s="338"/>
      <c r="T877" s="338"/>
      <c r="U877" s="338"/>
      <c r="V877" s="338"/>
      <c r="W877" s="338"/>
      <c r="X877" s="338"/>
      <c r="Y877" s="338"/>
      <c r="Z877" s="338"/>
      <c r="AA877" s="338"/>
      <c r="AB877" s="338"/>
    </row>
    <row r="878" spans="1:28" ht="14.25" customHeight="1" x14ac:dyDescent="0.35">
      <c r="A878" s="338"/>
      <c r="B878" s="338"/>
      <c r="C878" s="338"/>
      <c r="D878" s="338"/>
      <c r="E878" s="338"/>
      <c r="F878" s="338"/>
      <c r="G878" s="338"/>
      <c r="H878" s="338"/>
      <c r="I878" s="338"/>
      <c r="J878" s="338"/>
      <c r="K878" s="338"/>
      <c r="L878" s="338"/>
      <c r="M878" s="338"/>
      <c r="N878" s="338"/>
      <c r="O878" s="338"/>
      <c r="P878" s="338"/>
      <c r="Q878" s="338"/>
      <c r="R878" s="338"/>
      <c r="S878" s="338"/>
      <c r="T878" s="338"/>
      <c r="U878" s="338"/>
      <c r="V878" s="338"/>
      <c r="W878" s="338"/>
      <c r="X878" s="338"/>
      <c r="Y878" s="338"/>
      <c r="Z878" s="338"/>
      <c r="AA878" s="338"/>
      <c r="AB878" s="338"/>
    </row>
    <row r="879" spans="1:28" ht="14.25" customHeight="1" x14ac:dyDescent="0.35">
      <c r="A879" s="338"/>
      <c r="B879" s="338"/>
      <c r="C879" s="338"/>
      <c r="D879" s="338"/>
      <c r="E879" s="338"/>
      <c r="F879" s="338"/>
      <c r="G879" s="338"/>
      <c r="H879" s="338"/>
      <c r="I879" s="338"/>
      <c r="J879" s="338"/>
      <c r="K879" s="338"/>
      <c r="L879" s="338"/>
      <c r="M879" s="338"/>
      <c r="N879" s="338"/>
      <c r="O879" s="338"/>
      <c r="P879" s="338"/>
      <c r="Q879" s="338"/>
      <c r="R879" s="338"/>
      <c r="S879" s="338"/>
      <c r="T879" s="338"/>
      <c r="U879" s="338"/>
      <c r="V879" s="338"/>
      <c r="W879" s="338"/>
      <c r="X879" s="338"/>
      <c r="Y879" s="338"/>
      <c r="Z879" s="338"/>
      <c r="AA879" s="338"/>
      <c r="AB879" s="338"/>
    </row>
    <row r="880" spans="1:28" ht="14.25" customHeight="1" x14ac:dyDescent="0.35">
      <c r="A880" s="338"/>
      <c r="B880" s="338"/>
      <c r="C880" s="338"/>
      <c r="D880" s="338"/>
      <c r="E880" s="338"/>
      <c r="F880" s="338"/>
      <c r="G880" s="338"/>
      <c r="H880" s="338"/>
      <c r="I880" s="338"/>
      <c r="J880" s="338"/>
      <c r="K880" s="338"/>
      <c r="L880" s="338"/>
      <c r="M880" s="338"/>
      <c r="N880" s="338"/>
      <c r="O880" s="338"/>
      <c r="P880" s="338"/>
      <c r="Q880" s="338"/>
      <c r="R880" s="338"/>
      <c r="S880" s="338"/>
      <c r="T880" s="338"/>
      <c r="U880" s="338"/>
      <c r="V880" s="338"/>
      <c r="W880" s="338"/>
      <c r="X880" s="338"/>
      <c r="Y880" s="338"/>
      <c r="Z880" s="338"/>
      <c r="AA880" s="338"/>
      <c r="AB880" s="338"/>
    </row>
    <row r="881" spans="1:28" ht="14.25" customHeight="1" x14ac:dyDescent="0.35">
      <c r="A881" s="338"/>
      <c r="B881" s="338"/>
      <c r="C881" s="338"/>
      <c r="D881" s="338"/>
      <c r="E881" s="338"/>
      <c r="F881" s="338"/>
      <c r="G881" s="338"/>
      <c r="H881" s="338"/>
      <c r="I881" s="338"/>
      <c r="J881" s="338"/>
      <c r="K881" s="338"/>
      <c r="L881" s="338"/>
      <c r="M881" s="338"/>
      <c r="N881" s="338"/>
      <c r="O881" s="338"/>
      <c r="P881" s="338"/>
      <c r="Q881" s="338"/>
      <c r="R881" s="338"/>
      <c r="S881" s="338"/>
      <c r="T881" s="338"/>
      <c r="U881" s="338"/>
      <c r="V881" s="338"/>
      <c r="W881" s="338"/>
      <c r="X881" s="338"/>
      <c r="Y881" s="338"/>
      <c r="Z881" s="338"/>
      <c r="AA881" s="338"/>
      <c r="AB881" s="338"/>
    </row>
    <row r="882" spans="1:28" ht="14.25" customHeight="1" x14ac:dyDescent="0.35">
      <c r="A882" s="338"/>
      <c r="B882" s="338"/>
      <c r="C882" s="338"/>
      <c r="D882" s="338"/>
      <c r="E882" s="338"/>
      <c r="F882" s="338"/>
      <c r="G882" s="338"/>
      <c r="H882" s="338"/>
      <c r="I882" s="338"/>
      <c r="J882" s="338"/>
      <c r="K882" s="338"/>
      <c r="L882" s="338"/>
      <c r="M882" s="338"/>
      <c r="N882" s="338"/>
      <c r="O882" s="338"/>
      <c r="P882" s="338"/>
      <c r="Q882" s="338"/>
      <c r="R882" s="338"/>
      <c r="S882" s="338"/>
      <c r="T882" s="338"/>
      <c r="U882" s="338"/>
      <c r="V882" s="338"/>
      <c r="W882" s="338"/>
      <c r="X882" s="338"/>
      <c r="Y882" s="338"/>
      <c r="Z882" s="338"/>
      <c r="AA882" s="338"/>
      <c r="AB882" s="338"/>
    </row>
    <row r="883" spans="1:28" ht="14.25" customHeight="1" x14ac:dyDescent="0.35">
      <c r="A883" s="338"/>
      <c r="B883" s="338"/>
      <c r="C883" s="338"/>
      <c r="D883" s="338"/>
      <c r="E883" s="338"/>
      <c r="F883" s="338"/>
      <c r="G883" s="338"/>
      <c r="H883" s="338"/>
      <c r="I883" s="338"/>
      <c r="J883" s="338"/>
      <c r="K883" s="338"/>
      <c r="L883" s="338"/>
      <c r="M883" s="338"/>
      <c r="N883" s="338"/>
      <c r="O883" s="338"/>
      <c r="P883" s="338"/>
      <c r="Q883" s="338"/>
      <c r="R883" s="338"/>
      <c r="S883" s="338"/>
      <c r="T883" s="338"/>
      <c r="U883" s="338"/>
      <c r="V883" s="338"/>
      <c r="W883" s="338"/>
      <c r="X883" s="338"/>
      <c r="Y883" s="338"/>
      <c r="Z883" s="338"/>
      <c r="AA883" s="338"/>
      <c r="AB883" s="338"/>
    </row>
    <row r="884" spans="1:28" ht="14.25" customHeight="1" x14ac:dyDescent="0.35">
      <c r="A884" s="338"/>
      <c r="B884" s="338"/>
      <c r="C884" s="338"/>
      <c r="D884" s="338"/>
      <c r="E884" s="338"/>
      <c r="F884" s="338"/>
      <c r="G884" s="338"/>
      <c r="H884" s="338"/>
      <c r="I884" s="338"/>
      <c r="J884" s="338"/>
      <c r="K884" s="338"/>
      <c r="L884" s="338"/>
      <c r="M884" s="338"/>
      <c r="N884" s="338"/>
      <c r="O884" s="338"/>
      <c r="P884" s="338"/>
      <c r="Q884" s="338"/>
      <c r="R884" s="338"/>
      <c r="S884" s="338"/>
      <c r="T884" s="338"/>
      <c r="U884" s="338"/>
      <c r="V884" s="338"/>
      <c r="W884" s="338"/>
      <c r="X884" s="338"/>
      <c r="Y884" s="338"/>
      <c r="Z884" s="338"/>
      <c r="AA884" s="338"/>
      <c r="AB884" s="338"/>
    </row>
    <row r="885" spans="1:28" ht="14.25" customHeight="1" x14ac:dyDescent="0.35">
      <c r="A885" s="338"/>
      <c r="B885" s="338"/>
      <c r="C885" s="338"/>
      <c r="D885" s="338"/>
      <c r="E885" s="338"/>
      <c r="F885" s="338"/>
      <c r="G885" s="338"/>
      <c r="H885" s="338"/>
      <c r="I885" s="338"/>
      <c r="J885" s="338"/>
      <c r="K885" s="338"/>
      <c r="L885" s="338"/>
      <c r="M885" s="338"/>
      <c r="N885" s="338"/>
      <c r="O885" s="338"/>
      <c r="P885" s="338"/>
      <c r="Q885" s="338"/>
      <c r="R885" s="338"/>
      <c r="S885" s="338"/>
      <c r="T885" s="338"/>
      <c r="U885" s="338"/>
      <c r="V885" s="338"/>
      <c r="W885" s="338"/>
      <c r="X885" s="338"/>
      <c r="Y885" s="338"/>
      <c r="Z885" s="338"/>
      <c r="AA885" s="338"/>
      <c r="AB885" s="338"/>
    </row>
    <row r="886" spans="1:28" ht="14.25" customHeight="1" x14ac:dyDescent="0.35">
      <c r="A886" s="338"/>
      <c r="B886" s="338"/>
      <c r="C886" s="338"/>
      <c r="D886" s="338"/>
      <c r="E886" s="338"/>
      <c r="F886" s="338"/>
      <c r="G886" s="338"/>
      <c r="H886" s="338"/>
      <c r="I886" s="338"/>
      <c r="J886" s="338"/>
      <c r="K886" s="338"/>
      <c r="L886" s="338"/>
      <c r="M886" s="338"/>
      <c r="N886" s="338"/>
      <c r="O886" s="338"/>
      <c r="P886" s="338"/>
      <c r="Q886" s="338"/>
      <c r="R886" s="338"/>
      <c r="S886" s="338"/>
      <c r="T886" s="338"/>
      <c r="U886" s="338"/>
      <c r="V886" s="338"/>
      <c r="W886" s="338"/>
      <c r="X886" s="338"/>
      <c r="Y886" s="338"/>
      <c r="Z886" s="338"/>
      <c r="AA886" s="338"/>
      <c r="AB886" s="338"/>
    </row>
    <row r="887" spans="1:28" ht="14.25" customHeight="1" x14ac:dyDescent="0.35">
      <c r="A887" s="338"/>
      <c r="B887" s="338"/>
      <c r="C887" s="338"/>
      <c r="D887" s="338"/>
      <c r="E887" s="338"/>
      <c r="F887" s="338"/>
      <c r="G887" s="338"/>
      <c r="H887" s="338"/>
      <c r="I887" s="338"/>
      <c r="J887" s="338"/>
      <c r="K887" s="338"/>
      <c r="L887" s="338"/>
      <c r="M887" s="338"/>
      <c r="N887" s="338"/>
      <c r="O887" s="338"/>
      <c r="P887" s="338"/>
      <c r="Q887" s="338"/>
      <c r="R887" s="338"/>
      <c r="S887" s="338"/>
      <c r="T887" s="338"/>
      <c r="U887" s="338"/>
      <c r="V887" s="338"/>
      <c r="W887" s="338"/>
      <c r="X887" s="338"/>
      <c r="Y887" s="338"/>
      <c r="Z887" s="338"/>
      <c r="AA887" s="338"/>
      <c r="AB887" s="338"/>
    </row>
    <row r="888" spans="1:28" ht="14.25" customHeight="1" x14ac:dyDescent="0.35">
      <c r="A888" s="338"/>
      <c r="B888" s="338"/>
      <c r="C888" s="338"/>
      <c r="D888" s="338"/>
      <c r="E888" s="338"/>
      <c r="F888" s="338"/>
      <c r="G888" s="338"/>
      <c r="H888" s="338"/>
      <c r="I888" s="338"/>
      <c r="J888" s="338"/>
      <c r="K888" s="338"/>
      <c r="L888" s="338"/>
      <c r="M888" s="338"/>
      <c r="N888" s="338"/>
      <c r="O888" s="338"/>
      <c r="P888" s="338"/>
      <c r="Q888" s="338"/>
      <c r="R888" s="338"/>
      <c r="S888" s="338"/>
      <c r="T888" s="338"/>
      <c r="U888" s="338"/>
      <c r="V888" s="338"/>
      <c r="W888" s="338"/>
      <c r="X888" s="338"/>
      <c r="Y888" s="338"/>
      <c r="Z888" s="338"/>
      <c r="AA888" s="338"/>
      <c r="AB888" s="338"/>
    </row>
    <row r="889" spans="1:28" ht="14.25" customHeight="1" x14ac:dyDescent="0.35">
      <c r="A889" s="338"/>
      <c r="B889" s="338"/>
      <c r="C889" s="338"/>
      <c r="D889" s="338"/>
      <c r="E889" s="338"/>
      <c r="F889" s="338"/>
      <c r="G889" s="338"/>
      <c r="H889" s="338"/>
      <c r="I889" s="338"/>
      <c r="J889" s="338"/>
      <c r="K889" s="338"/>
      <c r="L889" s="338"/>
      <c r="M889" s="338"/>
      <c r="N889" s="338"/>
      <c r="O889" s="338"/>
      <c r="P889" s="338"/>
      <c r="Q889" s="338"/>
      <c r="R889" s="338"/>
      <c r="S889" s="338"/>
      <c r="T889" s="338"/>
      <c r="U889" s="338"/>
      <c r="V889" s="338"/>
      <c r="W889" s="338"/>
      <c r="X889" s="338"/>
      <c r="Y889" s="338"/>
      <c r="Z889" s="338"/>
      <c r="AA889" s="338"/>
      <c r="AB889" s="338"/>
    </row>
    <row r="890" spans="1:28" ht="14.25" customHeight="1" x14ac:dyDescent="0.35">
      <c r="A890" s="338"/>
      <c r="B890" s="338"/>
      <c r="C890" s="338"/>
      <c r="D890" s="338"/>
      <c r="E890" s="338"/>
      <c r="F890" s="338"/>
      <c r="G890" s="338"/>
      <c r="H890" s="338"/>
      <c r="I890" s="338"/>
      <c r="J890" s="338"/>
      <c r="K890" s="338"/>
      <c r="L890" s="338"/>
      <c r="M890" s="338"/>
      <c r="N890" s="338"/>
      <c r="O890" s="338"/>
      <c r="P890" s="338"/>
      <c r="Q890" s="338"/>
      <c r="R890" s="338"/>
      <c r="S890" s="338"/>
      <c r="T890" s="338"/>
      <c r="U890" s="338"/>
      <c r="V890" s="338"/>
      <c r="W890" s="338"/>
      <c r="X890" s="338"/>
      <c r="Y890" s="338"/>
      <c r="Z890" s="338"/>
      <c r="AA890" s="338"/>
      <c r="AB890" s="338"/>
    </row>
    <row r="891" spans="1:28" ht="14.25" customHeight="1" x14ac:dyDescent="0.35">
      <c r="A891" s="338"/>
      <c r="B891" s="338"/>
      <c r="C891" s="338"/>
      <c r="D891" s="338"/>
      <c r="E891" s="338"/>
      <c r="F891" s="338"/>
      <c r="G891" s="338"/>
      <c r="H891" s="338"/>
      <c r="I891" s="338"/>
      <c r="J891" s="338"/>
      <c r="K891" s="338"/>
      <c r="L891" s="338"/>
      <c r="M891" s="338"/>
      <c r="N891" s="338"/>
      <c r="O891" s="338"/>
      <c r="P891" s="338"/>
      <c r="Q891" s="338"/>
      <c r="R891" s="338"/>
      <c r="S891" s="338"/>
      <c r="T891" s="338"/>
      <c r="U891" s="338"/>
      <c r="V891" s="338"/>
      <c r="W891" s="338"/>
      <c r="X891" s="338"/>
      <c r="Y891" s="338"/>
      <c r="Z891" s="338"/>
      <c r="AA891" s="338"/>
      <c r="AB891" s="338"/>
    </row>
    <row r="892" spans="1:28" ht="14.25" customHeight="1" x14ac:dyDescent="0.35">
      <c r="A892" s="338"/>
      <c r="B892" s="338"/>
      <c r="C892" s="338"/>
      <c r="D892" s="338"/>
      <c r="E892" s="338"/>
      <c r="F892" s="338"/>
      <c r="G892" s="338"/>
      <c r="H892" s="338"/>
      <c r="I892" s="338"/>
      <c r="J892" s="338"/>
      <c r="K892" s="338"/>
      <c r="L892" s="338"/>
      <c r="M892" s="338"/>
      <c r="N892" s="338"/>
      <c r="O892" s="338"/>
      <c r="P892" s="338"/>
      <c r="Q892" s="338"/>
      <c r="R892" s="338"/>
      <c r="S892" s="338"/>
      <c r="T892" s="338"/>
      <c r="U892" s="338"/>
      <c r="V892" s="338"/>
      <c r="W892" s="338"/>
      <c r="X892" s="338"/>
      <c r="Y892" s="338"/>
      <c r="Z892" s="338"/>
      <c r="AA892" s="338"/>
      <c r="AB892" s="338"/>
    </row>
    <row r="893" spans="1:28" ht="14.25" customHeight="1" x14ac:dyDescent="0.35">
      <c r="A893" s="338"/>
      <c r="B893" s="338"/>
      <c r="C893" s="338"/>
      <c r="D893" s="338"/>
      <c r="E893" s="338"/>
      <c r="F893" s="338"/>
      <c r="G893" s="338"/>
      <c r="H893" s="338"/>
      <c r="I893" s="338"/>
      <c r="J893" s="338"/>
      <c r="K893" s="338"/>
      <c r="L893" s="338"/>
      <c r="M893" s="338"/>
      <c r="N893" s="338"/>
      <c r="O893" s="338"/>
      <c r="P893" s="338"/>
      <c r="Q893" s="338"/>
      <c r="R893" s="338"/>
      <c r="S893" s="338"/>
      <c r="T893" s="338"/>
      <c r="U893" s="338"/>
      <c r="V893" s="338"/>
      <c r="W893" s="338"/>
      <c r="X893" s="338"/>
      <c r="Y893" s="338"/>
      <c r="Z893" s="338"/>
      <c r="AA893" s="338"/>
      <c r="AB893" s="338"/>
    </row>
    <row r="894" spans="1:28" ht="14.25" customHeight="1" x14ac:dyDescent="0.35">
      <c r="A894" s="338"/>
      <c r="B894" s="338"/>
      <c r="C894" s="338"/>
      <c r="D894" s="338"/>
      <c r="E894" s="338"/>
      <c r="F894" s="338"/>
      <c r="G894" s="338"/>
      <c r="H894" s="338"/>
      <c r="I894" s="338"/>
      <c r="J894" s="338"/>
      <c r="K894" s="338"/>
      <c r="L894" s="338"/>
      <c r="M894" s="338"/>
      <c r="N894" s="338"/>
      <c r="O894" s="338"/>
      <c r="P894" s="338"/>
      <c r="Q894" s="338"/>
      <c r="R894" s="338"/>
      <c r="S894" s="338"/>
      <c r="T894" s="338"/>
      <c r="U894" s="338"/>
      <c r="V894" s="338"/>
      <c r="W894" s="338"/>
      <c r="X894" s="338"/>
      <c r="Y894" s="338"/>
      <c r="Z894" s="338"/>
      <c r="AA894" s="338"/>
      <c r="AB894" s="338"/>
    </row>
    <row r="895" spans="1:28" ht="14.25" customHeight="1" x14ac:dyDescent="0.35">
      <c r="A895" s="338"/>
      <c r="B895" s="338"/>
      <c r="C895" s="338"/>
      <c r="D895" s="338"/>
      <c r="E895" s="338"/>
      <c r="F895" s="338"/>
      <c r="G895" s="338"/>
      <c r="H895" s="338"/>
      <c r="I895" s="338"/>
      <c r="J895" s="338"/>
      <c r="K895" s="338"/>
      <c r="L895" s="338"/>
      <c r="M895" s="338"/>
      <c r="N895" s="338"/>
      <c r="O895" s="338"/>
      <c r="P895" s="338"/>
      <c r="Q895" s="338"/>
      <c r="R895" s="338"/>
      <c r="S895" s="338"/>
      <c r="T895" s="338"/>
      <c r="U895" s="338"/>
      <c r="V895" s="338"/>
      <c r="W895" s="338"/>
      <c r="X895" s="338"/>
      <c r="Y895" s="338"/>
      <c r="Z895" s="338"/>
      <c r="AA895" s="338"/>
      <c r="AB895" s="338"/>
    </row>
    <row r="896" spans="1:28" ht="14.25" customHeight="1" x14ac:dyDescent="0.35">
      <c r="A896" s="338"/>
      <c r="B896" s="338"/>
      <c r="C896" s="338"/>
      <c r="D896" s="338"/>
      <c r="E896" s="338"/>
      <c r="F896" s="338"/>
      <c r="G896" s="338"/>
      <c r="H896" s="338"/>
      <c r="I896" s="338"/>
      <c r="J896" s="338"/>
      <c r="K896" s="338"/>
      <c r="L896" s="338"/>
      <c r="M896" s="338"/>
      <c r="N896" s="338"/>
      <c r="O896" s="338"/>
      <c r="P896" s="338"/>
      <c r="Q896" s="338"/>
      <c r="R896" s="338"/>
      <c r="S896" s="338"/>
      <c r="T896" s="338"/>
      <c r="U896" s="338"/>
      <c r="V896" s="338"/>
      <c r="W896" s="338"/>
      <c r="X896" s="338"/>
      <c r="Y896" s="338"/>
      <c r="Z896" s="338"/>
      <c r="AA896" s="338"/>
      <c r="AB896" s="338"/>
    </row>
    <row r="897" spans="1:28" ht="14.25" customHeight="1" x14ac:dyDescent="0.35">
      <c r="A897" s="338"/>
      <c r="B897" s="338"/>
      <c r="C897" s="338"/>
      <c r="D897" s="338"/>
      <c r="E897" s="338"/>
      <c r="F897" s="338"/>
      <c r="G897" s="338"/>
      <c r="H897" s="338"/>
      <c r="I897" s="338"/>
      <c r="J897" s="338"/>
      <c r="K897" s="338"/>
      <c r="L897" s="338"/>
      <c r="M897" s="338"/>
      <c r="N897" s="338"/>
      <c r="O897" s="338"/>
      <c r="P897" s="338"/>
      <c r="Q897" s="338"/>
      <c r="R897" s="338"/>
      <c r="S897" s="338"/>
      <c r="T897" s="338"/>
      <c r="U897" s="338"/>
      <c r="V897" s="338"/>
      <c r="W897" s="338"/>
      <c r="X897" s="338"/>
      <c r="Y897" s="338"/>
      <c r="Z897" s="338"/>
      <c r="AA897" s="338"/>
      <c r="AB897" s="338"/>
    </row>
    <row r="898" spans="1:28" ht="14.25" customHeight="1" x14ac:dyDescent="0.35">
      <c r="A898" s="338"/>
      <c r="B898" s="338"/>
      <c r="C898" s="338"/>
      <c r="D898" s="338"/>
      <c r="E898" s="338"/>
      <c r="F898" s="338"/>
      <c r="G898" s="338"/>
      <c r="H898" s="338"/>
      <c r="I898" s="338"/>
      <c r="J898" s="338"/>
      <c r="K898" s="338"/>
      <c r="L898" s="338"/>
      <c r="M898" s="338"/>
      <c r="N898" s="338"/>
      <c r="O898" s="338"/>
      <c r="P898" s="338"/>
      <c r="Q898" s="338"/>
      <c r="R898" s="338"/>
      <c r="S898" s="338"/>
      <c r="T898" s="338"/>
      <c r="U898" s="338"/>
      <c r="V898" s="338"/>
      <c r="W898" s="338"/>
      <c r="X898" s="338"/>
      <c r="Y898" s="338"/>
      <c r="Z898" s="338"/>
      <c r="AA898" s="338"/>
      <c r="AB898" s="338"/>
    </row>
    <row r="899" spans="1:28" ht="14.25" customHeight="1" x14ac:dyDescent="0.35">
      <c r="A899" s="338"/>
      <c r="B899" s="338"/>
      <c r="C899" s="338"/>
      <c r="D899" s="338"/>
      <c r="E899" s="338"/>
      <c r="F899" s="338"/>
      <c r="G899" s="338"/>
      <c r="H899" s="338"/>
      <c r="I899" s="338"/>
      <c r="J899" s="338"/>
      <c r="K899" s="338"/>
      <c r="L899" s="338"/>
      <c r="M899" s="338"/>
      <c r="N899" s="338"/>
      <c r="O899" s="338"/>
      <c r="P899" s="338"/>
      <c r="Q899" s="338"/>
      <c r="R899" s="338"/>
      <c r="S899" s="338"/>
      <c r="T899" s="338"/>
      <c r="U899" s="338"/>
      <c r="V899" s="338"/>
      <c r="W899" s="338"/>
      <c r="X899" s="338"/>
      <c r="Y899" s="338"/>
      <c r="Z899" s="338"/>
      <c r="AA899" s="338"/>
      <c r="AB899" s="338"/>
    </row>
    <row r="900" spans="1:28" ht="14.25" customHeight="1" x14ac:dyDescent="0.35">
      <c r="A900" s="338"/>
      <c r="B900" s="338"/>
      <c r="C900" s="338"/>
      <c r="D900" s="338"/>
      <c r="E900" s="338"/>
      <c r="F900" s="338"/>
      <c r="G900" s="338"/>
      <c r="H900" s="338"/>
      <c r="I900" s="338"/>
      <c r="J900" s="338"/>
      <c r="K900" s="338"/>
      <c r="L900" s="338"/>
      <c r="M900" s="338"/>
      <c r="N900" s="338"/>
      <c r="O900" s="338"/>
      <c r="P900" s="338"/>
      <c r="Q900" s="338"/>
      <c r="R900" s="338"/>
      <c r="S900" s="338"/>
      <c r="T900" s="338"/>
      <c r="U900" s="338"/>
      <c r="V900" s="338"/>
      <c r="W900" s="338"/>
      <c r="X900" s="338"/>
      <c r="Y900" s="338"/>
      <c r="Z900" s="338"/>
      <c r="AA900" s="338"/>
      <c r="AB900" s="338"/>
    </row>
    <row r="901" spans="1:28" ht="14.25" customHeight="1" x14ac:dyDescent="0.35">
      <c r="A901" s="338"/>
      <c r="B901" s="338"/>
      <c r="C901" s="338"/>
      <c r="D901" s="338"/>
      <c r="E901" s="338"/>
      <c r="F901" s="338"/>
      <c r="G901" s="338"/>
      <c r="H901" s="338"/>
      <c r="I901" s="338"/>
      <c r="J901" s="338"/>
      <c r="K901" s="338"/>
      <c r="L901" s="338"/>
      <c r="M901" s="338"/>
      <c r="N901" s="338"/>
      <c r="O901" s="338"/>
      <c r="P901" s="338"/>
      <c r="Q901" s="338"/>
      <c r="R901" s="338"/>
      <c r="S901" s="338"/>
      <c r="T901" s="338"/>
      <c r="U901" s="338"/>
      <c r="V901" s="338"/>
      <c r="W901" s="338"/>
      <c r="X901" s="338"/>
      <c r="Y901" s="338"/>
      <c r="Z901" s="338"/>
      <c r="AA901" s="338"/>
      <c r="AB901" s="338"/>
    </row>
    <row r="902" spans="1:28" ht="14.25" customHeight="1" x14ac:dyDescent="0.35">
      <c r="A902" s="338"/>
      <c r="B902" s="338"/>
      <c r="C902" s="338"/>
      <c r="D902" s="338"/>
      <c r="E902" s="338"/>
      <c r="F902" s="338"/>
      <c r="G902" s="338"/>
      <c r="H902" s="338"/>
      <c r="I902" s="338"/>
      <c r="J902" s="338"/>
      <c r="K902" s="338"/>
      <c r="L902" s="338"/>
      <c r="M902" s="338"/>
      <c r="N902" s="338"/>
      <c r="O902" s="338"/>
      <c r="P902" s="338"/>
      <c r="Q902" s="338"/>
      <c r="R902" s="338"/>
      <c r="S902" s="338"/>
      <c r="T902" s="338"/>
      <c r="U902" s="338"/>
      <c r="V902" s="338"/>
      <c r="W902" s="338"/>
      <c r="X902" s="338"/>
      <c r="Y902" s="338"/>
      <c r="Z902" s="338"/>
      <c r="AA902" s="338"/>
      <c r="AB902" s="338"/>
    </row>
    <row r="903" spans="1:28" ht="14.25" customHeight="1" x14ac:dyDescent="0.35">
      <c r="A903" s="338"/>
      <c r="B903" s="338"/>
      <c r="C903" s="338"/>
      <c r="D903" s="338"/>
      <c r="E903" s="338"/>
      <c r="F903" s="338"/>
      <c r="G903" s="338"/>
      <c r="H903" s="338"/>
      <c r="I903" s="338"/>
      <c r="J903" s="338"/>
      <c r="K903" s="338"/>
      <c r="L903" s="338"/>
      <c r="M903" s="338"/>
      <c r="N903" s="338"/>
      <c r="O903" s="338"/>
      <c r="P903" s="338"/>
      <c r="Q903" s="338"/>
      <c r="R903" s="338"/>
      <c r="S903" s="338"/>
      <c r="T903" s="338"/>
      <c r="U903" s="338"/>
      <c r="V903" s="338"/>
      <c r="W903" s="338"/>
      <c r="X903" s="338"/>
      <c r="Y903" s="338"/>
      <c r="Z903" s="338"/>
      <c r="AA903" s="338"/>
      <c r="AB903" s="338"/>
    </row>
    <row r="904" spans="1:28" ht="14.25" customHeight="1" x14ac:dyDescent="0.35">
      <c r="A904" s="338"/>
      <c r="B904" s="338"/>
      <c r="C904" s="338"/>
      <c r="D904" s="338"/>
      <c r="E904" s="338"/>
      <c r="F904" s="338"/>
      <c r="G904" s="338"/>
      <c r="H904" s="338"/>
      <c r="I904" s="338"/>
      <c r="J904" s="338"/>
      <c r="K904" s="338"/>
      <c r="L904" s="338"/>
      <c r="M904" s="338"/>
      <c r="N904" s="338"/>
      <c r="O904" s="338"/>
      <c r="P904" s="338"/>
      <c r="Q904" s="338"/>
      <c r="R904" s="338"/>
      <c r="S904" s="338"/>
      <c r="T904" s="338"/>
      <c r="U904" s="338"/>
      <c r="V904" s="338"/>
      <c r="W904" s="338"/>
      <c r="X904" s="338"/>
      <c r="Y904" s="338"/>
      <c r="Z904" s="338"/>
      <c r="AA904" s="338"/>
      <c r="AB904" s="338"/>
    </row>
    <row r="905" spans="1:28" ht="14.25" customHeight="1" x14ac:dyDescent="0.35">
      <c r="A905" s="338"/>
      <c r="B905" s="338"/>
      <c r="C905" s="338"/>
      <c r="D905" s="338"/>
      <c r="E905" s="338"/>
      <c r="F905" s="338"/>
      <c r="G905" s="338"/>
      <c r="H905" s="338"/>
      <c r="I905" s="338"/>
      <c r="J905" s="338"/>
      <c r="K905" s="338"/>
      <c r="L905" s="338"/>
      <c r="M905" s="338"/>
      <c r="N905" s="338"/>
      <c r="O905" s="338"/>
      <c r="P905" s="338"/>
      <c r="Q905" s="338"/>
      <c r="R905" s="338"/>
      <c r="S905" s="338"/>
      <c r="T905" s="338"/>
      <c r="U905" s="338"/>
      <c r="V905" s="338"/>
      <c r="W905" s="338"/>
      <c r="X905" s="338"/>
      <c r="Y905" s="338"/>
      <c r="Z905" s="338"/>
      <c r="AA905" s="338"/>
      <c r="AB905" s="338"/>
    </row>
    <row r="906" spans="1:28" ht="14.25" customHeight="1" x14ac:dyDescent="0.35">
      <c r="A906" s="338"/>
      <c r="B906" s="338"/>
      <c r="C906" s="338"/>
      <c r="D906" s="338"/>
      <c r="E906" s="338"/>
      <c r="F906" s="338"/>
      <c r="G906" s="338"/>
      <c r="H906" s="338"/>
      <c r="I906" s="338"/>
      <c r="J906" s="338"/>
      <c r="K906" s="338"/>
      <c r="L906" s="338"/>
      <c r="M906" s="338"/>
      <c r="N906" s="338"/>
      <c r="O906" s="338"/>
      <c r="P906" s="338"/>
      <c r="Q906" s="338"/>
      <c r="R906" s="338"/>
      <c r="S906" s="338"/>
      <c r="T906" s="338"/>
      <c r="U906" s="338"/>
      <c r="V906" s="338"/>
      <c r="W906" s="338"/>
      <c r="X906" s="338"/>
      <c r="Y906" s="338"/>
      <c r="Z906" s="338"/>
      <c r="AA906" s="338"/>
      <c r="AB906" s="338"/>
    </row>
    <row r="907" spans="1:28" ht="14.25" customHeight="1" x14ac:dyDescent="0.35">
      <c r="A907" s="338"/>
      <c r="B907" s="338"/>
      <c r="C907" s="338"/>
      <c r="D907" s="338"/>
      <c r="E907" s="338"/>
      <c r="F907" s="338"/>
      <c r="G907" s="338"/>
      <c r="H907" s="338"/>
      <c r="I907" s="338"/>
      <c r="J907" s="338"/>
      <c r="K907" s="338"/>
      <c r="L907" s="338"/>
      <c r="M907" s="338"/>
      <c r="N907" s="338"/>
      <c r="O907" s="338"/>
      <c r="P907" s="338"/>
      <c r="Q907" s="338"/>
      <c r="R907" s="338"/>
      <c r="S907" s="338"/>
      <c r="T907" s="338"/>
      <c r="U907" s="338"/>
      <c r="V907" s="338"/>
      <c r="W907" s="338"/>
      <c r="X907" s="338"/>
      <c r="Y907" s="338"/>
      <c r="Z907" s="338"/>
      <c r="AA907" s="338"/>
      <c r="AB907" s="338"/>
    </row>
    <row r="908" spans="1:28" ht="14.25" customHeight="1" x14ac:dyDescent="0.35">
      <c r="A908" s="338"/>
      <c r="B908" s="338"/>
      <c r="C908" s="338"/>
      <c r="D908" s="338"/>
      <c r="E908" s="338"/>
      <c r="F908" s="338"/>
      <c r="G908" s="338"/>
      <c r="H908" s="338"/>
      <c r="I908" s="338"/>
      <c r="J908" s="338"/>
      <c r="K908" s="338"/>
      <c r="L908" s="338"/>
      <c r="M908" s="338"/>
      <c r="N908" s="338"/>
      <c r="O908" s="338"/>
      <c r="P908" s="338"/>
      <c r="Q908" s="338"/>
      <c r="R908" s="338"/>
      <c r="S908" s="338"/>
      <c r="T908" s="338"/>
      <c r="U908" s="338"/>
      <c r="V908" s="338"/>
      <c r="W908" s="338"/>
      <c r="X908" s="338"/>
      <c r="Y908" s="338"/>
      <c r="Z908" s="338"/>
      <c r="AA908" s="338"/>
      <c r="AB908" s="338"/>
    </row>
    <row r="909" spans="1:28" ht="14.25" customHeight="1" x14ac:dyDescent="0.35">
      <c r="A909" s="338"/>
      <c r="B909" s="338"/>
      <c r="C909" s="338"/>
      <c r="D909" s="338"/>
      <c r="E909" s="338"/>
      <c r="F909" s="338"/>
      <c r="G909" s="338"/>
      <c r="H909" s="338"/>
      <c r="I909" s="338"/>
      <c r="J909" s="338"/>
      <c r="K909" s="338"/>
      <c r="L909" s="338"/>
      <c r="M909" s="338"/>
      <c r="N909" s="338"/>
      <c r="O909" s="338"/>
      <c r="P909" s="338"/>
      <c r="Q909" s="338"/>
      <c r="R909" s="338"/>
      <c r="S909" s="338"/>
      <c r="T909" s="338"/>
      <c r="U909" s="338"/>
      <c r="V909" s="338"/>
      <c r="W909" s="338"/>
      <c r="X909" s="338"/>
      <c r="Y909" s="338"/>
      <c r="Z909" s="338"/>
      <c r="AA909" s="338"/>
      <c r="AB909" s="338"/>
    </row>
    <row r="910" spans="1:28" ht="14.25" customHeight="1" x14ac:dyDescent="0.35">
      <c r="A910" s="338"/>
      <c r="B910" s="338"/>
      <c r="C910" s="338"/>
      <c r="D910" s="338"/>
      <c r="E910" s="338"/>
      <c r="F910" s="338"/>
      <c r="G910" s="338"/>
      <c r="H910" s="338"/>
      <c r="I910" s="338"/>
      <c r="J910" s="338"/>
      <c r="K910" s="338"/>
      <c r="L910" s="338"/>
      <c r="M910" s="338"/>
      <c r="N910" s="338"/>
      <c r="O910" s="338"/>
      <c r="P910" s="338"/>
      <c r="Q910" s="338"/>
      <c r="R910" s="338"/>
      <c r="S910" s="338"/>
      <c r="T910" s="338"/>
      <c r="U910" s="338"/>
      <c r="V910" s="338"/>
      <c r="W910" s="338"/>
      <c r="X910" s="338"/>
      <c r="Y910" s="338"/>
      <c r="Z910" s="338"/>
      <c r="AA910" s="338"/>
      <c r="AB910" s="338"/>
    </row>
    <row r="911" spans="1:28" ht="14.25" customHeight="1" x14ac:dyDescent="0.35">
      <c r="A911" s="338"/>
      <c r="B911" s="338"/>
      <c r="C911" s="338"/>
      <c r="D911" s="338"/>
      <c r="E911" s="338"/>
      <c r="F911" s="338"/>
      <c r="G911" s="338"/>
      <c r="H911" s="338"/>
      <c r="I911" s="338"/>
      <c r="J911" s="338"/>
      <c r="K911" s="338"/>
      <c r="L911" s="338"/>
      <c r="M911" s="338"/>
      <c r="N911" s="338"/>
      <c r="O911" s="338"/>
      <c r="P911" s="338"/>
      <c r="Q911" s="338"/>
      <c r="R911" s="338"/>
      <c r="S911" s="338"/>
      <c r="T911" s="338"/>
      <c r="U911" s="338"/>
      <c r="V911" s="338"/>
      <c r="W911" s="338"/>
      <c r="X911" s="338"/>
      <c r="Y911" s="338"/>
      <c r="Z911" s="338"/>
      <c r="AA911" s="338"/>
      <c r="AB911" s="338"/>
    </row>
    <row r="912" spans="1:28" ht="14.25" customHeight="1" x14ac:dyDescent="0.35">
      <c r="A912" s="338"/>
      <c r="B912" s="338"/>
      <c r="C912" s="338"/>
      <c r="D912" s="338"/>
      <c r="E912" s="338"/>
      <c r="F912" s="338"/>
      <c r="G912" s="338"/>
      <c r="H912" s="338"/>
      <c r="I912" s="338"/>
      <c r="J912" s="338"/>
      <c r="K912" s="338"/>
      <c r="L912" s="338"/>
      <c r="M912" s="338"/>
      <c r="N912" s="338"/>
      <c r="O912" s="338"/>
      <c r="P912" s="338"/>
      <c r="Q912" s="338"/>
      <c r="R912" s="338"/>
      <c r="S912" s="338"/>
      <c r="T912" s="338"/>
      <c r="U912" s="338"/>
      <c r="V912" s="338"/>
      <c r="W912" s="338"/>
      <c r="X912" s="338"/>
      <c r="Y912" s="338"/>
      <c r="Z912" s="338"/>
      <c r="AA912" s="338"/>
      <c r="AB912" s="338"/>
    </row>
    <row r="913" spans="1:28" ht="14.25" customHeight="1" x14ac:dyDescent="0.35">
      <c r="A913" s="338"/>
      <c r="B913" s="338"/>
      <c r="C913" s="338"/>
      <c r="D913" s="338"/>
      <c r="E913" s="338"/>
      <c r="F913" s="338"/>
      <c r="G913" s="338"/>
      <c r="H913" s="338"/>
      <c r="I913" s="338"/>
      <c r="J913" s="338"/>
      <c r="K913" s="338"/>
      <c r="L913" s="338"/>
      <c r="M913" s="338"/>
      <c r="N913" s="338"/>
      <c r="O913" s="338"/>
      <c r="P913" s="338"/>
      <c r="Q913" s="338"/>
      <c r="R913" s="338"/>
      <c r="S913" s="338"/>
      <c r="T913" s="338"/>
      <c r="U913" s="338"/>
      <c r="V913" s="338"/>
      <c r="W913" s="338"/>
      <c r="X913" s="338"/>
      <c r="Y913" s="338"/>
      <c r="Z913" s="338"/>
      <c r="AA913" s="338"/>
      <c r="AB913" s="338"/>
    </row>
    <row r="914" spans="1:28" ht="14.25" customHeight="1" x14ac:dyDescent="0.35">
      <c r="A914" s="338"/>
      <c r="B914" s="338"/>
      <c r="C914" s="338"/>
      <c r="D914" s="338"/>
      <c r="E914" s="338"/>
      <c r="F914" s="338"/>
      <c r="G914" s="338"/>
      <c r="H914" s="338"/>
      <c r="I914" s="338"/>
      <c r="J914" s="338"/>
      <c r="K914" s="338"/>
      <c r="L914" s="338"/>
      <c r="M914" s="338"/>
      <c r="N914" s="338"/>
      <c r="O914" s="338"/>
      <c r="P914" s="338"/>
      <c r="Q914" s="338"/>
      <c r="R914" s="338"/>
      <c r="S914" s="338"/>
      <c r="T914" s="338"/>
      <c r="U914" s="338"/>
      <c r="V914" s="338"/>
      <c r="W914" s="338"/>
      <c r="X914" s="338"/>
      <c r="Y914" s="338"/>
      <c r="Z914" s="338"/>
      <c r="AA914" s="338"/>
      <c r="AB914" s="338"/>
    </row>
    <row r="915" spans="1:28" ht="14.25" customHeight="1" x14ac:dyDescent="0.35">
      <c r="A915" s="338"/>
      <c r="B915" s="338"/>
      <c r="C915" s="338"/>
      <c r="D915" s="338"/>
      <c r="E915" s="338"/>
      <c r="F915" s="338"/>
      <c r="G915" s="338"/>
      <c r="H915" s="338"/>
      <c r="I915" s="338"/>
      <c r="J915" s="338"/>
      <c r="K915" s="338"/>
      <c r="L915" s="338"/>
      <c r="M915" s="338"/>
      <c r="N915" s="338"/>
      <c r="O915" s="338"/>
      <c r="P915" s="338"/>
      <c r="Q915" s="338"/>
      <c r="R915" s="338"/>
      <c r="S915" s="338"/>
      <c r="T915" s="338"/>
      <c r="U915" s="338"/>
      <c r="V915" s="338"/>
      <c r="W915" s="338"/>
      <c r="X915" s="338"/>
      <c r="Y915" s="338"/>
      <c r="Z915" s="338"/>
      <c r="AA915" s="338"/>
      <c r="AB915" s="338"/>
    </row>
    <row r="916" spans="1:28" ht="14.25" customHeight="1" x14ac:dyDescent="0.35">
      <c r="A916" s="338"/>
      <c r="B916" s="338"/>
      <c r="C916" s="338"/>
      <c r="D916" s="338"/>
      <c r="E916" s="338"/>
      <c r="F916" s="338"/>
      <c r="G916" s="338"/>
      <c r="H916" s="338"/>
      <c r="I916" s="338"/>
      <c r="J916" s="338"/>
      <c r="K916" s="338"/>
      <c r="L916" s="338"/>
      <c r="M916" s="338"/>
      <c r="N916" s="338"/>
      <c r="O916" s="338"/>
      <c r="P916" s="338"/>
      <c r="Q916" s="338"/>
      <c r="R916" s="338"/>
      <c r="S916" s="338"/>
      <c r="T916" s="338"/>
      <c r="U916" s="338"/>
      <c r="V916" s="338"/>
      <c r="W916" s="338"/>
      <c r="X916" s="338"/>
      <c r="Y916" s="338"/>
      <c r="Z916" s="338"/>
      <c r="AA916" s="338"/>
      <c r="AB916" s="338"/>
    </row>
    <row r="917" spans="1:28" ht="14.25" customHeight="1" x14ac:dyDescent="0.35">
      <c r="A917" s="338"/>
      <c r="B917" s="338"/>
      <c r="C917" s="338"/>
      <c r="D917" s="338"/>
      <c r="E917" s="338"/>
      <c r="F917" s="338"/>
      <c r="G917" s="338"/>
      <c r="H917" s="338"/>
      <c r="I917" s="338"/>
      <c r="J917" s="338"/>
      <c r="K917" s="338"/>
      <c r="L917" s="338"/>
      <c r="M917" s="338"/>
      <c r="N917" s="338"/>
      <c r="O917" s="338"/>
      <c r="P917" s="338"/>
      <c r="Q917" s="338"/>
      <c r="R917" s="338"/>
      <c r="S917" s="338"/>
      <c r="T917" s="338"/>
      <c r="U917" s="338"/>
      <c r="V917" s="338"/>
      <c r="W917" s="338"/>
      <c r="X917" s="338"/>
      <c r="Y917" s="338"/>
      <c r="Z917" s="338"/>
      <c r="AA917" s="338"/>
      <c r="AB917" s="338"/>
    </row>
    <row r="918" spans="1:28" ht="14.25" customHeight="1" x14ac:dyDescent="0.35">
      <c r="A918" s="338"/>
      <c r="B918" s="338"/>
      <c r="C918" s="338"/>
      <c r="D918" s="338"/>
      <c r="E918" s="338"/>
      <c r="F918" s="338"/>
      <c r="G918" s="338"/>
      <c r="H918" s="338"/>
      <c r="I918" s="338"/>
      <c r="J918" s="338"/>
      <c r="K918" s="338"/>
      <c r="L918" s="338"/>
      <c r="M918" s="338"/>
      <c r="N918" s="338"/>
      <c r="O918" s="338"/>
      <c r="P918" s="338"/>
      <c r="Q918" s="338"/>
      <c r="R918" s="338"/>
      <c r="S918" s="338"/>
      <c r="T918" s="338"/>
      <c r="U918" s="338"/>
      <c r="V918" s="338"/>
      <c r="W918" s="338"/>
      <c r="X918" s="338"/>
      <c r="Y918" s="338"/>
      <c r="Z918" s="338"/>
      <c r="AA918" s="338"/>
      <c r="AB918" s="338"/>
    </row>
    <row r="919" spans="1:28" ht="14.25" customHeight="1" x14ac:dyDescent="0.35">
      <c r="A919" s="338"/>
      <c r="B919" s="338"/>
      <c r="C919" s="338"/>
      <c r="D919" s="338"/>
      <c r="E919" s="338"/>
      <c r="F919" s="338"/>
      <c r="G919" s="338"/>
      <c r="H919" s="338"/>
      <c r="I919" s="338"/>
      <c r="J919" s="338"/>
      <c r="K919" s="338"/>
      <c r="L919" s="338"/>
      <c r="M919" s="338"/>
      <c r="N919" s="338"/>
      <c r="O919" s="338"/>
      <c r="P919" s="338"/>
      <c r="Q919" s="338"/>
      <c r="R919" s="338"/>
      <c r="S919" s="338"/>
      <c r="T919" s="338"/>
      <c r="U919" s="338"/>
      <c r="V919" s="338"/>
      <c r="W919" s="338"/>
      <c r="X919" s="338"/>
      <c r="Y919" s="338"/>
      <c r="Z919" s="338"/>
      <c r="AA919" s="338"/>
      <c r="AB919" s="338"/>
    </row>
    <row r="920" spans="1:28" ht="14.25" customHeight="1" x14ac:dyDescent="0.35">
      <c r="A920" s="338"/>
      <c r="B920" s="338"/>
      <c r="C920" s="338"/>
      <c r="D920" s="338"/>
      <c r="E920" s="338"/>
      <c r="F920" s="338"/>
      <c r="G920" s="338"/>
      <c r="H920" s="338"/>
      <c r="I920" s="338"/>
      <c r="J920" s="338"/>
      <c r="K920" s="338"/>
      <c r="L920" s="338"/>
      <c r="M920" s="338"/>
      <c r="N920" s="338"/>
      <c r="O920" s="338"/>
      <c r="P920" s="338"/>
      <c r="Q920" s="338"/>
      <c r="R920" s="338"/>
      <c r="S920" s="338"/>
      <c r="T920" s="338"/>
      <c r="U920" s="338"/>
      <c r="V920" s="338"/>
      <c r="W920" s="338"/>
      <c r="X920" s="338"/>
      <c r="Y920" s="338"/>
      <c r="Z920" s="338"/>
      <c r="AA920" s="338"/>
      <c r="AB920" s="338"/>
    </row>
    <row r="921" spans="1:28" ht="14.25" customHeight="1" x14ac:dyDescent="0.35">
      <c r="A921" s="338"/>
      <c r="B921" s="338"/>
      <c r="C921" s="338"/>
      <c r="D921" s="338"/>
      <c r="E921" s="338"/>
      <c r="F921" s="338"/>
      <c r="G921" s="338"/>
      <c r="H921" s="338"/>
      <c r="I921" s="338"/>
      <c r="J921" s="338"/>
      <c r="K921" s="338"/>
      <c r="L921" s="338"/>
      <c r="M921" s="338"/>
      <c r="N921" s="338"/>
      <c r="O921" s="338"/>
      <c r="P921" s="338"/>
      <c r="Q921" s="338"/>
      <c r="R921" s="338"/>
      <c r="S921" s="338"/>
      <c r="T921" s="338"/>
      <c r="U921" s="338"/>
      <c r="V921" s="338"/>
      <c r="W921" s="338"/>
      <c r="X921" s="338"/>
      <c r="Y921" s="338"/>
      <c r="Z921" s="338"/>
      <c r="AA921" s="338"/>
      <c r="AB921" s="338"/>
    </row>
    <row r="922" spans="1:28" ht="14.25" customHeight="1" x14ac:dyDescent="0.35">
      <c r="A922" s="338"/>
      <c r="B922" s="338"/>
      <c r="C922" s="338"/>
      <c r="D922" s="338"/>
      <c r="E922" s="338"/>
      <c r="F922" s="338"/>
      <c r="G922" s="338"/>
      <c r="H922" s="338"/>
      <c r="I922" s="338"/>
      <c r="J922" s="338"/>
      <c r="K922" s="338"/>
      <c r="L922" s="338"/>
      <c r="M922" s="338"/>
      <c r="N922" s="338"/>
      <c r="O922" s="338"/>
      <c r="P922" s="338"/>
      <c r="Q922" s="338"/>
      <c r="R922" s="338"/>
      <c r="S922" s="338"/>
      <c r="T922" s="338"/>
      <c r="U922" s="338"/>
      <c r="V922" s="338"/>
      <c r="W922" s="338"/>
      <c r="X922" s="338"/>
      <c r="Y922" s="338"/>
      <c r="Z922" s="338"/>
      <c r="AA922" s="338"/>
      <c r="AB922" s="338"/>
    </row>
    <row r="923" spans="1:28" ht="14.25" customHeight="1" x14ac:dyDescent="0.35">
      <c r="A923" s="338"/>
      <c r="B923" s="338"/>
      <c r="C923" s="338"/>
      <c r="D923" s="338"/>
      <c r="E923" s="338"/>
      <c r="F923" s="338"/>
      <c r="G923" s="338"/>
      <c r="H923" s="338"/>
      <c r="I923" s="338"/>
      <c r="J923" s="338"/>
      <c r="K923" s="338"/>
      <c r="L923" s="338"/>
      <c r="M923" s="338"/>
      <c r="N923" s="338"/>
      <c r="O923" s="338"/>
      <c r="P923" s="338"/>
      <c r="Q923" s="338"/>
      <c r="R923" s="338"/>
      <c r="S923" s="338"/>
      <c r="T923" s="338"/>
      <c r="U923" s="338"/>
      <c r="V923" s="338"/>
      <c r="W923" s="338"/>
      <c r="X923" s="338"/>
      <c r="Y923" s="338"/>
      <c r="Z923" s="338"/>
      <c r="AA923" s="338"/>
      <c r="AB923" s="338"/>
    </row>
    <row r="924" spans="1:28" ht="14.25" customHeight="1" x14ac:dyDescent="0.35">
      <c r="A924" s="338"/>
      <c r="B924" s="338"/>
      <c r="C924" s="338"/>
      <c r="D924" s="338"/>
      <c r="E924" s="338"/>
      <c r="F924" s="338"/>
      <c r="G924" s="338"/>
      <c r="H924" s="338"/>
      <c r="I924" s="338"/>
      <c r="J924" s="338"/>
      <c r="K924" s="338"/>
      <c r="L924" s="338"/>
      <c r="M924" s="338"/>
      <c r="N924" s="338"/>
      <c r="O924" s="338"/>
      <c r="P924" s="338"/>
      <c r="Q924" s="338"/>
      <c r="R924" s="338"/>
      <c r="S924" s="338"/>
      <c r="T924" s="338"/>
      <c r="U924" s="338"/>
      <c r="V924" s="338"/>
      <c r="W924" s="338"/>
      <c r="X924" s="338"/>
      <c r="Y924" s="338"/>
      <c r="Z924" s="338"/>
      <c r="AA924" s="338"/>
      <c r="AB924" s="338"/>
    </row>
    <row r="925" spans="1:28" ht="14.25" customHeight="1" x14ac:dyDescent="0.35">
      <c r="A925" s="338"/>
      <c r="B925" s="338"/>
      <c r="C925" s="338"/>
      <c r="D925" s="338"/>
      <c r="E925" s="338"/>
      <c r="F925" s="338"/>
      <c r="G925" s="338"/>
      <c r="H925" s="338"/>
      <c r="I925" s="338"/>
      <c r="J925" s="338"/>
      <c r="K925" s="338"/>
      <c r="L925" s="338"/>
      <c r="M925" s="338"/>
      <c r="N925" s="338"/>
      <c r="O925" s="338"/>
      <c r="P925" s="338"/>
      <c r="Q925" s="338"/>
      <c r="R925" s="338"/>
      <c r="S925" s="338"/>
      <c r="T925" s="338"/>
      <c r="U925" s="338"/>
      <c r="V925" s="338"/>
      <c r="W925" s="338"/>
      <c r="X925" s="338"/>
      <c r="Y925" s="338"/>
      <c r="Z925" s="338"/>
      <c r="AA925" s="338"/>
      <c r="AB925" s="338"/>
    </row>
    <row r="926" spans="1:28" ht="14.25" customHeight="1" x14ac:dyDescent="0.35">
      <c r="A926" s="338"/>
      <c r="B926" s="338"/>
      <c r="C926" s="338"/>
      <c r="D926" s="338"/>
      <c r="E926" s="338"/>
      <c r="F926" s="338"/>
      <c r="G926" s="338"/>
      <c r="H926" s="338"/>
      <c r="I926" s="338"/>
      <c r="J926" s="338"/>
      <c r="K926" s="338"/>
      <c r="L926" s="338"/>
      <c r="M926" s="338"/>
      <c r="N926" s="338"/>
      <c r="O926" s="338"/>
      <c r="P926" s="338"/>
      <c r="Q926" s="338"/>
      <c r="R926" s="338"/>
      <c r="S926" s="338"/>
      <c r="T926" s="338"/>
      <c r="U926" s="338"/>
      <c r="V926" s="338"/>
      <c r="W926" s="338"/>
      <c r="X926" s="338"/>
      <c r="Y926" s="338"/>
      <c r="Z926" s="338"/>
      <c r="AA926" s="338"/>
      <c r="AB926" s="338"/>
    </row>
    <row r="927" spans="1:28" ht="14.25" customHeight="1" x14ac:dyDescent="0.35">
      <c r="A927" s="338"/>
      <c r="B927" s="338"/>
      <c r="C927" s="338"/>
      <c r="D927" s="338"/>
      <c r="E927" s="338"/>
      <c r="F927" s="338"/>
      <c r="G927" s="338"/>
      <c r="H927" s="338"/>
      <c r="I927" s="338"/>
      <c r="J927" s="338"/>
      <c r="K927" s="338"/>
      <c r="L927" s="338"/>
      <c r="M927" s="338"/>
      <c r="N927" s="338"/>
      <c r="O927" s="338"/>
      <c r="P927" s="338"/>
      <c r="Q927" s="338"/>
      <c r="R927" s="338"/>
      <c r="S927" s="338"/>
      <c r="T927" s="338"/>
      <c r="U927" s="338"/>
      <c r="V927" s="338"/>
      <c r="W927" s="338"/>
      <c r="X927" s="338"/>
      <c r="Y927" s="338"/>
      <c r="Z927" s="338"/>
      <c r="AA927" s="338"/>
      <c r="AB927" s="338"/>
    </row>
    <row r="928" spans="1:28" ht="14.25" customHeight="1" x14ac:dyDescent="0.35">
      <c r="A928" s="338"/>
      <c r="B928" s="338"/>
      <c r="C928" s="338"/>
      <c r="D928" s="338"/>
      <c r="E928" s="338"/>
      <c r="F928" s="338"/>
      <c r="G928" s="338"/>
      <c r="H928" s="338"/>
      <c r="I928" s="338"/>
      <c r="J928" s="338"/>
      <c r="K928" s="338"/>
      <c r="L928" s="338"/>
      <c r="M928" s="338"/>
      <c r="N928" s="338"/>
      <c r="O928" s="338"/>
      <c r="P928" s="338"/>
      <c r="Q928" s="338"/>
      <c r="R928" s="338"/>
      <c r="S928" s="338"/>
      <c r="T928" s="338"/>
      <c r="U928" s="338"/>
      <c r="V928" s="338"/>
      <c r="W928" s="338"/>
      <c r="X928" s="338"/>
      <c r="Y928" s="338"/>
      <c r="Z928" s="338"/>
      <c r="AA928" s="338"/>
      <c r="AB928" s="338"/>
    </row>
    <row r="929" spans="1:28" ht="14.25" customHeight="1" x14ac:dyDescent="0.35">
      <c r="A929" s="338"/>
      <c r="B929" s="338"/>
      <c r="C929" s="338"/>
      <c r="D929" s="338"/>
      <c r="E929" s="338"/>
      <c r="F929" s="338"/>
      <c r="G929" s="338"/>
      <c r="H929" s="338"/>
      <c r="I929" s="338"/>
      <c r="J929" s="338"/>
      <c r="K929" s="338"/>
      <c r="L929" s="338"/>
      <c r="M929" s="338"/>
      <c r="N929" s="338"/>
      <c r="O929" s="338"/>
      <c r="P929" s="338"/>
      <c r="Q929" s="338"/>
      <c r="R929" s="338"/>
      <c r="S929" s="338"/>
      <c r="T929" s="338"/>
      <c r="U929" s="338"/>
      <c r="V929" s="338"/>
      <c r="W929" s="338"/>
      <c r="X929" s="338"/>
      <c r="Y929" s="338"/>
      <c r="Z929" s="338"/>
      <c r="AA929" s="338"/>
      <c r="AB929" s="338"/>
    </row>
    <row r="930" spans="1:28" ht="14.25" customHeight="1" x14ac:dyDescent="0.35">
      <c r="A930" s="338"/>
      <c r="B930" s="338"/>
      <c r="C930" s="338"/>
      <c r="D930" s="338"/>
      <c r="E930" s="338"/>
      <c r="F930" s="338"/>
      <c r="G930" s="338"/>
      <c r="H930" s="338"/>
      <c r="I930" s="338"/>
      <c r="J930" s="338"/>
      <c r="K930" s="338"/>
      <c r="L930" s="338"/>
      <c r="M930" s="338"/>
      <c r="N930" s="338"/>
      <c r="O930" s="338"/>
      <c r="P930" s="338"/>
      <c r="Q930" s="338"/>
      <c r="R930" s="338"/>
      <c r="S930" s="338"/>
      <c r="T930" s="338"/>
      <c r="U930" s="338"/>
      <c r="V930" s="338"/>
      <c r="W930" s="338"/>
      <c r="X930" s="338"/>
      <c r="Y930" s="338"/>
      <c r="Z930" s="338"/>
      <c r="AA930" s="338"/>
      <c r="AB930" s="338"/>
    </row>
    <row r="931" spans="1:28" ht="14.25" customHeight="1" x14ac:dyDescent="0.35">
      <c r="A931" s="338"/>
      <c r="B931" s="338"/>
      <c r="C931" s="338"/>
      <c r="D931" s="338"/>
      <c r="E931" s="338"/>
      <c r="F931" s="338"/>
      <c r="G931" s="338"/>
      <c r="H931" s="338"/>
      <c r="I931" s="338"/>
      <c r="J931" s="338"/>
      <c r="K931" s="338"/>
      <c r="L931" s="338"/>
      <c r="M931" s="338"/>
      <c r="N931" s="338"/>
      <c r="O931" s="338"/>
      <c r="P931" s="338"/>
      <c r="Q931" s="338"/>
      <c r="R931" s="338"/>
      <c r="S931" s="338"/>
      <c r="T931" s="338"/>
      <c r="U931" s="338"/>
      <c r="V931" s="338"/>
      <c r="W931" s="338"/>
      <c r="X931" s="338"/>
      <c r="Y931" s="338"/>
      <c r="Z931" s="338"/>
      <c r="AA931" s="338"/>
      <c r="AB931" s="338"/>
    </row>
    <row r="932" spans="1:28" ht="14.25" customHeight="1" x14ac:dyDescent="0.35">
      <c r="A932" s="338"/>
      <c r="B932" s="338"/>
      <c r="C932" s="338"/>
      <c r="D932" s="338"/>
      <c r="E932" s="338"/>
      <c r="F932" s="338"/>
      <c r="G932" s="338"/>
      <c r="H932" s="338"/>
      <c r="I932" s="338"/>
      <c r="J932" s="338"/>
      <c r="K932" s="338"/>
      <c r="L932" s="338"/>
      <c r="M932" s="338"/>
      <c r="N932" s="338"/>
      <c r="O932" s="338"/>
      <c r="P932" s="338"/>
      <c r="Q932" s="338"/>
      <c r="R932" s="338"/>
      <c r="S932" s="338"/>
      <c r="T932" s="338"/>
      <c r="U932" s="338"/>
      <c r="V932" s="338"/>
      <c r="W932" s="338"/>
      <c r="X932" s="338"/>
      <c r="Y932" s="338"/>
      <c r="Z932" s="338"/>
      <c r="AA932" s="338"/>
      <c r="AB932" s="338"/>
    </row>
    <row r="933" spans="1:28" ht="14.25" customHeight="1" x14ac:dyDescent="0.35">
      <c r="A933" s="338"/>
      <c r="B933" s="338"/>
      <c r="C933" s="338"/>
      <c r="D933" s="338"/>
      <c r="E933" s="338"/>
      <c r="F933" s="338"/>
      <c r="G933" s="338"/>
      <c r="H933" s="338"/>
      <c r="I933" s="338"/>
      <c r="J933" s="338"/>
      <c r="K933" s="338"/>
      <c r="L933" s="338"/>
      <c r="M933" s="338"/>
      <c r="N933" s="338"/>
      <c r="O933" s="338"/>
      <c r="P933" s="338"/>
      <c r="Q933" s="338"/>
      <c r="R933" s="338"/>
      <c r="S933" s="338"/>
      <c r="T933" s="338"/>
      <c r="U933" s="338"/>
      <c r="V933" s="338"/>
      <c r="W933" s="338"/>
      <c r="X933" s="338"/>
      <c r="Y933" s="338"/>
      <c r="Z933" s="338"/>
      <c r="AA933" s="338"/>
      <c r="AB933" s="338"/>
    </row>
    <row r="934" spans="1:28" ht="14.25" customHeight="1" x14ac:dyDescent="0.35">
      <c r="A934" s="338"/>
      <c r="B934" s="338"/>
      <c r="C934" s="338"/>
      <c r="D934" s="338"/>
      <c r="E934" s="338"/>
      <c r="F934" s="338"/>
      <c r="G934" s="338"/>
      <c r="H934" s="338"/>
      <c r="I934" s="338"/>
      <c r="J934" s="338"/>
      <c r="K934" s="338"/>
      <c r="L934" s="338"/>
      <c r="M934" s="338"/>
      <c r="N934" s="338"/>
      <c r="O934" s="338"/>
      <c r="P934" s="338"/>
      <c r="Q934" s="338"/>
      <c r="R934" s="338"/>
      <c r="S934" s="338"/>
      <c r="T934" s="338"/>
      <c r="U934" s="338"/>
      <c r="V934" s="338"/>
      <c r="W934" s="338"/>
      <c r="X934" s="338"/>
      <c r="Y934" s="338"/>
      <c r="Z934" s="338"/>
      <c r="AA934" s="338"/>
      <c r="AB934" s="338"/>
    </row>
    <row r="935" spans="1:28" ht="14.25" customHeight="1" x14ac:dyDescent="0.35">
      <c r="A935" s="338"/>
      <c r="B935" s="338"/>
      <c r="C935" s="338"/>
      <c r="D935" s="338"/>
      <c r="E935" s="338"/>
      <c r="F935" s="338"/>
      <c r="G935" s="338"/>
      <c r="H935" s="338"/>
      <c r="I935" s="338"/>
      <c r="J935" s="338"/>
      <c r="K935" s="338"/>
      <c r="L935" s="338"/>
      <c r="M935" s="338"/>
      <c r="N935" s="338"/>
      <c r="O935" s="338"/>
      <c r="P935" s="338"/>
      <c r="Q935" s="338"/>
      <c r="R935" s="338"/>
      <c r="S935" s="338"/>
      <c r="T935" s="338"/>
      <c r="U935" s="338"/>
      <c r="V935" s="338"/>
      <c r="W935" s="338"/>
      <c r="X935" s="338"/>
      <c r="Y935" s="338"/>
      <c r="Z935" s="338"/>
      <c r="AA935" s="338"/>
      <c r="AB935" s="338"/>
    </row>
    <row r="936" spans="1:28" ht="14.25" customHeight="1" x14ac:dyDescent="0.35">
      <c r="A936" s="338"/>
      <c r="B936" s="338"/>
      <c r="C936" s="338"/>
      <c r="D936" s="338"/>
      <c r="E936" s="338"/>
      <c r="F936" s="338"/>
      <c r="G936" s="338"/>
      <c r="H936" s="338"/>
      <c r="I936" s="338"/>
      <c r="J936" s="338"/>
      <c r="K936" s="338"/>
      <c r="L936" s="338"/>
      <c r="M936" s="338"/>
      <c r="N936" s="338"/>
      <c r="O936" s="338"/>
      <c r="P936" s="338"/>
      <c r="Q936" s="338"/>
      <c r="R936" s="338"/>
      <c r="S936" s="338"/>
      <c r="T936" s="338"/>
      <c r="U936" s="338"/>
      <c r="V936" s="338"/>
      <c r="W936" s="338"/>
      <c r="X936" s="338"/>
      <c r="Y936" s="338"/>
      <c r="Z936" s="338"/>
      <c r="AA936" s="338"/>
      <c r="AB936" s="338"/>
    </row>
    <row r="937" spans="1:28" ht="14.25" customHeight="1" x14ac:dyDescent="0.35">
      <c r="A937" s="338"/>
      <c r="B937" s="338"/>
      <c r="C937" s="338"/>
      <c r="D937" s="338"/>
      <c r="E937" s="338"/>
      <c r="F937" s="338"/>
      <c r="G937" s="338"/>
      <c r="H937" s="338"/>
      <c r="I937" s="338"/>
      <c r="J937" s="338"/>
      <c r="K937" s="338"/>
      <c r="L937" s="338"/>
      <c r="M937" s="338"/>
      <c r="N937" s="338"/>
      <c r="O937" s="338"/>
      <c r="P937" s="338"/>
      <c r="Q937" s="338"/>
      <c r="R937" s="338"/>
      <c r="S937" s="338"/>
      <c r="T937" s="338"/>
      <c r="U937" s="338"/>
      <c r="V937" s="338"/>
      <c r="W937" s="338"/>
      <c r="X937" s="338"/>
      <c r="Y937" s="338"/>
      <c r="Z937" s="338"/>
      <c r="AA937" s="338"/>
      <c r="AB937" s="338"/>
    </row>
    <row r="938" spans="1:28" ht="14.25" customHeight="1" x14ac:dyDescent="0.35">
      <c r="A938" s="338"/>
      <c r="B938" s="338"/>
      <c r="C938" s="338"/>
      <c r="D938" s="338"/>
      <c r="E938" s="338"/>
      <c r="F938" s="338"/>
      <c r="G938" s="338"/>
      <c r="H938" s="338"/>
      <c r="I938" s="338"/>
      <c r="J938" s="338"/>
      <c r="K938" s="338"/>
      <c r="L938" s="338"/>
      <c r="M938" s="338"/>
      <c r="N938" s="338"/>
      <c r="O938" s="338"/>
      <c r="P938" s="338"/>
      <c r="Q938" s="338"/>
      <c r="R938" s="338"/>
      <c r="S938" s="338"/>
      <c r="T938" s="338"/>
      <c r="U938" s="338"/>
      <c r="V938" s="338"/>
      <c r="W938" s="338"/>
      <c r="X938" s="338"/>
      <c r="Y938" s="338"/>
      <c r="Z938" s="338"/>
      <c r="AA938" s="338"/>
      <c r="AB938" s="338"/>
    </row>
    <row r="939" spans="1:28" ht="14.25" customHeight="1" x14ac:dyDescent="0.35">
      <c r="A939" s="338"/>
      <c r="B939" s="338"/>
      <c r="C939" s="338"/>
      <c r="D939" s="338"/>
      <c r="E939" s="338"/>
      <c r="F939" s="338"/>
      <c r="G939" s="338"/>
      <c r="H939" s="338"/>
      <c r="I939" s="338"/>
      <c r="J939" s="338"/>
      <c r="K939" s="338"/>
      <c r="L939" s="338"/>
      <c r="M939" s="338"/>
      <c r="N939" s="338"/>
      <c r="O939" s="338"/>
      <c r="P939" s="338"/>
      <c r="Q939" s="338"/>
      <c r="R939" s="338"/>
      <c r="S939" s="338"/>
      <c r="T939" s="338"/>
      <c r="U939" s="338"/>
      <c r="V939" s="338"/>
      <c r="W939" s="338"/>
      <c r="X939" s="338"/>
      <c r="Y939" s="338"/>
      <c r="Z939" s="338"/>
      <c r="AA939" s="338"/>
      <c r="AB939" s="338"/>
    </row>
    <row r="940" spans="1:28" ht="14.25" customHeight="1" x14ac:dyDescent="0.35">
      <c r="A940" s="338"/>
      <c r="B940" s="338"/>
      <c r="C940" s="338"/>
      <c r="D940" s="338"/>
      <c r="E940" s="338"/>
      <c r="F940" s="338"/>
      <c r="G940" s="338"/>
      <c r="H940" s="338"/>
      <c r="I940" s="338"/>
      <c r="J940" s="338"/>
      <c r="K940" s="338"/>
      <c r="L940" s="338"/>
      <c r="M940" s="338"/>
      <c r="N940" s="338"/>
      <c r="O940" s="338"/>
      <c r="P940" s="338"/>
      <c r="Q940" s="338"/>
      <c r="R940" s="338"/>
      <c r="S940" s="338"/>
      <c r="T940" s="338"/>
      <c r="U940" s="338"/>
      <c r="V940" s="338"/>
      <c r="W940" s="338"/>
      <c r="X940" s="338"/>
      <c r="Y940" s="338"/>
      <c r="Z940" s="338"/>
      <c r="AA940" s="338"/>
      <c r="AB940" s="338"/>
    </row>
    <row r="941" spans="1:28" ht="14.25" customHeight="1" x14ac:dyDescent="0.35">
      <c r="A941" s="338"/>
      <c r="B941" s="338"/>
      <c r="C941" s="338"/>
      <c r="D941" s="338"/>
      <c r="E941" s="338"/>
      <c r="F941" s="338"/>
      <c r="G941" s="338"/>
      <c r="H941" s="338"/>
      <c r="I941" s="338"/>
      <c r="J941" s="338"/>
      <c r="K941" s="338"/>
      <c r="L941" s="338"/>
      <c r="M941" s="338"/>
      <c r="N941" s="338"/>
      <c r="O941" s="338"/>
      <c r="P941" s="338"/>
      <c r="Q941" s="338"/>
      <c r="R941" s="338"/>
      <c r="S941" s="338"/>
      <c r="T941" s="338"/>
      <c r="U941" s="338"/>
      <c r="V941" s="338"/>
      <c r="W941" s="338"/>
      <c r="X941" s="338"/>
      <c r="Y941" s="338"/>
      <c r="Z941" s="338"/>
      <c r="AA941" s="338"/>
      <c r="AB941" s="338"/>
    </row>
    <row r="942" spans="1:28" ht="14.25" customHeight="1" x14ac:dyDescent="0.35">
      <c r="A942" s="338"/>
      <c r="B942" s="338"/>
      <c r="C942" s="338"/>
      <c r="D942" s="338"/>
      <c r="E942" s="338"/>
      <c r="F942" s="338"/>
      <c r="G942" s="338"/>
      <c r="H942" s="338"/>
      <c r="I942" s="338"/>
      <c r="J942" s="338"/>
      <c r="K942" s="338"/>
      <c r="L942" s="338"/>
      <c r="M942" s="338"/>
      <c r="N942" s="338"/>
      <c r="O942" s="338"/>
      <c r="P942" s="338"/>
      <c r="Q942" s="338"/>
      <c r="R942" s="338"/>
      <c r="S942" s="338"/>
      <c r="T942" s="338"/>
      <c r="U942" s="338"/>
      <c r="V942" s="338"/>
      <c r="W942" s="338"/>
      <c r="X942" s="338"/>
      <c r="Y942" s="338"/>
      <c r="Z942" s="338"/>
      <c r="AA942" s="338"/>
      <c r="AB942" s="338"/>
    </row>
    <row r="943" spans="1:28" ht="14.25" customHeight="1" x14ac:dyDescent="0.35">
      <c r="A943" s="338"/>
      <c r="B943" s="338"/>
      <c r="C943" s="338"/>
      <c r="D943" s="338"/>
      <c r="E943" s="338"/>
      <c r="F943" s="338"/>
      <c r="G943" s="338"/>
      <c r="H943" s="338"/>
      <c r="I943" s="338"/>
      <c r="J943" s="338"/>
      <c r="K943" s="338"/>
      <c r="L943" s="338"/>
      <c r="M943" s="338"/>
      <c r="N943" s="338"/>
      <c r="O943" s="338"/>
      <c r="P943" s="338"/>
      <c r="Q943" s="338"/>
      <c r="R943" s="338"/>
      <c r="S943" s="338"/>
      <c r="T943" s="338"/>
      <c r="U943" s="338"/>
      <c r="V943" s="338"/>
      <c r="W943" s="338"/>
      <c r="X943" s="338"/>
      <c r="Y943" s="338"/>
      <c r="Z943" s="338"/>
      <c r="AA943" s="338"/>
      <c r="AB943" s="338"/>
    </row>
    <row r="944" spans="1:28" ht="14.25" customHeight="1" x14ac:dyDescent="0.35">
      <c r="A944" s="338"/>
      <c r="B944" s="338"/>
      <c r="C944" s="338"/>
      <c r="D944" s="338"/>
      <c r="E944" s="338"/>
      <c r="F944" s="338"/>
      <c r="G944" s="338"/>
      <c r="H944" s="338"/>
      <c r="I944" s="338"/>
      <c r="J944" s="338"/>
      <c r="K944" s="338"/>
      <c r="L944" s="338"/>
      <c r="M944" s="338"/>
      <c r="N944" s="338"/>
      <c r="O944" s="338"/>
      <c r="P944" s="338"/>
      <c r="Q944" s="338"/>
      <c r="R944" s="338"/>
      <c r="S944" s="338"/>
      <c r="T944" s="338"/>
      <c r="U944" s="338"/>
      <c r="V944" s="338"/>
      <c r="W944" s="338"/>
      <c r="X944" s="338"/>
      <c r="Y944" s="338"/>
      <c r="Z944" s="338"/>
      <c r="AA944" s="338"/>
      <c r="AB944" s="338"/>
    </row>
    <row r="945" spans="1:28" ht="14.25" customHeight="1" x14ac:dyDescent="0.35">
      <c r="A945" s="338"/>
      <c r="B945" s="338"/>
      <c r="C945" s="338"/>
      <c r="D945" s="338"/>
      <c r="E945" s="338"/>
      <c r="F945" s="338"/>
      <c r="G945" s="338"/>
      <c r="H945" s="338"/>
      <c r="I945" s="338"/>
      <c r="J945" s="338"/>
      <c r="K945" s="338"/>
      <c r="L945" s="338"/>
      <c r="M945" s="338"/>
      <c r="N945" s="338"/>
      <c r="O945" s="338"/>
      <c r="P945" s="338"/>
      <c r="Q945" s="338"/>
      <c r="R945" s="338"/>
      <c r="S945" s="338"/>
      <c r="T945" s="338"/>
      <c r="U945" s="338"/>
      <c r="V945" s="338"/>
      <c r="W945" s="338"/>
      <c r="X945" s="338"/>
      <c r="Y945" s="338"/>
      <c r="Z945" s="338"/>
      <c r="AA945" s="338"/>
      <c r="AB945" s="338"/>
    </row>
    <row r="946" spans="1:28" ht="14.25" customHeight="1" x14ac:dyDescent="0.35">
      <c r="A946" s="338"/>
      <c r="B946" s="338"/>
      <c r="C946" s="338"/>
      <c r="D946" s="338"/>
      <c r="E946" s="338"/>
      <c r="F946" s="338"/>
      <c r="G946" s="338"/>
      <c r="H946" s="338"/>
      <c r="I946" s="338"/>
      <c r="J946" s="338"/>
      <c r="K946" s="338"/>
      <c r="L946" s="338"/>
      <c r="M946" s="338"/>
      <c r="N946" s="338"/>
      <c r="O946" s="338"/>
      <c r="P946" s="338"/>
      <c r="Q946" s="338"/>
      <c r="R946" s="338"/>
      <c r="S946" s="338"/>
      <c r="T946" s="338"/>
      <c r="U946" s="338"/>
      <c r="V946" s="338"/>
      <c r="W946" s="338"/>
      <c r="X946" s="338"/>
      <c r="Y946" s="338"/>
      <c r="Z946" s="338"/>
      <c r="AA946" s="338"/>
      <c r="AB946" s="338"/>
    </row>
    <row r="947" spans="1:28" ht="14.25" customHeight="1" x14ac:dyDescent="0.35">
      <c r="A947" s="338"/>
      <c r="B947" s="338"/>
      <c r="C947" s="338"/>
      <c r="D947" s="338"/>
      <c r="E947" s="338"/>
      <c r="F947" s="338"/>
      <c r="G947" s="338"/>
      <c r="H947" s="338"/>
      <c r="I947" s="338"/>
      <c r="J947" s="338"/>
      <c r="K947" s="338"/>
      <c r="L947" s="338"/>
      <c r="M947" s="338"/>
      <c r="N947" s="338"/>
      <c r="O947" s="338"/>
      <c r="P947" s="338"/>
      <c r="Q947" s="338"/>
      <c r="R947" s="338"/>
      <c r="S947" s="338"/>
      <c r="T947" s="338"/>
      <c r="U947" s="338"/>
      <c r="V947" s="338"/>
      <c r="W947" s="338"/>
      <c r="X947" s="338"/>
      <c r="Y947" s="338"/>
      <c r="Z947" s="338"/>
      <c r="AA947" s="338"/>
      <c r="AB947" s="338"/>
    </row>
    <row r="948" spans="1:28" ht="14.25" customHeight="1" x14ac:dyDescent="0.35">
      <c r="A948" s="338"/>
      <c r="B948" s="338"/>
      <c r="C948" s="338"/>
      <c r="D948" s="338"/>
      <c r="E948" s="338"/>
      <c r="F948" s="338"/>
      <c r="G948" s="338"/>
      <c r="H948" s="338"/>
      <c r="I948" s="338"/>
      <c r="J948" s="338"/>
      <c r="K948" s="338"/>
      <c r="L948" s="338"/>
      <c r="M948" s="338"/>
      <c r="N948" s="338"/>
      <c r="O948" s="338"/>
      <c r="P948" s="338"/>
      <c r="Q948" s="338"/>
      <c r="R948" s="338"/>
      <c r="S948" s="338"/>
      <c r="T948" s="338"/>
      <c r="U948" s="338"/>
      <c r="V948" s="338"/>
      <c r="W948" s="338"/>
      <c r="X948" s="338"/>
      <c r="Y948" s="338"/>
      <c r="Z948" s="338"/>
      <c r="AA948" s="338"/>
      <c r="AB948" s="338"/>
    </row>
    <row r="949" spans="1:28" ht="14.25" customHeight="1" x14ac:dyDescent="0.35">
      <c r="A949" s="338"/>
      <c r="B949" s="338"/>
      <c r="C949" s="338"/>
      <c r="D949" s="338"/>
      <c r="E949" s="338"/>
      <c r="F949" s="338"/>
      <c r="G949" s="338"/>
      <c r="H949" s="338"/>
      <c r="I949" s="338"/>
      <c r="J949" s="338"/>
      <c r="K949" s="338"/>
      <c r="L949" s="338"/>
      <c r="M949" s="338"/>
      <c r="N949" s="338"/>
      <c r="O949" s="338"/>
      <c r="P949" s="338"/>
      <c r="Q949" s="338"/>
      <c r="R949" s="338"/>
      <c r="S949" s="338"/>
      <c r="T949" s="338"/>
      <c r="U949" s="338"/>
      <c r="V949" s="338"/>
      <c r="W949" s="338"/>
      <c r="X949" s="338"/>
      <c r="Y949" s="338"/>
      <c r="Z949" s="338"/>
      <c r="AA949" s="338"/>
      <c r="AB949" s="338"/>
    </row>
    <row r="950" spans="1:28" ht="14.25" customHeight="1" x14ac:dyDescent="0.35">
      <c r="A950" s="338"/>
      <c r="B950" s="338"/>
      <c r="C950" s="338"/>
      <c r="D950" s="338"/>
      <c r="E950" s="338"/>
      <c r="F950" s="338"/>
      <c r="G950" s="338"/>
      <c r="H950" s="338"/>
      <c r="I950" s="338"/>
      <c r="J950" s="338"/>
      <c r="K950" s="338"/>
      <c r="L950" s="338"/>
      <c r="M950" s="338"/>
      <c r="N950" s="338"/>
      <c r="O950" s="338"/>
      <c r="P950" s="338"/>
      <c r="Q950" s="338"/>
      <c r="R950" s="338"/>
      <c r="S950" s="338"/>
      <c r="T950" s="338"/>
      <c r="U950" s="338"/>
      <c r="V950" s="338"/>
      <c r="W950" s="338"/>
      <c r="X950" s="338"/>
      <c r="Y950" s="338"/>
      <c r="Z950" s="338"/>
      <c r="AA950" s="338"/>
      <c r="AB950" s="338"/>
    </row>
    <row r="951" spans="1:28" ht="14.25" customHeight="1" x14ac:dyDescent="0.35">
      <c r="A951" s="338"/>
      <c r="B951" s="338"/>
      <c r="C951" s="338"/>
      <c r="D951" s="338"/>
      <c r="E951" s="338"/>
      <c r="F951" s="338"/>
      <c r="G951" s="338"/>
      <c r="H951" s="338"/>
      <c r="I951" s="338"/>
      <c r="J951" s="338"/>
      <c r="K951" s="338"/>
      <c r="L951" s="338"/>
      <c r="M951" s="338"/>
      <c r="N951" s="338"/>
      <c r="O951" s="338"/>
      <c r="P951" s="338"/>
      <c r="Q951" s="338"/>
      <c r="R951" s="338"/>
      <c r="S951" s="338"/>
      <c r="T951" s="338"/>
      <c r="U951" s="338"/>
      <c r="V951" s="338"/>
      <c r="W951" s="338"/>
      <c r="X951" s="338"/>
      <c r="Y951" s="338"/>
      <c r="Z951" s="338"/>
      <c r="AA951" s="338"/>
      <c r="AB951" s="338"/>
    </row>
    <row r="952" spans="1:28" ht="14.25" customHeight="1" x14ac:dyDescent="0.35">
      <c r="A952" s="338"/>
      <c r="B952" s="338"/>
      <c r="C952" s="338"/>
      <c r="D952" s="338"/>
      <c r="E952" s="338"/>
      <c r="F952" s="338"/>
      <c r="G952" s="338"/>
      <c r="H952" s="338"/>
      <c r="I952" s="338"/>
      <c r="J952" s="338"/>
      <c r="K952" s="338"/>
      <c r="L952" s="338"/>
      <c r="M952" s="338"/>
      <c r="N952" s="338"/>
      <c r="O952" s="338"/>
      <c r="P952" s="338"/>
      <c r="Q952" s="338"/>
      <c r="R952" s="338"/>
      <c r="S952" s="338"/>
      <c r="T952" s="338"/>
      <c r="U952" s="338"/>
      <c r="V952" s="338"/>
      <c r="W952" s="338"/>
      <c r="X952" s="338"/>
      <c r="Y952" s="338"/>
      <c r="Z952" s="338"/>
      <c r="AA952" s="338"/>
      <c r="AB952" s="338"/>
    </row>
    <row r="953" spans="1:28" ht="14.25" customHeight="1" x14ac:dyDescent="0.35">
      <c r="A953" s="338"/>
      <c r="B953" s="338"/>
      <c r="C953" s="338"/>
      <c r="D953" s="338"/>
      <c r="E953" s="338"/>
      <c r="F953" s="338"/>
      <c r="G953" s="338"/>
      <c r="H953" s="338"/>
      <c r="I953" s="338"/>
      <c r="J953" s="338"/>
      <c r="K953" s="338"/>
      <c r="L953" s="338"/>
      <c r="M953" s="338"/>
      <c r="N953" s="338"/>
      <c r="O953" s="338"/>
      <c r="P953" s="338"/>
      <c r="Q953" s="338"/>
      <c r="R953" s="338"/>
      <c r="S953" s="338"/>
      <c r="T953" s="338"/>
      <c r="U953" s="338"/>
      <c r="V953" s="338"/>
      <c r="W953" s="338"/>
      <c r="X953" s="338"/>
      <c r="Y953" s="338"/>
      <c r="Z953" s="338"/>
      <c r="AA953" s="338"/>
      <c r="AB953" s="338"/>
    </row>
    <row r="954" spans="1:28" ht="14.25" customHeight="1" x14ac:dyDescent="0.35">
      <c r="A954" s="338"/>
      <c r="B954" s="338"/>
      <c r="C954" s="338"/>
      <c r="D954" s="338"/>
      <c r="E954" s="338"/>
      <c r="F954" s="338"/>
      <c r="G954" s="338"/>
      <c r="H954" s="338"/>
      <c r="I954" s="338"/>
      <c r="J954" s="338"/>
      <c r="K954" s="338"/>
      <c r="L954" s="338"/>
      <c r="M954" s="338"/>
      <c r="N954" s="338"/>
      <c r="O954" s="338"/>
      <c r="P954" s="338"/>
      <c r="Q954" s="338"/>
      <c r="R954" s="338"/>
      <c r="S954" s="338"/>
      <c r="T954" s="338"/>
      <c r="U954" s="338"/>
      <c r="V954" s="338"/>
      <c r="W954" s="338"/>
      <c r="X954" s="338"/>
      <c r="Y954" s="338"/>
      <c r="Z954" s="338"/>
      <c r="AA954" s="338"/>
      <c r="AB954" s="338"/>
    </row>
    <row r="955" spans="1:28" ht="14.25" customHeight="1" x14ac:dyDescent="0.35">
      <c r="A955" s="338"/>
      <c r="B955" s="338"/>
      <c r="C955" s="338"/>
      <c r="D955" s="338"/>
      <c r="E955" s="338"/>
      <c r="F955" s="338"/>
      <c r="G955" s="338"/>
      <c r="H955" s="338"/>
      <c r="I955" s="338"/>
      <c r="J955" s="338"/>
      <c r="K955" s="338"/>
      <c r="L955" s="338"/>
      <c r="M955" s="338"/>
      <c r="N955" s="338"/>
      <c r="O955" s="338"/>
      <c r="P955" s="338"/>
      <c r="Q955" s="338"/>
      <c r="R955" s="338"/>
      <c r="S955" s="338"/>
      <c r="T955" s="338"/>
      <c r="U955" s="338"/>
      <c r="V955" s="338"/>
      <c r="W955" s="338"/>
      <c r="X955" s="338"/>
      <c r="Y955" s="338"/>
      <c r="Z955" s="338"/>
      <c r="AA955" s="338"/>
      <c r="AB955" s="338"/>
    </row>
    <row r="956" spans="1:28" ht="14.25" customHeight="1" x14ac:dyDescent="0.35">
      <c r="A956" s="338"/>
      <c r="B956" s="338"/>
      <c r="C956" s="338"/>
      <c r="D956" s="338"/>
      <c r="E956" s="338"/>
      <c r="F956" s="338"/>
      <c r="G956" s="338"/>
      <c r="H956" s="338"/>
      <c r="I956" s="338"/>
      <c r="J956" s="338"/>
      <c r="K956" s="338"/>
      <c r="L956" s="338"/>
      <c r="M956" s="338"/>
      <c r="N956" s="338"/>
      <c r="O956" s="338"/>
      <c r="P956" s="338"/>
      <c r="Q956" s="338"/>
      <c r="R956" s="338"/>
      <c r="S956" s="338"/>
      <c r="T956" s="338"/>
      <c r="U956" s="338"/>
      <c r="V956" s="338"/>
      <c r="W956" s="338"/>
      <c r="X956" s="338"/>
      <c r="Y956" s="338"/>
      <c r="Z956" s="338"/>
      <c r="AA956" s="338"/>
      <c r="AB956" s="338"/>
    </row>
    <row r="957" spans="1:28" ht="14.25" customHeight="1" x14ac:dyDescent="0.35">
      <c r="A957" s="338"/>
      <c r="B957" s="338"/>
      <c r="C957" s="338"/>
      <c r="D957" s="338"/>
      <c r="E957" s="338"/>
      <c r="F957" s="338"/>
      <c r="G957" s="338"/>
      <c r="H957" s="338"/>
      <c r="I957" s="338"/>
      <c r="J957" s="338"/>
      <c r="K957" s="338"/>
      <c r="L957" s="338"/>
      <c r="M957" s="338"/>
      <c r="N957" s="338"/>
      <c r="O957" s="338"/>
      <c r="P957" s="338"/>
      <c r="Q957" s="338"/>
      <c r="R957" s="338"/>
      <c r="S957" s="338"/>
      <c r="T957" s="338"/>
      <c r="U957" s="338"/>
      <c r="V957" s="338"/>
      <c r="W957" s="338"/>
      <c r="X957" s="338"/>
      <c r="Y957" s="338"/>
      <c r="Z957" s="338"/>
      <c r="AA957" s="338"/>
      <c r="AB957" s="338"/>
    </row>
    <row r="958" spans="1:28" ht="14.25" customHeight="1" x14ac:dyDescent="0.35">
      <c r="A958" s="338"/>
      <c r="B958" s="338"/>
      <c r="C958" s="338"/>
      <c r="D958" s="338"/>
      <c r="E958" s="338"/>
      <c r="F958" s="338"/>
      <c r="G958" s="338"/>
      <c r="H958" s="338"/>
      <c r="I958" s="338"/>
      <c r="J958" s="338"/>
      <c r="K958" s="338"/>
      <c r="L958" s="338"/>
      <c r="M958" s="338"/>
      <c r="N958" s="338"/>
      <c r="O958" s="338"/>
      <c r="P958" s="338"/>
      <c r="Q958" s="338"/>
      <c r="R958" s="338"/>
      <c r="S958" s="338"/>
      <c r="T958" s="338"/>
      <c r="U958" s="338"/>
      <c r="V958" s="338"/>
      <c r="W958" s="338"/>
      <c r="X958" s="338"/>
      <c r="Y958" s="338"/>
      <c r="Z958" s="338"/>
      <c r="AA958" s="338"/>
      <c r="AB958" s="338"/>
    </row>
    <row r="959" spans="1:28" ht="14.25" customHeight="1" x14ac:dyDescent="0.35">
      <c r="A959" s="338"/>
      <c r="B959" s="338"/>
      <c r="C959" s="338"/>
      <c r="D959" s="338"/>
      <c r="E959" s="338"/>
      <c r="F959" s="338"/>
      <c r="G959" s="338"/>
      <c r="H959" s="338"/>
      <c r="I959" s="338"/>
      <c r="J959" s="338"/>
      <c r="K959" s="338"/>
      <c r="L959" s="338"/>
      <c r="M959" s="338"/>
      <c r="N959" s="338"/>
      <c r="O959" s="338"/>
      <c r="P959" s="338"/>
      <c r="Q959" s="338"/>
      <c r="R959" s="338"/>
      <c r="S959" s="338"/>
      <c r="T959" s="338"/>
      <c r="U959" s="338"/>
      <c r="V959" s="338"/>
      <c r="W959" s="338"/>
      <c r="X959" s="338"/>
      <c r="Y959" s="338"/>
      <c r="Z959" s="338"/>
      <c r="AA959" s="338"/>
      <c r="AB959" s="338"/>
    </row>
    <row r="960" spans="1:28" ht="14.25" customHeight="1" x14ac:dyDescent="0.35">
      <c r="A960" s="338"/>
      <c r="B960" s="338"/>
      <c r="C960" s="338"/>
      <c r="D960" s="338"/>
      <c r="E960" s="338"/>
      <c r="F960" s="338"/>
      <c r="G960" s="338"/>
      <c r="H960" s="338"/>
      <c r="I960" s="338"/>
      <c r="J960" s="338"/>
      <c r="K960" s="338"/>
      <c r="L960" s="338"/>
      <c r="M960" s="338"/>
      <c r="N960" s="338"/>
      <c r="O960" s="338"/>
      <c r="P960" s="338"/>
      <c r="Q960" s="338"/>
      <c r="R960" s="338"/>
      <c r="S960" s="338"/>
      <c r="T960" s="338"/>
      <c r="U960" s="338"/>
      <c r="V960" s="338"/>
      <c r="W960" s="338"/>
      <c r="X960" s="338"/>
      <c r="Y960" s="338"/>
      <c r="Z960" s="338"/>
      <c r="AA960" s="338"/>
      <c r="AB960" s="338"/>
    </row>
    <row r="961" spans="1:28" ht="14.25" customHeight="1" x14ac:dyDescent="0.35">
      <c r="A961" s="338"/>
      <c r="B961" s="338"/>
      <c r="C961" s="338"/>
      <c r="D961" s="338"/>
      <c r="E961" s="338"/>
      <c r="F961" s="338"/>
      <c r="G961" s="338"/>
      <c r="H961" s="338"/>
      <c r="I961" s="338"/>
      <c r="J961" s="338"/>
      <c r="K961" s="338"/>
      <c r="L961" s="338"/>
      <c r="M961" s="338"/>
      <c r="N961" s="338"/>
      <c r="O961" s="338"/>
      <c r="P961" s="338"/>
      <c r="Q961" s="338"/>
      <c r="R961" s="338"/>
      <c r="S961" s="338"/>
      <c r="T961" s="338"/>
      <c r="U961" s="338"/>
      <c r="V961" s="338"/>
      <c r="W961" s="338"/>
      <c r="X961" s="338"/>
      <c r="Y961" s="338"/>
      <c r="Z961" s="338"/>
      <c r="AA961" s="338"/>
      <c r="AB961" s="338"/>
    </row>
    <row r="962" spans="1:28" ht="14.25" customHeight="1" x14ac:dyDescent="0.35">
      <c r="A962" s="338"/>
      <c r="B962" s="338"/>
      <c r="C962" s="338"/>
      <c r="D962" s="338"/>
      <c r="E962" s="338"/>
      <c r="F962" s="338"/>
      <c r="G962" s="338"/>
      <c r="H962" s="338"/>
      <c r="I962" s="338"/>
      <c r="J962" s="338"/>
      <c r="K962" s="338"/>
      <c r="L962" s="338"/>
      <c r="M962" s="338"/>
      <c r="N962" s="338"/>
      <c r="O962" s="338"/>
      <c r="P962" s="338"/>
      <c r="Q962" s="338"/>
      <c r="R962" s="338"/>
      <c r="S962" s="338"/>
      <c r="T962" s="338"/>
      <c r="U962" s="338"/>
      <c r="V962" s="338"/>
      <c r="W962" s="338"/>
      <c r="X962" s="338"/>
      <c r="Y962" s="338"/>
      <c r="Z962" s="338"/>
      <c r="AA962" s="338"/>
      <c r="AB962" s="338"/>
    </row>
    <row r="963" spans="1:28" ht="14.25" customHeight="1" x14ac:dyDescent="0.35">
      <c r="A963" s="338"/>
      <c r="B963" s="338"/>
      <c r="C963" s="338"/>
      <c r="D963" s="338"/>
      <c r="E963" s="338"/>
      <c r="F963" s="338"/>
      <c r="G963" s="338"/>
      <c r="H963" s="338"/>
      <c r="I963" s="338"/>
      <c r="J963" s="338"/>
      <c r="K963" s="338"/>
      <c r="L963" s="338"/>
      <c r="M963" s="338"/>
      <c r="N963" s="338"/>
      <c r="O963" s="338"/>
      <c r="P963" s="338"/>
      <c r="Q963" s="338"/>
      <c r="R963" s="338"/>
      <c r="S963" s="338"/>
      <c r="T963" s="338"/>
      <c r="U963" s="338"/>
      <c r="V963" s="338"/>
      <c r="W963" s="338"/>
      <c r="X963" s="338"/>
      <c r="Y963" s="338"/>
      <c r="Z963" s="338"/>
      <c r="AA963" s="338"/>
      <c r="AB963" s="338"/>
    </row>
    <row r="964" spans="1:28" ht="14.25" customHeight="1" x14ac:dyDescent="0.35">
      <c r="A964" s="338"/>
      <c r="B964" s="338"/>
      <c r="C964" s="338"/>
      <c r="D964" s="338"/>
      <c r="E964" s="338"/>
      <c r="F964" s="338"/>
      <c r="G964" s="338"/>
      <c r="H964" s="338"/>
      <c r="I964" s="338"/>
      <c r="J964" s="338"/>
      <c r="K964" s="338"/>
      <c r="L964" s="338"/>
      <c r="M964" s="338"/>
      <c r="N964" s="338"/>
      <c r="O964" s="338"/>
      <c r="P964" s="338"/>
      <c r="Q964" s="338"/>
      <c r="R964" s="338"/>
      <c r="S964" s="338"/>
      <c r="T964" s="338"/>
      <c r="U964" s="338"/>
      <c r="V964" s="338"/>
      <c r="W964" s="338"/>
      <c r="X964" s="338"/>
      <c r="Y964" s="338"/>
      <c r="Z964" s="338"/>
      <c r="AA964" s="338"/>
      <c r="AB964" s="338"/>
    </row>
    <row r="965" spans="1:28" ht="14.25" customHeight="1" x14ac:dyDescent="0.35">
      <c r="A965" s="338"/>
      <c r="B965" s="338"/>
      <c r="C965" s="338"/>
      <c r="D965" s="338"/>
      <c r="E965" s="338"/>
      <c r="F965" s="338"/>
      <c r="G965" s="338"/>
      <c r="H965" s="338"/>
      <c r="I965" s="338"/>
      <c r="J965" s="338"/>
      <c r="K965" s="338"/>
      <c r="L965" s="338"/>
      <c r="M965" s="338"/>
      <c r="N965" s="338"/>
      <c r="O965" s="338"/>
      <c r="P965" s="338"/>
      <c r="Q965" s="338"/>
      <c r="R965" s="338"/>
      <c r="S965" s="338"/>
      <c r="T965" s="338"/>
      <c r="U965" s="338"/>
      <c r="V965" s="338"/>
      <c r="W965" s="338"/>
      <c r="X965" s="338"/>
      <c r="Y965" s="338"/>
      <c r="Z965" s="338"/>
      <c r="AA965" s="338"/>
      <c r="AB965" s="338"/>
    </row>
    <row r="966" spans="1:28" ht="14.25" customHeight="1" x14ac:dyDescent="0.35">
      <c r="A966" s="338"/>
      <c r="B966" s="338"/>
      <c r="C966" s="338"/>
      <c r="D966" s="338"/>
      <c r="E966" s="338"/>
      <c r="F966" s="338"/>
      <c r="G966" s="338"/>
      <c r="H966" s="338"/>
      <c r="I966" s="338"/>
      <c r="J966" s="338"/>
      <c r="K966" s="338"/>
      <c r="L966" s="338"/>
      <c r="M966" s="338"/>
      <c r="N966" s="338"/>
      <c r="O966" s="338"/>
      <c r="P966" s="338"/>
      <c r="Q966" s="338"/>
      <c r="R966" s="338"/>
      <c r="S966" s="338"/>
      <c r="T966" s="338"/>
      <c r="U966" s="338"/>
      <c r="V966" s="338"/>
      <c r="W966" s="338"/>
      <c r="X966" s="338"/>
      <c r="Y966" s="338"/>
      <c r="Z966" s="338"/>
      <c r="AA966" s="338"/>
      <c r="AB966" s="338"/>
    </row>
    <row r="967" spans="1:28" ht="14.25" customHeight="1" x14ac:dyDescent="0.35">
      <c r="A967" s="338"/>
      <c r="B967" s="338"/>
      <c r="C967" s="338"/>
      <c r="D967" s="338"/>
      <c r="E967" s="338"/>
      <c r="F967" s="338"/>
      <c r="G967" s="338"/>
      <c r="H967" s="338"/>
      <c r="I967" s="338"/>
      <c r="J967" s="338"/>
      <c r="K967" s="338"/>
      <c r="L967" s="338"/>
      <c r="M967" s="338"/>
      <c r="N967" s="338"/>
      <c r="O967" s="338"/>
      <c r="P967" s="338"/>
      <c r="Q967" s="338"/>
      <c r="R967" s="338"/>
      <c r="S967" s="338"/>
      <c r="T967" s="338"/>
      <c r="U967" s="338"/>
      <c r="V967" s="338"/>
      <c r="W967" s="338"/>
      <c r="X967" s="338"/>
      <c r="Y967" s="338"/>
      <c r="Z967" s="338"/>
      <c r="AA967" s="338"/>
      <c r="AB967" s="338"/>
    </row>
    <row r="968" spans="1:28" ht="14.25" customHeight="1" x14ac:dyDescent="0.35">
      <c r="A968" s="338"/>
      <c r="B968" s="338"/>
      <c r="C968" s="338"/>
      <c r="D968" s="338"/>
      <c r="E968" s="338"/>
      <c r="F968" s="338"/>
      <c r="G968" s="338"/>
      <c r="H968" s="338"/>
      <c r="I968" s="338"/>
      <c r="J968" s="338"/>
      <c r="K968" s="338"/>
      <c r="L968" s="338"/>
      <c r="M968" s="338"/>
      <c r="N968" s="338"/>
      <c r="O968" s="338"/>
      <c r="P968" s="338"/>
      <c r="Q968" s="338"/>
      <c r="R968" s="338"/>
      <c r="S968" s="338"/>
      <c r="T968" s="338"/>
      <c r="U968" s="338"/>
      <c r="V968" s="338"/>
      <c r="W968" s="338"/>
      <c r="X968" s="338"/>
      <c r="Y968" s="338"/>
      <c r="Z968" s="338"/>
      <c r="AA968" s="338"/>
      <c r="AB968" s="338"/>
    </row>
    <row r="969" spans="1:28" ht="14.25" customHeight="1" x14ac:dyDescent="0.35">
      <c r="A969" s="338"/>
      <c r="B969" s="338"/>
      <c r="C969" s="338"/>
      <c r="D969" s="338"/>
      <c r="E969" s="338"/>
      <c r="F969" s="338"/>
      <c r="G969" s="338"/>
      <c r="H969" s="338"/>
      <c r="I969" s="338"/>
      <c r="J969" s="338"/>
      <c r="K969" s="338"/>
      <c r="L969" s="338"/>
      <c r="M969" s="338"/>
      <c r="N969" s="338"/>
      <c r="O969" s="338"/>
      <c r="P969" s="338"/>
      <c r="Q969" s="338"/>
      <c r="R969" s="338"/>
      <c r="S969" s="338"/>
      <c r="T969" s="338"/>
      <c r="U969" s="338"/>
      <c r="V969" s="338"/>
      <c r="W969" s="338"/>
      <c r="X969" s="338"/>
      <c r="Y969" s="338"/>
      <c r="Z969" s="338"/>
      <c r="AA969" s="338"/>
      <c r="AB969" s="338"/>
    </row>
    <row r="970" spans="1:28" ht="14.25" customHeight="1" x14ac:dyDescent="0.35">
      <c r="A970" s="338"/>
      <c r="B970" s="338"/>
      <c r="C970" s="338"/>
      <c r="D970" s="338"/>
      <c r="E970" s="338"/>
      <c r="F970" s="338"/>
      <c r="G970" s="338"/>
      <c r="H970" s="338"/>
      <c r="I970" s="338"/>
      <c r="J970" s="338"/>
      <c r="K970" s="338"/>
      <c r="L970" s="338"/>
      <c r="M970" s="338"/>
      <c r="N970" s="338"/>
      <c r="O970" s="338"/>
      <c r="P970" s="338"/>
      <c r="Q970" s="338"/>
      <c r="R970" s="338"/>
      <c r="S970" s="338"/>
      <c r="T970" s="338"/>
      <c r="U970" s="338"/>
      <c r="V970" s="338"/>
      <c r="W970" s="338"/>
      <c r="X970" s="338"/>
      <c r="Y970" s="338"/>
      <c r="Z970" s="338"/>
      <c r="AA970" s="338"/>
      <c r="AB970" s="338"/>
    </row>
    <row r="971" spans="1:28" ht="14.25" customHeight="1" x14ac:dyDescent="0.35">
      <c r="A971" s="338"/>
      <c r="B971" s="338"/>
      <c r="C971" s="338"/>
      <c r="D971" s="338"/>
      <c r="E971" s="338"/>
      <c r="F971" s="338"/>
      <c r="G971" s="338"/>
      <c r="H971" s="338"/>
      <c r="I971" s="338"/>
      <c r="J971" s="338"/>
      <c r="K971" s="338"/>
      <c r="L971" s="338"/>
      <c r="M971" s="338"/>
      <c r="N971" s="338"/>
      <c r="O971" s="338"/>
      <c r="P971" s="338"/>
      <c r="Q971" s="338"/>
      <c r="R971" s="338"/>
      <c r="S971" s="338"/>
      <c r="T971" s="338"/>
      <c r="U971" s="338"/>
      <c r="V971" s="338"/>
      <c r="W971" s="338"/>
      <c r="X971" s="338"/>
      <c r="Y971" s="338"/>
      <c r="Z971" s="338"/>
      <c r="AA971" s="338"/>
      <c r="AB971" s="338"/>
    </row>
    <row r="972" spans="1:28" ht="14.25" customHeight="1" x14ac:dyDescent="0.35">
      <c r="A972" s="338"/>
      <c r="B972" s="338"/>
      <c r="C972" s="338"/>
      <c r="D972" s="338"/>
      <c r="E972" s="338"/>
      <c r="F972" s="338"/>
      <c r="G972" s="338"/>
      <c r="H972" s="338"/>
      <c r="I972" s="338"/>
      <c r="J972" s="338"/>
      <c r="K972" s="338"/>
      <c r="L972" s="338"/>
      <c r="M972" s="338"/>
      <c r="N972" s="338"/>
      <c r="O972" s="338"/>
      <c r="P972" s="338"/>
      <c r="Q972" s="338"/>
      <c r="R972" s="338"/>
      <c r="S972" s="338"/>
      <c r="T972" s="338"/>
      <c r="U972" s="338"/>
      <c r="V972" s="338"/>
      <c r="W972" s="338"/>
      <c r="X972" s="338"/>
      <c r="Y972" s="338"/>
      <c r="Z972" s="338"/>
      <c r="AA972" s="338"/>
      <c r="AB972" s="338"/>
    </row>
    <row r="973" spans="1:28" ht="14.25" customHeight="1" x14ac:dyDescent="0.35">
      <c r="A973" s="338"/>
      <c r="B973" s="338"/>
      <c r="C973" s="338"/>
      <c r="D973" s="338"/>
      <c r="E973" s="338"/>
      <c r="F973" s="338"/>
      <c r="G973" s="338"/>
      <c r="H973" s="338"/>
      <c r="I973" s="338"/>
      <c r="J973" s="338"/>
      <c r="K973" s="338"/>
      <c r="L973" s="338"/>
      <c r="M973" s="338"/>
      <c r="N973" s="338"/>
      <c r="O973" s="338"/>
      <c r="P973" s="338"/>
      <c r="Q973" s="338"/>
      <c r="R973" s="338"/>
      <c r="S973" s="338"/>
      <c r="T973" s="338"/>
      <c r="U973" s="338"/>
      <c r="V973" s="338"/>
      <c r="W973" s="338"/>
      <c r="X973" s="338"/>
      <c r="Y973" s="338"/>
      <c r="Z973" s="338"/>
      <c r="AA973" s="338"/>
      <c r="AB973" s="338"/>
    </row>
    <row r="974" spans="1:28" ht="14.25" customHeight="1" x14ac:dyDescent="0.35">
      <c r="A974" s="338"/>
      <c r="B974" s="338"/>
      <c r="C974" s="338"/>
      <c r="D974" s="338"/>
      <c r="E974" s="338"/>
      <c r="F974" s="338"/>
      <c r="G974" s="338"/>
      <c r="H974" s="338"/>
      <c r="I974" s="338"/>
      <c r="J974" s="338"/>
      <c r="K974" s="338"/>
      <c r="L974" s="338"/>
      <c r="M974" s="338"/>
      <c r="N974" s="338"/>
      <c r="O974" s="338"/>
      <c r="P974" s="338"/>
      <c r="Q974" s="338"/>
      <c r="R974" s="338"/>
      <c r="S974" s="338"/>
      <c r="T974" s="338"/>
      <c r="U974" s="338"/>
      <c r="V974" s="338"/>
      <c r="W974" s="338"/>
      <c r="X974" s="338"/>
      <c r="Y974" s="338"/>
      <c r="Z974" s="338"/>
      <c r="AA974" s="338"/>
      <c r="AB974" s="338"/>
    </row>
    <row r="975" spans="1:28" ht="14.25" customHeight="1" x14ac:dyDescent="0.35">
      <c r="A975" s="338"/>
      <c r="B975" s="338"/>
      <c r="C975" s="338"/>
      <c r="D975" s="338"/>
      <c r="E975" s="338"/>
      <c r="F975" s="338"/>
      <c r="G975" s="338"/>
      <c r="H975" s="338"/>
      <c r="I975" s="338"/>
      <c r="J975" s="338"/>
      <c r="K975" s="338"/>
      <c r="L975" s="338"/>
      <c r="M975" s="338"/>
      <c r="N975" s="338"/>
      <c r="O975" s="338"/>
      <c r="P975" s="338"/>
      <c r="Q975" s="338"/>
      <c r="R975" s="338"/>
      <c r="S975" s="338"/>
      <c r="T975" s="338"/>
      <c r="U975" s="338"/>
      <c r="V975" s="338"/>
      <c r="W975" s="338"/>
      <c r="X975" s="338"/>
      <c r="Y975" s="338"/>
      <c r="Z975" s="338"/>
      <c r="AA975" s="338"/>
      <c r="AB975" s="338"/>
    </row>
    <row r="976" spans="1:28" ht="14.25" customHeight="1" x14ac:dyDescent="0.35">
      <c r="A976" s="338"/>
      <c r="B976" s="338"/>
      <c r="C976" s="338"/>
      <c r="D976" s="338"/>
      <c r="E976" s="338"/>
      <c r="F976" s="338"/>
      <c r="G976" s="338"/>
      <c r="H976" s="338"/>
      <c r="I976" s="338"/>
      <c r="J976" s="338"/>
      <c r="K976" s="338"/>
      <c r="L976" s="338"/>
      <c r="M976" s="338"/>
      <c r="N976" s="338"/>
      <c r="O976" s="338"/>
      <c r="P976" s="338"/>
      <c r="Q976" s="338"/>
      <c r="R976" s="338"/>
      <c r="S976" s="338"/>
      <c r="T976" s="338"/>
      <c r="U976" s="338"/>
      <c r="V976" s="338"/>
      <c r="W976" s="338"/>
      <c r="X976" s="338"/>
      <c r="Y976" s="338"/>
      <c r="Z976" s="338"/>
      <c r="AA976" s="338"/>
      <c r="AB976" s="338"/>
    </row>
    <row r="977" spans="1:28" ht="14.25" customHeight="1" x14ac:dyDescent="0.35">
      <c r="A977" s="338"/>
      <c r="B977" s="338"/>
      <c r="C977" s="338"/>
      <c r="D977" s="338"/>
      <c r="E977" s="338"/>
      <c r="F977" s="338"/>
      <c r="G977" s="338"/>
      <c r="H977" s="338"/>
      <c r="I977" s="338"/>
      <c r="J977" s="338"/>
      <c r="K977" s="338"/>
      <c r="L977" s="338"/>
      <c r="M977" s="338"/>
      <c r="N977" s="338"/>
      <c r="O977" s="338"/>
      <c r="P977" s="338"/>
      <c r="Q977" s="338"/>
      <c r="R977" s="338"/>
      <c r="S977" s="338"/>
      <c r="T977" s="338"/>
      <c r="U977" s="338"/>
      <c r="V977" s="338"/>
      <c r="W977" s="338"/>
      <c r="X977" s="338"/>
      <c r="Y977" s="338"/>
      <c r="Z977" s="338"/>
      <c r="AA977" s="338"/>
      <c r="AB977" s="338"/>
    </row>
    <row r="978" spans="1:28" ht="14.25" customHeight="1" x14ac:dyDescent="0.35">
      <c r="A978" s="338"/>
      <c r="B978" s="338"/>
      <c r="C978" s="338"/>
      <c r="D978" s="338"/>
      <c r="E978" s="338"/>
      <c r="F978" s="338"/>
      <c r="G978" s="338"/>
      <c r="H978" s="338"/>
      <c r="I978" s="338"/>
      <c r="J978" s="338"/>
      <c r="K978" s="338"/>
      <c r="L978" s="338"/>
      <c r="M978" s="338"/>
      <c r="N978" s="338"/>
      <c r="O978" s="338"/>
      <c r="P978" s="338"/>
      <c r="Q978" s="338"/>
      <c r="R978" s="338"/>
      <c r="S978" s="338"/>
      <c r="T978" s="338"/>
      <c r="U978" s="338"/>
      <c r="V978" s="338"/>
      <c r="W978" s="338"/>
      <c r="X978" s="338"/>
      <c r="Y978" s="338"/>
      <c r="Z978" s="338"/>
      <c r="AA978" s="338"/>
      <c r="AB978" s="338"/>
    </row>
    <row r="979" spans="1:28" ht="15" customHeight="1" x14ac:dyDescent="0.35">
      <c r="A979" s="338"/>
      <c r="B979" s="338"/>
      <c r="C979" s="338"/>
      <c r="D979" s="338"/>
      <c r="E979" s="338"/>
      <c r="F979" s="338"/>
      <c r="G979" s="338"/>
      <c r="H979" s="338"/>
      <c r="I979" s="338"/>
      <c r="J979" s="338"/>
      <c r="K979" s="338"/>
      <c r="L979" s="338"/>
      <c r="M979" s="338"/>
      <c r="N979" s="338"/>
      <c r="O979" s="338"/>
      <c r="P979" s="338"/>
      <c r="Q979" s="338"/>
      <c r="R979" s="338"/>
      <c r="S979" s="338"/>
      <c r="T979" s="338"/>
      <c r="U979" s="338"/>
      <c r="V979" s="338"/>
      <c r="W979" s="338"/>
      <c r="X979" s="338"/>
      <c r="Y979" s="338"/>
      <c r="Z979" s="338"/>
      <c r="AA979" s="338"/>
      <c r="AB979" s="338"/>
    </row>
    <row r="980" spans="1:28" ht="15" customHeight="1" x14ac:dyDescent="0.35">
      <c r="A980" s="338"/>
      <c r="B980" s="338"/>
      <c r="C980" s="338"/>
      <c r="D980" s="338"/>
      <c r="E980" s="338"/>
      <c r="F980" s="338"/>
      <c r="G980" s="338"/>
      <c r="H980" s="338"/>
      <c r="I980" s="338"/>
      <c r="J980" s="338"/>
      <c r="K980" s="338"/>
      <c r="L980" s="338"/>
      <c r="M980" s="338"/>
      <c r="N980" s="338"/>
      <c r="O980" s="338"/>
      <c r="P980" s="338"/>
      <c r="Q980" s="338"/>
      <c r="R980" s="338"/>
      <c r="S980" s="338"/>
      <c r="T980" s="338"/>
      <c r="U980" s="338"/>
      <c r="V980" s="338"/>
      <c r="W980" s="338"/>
      <c r="X980" s="338"/>
      <c r="Y980" s="338"/>
      <c r="Z980" s="338"/>
      <c r="AA980" s="338"/>
      <c r="AB980" s="338"/>
    </row>
    <row r="981" spans="1:28" ht="15" customHeight="1" x14ac:dyDescent="0.35">
      <c r="A981" s="338"/>
      <c r="B981" s="338"/>
      <c r="C981" s="338"/>
      <c r="D981" s="338"/>
      <c r="E981" s="338"/>
      <c r="F981" s="338"/>
      <c r="G981" s="338"/>
      <c r="H981" s="338"/>
      <c r="I981" s="338"/>
      <c r="J981" s="338"/>
      <c r="K981" s="338"/>
      <c r="L981" s="338"/>
      <c r="M981" s="338"/>
      <c r="N981" s="338"/>
      <c r="O981" s="338"/>
      <c r="P981" s="338"/>
      <c r="Q981" s="338"/>
      <c r="R981" s="338"/>
      <c r="S981" s="338"/>
      <c r="T981" s="338"/>
      <c r="U981" s="338"/>
      <c r="V981" s="338"/>
      <c r="W981" s="338"/>
      <c r="X981" s="338"/>
      <c r="Y981" s="338"/>
      <c r="Z981" s="338"/>
      <c r="AA981" s="338"/>
      <c r="AB981" s="338"/>
    </row>
    <row r="982" spans="1:28" ht="15" customHeight="1" x14ac:dyDescent="0.35">
      <c r="A982" s="338"/>
      <c r="B982" s="338"/>
      <c r="C982" s="338"/>
      <c r="D982" s="338"/>
      <c r="E982" s="338"/>
      <c r="F982" s="338"/>
      <c r="G982" s="338"/>
      <c r="H982" s="338"/>
      <c r="I982" s="338"/>
      <c r="J982" s="338"/>
      <c r="K982" s="338"/>
      <c r="L982" s="338"/>
      <c r="M982" s="338"/>
      <c r="N982" s="338"/>
      <c r="O982" s="338"/>
      <c r="P982" s="338"/>
      <c r="Q982" s="338"/>
      <c r="R982" s="338"/>
      <c r="S982" s="338"/>
      <c r="T982" s="338"/>
      <c r="U982" s="338"/>
      <c r="V982" s="338"/>
      <c r="W982" s="338"/>
      <c r="X982" s="338"/>
      <c r="Y982" s="338"/>
      <c r="Z982" s="338"/>
      <c r="AA982" s="338"/>
      <c r="AB982" s="338"/>
    </row>
    <row r="983" spans="1:28" ht="15" customHeight="1" x14ac:dyDescent="0.35">
      <c r="A983" s="338"/>
      <c r="B983" s="338"/>
      <c r="C983" s="338"/>
      <c r="D983" s="338"/>
      <c r="E983" s="338"/>
      <c r="F983" s="338"/>
      <c r="G983" s="338"/>
      <c r="H983" s="338"/>
      <c r="I983" s="338"/>
      <c r="J983" s="338"/>
      <c r="K983" s="338"/>
      <c r="L983" s="338"/>
      <c r="M983" s="338"/>
      <c r="N983" s="338"/>
      <c r="O983" s="338"/>
      <c r="P983" s="338"/>
      <c r="Q983" s="338"/>
      <c r="R983" s="338"/>
      <c r="S983" s="338"/>
      <c r="T983" s="338"/>
      <c r="U983" s="338"/>
      <c r="V983" s="338"/>
      <c r="W983" s="338"/>
      <c r="X983" s="338"/>
      <c r="Y983" s="338"/>
      <c r="Z983" s="338"/>
      <c r="AA983" s="338"/>
      <c r="AB983" s="338"/>
    </row>
    <row r="984" spans="1:28" ht="15" customHeight="1" x14ac:dyDescent="0.35">
      <c r="A984" s="338"/>
      <c r="B984" s="338"/>
      <c r="C984" s="338"/>
      <c r="D984" s="338"/>
      <c r="E984" s="338"/>
      <c r="F984" s="338"/>
      <c r="G984" s="338"/>
      <c r="H984" s="338"/>
      <c r="I984" s="338"/>
      <c r="J984" s="338"/>
      <c r="K984" s="338"/>
      <c r="L984" s="338"/>
      <c r="M984" s="338"/>
      <c r="N984" s="338"/>
      <c r="O984" s="338"/>
      <c r="P984" s="338"/>
      <c r="Q984" s="338"/>
      <c r="R984" s="338"/>
      <c r="S984" s="338"/>
      <c r="T984" s="338"/>
      <c r="U984" s="338"/>
      <c r="V984" s="338"/>
      <c r="W984" s="338"/>
      <c r="X984" s="338"/>
      <c r="Y984" s="338"/>
      <c r="Z984" s="338"/>
      <c r="AA984" s="338"/>
      <c r="AB984" s="338"/>
    </row>
    <row r="985" spans="1:28" ht="15" customHeight="1" x14ac:dyDescent="0.35">
      <c r="A985" s="338"/>
      <c r="B985" s="338"/>
      <c r="C985" s="338"/>
      <c r="D985" s="338"/>
      <c r="E985" s="338"/>
      <c r="F985" s="338"/>
      <c r="G985" s="338"/>
      <c r="H985" s="338"/>
      <c r="I985" s="338"/>
      <c r="J985" s="338"/>
      <c r="K985" s="338"/>
      <c r="L985" s="338"/>
      <c r="M985" s="338"/>
      <c r="N985" s="338"/>
      <c r="O985" s="338"/>
      <c r="P985" s="338"/>
      <c r="Q985" s="338"/>
      <c r="R985" s="338"/>
      <c r="S985" s="338"/>
      <c r="T985" s="338"/>
      <c r="U985" s="338"/>
      <c r="V985" s="338"/>
      <c r="W985" s="338"/>
      <c r="X985" s="338"/>
      <c r="Y985" s="338"/>
      <c r="Z985" s="338"/>
      <c r="AA985" s="338"/>
      <c r="AB985" s="338"/>
    </row>
    <row r="986" spans="1:28" ht="15" customHeight="1" x14ac:dyDescent="0.35">
      <c r="A986" s="338"/>
      <c r="B986" s="338"/>
      <c r="C986" s="338"/>
      <c r="D986" s="338"/>
      <c r="E986" s="338"/>
      <c r="F986" s="338"/>
      <c r="G986" s="338"/>
      <c r="H986" s="338"/>
      <c r="I986" s="338"/>
      <c r="J986" s="338"/>
      <c r="K986" s="338"/>
      <c r="L986" s="338"/>
      <c r="M986" s="338"/>
      <c r="N986" s="338"/>
      <c r="O986" s="338"/>
      <c r="P986" s="338"/>
      <c r="Q986" s="338"/>
      <c r="R986" s="338"/>
      <c r="S986" s="338"/>
      <c r="T986" s="338"/>
      <c r="U986" s="338"/>
      <c r="V986" s="338"/>
      <c r="W986" s="338"/>
      <c r="X986" s="338"/>
      <c r="Y986" s="338"/>
      <c r="Z986" s="338"/>
      <c r="AA986" s="338"/>
      <c r="AB986" s="338"/>
    </row>
    <row r="987" spans="1:28" ht="15" customHeight="1" x14ac:dyDescent="0.35">
      <c r="A987" s="338"/>
      <c r="B987" s="338"/>
      <c r="C987" s="338"/>
      <c r="D987" s="338"/>
      <c r="E987" s="338"/>
      <c r="F987" s="338"/>
      <c r="G987" s="338"/>
      <c r="H987" s="338"/>
      <c r="I987" s="338"/>
      <c r="J987" s="338"/>
      <c r="K987" s="338"/>
      <c r="L987" s="338"/>
      <c r="M987" s="338"/>
      <c r="N987" s="338"/>
      <c r="O987" s="338"/>
      <c r="P987" s="338"/>
      <c r="Q987" s="338"/>
      <c r="R987" s="338"/>
      <c r="S987" s="338"/>
      <c r="T987" s="338"/>
      <c r="U987" s="338"/>
      <c r="V987" s="338"/>
      <c r="W987" s="338"/>
      <c r="X987" s="338"/>
      <c r="Y987" s="338"/>
      <c r="Z987" s="338"/>
      <c r="AA987" s="338"/>
      <c r="AB987" s="338"/>
    </row>
    <row r="988" spans="1:28" ht="15" customHeight="1" x14ac:dyDescent="0.35">
      <c r="A988" s="338"/>
      <c r="B988" s="338"/>
      <c r="C988" s="338"/>
      <c r="D988" s="338"/>
      <c r="E988" s="338"/>
      <c r="F988" s="338"/>
      <c r="G988" s="338"/>
      <c r="H988" s="338"/>
      <c r="I988" s="338"/>
      <c r="J988" s="338"/>
      <c r="K988" s="338"/>
      <c r="L988" s="338"/>
      <c r="M988" s="338"/>
      <c r="N988" s="338"/>
      <c r="O988" s="338"/>
      <c r="P988" s="338"/>
      <c r="Q988" s="338"/>
      <c r="R988" s="338"/>
      <c r="S988" s="338"/>
      <c r="T988" s="338"/>
      <c r="U988" s="338"/>
      <c r="V988" s="338"/>
      <c r="W988" s="338"/>
      <c r="X988" s="338"/>
      <c r="Y988" s="338"/>
      <c r="Z988" s="338"/>
      <c r="AA988" s="338"/>
      <c r="AB988" s="338"/>
    </row>
    <row r="989" spans="1:28" ht="15" customHeight="1" x14ac:dyDescent="0.35">
      <c r="A989" s="338"/>
      <c r="B989" s="338"/>
      <c r="C989" s="338"/>
      <c r="D989" s="338"/>
      <c r="E989" s="338"/>
      <c r="F989" s="338"/>
      <c r="G989" s="338"/>
      <c r="H989" s="338"/>
      <c r="I989" s="338"/>
      <c r="J989" s="338"/>
      <c r="K989" s="338"/>
      <c r="L989" s="338"/>
      <c r="M989" s="338"/>
      <c r="N989" s="338"/>
      <c r="O989" s="338"/>
      <c r="P989" s="338"/>
      <c r="Q989" s="338"/>
      <c r="R989" s="338"/>
      <c r="S989" s="338"/>
      <c r="T989" s="338"/>
      <c r="U989" s="338"/>
      <c r="V989" s="338"/>
      <c r="W989" s="338"/>
      <c r="X989" s="338"/>
      <c r="Y989" s="338"/>
      <c r="Z989" s="338"/>
      <c r="AA989" s="338"/>
      <c r="AB989" s="338"/>
    </row>
    <row r="990" spans="1:28" ht="15" customHeight="1" x14ac:dyDescent="0.35">
      <c r="A990" s="338"/>
      <c r="B990" s="338"/>
      <c r="C990" s="338"/>
      <c r="D990" s="338"/>
      <c r="E990" s="338"/>
      <c r="F990" s="338"/>
      <c r="G990" s="338"/>
      <c r="H990" s="338"/>
      <c r="I990" s="338"/>
      <c r="J990" s="338"/>
      <c r="K990" s="338"/>
      <c r="L990" s="338"/>
      <c r="M990" s="338"/>
      <c r="N990" s="338"/>
      <c r="O990" s="338"/>
      <c r="P990" s="338"/>
      <c r="Q990" s="338"/>
      <c r="R990" s="338"/>
      <c r="S990" s="338"/>
      <c r="T990" s="338"/>
      <c r="U990" s="338"/>
      <c r="V990" s="338"/>
      <c r="W990" s="338"/>
      <c r="X990" s="338"/>
      <c r="Y990" s="338"/>
      <c r="Z990" s="338"/>
      <c r="AA990" s="338"/>
      <c r="AB990" s="338"/>
    </row>
    <row r="991" spans="1:28" ht="15" customHeight="1" x14ac:dyDescent="0.35">
      <c r="A991" s="338"/>
      <c r="B991" s="338"/>
      <c r="C991" s="338"/>
      <c r="D991" s="338"/>
      <c r="E991" s="338"/>
      <c r="F991" s="338"/>
      <c r="G991" s="338"/>
      <c r="H991" s="338"/>
      <c r="I991" s="338"/>
      <c r="J991" s="338"/>
      <c r="K991" s="338"/>
      <c r="L991" s="338"/>
      <c r="M991" s="338"/>
      <c r="N991" s="338"/>
      <c r="O991" s="338"/>
      <c r="P991" s="338"/>
      <c r="Q991" s="338"/>
      <c r="R991" s="338"/>
      <c r="S991" s="338"/>
      <c r="T991" s="338"/>
      <c r="U991" s="338"/>
      <c r="V991" s="338"/>
      <c r="W991" s="338"/>
      <c r="X991" s="338"/>
      <c r="Y991" s="338"/>
      <c r="Z991" s="338"/>
      <c r="AA991" s="338"/>
      <c r="AB991" s="338"/>
    </row>
    <row r="992" spans="1:28" ht="15" customHeight="1" x14ac:dyDescent="0.35">
      <c r="A992" s="338"/>
      <c r="B992" s="338"/>
      <c r="C992" s="338"/>
      <c r="D992" s="338"/>
      <c r="E992" s="338"/>
      <c r="F992" s="338"/>
      <c r="G992" s="338"/>
      <c r="H992" s="338"/>
      <c r="I992" s="338"/>
      <c r="J992" s="338"/>
      <c r="K992" s="338"/>
      <c r="L992" s="338"/>
      <c r="M992" s="338"/>
      <c r="N992" s="338"/>
      <c r="O992" s="338"/>
      <c r="P992" s="338"/>
      <c r="Q992" s="338"/>
      <c r="R992" s="338"/>
      <c r="S992" s="338"/>
      <c r="T992" s="338"/>
      <c r="U992" s="338"/>
      <c r="V992" s="338"/>
      <c r="W992" s="338"/>
      <c r="X992" s="338"/>
      <c r="Y992" s="338"/>
      <c r="Z992" s="338"/>
      <c r="AA992" s="338"/>
      <c r="AB992" s="338"/>
    </row>
    <row r="993" spans="1:28" ht="15" customHeight="1" x14ac:dyDescent="0.35">
      <c r="A993" s="338"/>
      <c r="B993" s="338"/>
      <c r="C993" s="338"/>
      <c r="D993" s="338"/>
      <c r="E993" s="338"/>
      <c r="F993" s="338"/>
      <c r="G993" s="338"/>
      <c r="H993" s="338"/>
      <c r="I993" s="338"/>
      <c r="J993" s="338"/>
      <c r="K993" s="338"/>
      <c r="L993" s="338"/>
      <c r="M993" s="338"/>
      <c r="N993" s="338"/>
      <c r="O993" s="338"/>
      <c r="P993" s="338"/>
      <c r="Q993" s="338"/>
      <c r="R993" s="338"/>
      <c r="S993" s="338"/>
      <c r="T993" s="338"/>
      <c r="U993" s="338"/>
      <c r="V993" s="338"/>
      <c r="W993" s="338"/>
      <c r="X993" s="338"/>
      <c r="Y993" s="338"/>
      <c r="Z993" s="338"/>
      <c r="AA993" s="338"/>
      <c r="AB993" s="338"/>
    </row>
    <row r="994" spans="1:28" ht="15" customHeight="1" x14ac:dyDescent="0.35">
      <c r="A994" s="338"/>
      <c r="B994" s="338"/>
      <c r="C994" s="338"/>
      <c r="D994" s="338"/>
      <c r="E994" s="338"/>
      <c r="F994" s="338"/>
      <c r="G994" s="338"/>
      <c r="H994" s="338"/>
      <c r="I994" s="338"/>
      <c r="J994" s="338"/>
      <c r="K994" s="338"/>
      <c r="L994" s="338"/>
      <c r="M994" s="338"/>
      <c r="N994" s="338"/>
      <c r="O994" s="338"/>
      <c r="P994" s="338"/>
      <c r="Q994" s="338"/>
      <c r="R994" s="338"/>
      <c r="S994" s="338"/>
      <c r="T994" s="338"/>
      <c r="U994" s="338"/>
      <c r="V994" s="338"/>
      <c r="W994" s="338"/>
      <c r="X994" s="338"/>
      <c r="Y994" s="338"/>
      <c r="Z994" s="338"/>
      <c r="AA994" s="338"/>
      <c r="AB994" s="338"/>
    </row>
    <row r="995" spans="1:28" ht="15" customHeight="1" x14ac:dyDescent="0.35">
      <c r="A995" s="338"/>
      <c r="B995" s="338"/>
      <c r="C995" s="338"/>
      <c r="D995" s="338"/>
      <c r="E995" s="338"/>
      <c r="F995" s="338"/>
      <c r="G995" s="338"/>
      <c r="H995" s="338"/>
      <c r="I995" s="338"/>
      <c r="J995" s="338"/>
      <c r="K995" s="338"/>
      <c r="L995" s="338"/>
      <c r="M995" s="338"/>
      <c r="N995" s="338"/>
      <c r="O995" s="338"/>
      <c r="P995" s="338"/>
      <c r="Q995" s="338"/>
      <c r="R995" s="338"/>
      <c r="S995" s="338"/>
      <c r="T995" s="338"/>
      <c r="U995" s="338"/>
      <c r="V995" s="338"/>
      <c r="W995" s="338"/>
      <c r="X995" s="338"/>
      <c r="Y995" s="338"/>
      <c r="Z995" s="338"/>
      <c r="AA995" s="338"/>
      <c r="AB995" s="338"/>
    </row>
    <row r="996" spans="1:28" ht="15" customHeight="1" x14ac:dyDescent="0.35">
      <c r="A996" s="338"/>
      <c r="B996" s="338"/>
      <c r="C996" s="338"/>
      <c r="D996" s="338"/>
      <c r="E996" s="338"/>
      <c r="F996" s="338"/>
      <c r="G996" s="338"/>
      <c r="H996" s="338"/>
      <c r="I996" s="338"/>
      <c r="J996" s="338"/>
      <c r="K996" s="338"/>
      <c r="L996" s="338"/>
      <c r="M996" s="338"/>
      <c r="N996" s="338"/>
      <c r="O996" s="338"/>
      <c r="P996" s="338"/>
      <c r="Q996" s="338"/>
      <c r="R996" s="338"/>
      <c r="S996" s="338"/>
      <c r="T996" s="338"/>
      <c r="U996" s="338"/>
      <c r="V996" s="338"/>
      <c r="W996" s="338"/>
      <c r="X996" s="338"/>
      <c r="Y996" s="338"/>
      <c r="Z996" s="338"/>
      <c r="AA996" s="338"/>
      <c r="AB996" s="338"/>
    </row>
    <row r="997" spans="1:28" ht="15" customHeight="1" x14ac:dyDescent="0.35">
      <c r="A997" s="338"/>
      <c r="B997" s="338"/>
      <c r="C997" s="338"/>
      <c r="D997" s="338"/>
      <c r="E997" s="338"/>
      <c r="F997" s="338"/>
      <c r="G997" s="338"/>
      <c r="H997" s="338"/>
      <c r="I997" s="338"/>
      <c r="J997" s="338"/>
      <c r="K997" s="338"/>
      <c r="L997" s="338"/>
      <c r="M997" s="338"/>
      <c r="N997" s="338"/>
      <c r="O997" s="338"/>
      <c r="P997" s="338"/>
      <c r="Q997" s="338"/>
      <c r="R997" s="338"/>
      <c r="S997" s="338"/>
      <c r="T997" s="338"/>
      <c r="U997" s="338"/>
      <c r="V997" s="338"/>
      <c r="W997" s="338"/>
      <c r="X997" s="338"/>
      <c r="Y997" s="338"/>
      <c r="Z997" s="338"/>
      <c r="AA997" s="338"/>
      <c r="AB997" s="338"/>
    </row>
    <row r="998" spans="1:28" ht="15" customHeight="1" x14ac:dyDescent="0.35">
      <c r="A998" s="338"/>
      <c r="B998" s="338"/>
      <c r="C998" s="338"/>
      <c r="D998" s="338"/>
      <c r="E998" s="338"/>
      <c r="F998" s="338"/>
      <c r="G998" s="338"/>
      <c r="H998" s="338"/>
      <c r="I998" s="338"/>
      <c r="J998" s="338"/>
      <c r="K998" s="338"/>
      <c r="L998" s="338"/>
      <c r="M998" s="338"/>
      <c r="N998" s="338"/>
      <c r="O998" s="338"/>
      <c r="P998" s="338"/>
      <c r="Q998" s="338"/>
      <c r="R998" s="338"/>
      <c r="S998" s="338"/>
      <c r="T998" s="338"/>
      <c r="U998" s="338"/>
      <c r="V998" s="338"/>
      <c r="W998" s="338"/>
      <c r="X998" s="338"/>
      <c r="Y998" s="338"/>
      <c r="Z998" s="338"/>
      <c r="AA998" s="338"/>
      <c r="AB998" s="338"/>
    </row>
    <row r="999" spans="1:28" ht="15" customHeight="1" x14ac:dyDescent="0.35">
      <c r="A999" s="338"/>
      <c r="B999" s="338"/>
      <c r="C999" s="338"/>
      <c r="D999" s="338"/>
      <c r="E999" s="338"/>
      <c r="F999" s="338"/>
      <c r="G999" s="338"/>
      <c r="H999" s="338"/>
      <c r="I999" s="338"/>
      <c r="J999" s="338"/>
      <c r="K999" s="338"/>
      <c r="L999" s="338"/>
      <c r="M999" s="338"/>
      <c r="N999" s="338"/>
      <c r="O999" s="338"/>
      <c r="P999" s="338"/>
      <c r="Q999" s="338"/>
      <c r="R999" s="338"/>
      <c r="S999" s="338"/>
      <c r="T999" s="338"/>
      <c r="U999" s="338"/>
      <c r="V999" s="338"/>
      <c r="W999" s="338"/>
      <c r="X999" s="338"/>
      <c r="Y999" s="338"/>
      <c r="Z999" s="338"/>
      <c r="AA999" s="338"/>
      <c r="AB999" s="338"/>
    </row>
    <row r="1000" spans="1:28" ht="15" customHeight="1" x14ac:dyDescent="0.35">
      <c r="A1000" s="338"/>
      <c r="B1000" s="338"/>
      <c r="C1000" s="338"/>
      <c r="D1000" s="338"/>
      <c r="E1000" s="338"/>
      <c r="F1000" s="338"/>
      <c r="G1000" s="338"/>
      <c r="H1000" s="338"/>
      <c r="I1000" s="338"/>
      <c r="J1000" s="338"/>
      <c r="K1000" s="338"/>
      <c r="L1000" s="338"/>
      <c r="M1000" s="338"/>
      <c r="N1000" s="338"/>
      <c r="O1000" s="338"/>
      <c r="P1000" s="338"/>
      <c r="Q1000" s="338"/>
      <c r="R1000" s="338"/>
      <c r="S1000" s="338"/>
      <c r="T1000" s="338"/>
      <c r="U1000" s="338"/>
      <c r="V1000" s="338"/>
      <c r="W1000" s="338"/>
      <c r="X1000" s="338"/>
      <c r="Y1000" s="338"/>
      <c r="Z1000" s="338"/>
      <c r="AA1000" s="338"/>
      <c r="AB1000" s="338"/>
    </row>
    <row r="1001" spans="1:28" ht="15" customHeight="1" x14ac:dyDescent="0.35">
      <c r="A1001" s="338"/>
      <c r="B1001" s="338"/>
      <c r="C1001" s="338"/>
      <c r="D1001" s="338"/>
      <c r="E1001" s="338"/>
      <c r="F1001" s="338"/>
      <c r="G1001" s="338"/>
      <c r="H1001" s="338"/>
      <c r="I1001" s="338"/>
      <c r="J1001" s="338"/>
      <c r="K1001" s="338"/>
      <c r="L1001" s="338"/>
      <c r="M1001" s="338"/>
      <c r="N1001" s="338"/>
      <c r="O1001" s="338"/>
      <c r="P1001" s="338"/>
      <c r="Q1001" s="338"/>
      <c r="R1001" s="338"/>
      <c r="S1001" s="338"/>
      <c r="T1001" s="338"/>
      <c r="U1001" s="338"/>
      <c r="V1001" s="338"/>
      <c r="W1001" s="338"/>
      <c r="X1001" s="338"/>
      <c r="Y1001" s="338"/>
      <c r="Z1001" s="338"/>
      <c r="AA1001" s="338"/>
      <c r="AB1001" s="338"/>
    </row>
    <row r="1002" spans="1:28" ht="15" customHeight="1" x14ac:dyDescent="0.35">
      <c r="A1002" s="338"/>
      <c r="B1002" s="338"/>
      <c r="C1002" s="338"/>
      <c r="D1002" s="338"/>
      <c r="E1002" s="338"/>
      <c r="F1002" s="338"/>
      <c r="G1002" s="338"/>
      <c r="H1002" s="338"/>
      <c r="I1002" s="338"/>
      <c r="J1002" s="338"/>
      <c r="K1002" s="338"/>
      <c r="L1002" s="338"/>
      <c r="M1002" s="338"/>
      <c r="N1002" s="338"/>
      <c r="O1002" s="338"/>
      <c r="P1002" s="338"/>
      <c r="Q1002" s="338"/>
      <c r="R1002" s="338"/>
      <c r="S1002" s="338"/>
      <c r="T1002" s="338"/>
      <c r="U1002" s="338"/>
      <c r="V1002" s="338"/>
      <c r="W1002" s="338"/>
      <c r="X1002" s="338"/>
      <c r="Y1002" s="338"/>
      <c r="Z1002" s="338"/>
      <c r="AA1002" s="338"/>
      <c r="AB1002" s="338"/>
    </row>
    <row r="1003" spans="1:28" ht="15" customHeight="1" x14ac:dyDescent="0.35">
      <c r="A1003" s="338"/>
      <c r="B1003" s="338"/>
      <c r="C1003" s="338"/>
      <c r="D1003" s="338"/>
      <c r="E1003" s="338"/>
      <c r="F1003" s="338"/>
      <c r="G1003" s="338"/>
      <c r="H1003" s="338"/>
      <c r="I1003" s="338"/>
      <c r="J1003" s="338"/>
      <c r="K1003" s="338"/>
      <c r="L1003" s="338"/>
      <c r="M1003" s="338"/>
      <c r="N1003" s="338"/>
      <c r="O1003" s="338"/>
      <c r="P1003" s="338"/>
      <c r="Q1003" s="338"/>
      <c r="R1003" s="338"/>
      <c r="S1003" s="338"/>
      <c r="T1003" s="338"/>
      <c r="U1003" s="338"/>
      <c r="V1003" s="338"/>
      <c r="W1003" s="338"/>
      <c r="X1003" s="338"/>
      <c r="Y1003" s="338"/>
      <c r="Z1003" s="338"/>
      <c r="AA1003" s="338"/>
      <c r="AB1003" s="338"/>
    </row>
    <row r="1004" spans="1:28" ht="15" customHeight="1" x14ac:dyDescent="0.35">
      <c r="A1004" s="338"/>
      <c r="B1004" s="338"/>
      <c r="C1004" s="338"/>
      <c r="D1004" s="338"/>
      <c r="E1004" s="338"/>
      <c r="F1004" s="338"/>
      <c r="G1004" s="338"/>
      <c r="H1004" s="338"/>
      <c r="I1004" s="338"/>
      <c r="J1004" s="338"/>
      <c r="K1004" s="338"/>
      <c r="L1004" s="338"/>
      <c r="M1004" s="338"/>
      <c r="N1004" s="338"/>
      <c r="O1004" s="338"/>
      <c r="P1004" s="338"/>
      <c r="Q1004" s="338"/>
      <c r="R1004" s="338"/>
      <c r="S1004" s="338"/>
      <c r="T1004" s="338"/>
      <c r="U1004" s="338"/>
      <c r="V1004" s="338"/>
      <c r="W1004" s="338"/>
      <c r="X1004" s="338"/>
      <c r="Y1004" s="338"/>
      <c r="Z1004" s="338"/>
      <c r="AA1004" s="338"/>
      <c r="AB1004" s="338"/>
    </row>
    <row r="1005" spans="1:28" ht="15" customHeight="1" x14ac:dyDescent="0.35">
      <c r="A1005" s="338"/>
      <c r="B1005" s="338"/>
      <c r="C1005" s="338"/>
      <c r="D1005" s="338"/>
      <c r="E1005" s="338"/>
      <c r="F1005" s="338"/>
      <c r="G1005" s="338"/>
      <c r="H1005" s="338"/>
      <c r="I1005" s="338"/>
      <c r="J1005" s="338"/>
      <c r="K1005" s="338"/>
      <c r="L1005" s="338"/>
      <c r="M1005" s="338"/>
      <c r="N1005" s="338"/>
      <c r="O1005" s="338"/>
      <c r="P1005" s="338"/>
      <c r="Q1005" s="338"/>
      <c r="R1005" s="338"/>
      <c r="S1005" s="338"/>
      <c r="T1005" s="338"/>
      <c r="U1005" s="338"/>
      <c r="V1005" s="338"/>
      <c r="W1005" s="338"/>
      <c r="X1005" s="338"/>
      <c r="Y1005" s="338"/>
      <c r="Z1005" s="338"/>
      <c r="AA1005" s="338"/>
      <c r="AB1005" s="338"/>
    </row>
    <row r="1006" spans="1:28" ht="15" customHeight="1" x14ac:dyDescent="0.35">
      <c r="A1006" s="338"/>
      <c r="B1006" s="338"/>
      <c r="C1006" s="338"/>
      <c r="D1006" s="338"/>
      <c r="E1006" s="338"/>
      <c r="F1006" s="338"/>
      <c r="G1006" s="338"/>
      <c r="H1006" s="338"/>
      <c r="I1006" s="338"/>
      <c r="J1006" s="338"/>
      <c r="K1006" s="338"/>
      <c r="L1006" s="338"/>
      <c r="M1006" s="338"/>
      <c r="N1006" s="338"/>
      <c r="O1006" s="338"/>
      <c r="P1006" s="338"/>
      <c r="Q1006" s="338"/>
      <c r="R1006" s="338"/>
      <c r="S1006" s="338"/>
      <c r="T1006" s="338"/>
      <c r="U1006" s="338"/>
      <c r="V1006" s="338"/>
      <c r="W1006" s="338"/>
      <c r="X1006" s="338"/>
      <c r="Y1006" s="338"/>
      <c r="Z1006" s="338"/>
      <c r="AA1006" s="338"/>
      <c r="AB1006" s="338"/>
    </row>
    <row r="1007" spans="1:28" ht="15" customHeight="1" x14ac:dyDescent="0.35">
      <c r="A1007" s="338"/>
      <c r="B1007" s="338"/>
      <c r="C1007" s="338"/>
      <c r="D1007" s="338"/>
      <c r="E1007" s="338"/>
      <c r="F1007" s="338"/>
      <c r="G1007" s="338"/>
      <c r="H1007" s="338"/>
      <c r="I1007" s="338"/>
      <c r="J1007" s="338"/>
      <c r="K1007" s="338"/>
      <c r="L1007" s="338"/>
      <c r="M1007" s="338"/>
      <c r="N1007" s="338"/>
      <c r="O1007" s="338"/>
      <c r="P1007" s="338"/>
      <c r="Q1007" s="338"/>
      <c r="R1007" s="338"/>
      <c r="S1007" s="338"/>
      <c r="T1007" s="338"/>
      <c r="U1007" s="338"/>
      <c r="V1007" s="338"/>
      <c r="W1007" s="338"/>
      <c r="X1007" s="338"/>
      <c r="Y1007" s="338"/>
      <c r="Z1007" s="338"/>
      <c r="AA1007" s="338"/>
      <c r="AB1007" s="338"/>
    </row>
    <row r="1008" spans="1:28" ht="15" customHeight="1" x14ac:dyDescent="0.35">
      <c r="A1008" s="338"/>
      <c r="B1008" s="338"/>
      <c r="C1008" s="338"/>
      <c r="D1008" s="338"/>
      <c r="E1008" s="338"/>
      <c r="F1008" s="338"/>
      <c r="G1008" s="338"/>
      <c r="H1008" s="338"/>
      <c r="I1008" s="338"/>
      <c r="J1008" s="338"/>
      <c r="K1008" s="338"/>
      <c r="L1008" s="338"/>
      <c r="M1008" s="338"/>
      <c r="N1008" s="338"/>
      <c r="O1008" s="338"/>
      <c r="P1008" s="338"/>
      <c r="Q1008" s="338"/>
      <c r="R1008" s="338"/>
      <c r="S1008" s="338"/>
      <c r="T1008" s="338"/>
      <c r="U1008" s="338"/>
      <c r="V1008" s="338"/>
      <c r="W1008" s="338"/>
      <c r="X1008" s="338"/>
      <c r="Y1008" s="338"/>
      <c r="Z1008" s="338"/>
      <c r="AA1008" s="338"/>
      <c r="AB1008" s="338"/>
    </row>
    <row r="1009" spans="1:28" ht="15" customHeight="1" x14ac:dyDescent="0.35">
      <c r="A1009" s="338"/>
      <c r="B1009" s="338"/>
      <c r="C1009" s="338"/>
      <c r="D1009" s="338"/>
      <c r="E1009" s="338"/>
      <c r="F1009" s="338"/>
      <c r="G1009" s="338"/>
      <c r="H1009" s="338"/>
      <c r="I1009" s="338"/>
      <c r="J1009" s="338"/>
      <c r="K1009" s="338"/>
      <c r="L1009" s="338"/>
      <c r="M1009" s="338"/>
      <c r="N1009" s="338"/>
      <c r="O1009" s="338"/>
      <c r="P1009" s="338"/>
      <c r="Q1009" s="338"/>
      <c r="R1009" s="338"/>
      <c r="S1009" s="338"/>
      <c r="T1009" s="338"/>
      <c r="U1009" s="338"/>
      <c r="V1009" s="338"/>
      <c r="W1009" s="338"/>
      <c r="X1009" s="338"/>
      <c r="Y1009" s="338"/>
      <c r="Z1009" s="338"/>
      <c r="AA1009" s="338"/>
      <c r="AB1009" s="338"/>
    </row>
    <row r="1010" spans="1:28" ht="15" customHeight="1" x14ac:dyDescent="0.35">
      <c r="A1010" s="338"/>
      <c r="B1010" s="338"/>
      <c r="C1010" s="338"/>
      <c r="D1010" s="338"/>
      <c r="E1010" s="338"/>
      <c r="F1010" s="338"/>
      <c r="G1010" s="338"/>
      <c r="H1010" s="338"/>
      <c r="I1010" s="338"/>
      <c r="J1010" s="338"/>
      <c r="K1010" s="338"/>
      <c r="L1010" s="338"/>
      <c r="M1010" s="338"/>
      <c r="N1010" s="338"/>
      <c r="O1010" s="338"/>
      <c r="P1010" s="338"/>
      <c r="Q1010" s="338"/>
      <c r="R1010" s="338"/>
      <c r="S1010" s="338"/>
      <c r="T1010" s="338"/>
      <c r="U1010" s="338"/>
      <c r="V1010" s="338"/>
      <c r="W1010" s="338"/>
      <c r="X1010" s="338"/>
      <c r="Y1010" s="338"/>
      <c r="Z1010" s="338"/>
      <c r="AA1010" s="338"/>
      <c r="AB1010" s="338"/>
    </row>
    <row r="1011" spans="1:28" ht="15" customHeight="1" x14ac:dyDescent="0.35">
      <c r="A1011" s="338"/>
      <c r="B1011" s="338"/>
      <c r="C1011" s="338"/>
      <c r="D1011" s="338"/>
      <c r="E1011" s="338"/>
      <c r="F1011" s="338"/>
      <c r="G1011" s="338"/>
      <c r="H1011" s="338"/>
      <c r="I1011" s="338"/>
      <c r="J1011" s="338"/>
      <c r="K1011" s="338"/>
      <c r="L1011" s="338"/>
      <c r="M1011" s="338"/>
      <c r="N1011" s="338"/>
      <c r="O1011" s="338"/>
      <c r="P1011" s="338"/>
      <c r="Q1011" s="338"/>
      <c r="R1011" s="338"/>
      <c r="S1011" s="338"/>
      <c r="T1011" s="338"/>
      <c r="U1011" s="338"/>
      <c r="V1011" s="338"/>
      <c r="W1011" s="338"/>
      <c r="X1011" s="338"/>
      <c r="Y1011" s="338"/>
      <c r="Z1011" s="338"/>
      <c r="AA1011" s="338"/>
      <c r="AB1011" s="338"/>
    </row>
    <row r="1012" spans="1:28" ht="15" customHeight="1" x14ac:dyDescent="0.35">
      <c r="A1012" s="338"/>
      <c r="B1012" s="338"/>
      <c r="C1012" s="338"/>
      <c r="D1012" s="338"/>
      <c r="E1012" s="338"/>
      <c r="F1012" s="338"/>
      <c r="G1012" s="338"/>
      <c r="H1012" s="338"/>
      <c r="I1012" s="338"/>
      <c r="J1012" s="338"/>
      <c r="K1012" s="338"/>
      <c r="L1012" s="338"/>
      <c r="M1012" s="338"/>
      <c r="N1012" s="338"/>
      <c r="O1012" s="338"/>
      <c r="P1012" s="338"/>
      <c r="Q1012" s="338"/>
      <c r="R1012" s="338"/>
      <c r="S1012" s="338"/>
      <c r="T1012" s="338"/>
      <c r="U1012" s="338"/>
      <c r="V1012" s="338"/>
      <c r="W1012" s="338"/>
      <c r="X1012" s="338"/>
      <c r="Y1012" s="338"/>
      <c r="Z1012" s="338"/>
      <c r="AA1012" s="338"/>
      <c r="AB1012" s="338"/>
    </row>
    <row r="1013" spans="1:28" ht="15" customHeight="1" x14ac:dyDescent="0.35">
      <c r="A1013" s="338"/>
      <c r="B1013" s="338"/>
      <c r="C1013" s="338"/>
      <c r="D1013" s="338"/>
      <c r="E1013" s="338"/>
      <c r="F1013" s="338"/>
      <c r="G1013" s="338"/>
      <c r="H1013" s="338"/>
      <c r="I1013" s="338"/>
      <c r="J1013" s="338"/>
      <c r="K1013" s="338"/>
      <c r="L1013" s="338"/>
      <c r="M1013" s="338"/>
      <c r="N1013" s="338"/>
      <c r="O1013" s="338"/>
      <c r="P1013" s="338"/>
      <c r="Q1013" s="338"/>
      <c r="R1013" s="338"/>
      <c r="S1013" s="338"/>
      <c r="T1013" s="338"/>
      <c r="U1013" s="338"/>
      <c r="V1013" s="338"/>
      <c r="W1013" s="338"/>
      <c r="X1013" s="338"/>
      <c r="Y1013" s="338"/>
      <c r="Z1013" s="338"/>
      <c r="AA1013" s="338"/>
      <c r="AB1013" s="338"/>
    </row>
  </sheetData>
  <mergeCells count="171">
    <mergeCell ref="N93:U94"/>
    <mergeCell ref="V93:AA93"/>
    <mergeCell ref="V94:AA94"/>
    <mergeCell ref="AB93:AB94"/>
    <mergeCell ref="A95:A96"/>
    <mergeCell ref="B95:B96"/>
    <mergeCell ref="C95:G96"/>
    <mergeCell ref="H95:I96"/>
    <mergeCell ref="J95:M96"/>
    <mergeCell ref="N95:U96"/>
    <mergeCell ref="V95:AA95"/>
    <mergeCell ref="V96:AA96"/>
    <mergeCell ref="AB95:AB96"/>
    <mergeCell ref="A93:A94"/>
    <mergeCell ref="B93:B94"/>
    <mergeCell ref="C93:G94"/>
    <mergeCell ref="H93:I94"/>
    <mergeCell ref="J93:M94"/>
    <mergeCell ref="C92:G92"/>
    <mergeCell ref="H92:I92"/>
    <mergeCell ref="J92:M92"/>
    <mergeCell ref="N92:U92"/>
    <mergeCell ref="V92:AA92"/>
    <mergeCell ref="C91:G91"/>
    <mergeCell ref="H91:I91"/>
    <mergeCell ref="J91:M91"/>
    <mergeCell ref="N91:U91"/>
    <mergeCell ref="V91:AA91"/>
    <mergeCell ref="C75:AA76"/>
    <mergeCell ref="C77:AA85"/>
    <mergeCell ref="C88:G90"/>
    <mergeCell ref="H88:I88"/>
    <mergeCell ref="H89:I89"/>
    <mergeCell ref="H90:I90"/>
    <mergeCell ref="J88:M88"/>
    <mergeCell ref="J89:M89"/>
    <mergeCell ref="J90:M90"/>
    <mergeCell ref="N88:U90"/>
    <mergeCell ref="V88:AA90"/>
    <mergeCell ref="AB63:AB70"/>
    <mergeCell ref="C72:G72"/>
    <mergeCell ref="K72:AA72"/>
    <mergeCell ref="K60:AA60"/>
    <mergeCell ref="K61:AA61"/>
    <mergeCell ref="K62:AA62"/>
    <mergeCell ref="AB52:AB61"/>
    <mergeCell ref="B73:D73"/>
    <mergeCell ref="B74:D74"/>
    <mergeCell ref="A63:A70"/>
    <mergeCell ref="B63:B70"/>
    <mergeCell ref="C63:G71"/>
    <mergeCell ref="H63:H71"/>
    <mergeCell ref="I63:I71"/>
    <mergeCell ref="J63:J71"/>
    <mergeCell ref="K63:AA63"/>
    <mergeCell ref="K64:AA64"/>
    <mergeCell ref="K65:AA65"/>
    <mergeCell ref="K66:AA66"/>
    <mergeCell ref="K67:AA67"/>
    <mergeCell ref="K68:AA68"/>
    <mergeCell ref="K69:AA69"/>
    <mergeCell ref="K70:AA70"/>
    <mergeCell ref="K71:AA71"/>
    <mergeCell ref="AB41:AB50"/>
    <mergeCell ref="A52:A61"/>
    <mergeCell ref="B52:B61"/>
    <mergeCell ref="C52:G62"/>
    <mergeCell ref="H52:H62"/>
    <mergeCell ref="I52:I62"/>
    <mergeCell ref="J52:J62"/>
    <mergeCell ref="K52:AA52"/>
    <mergeCell ref="K53:AA53"/>
    <mergeCell ref="K54:AA54"/>
    <mergeCell ref="K55:AA55"/>
    <mergeCell ref="K56:AA56"/>
    <mergeCell ref="K57:AA57"/>
    <mergeCell ref="K58:AA58"/>
    <mergeCell ref="A41:A50"/>
    <mergeCell ref="B41:B50"/>
    <mergeCell ref="C41:G51"/>
    <mergeCell ref="H41:H51"/>
    <mergeCell ref="I41:I51"/>
    <mergeCell ref="K59:AA59"/>
    <mergeCell ref="Z34:AA34"/>
    <mergeCell ref="C36:AA36"/>
    <mergeCell ref="C37:G38"/>
    <mergeCell ref="H37:H38"/>
    <mergeCell ref="I37:I38"/>
    <mergeCell ref="J37:J38"/>
    <mergeCell ref="K37:AA38"/>
    <mergeCell ref="K34:N34"/>
    <mergeCell ref="O34:R34"/>
    <mergeCell ref="S34:T34"/>
    <mergeCell ref="U34:W34"/>
    <mergeCell ref="X34:Y34"/>
    <mergeCell ref="C32:J34"/>
    <mergeCell ref="K32:R32"/>
    <mergeCell ref="S32:W32"/>
    <mergeCell ref="X32:AA32"/>
    <mergeCell ref="K33:N33"/>
    <mergeCell ref="O33:R33"/>
    <mergeCell ref="S33:T33"/>
    <mergeCell ref="U33:W33"/>
    <mergeCell ref="X33:Y33"/>
    <mergeCell ref="Z33:AA33"/>
    <mergeCell ref="AB26:AB28"/>
    <mergeCell ref="C30:H30"/>
    <mergeCell ref="I30:J30"/>
    <mergeCell ref="K30:N30"/>
    <mergeCell ref="O30:R30"/>
    <mergeCell ref="X30:Z30"/>
    <mergeCell ref="C24:I24"/>
    <mergeCell ref="J24:P24"/>
    <mergeCell ref="Q24:AA24"/>
    <mergeCell ref="T30:V30"/>
    <mergeCell ref="A26:A28"/>
    <mergeCell ref="B26:B28"/>
    <mergeCell ref="C26:H28"/>
    <mergeCell ref="I26:AA26"/>
    <mergeCell ref="I27:AA27"/>
    <mergeCell ref="I28:AA28"/>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39:G40"/>
    <mergeCell ref="H39:H40"/>
    <mergeCell ref="I39:I40"/>
    <mergeCell ref="J39:J40"/>
    <mergeCell ref="K39:AA39"/>
    <mergeCell ref="K40:AA40"/>
    <mergeCell ref="J41:J51"/>
    <mergeCell ref="K41:AA41"/>
    <mergeCell ref="K42:AA42"/>
    <mergeCell ref="K43:AA43"/>
    <mergeCell ref="K44:AA44"/>
    <mergeCell ref="K45:AA45"/>
    <mergeCell ref="K46:AA46"/>
    <mergeCell ref="K47:AA47"/>
    <mergeCell ref="K48:AA48"/>
    <mergeCell ref="K49:AA49"/>
    <mergeCell ref="K50:AA50"/>
    <mergeCell ref="K51:AA51"/>
    <mergeCell ref="C13:H14"/>
    <mergeCell ref="I13:S14"/>
    <mergeCell ref="T13:AA13"/>
    <mergeCell ref="T14:AA14"/>
    <mergeCell ref="C10:H11"/>
    <mergeCell ref="I10:Q11"/>
    <mergeCell ref="R10:U10"/>
    <mergeCell ref="V10:AA10"/>
    <mergeCell ref="R11:U11"/>
    <mergeCell ref="V11:AA11"/>
    <mergeCell ref="B1:D1"/>
    <mergeCell ref="E1:G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D92"/>
  <sheetViews>
    <sheetView topLeftCell="A34" workbookViewId="0">
      <selection activeCell="J65" sqref="J65:M69"/>
    </sheetView>
  </sheetViews>
  <sheetFormatPr baseColWidth="10" defaultColWidth="3.7265625" defaultRowHeight="14.5" x14ac:dyDescent="0.35"/>
  <cols>
    <col min="1" max="1" width="3.7265625" style="1"/>
    <col min="2" max="2" width="2.81640625" style="1" customWidth="1"/>
    <col min="3" max="6" width="2.7265625" style="1" customWidth="1"/>
    <col min="7" max="7" width="4.26953125" style="1" customWidth="1"/>
    <col min="8" max="8" width="14.26953125" style="1" customWidth="1"/>
    <col min="9" max="9" width="13.453125" style="1" customWidth="1"/>
    <col min="10" max="10" width="15" style="1" customWidth="1"/>
    <col min="11" max="12" width="3.453125" style="1" customWidth="1"/>
    <col min="13" max="15" width="2.7265625" style="1" customWidth="1"/>
    <col min="16" max="16" width="3.453125" style="1" customWidth="1"/>
    <col min="17" max="17" width="3.54296875" style="1" customWidth="1"/>
    <col min="18" max="18" width="3.7265625" style="1"/>
    <col min="19" max="19" width="3.26953125" style="1" customWidth="1"/>
    <col min="20" max="20" width="7.453125" style="1" customWidth="1"/>
    <col min="21" max="21" width="3.54296875" style="1" customWidth="1"/>
    <col min="22" max="22" width="3.7265625" style="1"/>
    <col min="23" max="25" width="5" style="1" customWidth="1"/>
    <col min="26" max="26" width="6.7265625" style="1" customWidth="1"/>
    <col min="27" max="27" width="4.1796875" style="1" customWidth="1"/>
    <col min="28" max="28" width="2" style="1" customWidth="1"/>
    <col min="29" max="35" width="3.7265625" style="1"/>
    <col min="36" max="36" width="5.54296875" style="1" bestFit="1" customWidth="1"/>
    <col min="37" max="37" width="4.54296875" style="1" bestFit="1" customWidth="1"/>
    <col min="38" max="16384" width="3.7265625" style="1"/>
  </cols>
  <sheetData>
    <row r="1" spans="1:28" ht="15" thickBot="1" x14ac:dyDescent="0.4">
      <c r="A1" s="234"/>
      <c r="B1" s="518"/>
      <c r="C1" s="518"/>
      <c r="D1" s="518"/>
      <c r="E1" s="518"/>
      <c r="F1" s="518"/>
      <c r="G1" s="518"/>
      <c r="H1" s="234"/>
      <c r="I1" s="234"/>
      <c r="J1" s="234"/>
      <c r="K1" s="234"/>
      <c r="L1" s="234"/>
      <c r="M1" s="234"/>
      <c r="N1" s="234"/>
      <c r="O1" s="234"/>
      <c r="P1" s="234"/>
      <c r="Q1" s="234"/>
      <c r="R1" s="234"/>
      <c r="S1" s="234"/>
      <c r="T1" s="234"/>
      <c r="U1" s="234"/>
      <c r="V1" s="234"/>
      <c r="W1" s="234"/>
      <c r="X1" s="234"/>
      <c r="Y1" s="234"/>
      <c r="Z1" s="234"/>
      <c r="AA1" s="234"/>
      <c r="AB1" s="234"/>
    </row>
    <row r="2" spans="1:28" ht="45.75" customHeight="1" x14ac:dyDescent="0.35">
      <c r="A2" s="234"/>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row>
    <row r="3" spans="1:28" ht="14.5" customHeight="1" x14ac:dyDescent="0.35">
      <c r="A3" s="234"/>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row>
    <row r="4" spans="1:28" ht="15" customHeight="1" thickBot="1" x14ac:dyDescent="0.4">
      <c r="A4" s="234"/>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row>
    <row r="5" spans="1:28" ht="15" thickBot="1" x14ac:dyDescent="0.4">
      <c r="A5" s="234"/>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row>
    <row r="6" spans="1:28" ht="8.5" customHeight="1" x14ac:dyDescent="0.35">
      <c r="A6" s="234"/>
      <c r="B6" s="488" t="s">
        <v>820</v>
      </c>
      <c r="C6" s="489"/>
      <c r="D6" s="489"/>
      <c r="E6" s="489"/>
      <c r="F6" s="489"/>
      <c r="G6" s="489"/>
      <c r="H6" s="490"/>
      <c r="I6" s="741">
        <v>45931</v>
      </c>
      <c r="J6" s="488" t="s">
        <v>4</v>
      </c>
      <c r="K6" s="490"/>
      <c r="L6" s="544" t="s">
        <v>1062</v>
      </c>
      <c r="M6" s="545"/>
      <c r="N6" s="545"/>
      <c r="O6" s="545"/>
      <c r="P6" s="545"/>
      <c r="Q6" s="545"/>
      <c r="R6" s="545"/>
      <c r="S6" s="545"/>
      <c r="T6" s="545"/>
      <c r="U6" s="545"/>
      <c r="V6" s="545"/>
      <c r="W6" s="545"/>
      <c r="X6" s="545"/>
      <c r="Y6" s="545"/>
      <c r="Z6" s="545"/>
      <c r="AA6" s="545"/>
      <c r="AB6" s="545"/>
    </row>
    <row r="7" spans="1:28" ht="15" customHeight="1" thickBot="1" x14ac:dyDescent="0.4">
      <c r="A7" s="234"/>
      <c r="B7" s="491"/>
      <c r="C7" s="492"/>
      <c r="D7" s="492"/>
      <c r="E7" s="492"/>
      <c r="F7" s="492"/>
      <c r="G7" s="492"/>
      <c r="H7" s="493"/>
      <c r="I7" s="742"/>
      <c r="J7" s="491"/>
      <c r="K7" s="493"/>
      <c r="L7" s="546"/>
      <c r="M7" s="547"/>
      <c r="N7" s="547"/>
      <c r="O7" s="547"/>
      <c r="P7" s="547"/>
      <c r="Q7" s="547"/>
      <c r="R7" s="547"/>
      <c r="S7" s="547"/>
      <c r="T7" s="547"/>
      <c r="U7" s="547"/>
      <c r="V7" s="547"/>
      <c r="W7" s="547"/>
      <c r="X7" s="547"/>
      <c r="Y7" s="547"/>
      <c r="Z7" s="547"/>
      <c r="AA7" s="547"/>
      <c r="AB7" s="547"/>
    </row>
    <row r="8" spans="1:28" ht="5.5" customHeight="1" thickBot="1" x14ac:dyDescent="0.4">
      <c r="A8" s="234"/>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row>
    <row r="9" spans="1:28" ht="42" customHeight="1" thickBot="1" x14ac:dyDescent="0.4">
      <c r="A9" s="234"/>
      <c r="B9" s="500" t="s">
        <v>822</v>
      </c>
      <c r="C9" s="501"/>
      <c r="D9" s="501"/>
      <c r="E9" s="501"/>
      <c r="F9" s="501"/>
      <c r="G9" s="501"/>
      <c r="H9" s="502"/>
      <c r="I9" s="539" t="s">
        <v>948</v>
      </c>
      <c r="J9" s="540"/>
      <c r="K9" s="540"/>
      <c r="L9" s="540"/>
      <c r="M9" s="540"/>
      <c r="N9" s="540"/>
      <c r="O9" s="540"/>
      <c r="P9" s="540"/>
      <c r="Q9" s="540"/>
      <c r="R9" s="540"/>
      <c r="S9" s="540"/>
      <c r="T9" s="540"/>
      <c r="U9" s="540"/>
      <c r="V9" s="540"/>
      <c r="W9" s="540"/>
      <c r="X9" s="540"/>
      <c r="Y9" s="540"/>
      <c r="Z9" s="540"/>
      <c r="AA9" s="540"/>
      <c r="AB9" s="540"/>
    </row>
    <row r="10" spans="1:28" ht="22.5" customHeight="1" thickBot="1" x14ac:dyDescent="0.4">
      <c r="A10" s="234"/>
      <c r="B10" s="729"/>
      <c r="C10" s="730"/>
      <c r="D10" s="730"/>
      <c r="E10" s="730"/>
      <c r="F10" s="730"/>
      <c r="G10" s="730"/>
      <c r="H10" s="730"/>
      <c r="I10" s="730"/>
      <c r="J10" s="730"/>
      <c r="K10" s="730"/>
      <c r="L10" s="730"/>
      <c r="M10" s="730"/>
      <c r="N10" s="730"/>
      <c r="O10" s="730"/>
      <c r="P10" s="730"/>
      <c r="Q10" s="730"/>
      <c r="R10" s="730"/>
      <c r="S10" s="730"/>
      <c r="T10" s="730"/>
      <c r="U10" s="730"/>
      <c r="V10" s="730"/>
      <c r="W10" s="730"/>
      <c r="X10" s="730"/>
      <c r="Y10" s="730"/>
      <c r="Z10" s="730"/>
      <c r="AA10" s="730"/>
      <c r="AB10" s="730"/>
    </row>
    <row r="11" spans="1:28" ht="22.5" customHeight="1" thickBot="1" x14ac:dyDescent="0.4">
      <c r="A11" s="234"/>
      <c r="B11" s="488" t="s">
        <v>5</v>
      </c>
      <c r="C11" s="489"/>
      <c r="D11" s="489"/>
      <c r="E11" s="489"/>
      <c r="F11" s="489"/>
      <c r="G11" s="489"/>
      <c r="H11" s="490"/>
      <c r="I11" s="743" t="s">
        <v>52</v>
      </c>
      <c r="J11" s="744"/>
      <c r="K11" s="744"/>
      <c r="L11" s="744"/>
      <c r="M11" s="744"/>
      <c r="N11" s="744"/>
      <c r="O11" s="744"/>
      <c r="P11" s="745"/>
      <c r="Q11" s="500" t="s">
        <v>460</v>
      </c>
      <c r="R11" s="501"/>
      <c r="S11" s="501"/>
      <c r="T11" s="501"/>
      <c r="U11" s="502"/>
      <c r="V11" s="500" t="s">
        <v>7</v>
      </c>
      <c r="W11" s="501"/>
      <c r="X11" s="501"/>
      <c r="Y11" s="502"/>
      <c r="Z11" s="500" t="s">
        <v>8</v>
      </c>
      <c r="AA11" s="501"/>
      <c r="AB11" s="501"/>
    </row>
    <row r="12" spans="1:28" ht="14" customHeight="1" thickBot="1" x14ac:dyDescent="0.4">
      <c r="A12" s="234"/>
      <c r="B12" s="491"/>
      <c r="C12" s="492"/>
      <c r="D12" s="492"/>
      <c r="E12" s="492"/>
      <c r="F12" s="492"/>
      <c r="G12" s="492"/>
      <c r="H12" s="493"/>
      <c r="I12" s="746"/>
      <c r="J12" s="747"/>
      <c r="K12" s="747"/>
      <c r="L12" s="747"/>
      <c r="M12" s="747"/>
      <c r="N12" s="747"/>
      <c r="O12" s="747"/>
      <c r="P12" s="748"/>
      <c r="Q12" s="517" t="s">
        <v>600</v>
      </c>
      <c r="R12" s="485"/>
      <c r="S12" s="485"/>
      <c r="T12" s="485"/>
      <c r="U12" s="541"/>
      <c r="V12" s="517" t="s">
        <v>53</v>
      </c>
      <c r="W12" s="485"/>
      <c r="X12" s="485"/>
      <c r="Y12" s="541"/>
      <c r="Z12" s="517">
        <v>1</v>
      </c>
      <c r="AA12" s="485"/>
      <c r="AB12" s="485"/>
    </row>
    <row r="13" spans="1:28" s="172" customFormat="1" ht="24" customHeight="1" thickBot="1" x14ac:dyDescent="0.4">
      <c r="A13" s="234"/>
      <c r="B13" s="729"/>
      <c r="C13" s="730"/>
      <c r="D13" s="730"/>
      <c r="E13" s="730"/>
      <c r="F13" s="730"/>
      <c r="G13" s="730"/>
      <c r="H13" s="730"/>
      <c r="I13" s="730"/>
      <c r="J13" s="730"/>
      <c r="K13" s="730"/>
      <c r="L13" s="730"/>
      <c r="M13" s="730"/>
      <c r="N13" s="730"/>
      <c r="O13" s="730"/>
      <c r="P13" s="730"/>
      <c r="Q13" s="730"/>
      <c r="R13" s="730"/>
      <c r="S13" s="730"/>
      <c r="T13" s="730"/>
      <c r="U13" s="730"/>
      <c r="V13" s="730"/>
      <c r="W13" s="730"/>
      <c r="X13" s="730"/>
      <c r="Y13" s="730"/>
      <c r="Z13" s="730"/>
      <c r="AA13" s="730"/>
      <c r="AB13" s="730"/>
    </row>
    <row r="14" spans="1:28" s="172" customFormat="1" ht="32.5" customHeight="1" thickBot="1" x14ac:dyDescent="0.4">
      <c r="A14" s="234"/>
      <c r="B14" s="488" t="s">
        <v>10</v>
      </c>
      <c r="C14" s="489"/>
      <c r="D14" s="489"/>
      <c r="E14" s="489"/>
      <c r="F14" s="489"/>
      <c r="G14" s="489"/>
      <c r="H14" s="490"/>
      <c r="I14" s="508" t="s">
        <v>54</v>
      </c>
      <c r="J14" s="509"/>
      <c r="K14" s="509"/>
      <c r="L14" s="509"/>
      <c r="M14" s="509"/>
      <c r="N14" s="509"/>
      <c r="O14" s="509"/>
      <c r="P14" s="509"/>
      <c r="Q14" s="509"/>
      <c r="R14" s="509"/>
      <c r="S14" s="509"/>
      <c r="T14" s="509"/>
      <c r="U14" s="510"/>
      <c r="V14" s="500" t="s">
        <v>824</v>
      </c>
      <c r="W14" s="501"/>
      <c r="X14" s="501"/>
      <c r="Y14" s="501"/>
      <c r="Z14" s="501"/>
      <c r="AA14" s="501"/>
      <c r="AB14" s="501"/>
    </row>
    <row r="15" spans="1:28" s="172" customFormat="1" ht="14" customHeight="1" thickBot="1" x14ac:dyDescent="0.4">
      <c r="A15" s="234"/>
      <c r="B15" s="491"/>
      <c r="C15" s="492"/>
      <c r="D15" s="492"/>
      <c r="E15" s="492"/>
      <c r="F15" s="492"/>
      <c r="G15" s="492"/>
      <c r="H15" s="493"/>
      <c r="I15" s="511"/>
      <c r="J15" s="512"/>
      <c r="K15" s="512"/>
      <c r="L15" s="512"/>
      <c r="M15" s="512"/>
      <c r="N15" s="512"/>
      <c r="O15" s="512"/>
      <c r="P15" s="512"/>
      <c r="Q15" s="512"/>
      <c r="R15" s="512"/>
      <c r="S15" s="512"/>
      <c r="T15" s="512"/>
      <c r="U15" s="513"/>
      <c r="V15" s="514" t="s">
        <v>123</v>
      </c>
      <c r="W15" s="515"/>
      <c r="X15" s="515"/>
      <c r="Y15" s="515"/>
      <c r="Z15" s="515"/>
      <c r="AA15" s="515"/>
      <c r="AB15" s="515"/>
    </row>
    <row r="16" spans="1:28" s="172" customFormat="1" ht="36.75" customHeight="1" thickBot="1" x14ac:dyDescent="0.4">
      <c r="A16" s="234"/>
      <c r="B16" s="729"/>
      <c r="C16" s="730"/>
      <c r="D16" s="730"/>
      <c r="E16" s="730"/>
      <c r="F16" s="730"/>
      <c r="G16" s="730"/>
      <c r="H16" s="730"/>
      <c r="I16" s="730"/>
      <c r="J16" s="730"/>
      <c r="K16" s="730"/>
      <c r="L16" s="730"/>
      <c r="M16" s="730"/>
      <c r="N16" s="730"/>
      <c r="O16" s="730"/>
      <c r="P16" s="730"/>
      <c r="Q16" s="730"/>
      <c r="R16" s="730"/>
      <c r="S16" s="730"/>
      <c r="T16" s="730"/>
      <c r="U16" s="730"/>
      <c r="V16" s="730"/>
      <c r="W16" s="730"/>
      <c r="X16" s="730"/>
      <c r="Y16" s="730"/>
      <c r="Z16" s="730"/>
      <c r="AA16" s="730"/>
      <c r="AB16" s="730"/>
    </row>
    <row r="17" spans="1:28" s="172" customFormat="1" ht="28" customHeight="1" thickBot="1" x14ac:dyDescent="0.4">
      <c r="A17" s="234"/>
      <c r="B17" s="500" t="s">
        <v>13</v>
      </c>
      <c r="C17" s="501"/>
      <c r="D17" s="501"/>
      <c r="E17" s="501"/>
      <c r="F17" s="501"/>
      <c r="G17" s="501"/>
      <c r="H17" s="502"/>
      <c r="I17" s="517" t="s">
        <v>55</v>
      </c>
      <c r="J17" s="485"/>
      <c r="K17" s="485"/>
      <c r="L17" s="485"/>
      <c r="M17" s="485"/>
      <c r="N17" s="485"/>
      <c r="O17" s="485"/>
      <c r="P17" s="485"/>
      <c r="Q17" s="485"/>
      <c r="R17" s="485"/>
      <c r="S17" s="485"/>
      <c r="T17" s="485"/>
      <c r="U17" s="485"/>
      <c r="V17" s="485"/>
      <c r="W17" s="485"/>
      <c r="X17" s="485"/>
      <c r="Y17" s="485"/>
      <c r="Z17" s="485"/>
      <c r="AA17" s="485"/>
      <c r="AB17" s="485"/>
    </row>
    <row r="18" spans="1:28" s="172" customFormat="1" ht="50.25" customHeight="1" thickBot="1" x14ac:dyDescent="0.4">
      <c r="A18" s="234"/>
      <c r="B18" s="729"/>
      <c r="C18" s="730"/>
      <c r="D18" s="730"/>
      <c r="E18" s="730"/>
      <c r="F18" s="730"/>
      <c r="G18" s="730"/>
      <c r="H18" s="730"/>
      <c r="I18" s="730"/>
      <c r="J18" s="730"/>
      <c r="K18" s="730"/>
      <c r="L18" s="730"/>
      <c r="M18" s="730"/>
      <c r="N18" s="730"/>
      <c r="O18" s="730"/>
      <c r="P18" s="730"/>
      <c r="Q18" s="730"/>
      <c r="R18" s="730"/>
      <c r="S18" s="730"/>
      <c r="T18" s="730"/>
      <c r="U18" s="730"/>
      <c r="V18" s="730"/>
      <c r="W18" s="730"/>
      <c r="X18" s="730"/>
      <c r="Y18" s="730"/>
      <c r="Z18" s="730"/>
      <c r="AA18" s="730"/>
      <c r="AB18" s="730"/>
    </row>
    <row r="19" spans="1:28" s="172" customFormat="1" ht="42" customHeight="1" thickBot="1" x14ac:dyDescent="0.4">
      <c r="A19" s="234"/>
      <c r="B19" s="500" t="s">
        <v>826</v>
      </c>
      <c r="C19" s="501"/>
      <c r="D19" s="501"/>
      <c r="E19" s="501"/>
      <c r="F19" s="501"/>
      <c r="G19" s="501"/>
      <c r="H19" s="502"/>
      <c r="I19" s="517" t="s">
        <v>56</v>
      </c>
      <c r="J19" s="485"/>
      <c r="K19" s="485"/>
      <c r="L19" s="485"/>
      <c r="M19" s="485"/>
      <c r="N19" s="485"/>
      <c r="O19" s="485"/>
      <c r="P19" s="485"/>
      <c r="Q19" s="485"/>
      <c r="R19" s="485"/>
      <c r="S19" s="485"/>
      <c r="T19" s="485"/>
      <c r="U19" s="485"/>
      <c r="V19" s="485"/>
      <c r="W19" s="485"/>
      <c r="X19" s="485"/>
      <c r="Y19" s="485"/>
      <c r="Z19" s="485"/>
      <c r="AA19" s="485"/>
      <c r="AB19" s="485"/>
    </row>
    <row r="20" spans="1:28" s="172" customFormat="1" ht="17.5" customHeight="1" thickBot="1" x14ac:dyDescent="0.4">
      <c r="A20" s="234"/>
      <c r="B20" s="729"/>
      <c r="C20" s="730"/>
      <c r="D20" s="730"/>
      <c r="E20" s="730"/>
      <c r="F20" s="730"/>
      <c r="G20" s="730"/>
      <c r="H20" s="730"/>
      <c r="I20" s="730"/>
      <c r="J20" s="730"/>
      <c r="K20" s="730"/>
      <c r="L20" s="730"/>
      <c r="M20" s="730"/>
      <c r="N20" s="730"/>
      <c r="O20" s="730"/>
      <c r="P20" s="730"/>
      <c r="Q20" s="730"/>
      <c r="R20" s="730"/>
      <c r="S20" s="730"/>
      <c r="T20" s="730"/>
      <c r="U20" s="730"/>
      <c r="V20" s="730"/>
      <c r="W20" s="730"/>
      <c r="X20" s="730"/>
      <c r="Y20" s="730"/>
      <c r="Z20" s="730"/>
      <c r="AA20" s="730"/>
      <c r="AB20" s="730"/>
    </row>
    <row r="21" spans="1:28" s="172" customFormat="1" ht="28" customHeight="1" thickBot="1" x14ac:dyDescent="0.4">
      <c r="A21" s="234"/>
      <c r="B21" s="500" t="s">
        <v>463</v>
      </c>
      <c r="C21" s="501"/>
      <c r="D21" s="501"/>
      <c r="E21" s="501"/>
      <c r="F21" s="501"/>
      <c r="G21" s="502"/>
      <c r="H21" s="514" t="s">
        <v>21</v>
      </c>
      <c r="I21" s="515"/>
      <c r="J21" s="516"/>
      <c r="K21" s="500" t="s">
        <v>835</v>
      </c>
      <c r="L21" s="501"/>
      <c r="M21" s="501"/>
      <c r="N21" s="501"/>
      <c r="O21" s="501"/>
      <c r="P21" s="501"/>
      <c r="Q21" s="501"/>
      <c r="R21" s="501"/>
      <c r="S21" s="501"/>
      <c r="T21" s="502"/>
      <c r="U21" s="517" t="s">
        <v>30</v>
      </c>
      <c r="V21" s="485"/>
      <c r="W21" s="485"/>
      <c r="X21" s="485"/>
      <c r="Y21" s="485"/>
      <c r="Z21" s="485"/>
      <c r="AA21" s="485"/>
      <c r="AB21" s="485"/>
    </row>
    <row r="22" spans="1:28" s="172" customFormat="1" ht="9.5" customHeight="1" thickBot="1" x14ac:dyDescent="0.4">
      <c r="A22" s="234"/>
      <c r="B22" s="50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row>
    <row r="23" spans="1:28" s="172" customFormat="1" ht="30.75" customHeight="1" thickBot="1" x14ac:dyDescent="0.4">
      <c r="A23" s="234"/>
      <c r="B23" s="500" t="s">
        <v>836</v>
      </c>
      <c r="C23" s="501"/>
      <c r="D23" s="501"/>
      <c r="E23" s="501"/>
      <c r="F23" s="501"/>
      <c r="G23" s="501"/>
      <c r="H23" s="502"/>
      <c r="I23" s="517" t="s">
        <v>58</v>
      </c>
      <c r="J23" s="485"/>
      <c r="K23" s="485"/>
      <c r="L23" s="485"/>
      <c r="M23" s="485"/>
      <c r="N23" s="485"/>
      <c r="O23" s="485"/>
      <c r="P23" s="485"/>
      <c r="Q23" s="485"/>
      <c r="R23" s="485"/>
      <c r="S23" s="485"/>
      <c r="T23" s="485"/>
      <c r="U23" s="485"/>
      <c r="V23" s="485"/>
      <c r="W23" s="485"/>
      <c r="X23" s="485"/>
      <c r="Y23" s="485"/>
      <c r="Z23" s="485"/>
      <c r="AA23" s="485"/>
      <c r="AB23" s="485"/>
    </row>
    <row r="24" spans="1:28" s="172" customFormat="1" ht="40.25" customHeight="1" thickBot="1" x14ac:dyDescent="0.4">
      <c r="A24" s="234"/>
      <c r="B24" s="486"/>
      <c r="C24" s="487"/>
      <c r="D24" s="487"/>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row>
    <row r="25" spans="1:28" s="172" customFormat="1" ht="15" thickBot="1" x14ac:dyDescent="0.4">
      <c r="A25" s="234"/>
      <c r="B25" s="500" t="s">
        <v>268</v>
      </c>
      <c r="C25" s="501"/>
      <c r="D25" s="501"/>
      <c r="E25" s="501"/>
      <c r="F25" s="501"/>
      <c r="G25" s="501"/>
      <c r="H25" s="501"/>
      <c r="I25" s="501"/>
      <c r="J25" s="501"/>
      <c r="K25" s="501"/>
      <c r="L25" s="501"/>
      <c r="M25" s="223"/>
      <c r="N25" s="500" t="s">
        <v>24</v>
      </c>
      <c r="O25" s="501"/>
      <c r="P25" s="501"/>
      <c r="Q25" s="501"/>
      <c r="R25" s="501"/>
      <c r="S25" s="501"/>
      <c r="T25" s="501"/>
      <c r="U25" s="501"/>
      <c r="V25" s="501"/>
      <c r="W25" s="501"/>
      <c r="X25" s="501"/>
      <c r="Y25" s="501"/>
      <c r="Z25" s="501"/>
      <c r="AA25" s="501"/>
      <c r="AB25" s="501"/>
    </row>
    <row r="26" spans="1:28" s="172" customFormat="1" ht="33" customHeight="1" thickBot="1" x14ac:dyDescent="0.4">
      <c r="A26" s="234"/>
      <c r="B26" s="483" t="s">
        <v>1063</v>
      </c>
      <c r="C26" s="484"/>
      <c r="D26" s="484"/>
      <c r="E26" s="484"/>
      <c r="F26" s="484"/>
      <c r="G26" s="484"/>
      <c r="H26" s="484"/>
      <c r="I26" s="484"/>
      <c r="J26" s="484"/>
      <c r="K26" s="484"/>
      <c r="L26" s="484"/>
      <c r="M26" s="484"/>
      <c r="N26" s="485" t="s">
        <v>1064</v>
      </c>
      <c r="O26" s="485"/>
      <c r="P26" s="485"/>
      <c r="Q26" s="485"/>
      <c r="R26" s="485"/>
      <c r="S26" s="485"/>
      <c r="T26" s="485"/>
      <c r="U26" s="485"/>
      <c r="V26" s="485"/>
      <c r="W26" s="485"/>
      <c r="X26" s="485"/>
      <c r="Y26" s="485"/>
      <c r="Z26" s="485"/>
      <c r="AA26" s="485"/>
      <c r="AB26" s="485"/>
    </row>
    <row r="27" spans="1:28" s="172" customFormat="1" ht="9" customHeight="1" thickBot="1" x14ac:dyDescent="0.4">
      <c r="A27" s="234"/>
      <c r="B27" s="486"/>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row>
    <row r="28" spans="1:28" s="172" customFormat="1" ht="43.25" customHeight="1" thickBot="1" x14ac:dyDescent="0.4">
      <c r="A28" s="234"/>
      <c r="B28" s="488" t="s">
        <v>839</v>
      </c>
      <c r="C28" s="489"/>
      <c r="D28" s="489"/>
      <c r="E28" s="489"/>
      <c r="F28" s="489"/>
      <c r="G28" s="489"/>
      <c r="H28" s="490"/>
      <c r="I28" s="494">
        <v>0.8</v>
      </c>
      <c r="J28" s="495"/>
      <c r="K28" s="495"/>
      <c r="L28" s="496"/>
      <c r="M28" s="500" t="s">
        <v>22</v>
      </c>
      <c r="N28" s="501"/>
      <c r="O28" s="501"/>
      <c r="P28" s="501"/>
      <c r="Q28" s="501"/>
      <c r="R28" s="501"/>
      <c r="S28" s="501"/>
      <c r="T28" s="501"/>
      <c r="U28" s="501"/>
      <c r="V28" s="501"/>
      <c r="W28" s="502"/>
      <c r="X28" s="500" t="s">
        <v>18</v>
      </c>
      <c r="Y28" s="501"/>
      <c r="Z28" s="501"/>
      <c r="AA28" s="501"/>
      <c r="AB28" s="501"/>
    </row>
    <row r="29" spans="1:28" s="172" customFormat="1" ht="8" customHeight="1" thickBot="1" x14ac:dyDescent="0.4">
      <c r="A29" s="234"/>
      <c r="B29" s="491"/>
      <c r="C29" s="492"/>
      <c r="D29" s="492"/>
      <c r="E29" s="492"/>
      <c r="F29" s="492"/>
      <c r="G29" s="492"/>
      <c r="H29" s="493"/>
      <c r="I29" s="497"/>
      <c r="J29" s="498"/>
      <c r="K29" s="498"/>
      <c r="L29" s="499"/>
      <c r="M29" s="726" t="s">
        <v>1065</v>
      </c>
      <c r="N29" s="727"/>
      <c r="O29" s="727"/>
      <c r="P29" s="727"/>
      <c r="Q29" s="727"/>
      <c r="R29" s="727"/>
      <c r="S29" s="727"/>
      <c r="T29" s="727"/>
      <c r="U29" s="727"/>
      <c r="V29" s="727"/>
      <c r="W29" s="728"/>
      <c r="X29" s="483" t="s">
        <v>123</v>
      </c>
      <c r="Y29" s="484"/>
      <c r="Z29" s="484"/>
      <c r="AA29" s="484"/>
      <c r="AB29" s="484"/>
    </row>
    <row r="30" spans="1:28" s="172" customFormat="1" ht="13.25" customHeight="1" thickBot="1" x14ac:dyDescent="0.4">
      <c r="A30" s="234"/>
      <c r="B30" s="729"/>
      <c r="C30" s="730"/>
      <c r="D30" s="730"/>
      <c r="E30" s="730"/>
      <c r="F30" s="730"/>
      <c r="G30" s="730"/>
      <c r="H30" s="730"/>
      <c r="I30" s="730"/>
      <c r="J30" s="730"/>
      <c r="K30" s="730"/>
      <c r="L30" s="730"/>
      <c r="M30" s="730"/>
      <c r="N30" s="730"/>
      <c r="O30" s="730"/>
      <c r="P30" s="730"/>
      <c r="Q30" s="730"/>
      <c r="R30" s="730"/>
      <c r="S30" s="730"/>
      <c r="T30" s="730"/>
      <c r="U30" s="730"/>
      <c r="V30" s="730"/>
      <c r="W30" s="730"/>
      <c r="X30" s="730"/>
      <c r="Y30" s="730"/>
      <c r="Z30" s="730"/>
      <c r="AA30" s="730"/>
      <c r="AB30" s="730"/>
    </row>
    <row r="31" spans="1:28" s="172" customFormat="1" ht="15" customHeight="1" thickBot="1" x14ac:dyDescent="0.4">
      <c r="A31" s="234"/>
      <c r="B31" s="560" t="s">
        <v>842</v>
      </c>
      <c r="C31" s="561"/>
      <c r="D31" s="561"/>
      <c r="E31" s="561"/>
      <c r="F31" s="561"/>
      <c r="G31" s="561"/>
      <c r="H31" s="561"/>
      <c r="I31" s="561"/>
      <c r="J31" s="562"/>
      <c r="K31" s="569" t="s">
        <v>35</v>
      </c>
      <c r="L31" s="570"/>
      <c r="M31" s="570"/>
      <c r="N31" s="570"/>
      <c r="O31" s="570"/>
      <c r="P31" s="570"/>
      <c r="Q31" s="570"/>
      <c r="R31" s="571"/>
      <c r="S31" s="572" t="s">
        <v>36</v>
      </c>
      <c r="T31" s="573"/>
      <c r="U31" s="573"/>
      <c r="V31" s="573"/>
      <c r="W31" s="574"/>
      <c r="X31" s="575" t="s">
        <v>37</v>
      </c>
      <c r="Y31" s="576"/>
      <c r="Z31" s="576"/>
      <c r="AA31" s="576"/>
      <c r="AB31" s="576"/>
    </row>
    <row r="32" spans="1:28" s="172" customFormat="1" ht="15" customHeight="1" x14ac:dyDescent="0.35">
      <c r="A32" s="234"/>
      <c r="B32" s="563"/>
      <c r="C32" s="564"/>
      <c r="D32" s="564"/>
      <c r="E32" s="564"/>
      <c r="F32" s="564"/>
      <c r="G32" s="564"/>
      <c r="H32" s="564"/>
      <c r="I32" s="564"/>
      <c r="J32" s="565"/>
      <c r="K32" s="577" t="s">
        <v>38</v>
      </c>
      <c r="L32" s="578"/>
      <c r="M32" s="578"/>
      <c r="N32" s="579"/>
      <c r="O32" s="580" t="s">
        <v>39</v>
      </c>
      <c r="P32" s="578"/>
      <c r="Q32" s="578"/>
      <c r="R32" s="579"/>
      <c r="S32" s="580" t="s">
        <v>38</v>
      </c>
      <c r="T32" s="579"/>
      <c r="U32" s="580" t="s">
        <v>39</v>
      </c>
      <c r="V32" s="578"/>
      <c r="W32" s="579"/>
      <c r="X32" s="506" t="s">
        <v>38</v>
      </c>
      <c r="Y32" s="507"/>
      <c r="Z32" s="506" t="s">
        <v>39</v>
      </c>
      <c r="AA32" s="581"/>
      <c r="AB32" s="507"/>
    </row>
    <row r="33" spans="1:28" s="172" customFormat="1" ht="8.5" customHeight="1" thickBot="1" x14ac:dyDescent="0.4">
      <c r="A33" s="234"/>
      <c r="B33" s="566"/>
      <c r="C33" s="567"/>
      <c r="D33" s="567"/>
      <c r="E33" s="567"/>
      <c r="F33" s="567"/>
      <c r="G33" s="567"/>
      <c r="H33" s="567"/>
      <c r="I33" s="567"/>
      <c r="J33" s="568"/>
      <c r="K33" s="582">
        <v>0</v>
      </c>
      <c r="L33" s="583"/>
      <c r="M33" s="583"/>
      <c r="N33" s="584"/>
      <c r="O33" s="749">
        <v>69</v>
      </c>
      <c r="P33" s="583"/>
      <c r="Q33" s="583"/>
      <c r="R33" s="584"/>
      <c r="S33" s="749">
        <v>70</v>
      </c>
      <c r="T33" s="584"/>
      <c r="U33" s="749">
        <v>79</v>
      </c>
      <c r="V33" s="583"/>
      <c r="W33" s="584"/>
      <c r="X33" s="749">
        <v>80</v>
      </c>
      <c r="Y33" s="584"/>
      <c r="Z33" s="749">
        <v>100</v>
      </c>
      <c r="AA33" s="583"/>
      <c r="AB33" s="584"/>
    </row>
    <row r="34" spans="1:28" s="61" customFormat="1" ht="12.5" customHeight="1" thickBot="1" x14ac:dyDescent="0.4">
      <c r="A34" s="234"/>
      <c r="B34" s="486"/>
      <c r="C34" s="487"/>
      <c r="D34" s="487"/>
      <c r="E34" s="487"/>
      <c r="F34" s="487"/>
      <c r="G34" s="487"/>
      <c r="H34" s="487"/>
      <c r="I34" s="487"/>
      <c r="J34" s="487"/>
      <c r="K34" s="487"/>
      <c r="L34" s="487"/>
      <c r="M34" s="487"/>
      <c r="N34" s="487"/>
      <c r="O34" s="487"/>
      <c r="P34" s="487"/>
      <c r="Q34" s="487"/>
      <c r="R34" s="487"/>
      <c r="S34" s="487"/>
      <c r="T34" s="487"/>
      <c r="U34" s="487"/>
      <c r="V34" s="487"/>
      <c r="W34" s="487"/>
      <c r="X34" s="487"/>
      <c r="Y34" s="487"/>
      <c r="Z34" s="487"/>
      <c r="AA34" s="487"/>
      <c r="AB34" s="487"/>
    </row>
    <row r="35" spans="1:28" s="61" customFormat="1" ht="23" customHeight="1" thickBot="1" x14ac:dyDescent="0.4">
      <c r="A35" s="248"/>
      <c r="B35" s="488" t="s">
        <v>40</v>
      </c>
      <c r="C35" s="489"/>
      <c r="D35" s="489"/>
      <c r="E35" s="489"/>
      <c r="F35" s="489"/>
      <c r="G35" s="489"/>
      <c r="H35" s="489"/>
      <c r="I35" s="489"/>
      <c r="J35" s="489"/>
      <c r="K35" s="489"/>
      <c r="L35" s="489"/>
      <c r="M35" s="489"/>
      <c r="N35" s="489"/>
      <c r="O35" s="489"/>
      <c r="P35" s="489"/>
      <c r="Q35" s="489"/>
      <c r="R35" s="489"/>
      <c r="S35" s="489"/>
      <c r="T35" s="489"/>
      <c r="U35" s="489"/>
      <c r="V35" s="489"/>
      <c r="W35" s="489"/>
      <c r="X35" s="489"/>
      <c r="Y35" s="489"/>
      <c r="Z35" s="489"/>
      <c r="AA35" s="489"/>
      <c r="AB35" s="489"/>
    </row>
    <row r="36" spans="1:28" s="61" customFormat="1" ht="34.5" customHeight="1" x14ac:dyDescent="0.35">
      <c r="A36" s="248"/>
      <c r="B36" s="557" t="s">
        <v>41</v>
      </c>
      <c r="C36" s="558"/>
      <c r="D36" s="558"/>
      <c r="E36" s="558"/>
      <c r="F36" s="558"/>
      <c r="G36" s="559"/>
      <c r="H36" s="214" t="s">
        <v>977</v>
      </c>
      <c r="I36" s="224" t="s">
        <v>978</v>
      </c>
      <c r="J36" s="213" t="s">
        <v>42</v>
      </c>
      <c r="K36" s="557" t="s">
        <v>43</v>
      </c>
      <c r="L36" s="558"/>
      <c r="M36" s="558"/>
      <c r="N36" s="558"/>
      <c r="O36" s="558"/>
      <c r="P36" s="558"/>
      <c r="Q36" s="558"/>
      <c r="R36" s="558"/>
      <c r="S36" s="558"/>
      <c r="T36" s="558"/>
      <c r="U36" s="558"/>
      <c r="V36" s="558"/>
      <c r="W36" s="558"/>
      <c r="X36" s="558"/>
      <c r="Y36" s="558"/>
      <c r="Z36" s="558"/>
      <c r="AA36" s="558"/>
      <c r="AB36" s="559"/>
    </row>
    <row r="37" spans="1:28" s="61" customFormat="1" ht="84" customHeight="1" x14ac:dyDescent="0.35">
      <c r="A37" s="248"/>
      <c r="B37" s="735" t="s">
        <v>117</v>
      </c>
      <c r="C37" s="736"/>
      <c r="D37" s="736"/>
      <c r="E37" s="736"/>
      <c r="F37" s="736"/>
      <c r="G37" s="737"/>
      <c r="H37" s="215">
        <v>99</v>
      </c>
      <c r="I37" s="238">
        <v>100</v>
      </c>
      <c r="J37" s="240">
        <v>0.99</v>
      </c>
      <c r="K37" s="738" t="s">
        <v>1066</v>
      </c>
      <c r="L37" s="739"/>
      <c r="M37" s="739"/>
      <c r="N37" s="739"/>
      <c r="O37" s="739"/>
      <c r="P37" s="739"/>
      <c r="Q37" s="739"/>
      <c r="R37" s="739"/>
      <c r="S37" s="739"/>
      <c r="T37" s="739"/>
      <c r="U37" s="739"/>
      <c r="V37" s="739"/>
      <c r="W37" s="739"/>
      <c r="X37" s="739"/>
      <c r="Y37" s="739"/>
      <c r="Z37" s="739"/>
      <c r="AA37" s="739"/>
      <c r="AB37" s="739"/>
    </row>
    <row r="38" spans="1:28" s="61" customFormat="1" ht="84" customHeight="1" thickBot="1" x14ac:dyDescent="0.4">
      <c r="A38" s="248"/>
      <c r="B38" s="735" t="s">
        <v>731</v>
      </c>
      <c r="C38" s="736"/>
      <c r="D38" s="736"/>
      <c r="E38" s="736"/>
      <c r="F38" s="736"/>
      <c r="G38" s="737"/>
      <c r="H38" s="220">
        <v>100</v>
      </c>
      <c r="I38" s="206">
        <v>100</v>
      </c>
      <c r="J38" s="240">
        <v>1</v>
      </c>
      <c r="K38" s="738" t="s">
        <v>1067</v>
      </c>
      <c r="L38" s="739"/>
      <c r="M38" s="739"/>
      <c r="N38" s="739"/>
      <c r="O38" s="739"/>
      <c r="P38" s="739"/>
      <c r="Q38" s="739"/>
      <c r="R38" s="739"/>
      <c r="S38" s="739"/>
      <c r="T38" s="739"/>
      <c r="U38" s="739"/>
      <c r="V38" s="739"/>
      <c r="W38" s="739"/>
      <c r="X38" s="739"/>
      <c r="Y38" s="739"/>
      <c r="Z38" s="739"/>
      <c r="AA38" s="739"/>
      <c r="AB38" s="740"/>
    </row>
    <row r="39" spans="1:28" s="61" customFormat="1" ht="14" customHeight="1" thickBot="1" x14ac:dyDescent="0.4">
      <c r="A39" s="248"/>
      <c r="B39" s="661" t="s">
        <v>46</v>
      </c>
      <c r="C39" s="662"/>
      <c r="D39" s="662"/>
      <c r="E39" s="662"/>
      <c r="F39" s="662"/>
      <c r="G39" s="663"/>
      <c r="H39" s="284">
        <v>199</v>
      </c>
      <c r="I39" s="284">
        <v>200</v>
      </c>
      <c r="J39" s="228">
        <v>0.995</v>
      </c>
      <c r="K39" s="664"/>
      <c r="L39" s="665"/>
      <c r="M39" s="665"/>
      <c r="N39" s="665"/>
      <c r="O39" s="665"/>
      <c r="P39" s="665"/>
      <c r="Q39" s="665"/>
      <c r="R39" s="665"/>
      <c r="S39" s="665"/>
      <c r="T39" s="665"/>
      <c r="U39" s="665"/>
      <c r="V39" s="665"/>
      <c r="W39" s="665"/>
      <c r="X39" s="665"/>
      <c r="Y39" s="665"/>
      <c r="Z39" s="665"/>
      <c r="AA39" s="665"/>
      <c r="AB39" s="666"/>
    </row>
    <row r="40" spans="1:28" s="61" customFormat="1" ht="15" thickBot="1" x14ac:dyDescent="0.4">
      <c r="A40" s="248"/>
      <c r="B40" s="486"/>
      <c r="C40" s="487"/>
      <c r="D40" s="487"/>
      <c r="E40" s="487"/>
      <c r="F40" s="487"/>
      <c r="G40" s="487"/>
      <c r="H40" s="487"/>
      <c r="I40" s="487"/>
      <c r="J40" s="487"/>
      <c r="K40" s="487"/>
      <c r="L40" s="487"/>
      <c r="M40" s="487"/>
      <c r="N40" s="487"/>
      <c r="O40" s="487"/>
      <c r="P40" s="487"/>
      <c r="Q40" s="487"/>
      <c r="R40" s="487"/>
      <c r="S40" s="487"/>
      <c r="T40" s="487"/>
      <c r="U40" s="487"/>
      <c r="V40" s="487"/>
      <c r="W40" s="487"/>
      <c r="X40" s="487"/>
      <c r="Y40" s="487"/>
      <c r="Z40" s="487"/>
      <c r="AA40" s="487"/>
      <c r="AB40" s="487"/>
    </row>
    <row r="41" spans="1:28" s="61" customFormat="1" ht="14" customHeight="1" thickBot="1" x14ac:dyDescent="0.4">
      <c r="A41" s="248"/>
      <c r="B41" s="500" t="s">
        <v>855</v>
      </c>
      <c r="C41" s="501"/>
      <c r="D41" s="501"/>
      <c r="E41" s="501"/>
      <c r="F41" s="501"/>
      <c r="G41" s="501"/>
      <c r="H41" s="501"/>
      <c r="I41" s="501"/>
      <c r="J41" s="501"/>
      <c r="K41" s="501"/>
      <c r="L41" s="501"/>
      <c r="M41" s="501"/>
      <c r="N41" s="501"/>
      <c r="O41" s="501"/>
      <c r="P41" s="501"/>
      <c r="Q41" s="501"/>
      <c r="R41" s="501"/>
      <c r="S41" s="501"/>
      <c r="T41" s="501"/>
      <c r="U41" s="501"/>
      <c r="V41" s="501"/>
      <c r="W41" s="501"/>
      <c r="X41" s="501"/>
      <c r="Y41" s="501"/>
      <c r="Z41" s="501"/>
      <c r="AA41" s="501"/>
      <c r="AB41" s="501"/>
    </row>
    <row r="42" spans="1:28" s="177" customFormat="1" x14ac:dyDescent="0.35">
      <c r="A42" s="234"/>
      <c r="B42" s="731"/>
      <c r="C42" s="732"/>
      <c r="D42" s="732"/>
      <c r="E42" s="732"/>
      <c r="F42" s="732"/>
      <c r="G42" s="732"/>
      <c r="H42" s="732"/>
      <c r="I42" s="732"/>
      <c r="J42" s="732"/>
      <c r="K42" s="732"/>
      <c r="L42" s="732"/>
      <c r="M42" s="732"/>
      <c r="N42" s="732"/>
      <c r="O42" s="732"/>
      <c r="P42" s="732"/>
      <c r="Q42" s="732"/>
      <c r="R42" s="732"/>
      <c r="S42" s="732"/>
      <c r="T42" s="732"/>
      <c r="U42" s="732"/>
      <c r="V42" s="732"/>
      <c r="W42" s="732"/>
      <c r="X42" s="732"/>
      <c r="Y42" s="732"/>
      <c r="Z42" s="732"/>
      <c r="AA42" s="732"/>
      <c r="AB42" s="732"/>
    </row>
    <row r="43" spans="1:28" s="177" customFormat="1" x14ac:dyDescent="0.35">
      <c r="A43" s="234"/>
      <c r="B43" s="733"/>
      <c r="C43" s="734"/>
      <c r="D43" s="734"/>
      <c r="E43" s="734"/>
      <c r="F43" s="734"/>
      <c r="G43" s="734"/>
      <c r="H43" s="734"/>
      <c r="I43" s="734"/>
      <c r="J43" s="734"/>
      <c r="K43" s="734"/>
      <c r="L43" s="734"/>
      <c r="M43" s="734"/>
      <c r="N43" s="734"/>
      <c r="O43" s="734"/>
      <c r="P43" s="734"/>
      <c r="Q43" s="734"/>
      <c r="R43" s="734"/>
      <c r="S43" s="734"/>
      <c r="T43" s="734"/>
      <c r="U43" s="734"/>
      <c r="V43" s="734"/>
      <c r="W43" s="734"/>
      <c r="X43" s="734"/>
      <c r="Y43" s="734"/>
      <c r="Z43" s="734"/>
      <c r="AA43" s="734"/>
      <c r="AB43" s="734"/>
    </row>
    <row r="44" spans="1:28" s="177" customFormat="1" x14ac:dyDescent="0.35">
      <c r="A44" s="234"/>
      <c r="B44" s="733"/>
      <c r="C44" s="734"/>
      <c r="D44" s="734"/>
      <c r="E44" s="734"/>
      <c r="F44" s="734"/>
      <c r="G44" s="734"/>
      <c r="H44" s="734"/>
      <c r="I44" s="734"/>
      <c r="J44" s="734"/>
      <c r="K44" s="734"/>
      <c r="L44" s="734"/>
      <c r="M44" s="734"/>
      <c r="N44" s="734"/>
      <c r="O44" s="734"/>
      <c r="P44" s="734"/>
      <c r="Q44" s="734"/>
      <c r="R44" s="734"/>
      <c r="S44" s="734"/>
      <c r="T44" s="734"/>
      <c r="U44" s="734"/>
      <c r="V44" s="734"/>
      <c r="W44" s="734"/>
      <c r="X44" s="734"/>
      <c r="Y44" s="734"/>
      <c r="Z44" s="734"/>
      <c r="AA44" s="734"/>
      <c r="AB44" s="734"/>
    </row>
    <row r="45" spans="1:28" s="177" customFormat="1" x14ac:dyDescent="0.35">
      <c r="A45" s="234"/>
      <c r="B45" s="733"/>
      <c r="C45" s="734"/>
      <c r="D45" s="734"/>
      <c r="E45" s="734"/>
      <c r="F45" s="734"/>
      <c r="G45" s="734"/>
      <c r="H45" s="734"/>
      <c r="I45" s="734"/>
      <c r="J45" s="734"/>
      <c r="K45" s="734"/>
      <c r="L45" s="734"/>
      <c r="M45" s="734"/>
      <c r="N45" s="734"/>
      <c r="O45" s="734"/>
      <c r="P45" s="734"/>
      <c r="Q45" s="734"/>
      <c r="R45" s="734"/>
      <c r="S45" s="734"/>
      <c r="T45" s="734"/>
      <c r="U45" s="734"/>
      <c r="V45" s="734"/>
      <c r="W45" s="734"/>
      <c r="X45" s="734"/>
      <c r="Y45" s="734"/>
      <c r="Z45" s="734"/>
      <c r="AA45" s="734"/>
      <c r="AB45" s="734"/>
    </row>
    <row r="46" spans="1:28" s="177" customFormat="1" x14ac:dyDescent="0.35">
      <c r="A46" s="234"/>
      <c r="B46" s="733"/>
      <c r="C46" s="734"/>
      <c r="D46" s="734"/>
      <c r="E46" s="734"/>
      <c r="F46" s="734"/>
      <c r="G46" s="734"/>
      <c r="H46" s="734"/>
      <c r="I46" s="734"/>
      <c r="J46" s="734"/>
      <c r="K46" s="734"/>
      <c r="L46" s="734"/>
      <c r="M46" s="734"/>
      <c r="N46" s="734"/>
      <c r="O46" s="734"/>
      <c r="P46" s="734"/>
      <c r="Q46" s="734"/>
      <c r="R46" s="734"/>
      <c r="S46" s="734"/>
      <c r="T46" s="734"/>
      <c r="U46" s="734"/>
      <c r="V46" s="734"/>
      <c r="W46" s="734"/>
      <c r="X46" s="734"/>
      <c r="Y46" s="734"/>
      <c r="Z46" s="734"/>
      <c r="AA46" s="734"/>
      <c r="AB46" s="734"/>
    </row>
    <row r="47" spans="1:28" s="177" customFormat="1" x14ac:dyDescent="0.35">
      <c r="A47" s="234"/>
      <c r="B47" s="733"/>
      <c r="C47" s="734"/>
      <c r="D47" s="734"/>
      <c r="E47" s="734"/>
      <c r="F47" s="734"/>
      <c r="G47" s="734"/>
      <c r="H47" s="734"/>
      <c r="I47" s="734"/>
      <c r="J47" s="734"/>
      <c r="K47" s="734"/>
      <c r="L47" s="734"/>
      <c r="M47" s="734"/>
      <c r="N47" s="734"/>
      <c r="O47" s="734"/>
      <c r="P47" s="734"/>
      <c r="Q47" s="734"/>
      <c r="R47" s="734"/>
      <c r="S47" s="734"/>
      <c r="T47" s="734"/>
      <c r="U47" s="734"/>
      <c r="V47" s="734"/>
      <c r="W47" s="734"/>
      <c r="X47" s="734"/>
      <c r="Y47" s="734"/>
      <c r="Z47" s="734"/>
      <c r="AA47" s="734"/>
      <c r="AB47" s="734"/>
    </row>
    <row r="48" spans="1:28" s="177" customFormat="1" x14ac:dyDescent="0.35">
      <c r="A48" s="234"/>
      <c r="B48" s="733"/>
      <c r="C48" s="734"/>
      <c r="D48" s="734"/>
      <c r="E48" s="734"/>
      <c r="F48" s="734"/>
      <c r="G48" s="734"/>
      <c r="H48" s="734"/>
      <c r="I48" s="734"/>
      <c r="J48" s="734"/>
      <c r="K48" s="734"/>
      <c r="L48" s="734"/>
      <c r="M48" s="734"/>
      <c r="N48" s="734"/>
      <c r="O48" s="734"/>
      <c r="P48" s="734"/>
      <c r="Q48" s="734"/>
      <c r="R48" s="734"/>
      <c r="S48" s="734"/>
      <c r="T48" s="734"/>
      <c r="U48" s="734"/>
      <c r="V48" s="734"/>
      <c r="W48" s="734"/>
      <c r="X48" s="734"/>
      <c r="Y48" s="734"/>
      <c r="Z48" s="734"/>
      <c r="AA48" s="734"/>
      <c r="AB48" s="734"/>
    </row>
    <row r="49" spans="1:30" s="177" customFormat="1" ht="40.5" customHeight="1" thickBot="1" x14ac:dyDescent="0.4">
      <c r="A49" s="234"/>
      <c r="B49" s="733"/>
      <c r="C49" s="734"/>
      <c r="D49" s="734"/>
      <c r="E49" s="734"/>
      <c r="F49" s="734"/>
      <c r="G49" s="734"/>
      <c r="H49" s="734"/>
      <c r="I49" s="734"/>
      <c r="J49" s="734"/>
      <c r="K49" s="734"/>
      <c r="L49" s="734"/>
      <c r="M49" s="734"/>
      <c r="N49" s="734"/>
      <c r="O49" s="734"/>
      <c r="P49" s="734"/>
      <c r="Q49" s="734"/>
      <c r="R49" s="734"/>
      <c r="S49" s="734"/>
      <c r="T49" s="734"/>
      <c r="U49" s="734"/>
      <c r="V49" s="734"/>
      <c r="W49" s="734"/>
      <c r="X49" s="734"/>
      <c r="Y49" s="734"/>
      <c r="Z49" s="734"/>
      <c r="AA49" s="734"/>
      <c r="AB49" s="734"/>
      <c r="AD49"/>
    </row>
    <row r="50" spans="1:30" s="177" customFormat="1" ht="15" thickBot="1" x14ac:dyDescent="0.4">
      <c r="A50" s="234"/>
      <c r="B50" s="486"/>
      <c r="C50" s="487"/>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row>
    <row r="51" spans="1:30" s="177" customFormat="1" ht="14.5" customHeight="1" x14ac:dyDescent="0.3">
      <c r="A51" s="671"/>
      <c r="B51" s="672" t="s">
        <v>41</v>
      </c>
      <c r="C51" s="673"/>
      <c r="D51" s="673"/>
      <c r="E51" s="673"/>
      <c r="F51" s="673"/>
      <c r="G51" s="674"/>
      <c r="H51" s="678" t="s">
        <v>595</v>
      </c>
      <c r="I51" s="674"/>
      <c r="J51" s="678" t="s">
        <v>595</v>
      </c>
      <c r="K51" s="673"/>
      <c r="L51" s="673"/>
      <c r="M51" s="674"/>
      <c r="N51" s="678" t="s">
        <v>49</v>
      </c>
      <c r="O51" s="673"/>
      <c r="P51" s="673"/>
      <c r="Q51" s="673"/>
      <c r="R51" s="673"/>
      <c r="S51" s="673"/>
      <c r="T51" s="673"/>
      <c r="U51" s="674"/>
      <c r="V51" s="680" t="s">
        <v>50</v>
      </c>
      <c r="W51" s="681"/>
      <c r="X51" s="681"/>
      <c r="Y51" s="681"/>
      <c r="Z51" s="681"/>
      <c r="AA51" s="681"/>
      <c r="AB51" s="682"/>
    </row>
    <row r="52" spans="1:30" s="177" customFormat="1" ht="14.5" customHeight="1" x14ac:dyDescent="0.3">
      <c r="A52" s="671"/>
      <c r="B52" s="675"/>
      <c r="C52" s="676"/>
      <c r="D52" s="676"/>
      <c r="E52" s="676"/>
      <c r="F52" s="676"/>
      <c r="G52" s="677"/>
      <c r="H52" s="679" t="s">
        <v>816</v>
      </c>
      <c r="I52" s="677"/>
      <c r="J52" s="679" t="s">
        <v>596</v>
      </c>
      <c r="K52" s="676"/>
      <c r="L52" s="676"/>
      <c r="M52" s="677"/>
      <c r="N52" s="679"/>
      <c r="O52" s="676"/>
      <c r="P52" s="676"/>
      <c r="Q52" s="676"/>
      <c r="R52" s="676"/>
      <c r="S52" s="676"/>
      <c r="T52" s="676"/>
      <c r="U52" s="677"/>
      <c r="V52" s="683"/>
      <c r="W52" s="684"/>
      <c r="X52" s="684"/>
      <c r="Y52" s="684"/>
      <c r="Z52" s="684"/>
      <c r="AA52" s="684"/>
      <c r="AB52" s="685"/>
    </row>
    <row r="53" spans="1:30" s="177" customFormat="1" ht="72.5" customHeight="1" x14ac:dyDescent="0.35">
      <c r="A53" s="234"/>
      <c r="B53" s="760" t="s">
        <v>775</v>
      </c>
      <c r="C53" s="761"/>
      <c r="D53" s="761"/>
      <c r="E53" s="761"/>
      <c r="F53" s="761"/>
      <c r="G53" s="762"/>
      <c r="H53" s="763">
        <v>0.97</v>
      </c>
      <c r="I53" s="764"/>
      <c r="J53" s="763">
        <v>0.99</v>
      </c>
      <c r="K53" s="765"/>
      <c r="L53" s="765"/>
      <c r="M53" s="764"/>
      <c r="N53" s="766" t="s">
        <v>776</v>
      </c>
      <c r="O53" s="767"/>
      <c r="P53" s="767"/>
      <c r="Q53" s="767"/>
      <c r="R53" s="767"/>
      <c r="S53" s="767"/>
      <c r="T53" s="767"/>
      <c r="U53" s="768"/>
      <c r="V53" s="766" t="s">
        <v>51</v>
      </c>
      <c r="W53" s="767"/>
      <c r="X53" s="767"/>
      <c r="Y53" s="767"/>
      <c r="Z53" s="767"/>
      <c r="AA53" s="767"/>
      <c r="AB53" s="768"/>
    </row>
    <row r="54" spans="1:30" s="177" customFormat="1" ht="72.5" customHeight="1" thickBot="1" x14ac:dyDescent="0.4">
      <c r="A54" s="234"/>
      <c r="B54" s="750" t="s">
        <v>1068</v>
      </c>
      <c r="C54" s="751"/>
      <c r="D54" s="751"/>
      <c r="E54" s="751"/>
      <c r="F54" s="751"/>
      <c r="G54" s="752"/>
      <c r="H54" s="753">
        <v>0.99</v>
      </c>
      <c r="I54" s="754"/>
      <c r="J54" s="753">
        <v>1</v>
      </c>
      <c r="K54" s="755"/>
      <c r="L54" s="755"/>
      <c r="M54" s="754"/>
      <c r="N54" s="756" t="s">
        <v>776</v>
      </c>
      <c r="O54" s="757"/>
      <c r="P54" s="757"/>
      <c r="Q54" s="757"/>
      <c r="R54" s="757"/>
      <c r="S54" s="757"/>
      <c r="T54" s="757"/>
      <c r="U54" s="758"/>
      <c r="V54" s="759" t="s">
        <v>51</v>
      </c>
      <c r="W54" s="751"/>
      <c r="X54" s="751"/>
      <c r="Y54" s="751"/>
      <c r="Z54" s="751"/>
      <c r="AA54" s="751"/>
      <c r="AB54" s="752"/>
    </row>
    <row r="55" spans="1:30" s="177" customFormat="1" ht="15" thickBot="1" x14ac:dyDescent="0.4">
      <c r="A55" s="234"/>
      <c r="B55" s="503"/>
      <c r="C55" s="504"/>
      <c r="D55" s="504"/>
      <c r="E55" s="504"/>
      <c r="F55" s="504"/>
      <c r="G55" s="504"/>
      <c r="H55" s="504"/>
      <c r="I55" s="504"/>
      <c r="J55" s="504"/>
      <c r="K55" s="504"/>
      <c r="L55" s="504"/>
      <c r="M55" s="504"/>
      <c r="N55" s="504"/>
      <c r="O55" s="504"/>
      <c r="P55" s="504"/>
      <c r="Q55" s="504"/>
      <c r="R55" s="504"/>
      <c r="S55" s="504"/>
      <c r="T55" s="504"/>
      <c r="U55" s="504"/>
      <c r="V55" s="504"/>
      <c r="W55" s="504"/>
      <c r="X55" s="504"/>
      <c r="Y55" s="504"/>
      <c r="Z55" s="504"/>
      <c r="AA55" s="504"/>
      <c r="AB55" s="504"/>
    </row>
    <row r="56" spans="1:30" s="177" customFormat="1" x14ac:dyDescent="0.35">
      <c r="A56" s="234"/>
      <c r="B56" s="714" t="s">
        <v>856</v>
      </c>
      <c r="C56" s="715"/>
      <c r="D56" s="715"/>
      <c r="E56" s="715"/>
      <c r="F56" s="715"/>
      <c r="G56" s="715"/>
      <c r="H56" s="715" t="s">
        <v>857</v>
      </c>
      <c r="I56" s="715"/>
      <c r="J56" s="715"/>
      <c r="K56" s="715"/>
      <c r="L56" s="715"/>
      <c r="M56" s="715"/>
      <c r="N56" s="715"/>
      <c r="O56" s="715"/>
      <c r="P56" s="715"/>
      <c r="Q56" s="715"/>
      <c r="R56" s="718"/>
      <c r="S56" s="714" t="s">
        <v>858</v>
      </c>
      <c r="T56" s="715"/>
      <c r="U56" s="715"/>
      <c r="V56" s="715"/>
      <c r="W56" s="715"/>
      <c r="X56" s="715"/>
      <c r="Y56" s="715"/>
      <c r="Z56" s="715"/>
      <c r="AA56" s="715"/>
      <c r="AB56" s="715"/>
    </row>
    <row r="57" spans="1:30" s="177" customFormat="1" ht="15" thickBot="1" x14ac:dyDescent="0.4">
      <c r="A57" s="234"/>
      <c r="B57" s="716"/>
      <c r="C57" s="717"/>
      <c r="D57" s="717"/>
      <c r="E57" s="717"/>
      <c r="F57" s="717"/>
      <c r="G57" s="717"/>
      <c r="H57" s="717"/>
      <c r="I57" s="717"/>
      <c r="J57" s="717"/>
      <c r="K57" s="717"/>
      <c r="L57" s="717"/>
      <c r="M57" s="717"/>
      <c r="N57" s="717"/>
      <c r="O57" s="717"/>
      <c r="P57" s="717"/>
      <c r="Q57" s="717"/>
      <c r="R57" s="719"/>
      <c r="S57" s="716"/>
      <c r="T57" s="717"/>
      <c r="U57" s="717"/>
      <c r="V57" s="717"/>
      <c r="W57" s="717"/>
      <c r="X57" s="717"/>
      <c r="Y57" s="717"/>
      <c r="Z57" s="717"/>
      <c r="AA57" s="717"/>
      <c r="AB57" s="717"/>
    </row>
    <row r="58" spans="1:30" s="172" customFormat="1" ht="42" customHeight="1" thickBot="1" x14ac:dyDescent="0.4">
      <c r="A58" s="234"/>
      <c r="B58" s="720">
        <v>1</v>
      </c>
      <c r="C58" s="721"/>
      <c r="D58" s="721"/>
      <c r="E58" s="721"/>
      <c r="F58" s="721"/>
      <c r="G58" s="722"/>
      <c r="H58" s="773" t="s">
        <v>1069</v>
      </c>
      <c r="I58" s="774"/>
      <c r="J58" s="774"/>
      <c r="K58" s="774"/>
      <c r="L58" s="774"/>
      <c r="M58" s="774"/>
      <c r="N58" s="774"/>
      <c r="O58" s="774"/>
      <c r="P58" s="774"/>
      <c r="Q58" s="774"/>
      <c r="R58" s="775"/>
      <c r="S58" s="503"/>
      <c r="T58" s="504"/>
      <c r="U58" s="504"/>
      <c r="V58" s="504"/>
      <c r="W58" s="504"/>
      <c r="X58" s="504"/>
      <c r="Y58" s="504"/>
      <c r="Z58" s="504"/>
      <c r="AA58" s="504"/>
      <c r="AB58" s="504"/>
    </row>
    <row r="59" spans="1:30" s="172" customFormat="1" ht="15" thickBot="1" x14ac:dyDescent="0.4">
      <c r="A59" s="234"/>
      <c r="B59" s="700"/>
      <c r="C59" s="701"/>
      <c r="D59" s="701"/>
      <c r="E59" s="701"/>
      <c r="F59" s="701"/>
      <c r="G59" s="701"/>
      <c r="H59" s="701"/>
      <c r="I59" s="701"/>
      <c r="J59" s="701"/>
      <c r="K59" s="701"/>
      <c r="L59" s="701"/>
      <c r="M59" s="701"/>
      <c r="N59" s="701"/>
      <c r="O59" s="701"/>
      <c r="P59" s="701"/>
      <c r="Q59" s="701"/>
      <c r="R59" s="701"/>
      <c r="S59" s="701"/>
      <c r="T59" s="701"/>
      <c r="U59" s="701"/>
      <c r="V59" s="701"/>
      <c r="W59" s="701"/>
      <c r="X59" s="701"/>
      <c r="Y59" s="701"/>
      <c r="Z59" s="701"/>
      <c r="AA59" s="701"/>
      <c r="AB59" s="701"/>
    </row>
    <row r="60" spans="1:30" s="172" customFormat="1" ht="14.5" customHeight="1" x14ac:dyDescent="0.35">
      <c r="A60" s="234"/>
      <c r="B60" s="702" t="s">
        <v>861</v>
      </c>
      <c r="C60" s="703"/>
      <c r="D60" s="703"/>
      <c r="E60" s="703"/>
      <c r="F60" s="703"/>
      <c r="G60" s="703"/>
      <c r="H60" s="704"/>
      <c r="I60" s="708" t="s">
        <v>1070</v>
      </c>
      <c r="J60" s="709"/>
      <c r="K60" s="709"/>
      <c r="L60" s="709"/>
      <c r="M60" s="709"/>
      <c r="N60" s="709"/>
      <c r="O60" s="709"/>
      <c r="P60" s="710"/>
      <c r="Q60" s="702" t="s">
        <v>863</v>
      </c>
      <c r="R60" s="703"/>
      <c r="S60" s="703"/>
      <c r="T60" s="703"/>
      <c r="U60" s="704"/>
      <c r="V60" s="769" t="s">
        <v>1071</v>
      </c>
      <c r="W60" s="770"/>
      <c r="X60" s="770"/>
      <c r="Y60" s="770"/>
      <c r="Z60" s="770"/>
      <c r="AA60" s="770"/>
      <c r="AB60" s="770"/>
    </row>
    <row r="61" spans="1:30" s="172" customFormat="1" x14ac:dyDescent="0.35">
      <c r="A61" s="234"/>
      <c r="B61" s="705"/>
      <c r="C61" s="706"/>
      <c r="D61" s="706"/>
      <c r="E61" s="706"/>
      <c r="F61" s="706"/>
      <c r="G61" s="706"/>
      <c r="H61" s="707"/>
      <c r="I61" s="711"/>
      <c r="J61" s="712"/>
      <c r="K61" s="712"/>
      <c r="L61" s="712"/>
      <c r="M61" s="712"/>
      <c r="N61" s="712"/>
      <c r="O61" s="712"/>
      <c r="P61" s="713"/>
      <c r="Q61" s="705"/>
      <c r="R61" s="706"/>
      <c r="S61" s="706"/>
      <c r="T61" s="706"/>
      <c r="U61" s="707"/>
      <c r="V61" s="771"/>
      <c r="W61" s="772"/>
      <c r="X61" s="772"/>
      <c r="Y61" s="772"/>
      <c r="Z61" s="772"/>
      <c r="AA61" s="772"/>
      <c r="AB61" s="772"/>
    </row>
    <row r="62" spans="1:30" s="172" customFormat="1" x14ac:dyDescent="0.35">
      <c r="A62" s="234"/>
      <c r="B62" s="234"/>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234"/>
      <c r="AB62" s="234"/>
    </row>
    <row r="63" spans="1:30" s="172" customFormat="1" x14ac:dyDescent="0.35">
      <c r="A63" s="234"/>
      <c r="B63" s="234"/>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234"/>
      <c r="AB63" s="234"/>
    </row>
    <row r="64" spans="1:30" s="172" customFormat="1" x14ac:dyDescent="0.35">
      <c r="A64" s="234"/>
      <c r="B64" s="234"/>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234"/>
      <c r="AB64" s="234"/>
    </row>
    <row r="65" spans="1:28" s="172" customFormat="1" x14ac:dyDescent="0.35">
      <c r="A65" s="234"/>
      <c r="B65" s="234"/>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234"/>
      <c r="AB65" s="234"/>
    </row>
    <row r="66" spans="1:28" s="172" customFormat="1" x14ac:dyDescent="0.35">
      <c r="A66" s="234"/>
      <c r="B66" s="234"/>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234"/>
      <c r="AB66" s="234"/>
    </row>
    <row r="67" spans="1:28" s="172" customFormat="1" x14ac:dyDescent="0.35">
      <c r="A67" s="234"/>
      <c r="B67" s="234"/>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234"/>
      <c r="AB67" s="234"/>
    </row>
    <row r="68" spans="1:28" s="172" customFormat="1" x14ac:dyDescent="0.35">
      <c r="A68" s="234"/>
      <c r="B68" s="234"/>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234"/>
      <c r="AB68" s="234"/>
    </row>
    <row r="69" spans="1:28" s="172" customFormat="1" x14ac:dyDescent="0.35">
      <c r="A69" s="234"/>
      <c r="B69" s="234"/>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234"/>
      <c r="AB69" s="234"/>
    </row>
    <row r="70" spans="1:28" s="172" customFormat="1" x14ac:dyDescent="0.35">
      <c r="A70" s="234"/>
      <c r="B70" s="234"/>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234"/>
      <c r="AB70" s="234"/>
    </row>
    <row r="71" spans="1:28" s="172" customFormat="1" x14ac:dyDescent="0.35">
      <c r="A71" s="234"/>
      <c r="B71" s="234"/>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234"/>
      <c r="AB71" s="234"/>
    </row>
    <row r="72" spans="1:28" s="172" customFormat="1" x14ac:dyDescent="0.35">
      <c r="A72" s="234"/>
      <c r="B72" s="234"/>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234"/>
      <c r="AB72" s="234"/>
    </row>
    <row r="73" spans="1:28" s="172" customFormat="1" x14ac:dyDescent="0.35">
      <c r="A73" s="234"/>
      <c r="B73" s="234"/>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234"/>
      <c r="AB73" s="234"/>
    </row>
    <row r="74" spans="1:28" x14ac:dyDescent="0.35">
      <c r="A74" s="234"/>
      <c r="B74" s="234"/>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234"/>
      <c r="AB74" s="234"/>
    </row>
    <row r="75" spans="1:28" x14ac:dyDescent="0.35">
      <c r="A75" s="234"/>
      <c r="B75" s="234"/>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234"/>
      <c r="AB75" s="234"/>
    </row>
    <row r="76" spans="1:28" x14ac:dyDescent="0.35">
      <c r="A76" s="234"/>
      <c r="B76" s="234"/>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234"/>
      <c r="AB76" s="234"/>
    </row>
    <row r="77" spans="1:28" x14ac:dyDescent="0.35">
      <c r="A77" s="234"/>
      <c r="B77" s="234"/>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234"/>
      <c r="AB77" s="234"/>
    </row>
    <row r="78" spans="1:28" x14ac:dyDescent="0.35">
      <c r="A78" s="234"/>
      <c r="B78" s="234"/>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234"/>
      <c r="AB78" s="234"/>
    </row>
    <row r="79" spans="1:28" x14ac:dyDescent="0.35">
      <c r="A79" s="234"/>
      <c r="B79" s="234"/>
      <c r="C79" s="234"/>
      <c r="D79" s="234"/>
      <c r="E79" s="234"/>
      <c r="F79" s="234"/>
      <c r="G79" s="234"/>
      <c r="H79" s="234"/>
      <c r="I79" s="234"/>
      <c r="J79" s="234"/>
      <c r="K79" s="234"/>
      <c r="L79" s="234"/>
      <c r="M79" s="234"/>
      <c r="N79" s="234"/>
      <c r="O79" s="234"/>
      <c r="P79" s="234"/>
      <c r="Q79" s="234"/>
      <c r="R79" s="234"/>
      <c r="S79" s="234"/>
      <c r="T79" s="234"/>
      <c r="U79" s="234"/>
      <c r="V79" s="234"/>
      <c r="W79" s="234"/>
      <c r="X79" s="234"/>
      <c r="Y79" s="234"/>
      <c r="Z79" s="234"/>
      <c r="AA79" s="234"/>
      <c r="AB79" s="234"/>
    </row>
    <row r="80" spans="1:28" x14ac:dyDescent="0.35">
      <c r="A80" s="234"/>
      <c r="B80" s="234"/>
      <c r="C80" s="234"/>
      <c r="D80" s="234"/>
      <c r="E80" s="234"/>
      <c r="F80" s="234"/>
      <c r="G80" s="234"/>
      <c r="H80" s="234"/>
      <c r="I80" s="234"/>
      <c r="J80" s="234"/>
      <c r="K80" s="234"/>
      <c r="L80" s="234"/>
      <c r="M80" s="234"/>
      <c r="N80" s="234"/>
      <c r="O80" s="234"/>
      <c r="P80" s="234"/>
      <c r="Q80" s="234"/>
      <c r="R80" s="234"/>
      <c r="S80" s="234"/>
      <c r="T80" s="234"/>
      <c r="U80" s="234"/>
      <c r="V80" s="234"/>
      <c r="W80" s="234"/>
      <c r="X80" s="234"/>
      <c r="Y80" s="234"/>
      <c r="Z80" s="234"/>
      <c r="AA80" s="234"/>
      <c r="AB80" s="234"/>
    </row>
    <row r="81" spans="1:28" x14ac:dyDescent="0.35">
      <c r="A81" s="234"/>
      <c r="B81" s="234"/>
      <c r="C81" s="234"/>
      <c r="D81" s="234"/>
      <c r="E81" s="234"/>
      <c r="F81" s="234"/>
      <c r="G81" s="234"/>
      <c r="H81" s="234"/>
      <c r="I81" s="234"/>
      <c r="J81" s="234"/>
      <c r="K81" s="234"/>
      <c r="L81" s="234"/>
      <c r="M81" s="234"/>
      <c r="N81" s="234"/>
      <c r="O81" s="234"/>
      <c r="P81" s="234"/>
      <c r="Q81" s="234"/>
      <c r="R81" s="234"/>
      <c r="S81" s="234"/>
      <c r="T81" s="234"/>
      <c r="U81" s="234"/>
      <c r="V81" s="234"/>
      <c r="W81" s="234"/>
      <c r="X81" s="234"/>
      <c r="Y81" s="234"/>
      <c r="Z81" s="234"/>
      <c r="AA81" s="234"/>
      <c r="AB81" s="234"/>
    </row>
    <row r="82" spans="1:28" x14ac:dyDescent="0.35">
      <c r="A82" s="234"/>
      <c r="B82" s="234"/>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234"/>
      <c r="AB82" s="234"/>
    </row>
    <row r="83" spans="1:28" x14ac:dyDescent="0.35">
      <c r="A83" s="234"/>
      <c r="B83" s="234"/>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234"/>
      <c r="AB83" s="234"/>
    </row>
    <row r="84" spans="1:28" x14ac:dyDescent="0.35">
      <c r="A84" s="234"/>
      <c r="B84" s="234"/>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234"/>
      <c r="AB84" s="234"/>
    </row>
    <row r="85" spans="1:28" x14ac:dyDescent="0.35">
      <c r="A85" s="234"/>
      <c r="B85" s="234"/>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234"/>
      <c r="AB85" s="234"/>
    </row>
    <row r="86" spans="1:28" x14ac:dyDescent="0.35">
      <c r="A86" s="234"/>
      <c r="B86" s="234"/>
      <c r="C86" s="234"/>
      <c r="D86" s="234"/>
      <c r="E86" s="234"/>
      <c r="F86" s="234"/>
      <c r="G86" s="234"/>
      <c r="H86" s="234"/>
      <c r="I86" s="234"/>
      <c r="J86" s="234"/>
      <c r="K86" s="234"/>
      <c r="L86" s="234"/>
      <c r="M86" s="234"/>
      <c r="N86" s="234"/>
      <c r="O86" s="234"/>
      <c r="P86" s="234"/>
      <c r="Q86" s="234"/>
      <c r="R86" s="234"/>
      <c r="S86" s="234"/>
      <c r="T86" s="234"/>
      <c r="U86" s="234"/>
      <c r="V86" s="234"/>
      <c r="W86" s="234"/>
      <c r="X86" s="234"/>
      <c r="Y86" s="234"/>
      <c r="Z86" s="234"/>
      <c r="AA86" s="234"/>
      <c r="AB86" s="234"/>
    </row>
    <row r="92" spans="1:28" ht="6" customHeight="1" x14ac:dyDescent="0.35"/>
  </sheetData>
  <mergeCells count="116">
    <mergeCell ref="B59:AB59"/>
    <mergeCell ref="B60:H61"/>
    <mergeCell ref="I60:P61"/>
    <mergeCell ref="Q60:U61"/>
    <mergeCell ref="V60:AB61"/>
    <mergeCell ref="B55:AB55"/>
    <mergeCell ref="B56:G57"/>
    <mergeCell ref="H56:R57"/>
    <mergeCell ref="S56:AB57"/>
    <mergeCell ref="B58:G58"/>
    <mergeCell ref="H58:R58"/>
    <mergeCell ref="S58:AB58"/>
    <mergeCell ref="B54:G54"/>
    <mergeCell ref="H54:I54"/>
    <mergeCell ref="J54:M54"/>
    <mergeCell ref="N54:U54"/>
    <mergeCell ref="V54:AB54"/>
    <mergeCell ref="B53:G53"/>
    <mergeCell ref="H53:I53"/>
    <mergeCell ref="J53:M53"/>
    <mergeCell ref="N53:U53"/>
    <mergeCell ref="V53:AB53"/>
    <mergeCell ref="B50:AB50"/>
    <mergeCell ref="A51:A52"/>
    <mergeCell ref="B51:G52"/>
    <mergeCell ref="H51:I51"/>
    <mergeCell ref="H52:I52"/>
    <mergeCell ref="J51:M51"/>
    <mergeCell ref="J52:M52"/>
    <mergeCell ref="N51:U52"/>
    <mergeCell ref="V51:AB52"/>
    <mergeCell ref="B30:AB30"/>
    <mergeCell ref="B31:J33"/>
    <mergeCell ref="K31:R31"/>
    <mergeCell ref="S31:W31"/>
    <mergeCell ref="X31:AB31"/>
    <mergeCell ref="Z32:AB32"/>
    <mergeCell ref="K33:N33"/>
    <mergeCell ref="O33:R33"/>
    <mergeCell ref="S33:T33"/>
    <mergeCell ref="U33:W33"/>
    <mergeCell ref="X33:Y33"/>
    <mergeCell ref="Z33:AB33"/>
    <mergeCell ref="B24:AB24"/>
    <mergeCell ref="B25:L25"/>
    <mergeCell ref="N25:AB25"/>
    <mergeCell ref="B17:H17"/>
    <mergeCell ref="I17:AB17"/>
    <mergeCell ref="B18:AB18"/>
    <mergeCell ref="B19:H19"/>
    <mergeCell ref="I19:AB19"/>
    <mergeCell ref="X29:AB29"/>
    <mergeCell ref="B8:AB8"/>
    <mergeCell ref="B9:H9"/>
    <mergeCell ref="I9:AB9"/>
    <mergeCell ref="B10:AB10"/>
    <mergeCell ref="B11:H12"/>
    <mergeCell ref="I11:P12"/>
    <mergeCell ref="Q11:U11"/>
    <mergeCell ref="B22:AB22"/>
    <mergeCell ref="B23:H23"/>
    <mergeCell ref="I23:AB23"/>
    <mergeCell ref="B1:D1"/>
    <mergeCell ref="E1:G1"/>
    <mergeCell ref="B5:AB5"/>
    <mergeCell ref="B6:H7"/>
    <mergeCell ref="I6:I7"/>
    <mergeCell ref="J6:K7"/>
    <mergeCell ref="L6:AB7"/>
    <mergeCell ref="B2:G4"/>
    <mergeCell ref="H2:AB2"/>
    <mergeCell ref="H3:O3"/>
    <mergeCell ref="P3:AB3"/>
    <mergeCell ref="H4:AB4"/>
    <mergeCell ref="B42:AB49"/>
    <mergeCell ref="B38:G38"/>
    <mergeCell ref="K38:AB38"/>
    <mergeCell ref="B39:G39"/>
    <mergeCell ref="K39:AB39"/>
    <mergeCell ref="B40:AB40"/>
    <mergeCell ref="B41:AB41"/>
    <mergeCell ref="K32:N32"/>
    <mergeCell ref="O32:R32"/>
    <mergeCell ref="S32:T32"/>
    <mergeCell ref="U32:W32"/>
    <mergeCell ref="X32:Y32"/>
    <mergeCell ref="B34:AB34"/>
    <mergeCell ref="B35:AB35"/>
    <mergeCell ref="B36:G36"/>
    <mergeCell ref="K36:AB36"/>
    <mergeCell ref="B37:G37"/>
    <mergeCell ref="K37:AB37"/>
    <mergeCell ref="V11:Y11"/>
    <mergeCell ref="B26:M26"/>
    <mergeCell ref="N26:AB26"/>
    <mergeCell ref="B27:AB27"/>
    <mergeCell ref="B28:H29"/>
    <mergeCell ref="I28:L29"/>
    <mergeCell ref="M28:W28"/>
    <mergeCell ref="X28:AB28"/>
    <mergeCell ref="M29:W29"/>
    <mergeCell ref="B14:H15"/>
    <mergeCell ref="I14:U15"/>
    <mergeCell ref="V14:AB14"/>
    <mergeCell ref="V15:AB15"/>
    <mergeCell ref="B16:AB16"/>
    <mergeCell ref="B20:AB20"/>
    <mergeCell ref="B21:G21"/>
    <mergeCell ref="H21:J21"/>
    <mergeCell ref="K21:T21"/>
    <mergeCell ref="U21:AB21"/>
    <mergeCell ref="Z11:AB11"/>
    <mergeCell ref="Q12:U12"/>
    <mergeCell ref="V12:Y12"/>
    <mergeCell ref="Z12:AB12"/>
    <mergeCell ref="B13:AB13"/>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H979"/>
  <sheetViews>
    <sheetView topLeftCell="A58" workbookViewId="0">
      <selection activeCell="J65" sqref="J65:M69"/>
    </sheetView>
  </sheetViews>
  <sheetFormatPr baseColWidth="10" defaultColWidth="13.7265625" defaultRowHeight="15" customHeight="1" x14ac:dyDescent="0.35"/>
  <cols>
    <col min="1" max="1" width="3.54296875" style="320" customWidth="1"/>
    <col min="2" max="2" width="2.7265625" style="320" customWidth="1"/>
    <col min="3" max="6" width="2.54296875" style="320" customWidth="1"/>
    <col min="7" max="7" width="4.08984375" style="320" customWidth="1"/>
    <col min="8" max="8" width="20.26953125" style="320" customWidth="1"/>
    <col min="9" max="9" width="15.08984375" style="320" customWidth="1"/>
    <col min="10" max="10" width="14.26953125" style="320" customWidth="1"/>
    <col min="11" max="12" width="3.26953125" style="320" customWidth="1"/>
    <col min="13" max="15" width="2.54296875" style="320" customWidth="1"/>
    <col min="16" max="16" width="3.26953125" style="320" customWidth="1"/>
    <col min="17" max="17" width="3.36328125" style="320" customWidth="1"/>
    <col min="18" max="18" width="3.54296875" style="320" customWidth="1"/>
    <col min="19" max="19" width="3.08984375" style="320" customWidth="1"/>
    <col min="20" max="20" width="7.08984375" style="320" customWidth="1"/>
    <col min="21" max="21" width="3.36328125" style="320" customWidth="1"/>
    <col min="22" max="22" width="3.54296875" style="320" customWidth="1"/>
    <col min="23" max="25" width="4.7265625" style="320" customWidth="1"/>
    <col min="26" max="27" width="6.36328125" style="320" customWidth="1"/>
    <col min="28" max="28" width="5.7265625" style="320" customWidth="1"/>
    <col min="29" max="29" width="13.7265625" style="320"/>
    <col min="30" max="30" width="16.08984375" style="320" hidden="1" customWidth="1"/>
    <col min="31" max="34" width="13.7265625" style="320" hidden="1" customWidth="1"/>
    <col min="35" max="16384" width="13.7265625" style="320"/>
  </cols>
  <sheetData>
    <row r="1" spans="1:28" ht="14.25" customHeight="1" thickBot="1" x14ac:dyDescent="0.4">
      <c r="A1" s="23"/>
      <c r="B1" s="24"/>
      <c r="C1" s="24"/>
      <c r="D1" s="24"/>
      <c r="E1" s="24"/>
      <c r="F1" s="24"/>
      <c r="G1" s="23"/>
      <c r="H1" s="23"/>
      <c r="I1" s="23"/>
      <c r="J1" s="23"/>
      <c r="K1" s="23"/>
      <c r="L1" s="23"/>
      <c r="M1" s="23"/>
      <c r="N1" s="23"/>
      <c r="O1" s="23"/>
      <c r="P1" s="23"/>
      <c r="Q1" s="23"/>
      <c r="R1" s="23"/>
      <c r="S1" s="23"/>
      <c r="T1" s="23"/>
      <c r="U1" s="23"/>
      <c r="V1" s="23"/>
      <c r="W1" s="23"/>
      <c r="X1" s="23"/>
      <c r="Y1" s="23"/>
      <c r="Z1" s="23"/>
      <c r="AA1" s="23"/>
      <c r="AB1" s="23"/>
    </row>
    <row r="2" spans="1:28" ht="45.75" customHeight="1" x14ac:dyDescent="0.35">
      <c r="A2" s="23"/>
      <c r="B2" s="1523"/>
      <c r="C2" s="1399"/>
      <c r="D2" s="1399"/>
      <c r="E2" s="1399"/>
      <c r="F2" s="1399"/>
      <c r="G2" s="1524"/>
      <c r="H2" s="1527" t="s">
        <v>0</v>
      </c>
      <c r="I2" s="1405"/>
      <c r="J2" s="1405"/>
      <c r="K2" s="1405"/>
      <c r="L2" s="1405"/>
      <c r="M2" s="1405"/>
      <c r="N2" s="1405"/>
      <c r="O2" s="1405"/>
      <c r="P2" s="1405"/>
      <c r="Q2" s="1405"/>
      <c r="R2" s="1405"/>
      <c r="S2" s="1405"/>
      <c r="T2" s="1405"/>
      <c r="U2" s="1405"/>
      <c r="V2" s="1405"/>
      <c r="W2" s="1405"/>
      <c r="X2" s="1405"/>
      <c r="Y2" s="1405"/>
      <c r="Z2" s="1405"/>
      <c r="AA2" s="1405"/>
      <c r="AB2" s="1406"/>
    </row>
    <row r="3" spans="1:28" ht="14.25" customHeight="1" x14ac:dyDescent="0.35">
      <c r="A3" s="23"/>
      <c r="B3" s="1516"/>
      <c r="C3" s="1517"/>
      <c r="D3" s="1517"/>
      <c r="E3" s="1517"/>
      <c r="F3" s="1517"/>
      <c r="G3" s="1525"/>
      <c r="H3" s="1528" t="s">
        <v>1</v>
      </c>
      <c r="I3" s="1520"/>
      <c r="J3" s="1520"/>
      <c r="K3" s="1520"/>
      <c r="L3" s="1520"/>
      <c r="M3" s="1520"/>
      <c r="N3" s="1520"/>
      <c r="O3" s="1521"/>
      <c r="P3" s="1528" t="s">
        <v>2</v>
      </c>
      <c r="Q3" s="1520"/>
      <c r="R3" s="1520"/>
      <c r="S3" s="1520"/>
      <c r="T3" s="1520"/>
      <c r="U3" s="1520"/>
      <c r="V3" s="1520"/>
      <c r="W3" s="1520"/>
      <c r="X3" s="1520"/>
      <c r="Y3" s="1520"/>
      <c r="Z3" s="1520"/>
      <c r="AA3" s="1520"/>
      <c r="AB3" s="1529"/>
    </row>
    <row r="4" spans="1:28" ht="21.75" customHeight="1" thickBot="1" x14ac:dyDescent="0.4">
      <c r="A4" s="23"/>
      <c r="B4" s="1401"/>
      <c r="C4" s="1402"/>
      <c r="D4" s="1402"/>
      <c r="E4" s="1402"/>
      <c r="F4" s="1402"/>
      <c r="G4" s="1526"/>
      <c r="H4" s="1530" t="s">
        <v>1275</v>
      </c>
      <c r="I4" s="1408"/>
      <c r="J4" s="1408"/>
      <c r="K4" s="1408"/>
      <c r="L4" s="1408"/>
      <c r="M4" s="1408"/>
      <c r="N4" s="1408"/>
      <c r="O4" s="1408"/>
      <c r="P4" s="1408"/>
      <c r="Q4" s="1408"/>
      <c r="R4" s="1408"/>
      <c r="S4" s="1408"/>
      <c r="T4" s="1408"/>
      <c r="U4" s="1408"/>
      <c r="V4" s="1408"/>
      <c r="W4" s="1408"/>
      <c r="X4" s="1408"/>
      <c r="Y4" s="1408"/>
      <c r="Z4" s="1408"/>
      <c r="AA4" s="1408"/>
      <c r="AB4" s="1411"/>
    </row>
    <row r="5" spans="1:28" ht="14.25" customHeight="1" x14ac:dyDescent="0.35">
      <c r="A5" s="23"/>
      <c r="B5" s="23"/>
      <c r="C5" s="23"/>
      <c r="D5" s="23"/>
      <c r="E5" s="23"/>
      <c r="F5" s="23"/>
      <c r="G5" s="23"/>
      <c r="H5" s="25"/>
      <c r="I5" s="25"/>
      <c r="J5" s="25"/>
      <c r="K5" s="25"/>
      <c r="L5" s="25"/>
      <c r="M5" s="25"/>
      <c r="N5" s="25"/>
      <c r="O5" s="25"/>
      <c r="P5" s="25"/>
      <c r="Q5" s="25"/>
      <c r="R5" s="25"/>
      <c r="S5" s="25"/>
      <c r="T5" s="25"/>
      <c r="U5" s="25"/>
      <c r="V5" s="25"/>
      <c r="W5" s="25"/>
      <c r="X5" s="25"/>
      <c r="Y5" s="25"/>
      <c r="Z5" s="25"/>
      <c r="AA5" s="25"/>
      <c r="AB5" s="25"/>
    </row>
    <row r="6" spans="1:28" ht="14.25" customHeight="1" thickBot="1" x14ac:dyDescent="0.4">
      <c r="A6" s="23"/>
      <c r="B6" s="26"/>
      <c r="C6" s="27"/>
      <c r="D6" s="27"/>
      <c r="E6" s="27"/>
      <c r="F6" s="27"/>
      <c r="G6" s="27"/>
      <c r="H6" s="27"/>
      <c r="I6" s="28"/>
      <c r="J6" s="28"/>
      <c r="K6" s="28"/>
      <c r="L6" s="28"/>
      <c r="M6" s="28"/>
      <c r="N6" s="28"/>
      <c r="O6" s="28"/>
      <c r="P6" s="28"/>
      <c r="Q6" s="28"/>
      <c r="R6" s="28"/>
      <c r="S6" s="28"/>
      <c r="T6" s="28"/>
      <c r="U6" s="28"/>
      <c r="V6" s="28"/>
      <c r="W6" s="27"/>
      <c r="X6" s="27"/>
      <c r="Y6" s="27"/>
      <c r="Z6" s="27"/>
      <c r="AA6" s="27"/>
      <c r="AB6" s="29"/>
    </row>
    <row r="7" spans="1:28" ht="15" customHeight="1" x14ac:dyDescent="0.35">
      <c r="A7" s="23"/>
      <c r="B7" s="30"/>
      <c r="C7" s="1531" t="s">
        <v>4</v>
      </c>
      <c r="D7" s="1399"/>
      <c r="E7" s="1399"/>
      <c r="F7" s="1399"/>
      <c r="G7" s="1399"/>
      <c r="H7" s="1400"/>
      <c r="I7" s="1532" t="s">
        <v>287</v>
      </c>
      <c r="J7" s="1399"/>
      <c r="K7" s="1399"/>
      <c r="L7" s="1399"/>
      <c r="M7" s="1399"/>
      <c r="N7" s="1399"/>
      <c r="O7" s="1399"/>
      <c r="P7" s="1399"/>
      <c r="Q7" s="1399"/>
      <c r="R7" s="1399"/>
      <c r="S7" s="1399"/>
      <c r="T7" s="1399"/>
      <c r="U7" s="1399"/>
      <c r="V7" s="1399"/>
      <c r="W7" s="1399"/>
      <c r="X7" s="1399"/>
      <c r="Y7" s="1399"/>
      <c r="Z7" s="1399"/>
      <c r="AA7" s="1400"/>
      <c r="AB7" s="31"/>
    </row>
    <row r="8" spans="1:28" ht="14.25" customHeight="1" thickBot="1" x14ac:dyDescent="0.4">
      <c r="A8" s="23"/>
      <c r="B8" s="30"/>
      <c r="C8" s="1401"/>
      <c r="D8" s="1402"/>
      <c r="E8" s="1402"/>
      <c r="F8" s="1402"/>
      <c r="G8" s="1402"/>
      <c r="H8" s="1403"/>
      <c r="I8" s="1401"/>
      <c r="J8" s="1402"/>
      <c r="K8" s="1402"/>
      <c r="L8" s="1402"/>
      <c r="M8" s="1402"/>
      <c r="N8" s="1402"/>
      <c r="O8" s="1402"/>
      <c r="P8" s="1402"/>
      <c r="Q8" s="1402"/>
      <c r="R8" s="1402"/>
      <c r="S8" s="1402"/>
      <c r="T8" s="1402"/>
      <c r="U8" s="1402"/>
      <c r="V8" s="1402"/>
      <c r="W8" s="1402"/>
      <c r="X8" s="1402"/>
      <c r="Y8" s="1402"/>
      <c r="Z8" s="1402"/>
      <c r="AA8" s="1403"/>
      <c r="AB8" s="31"/>
    </row>
    <row r="9" spans="1:28" ht="14.25" customHeight="1" thickBot="1" x14ac:dyDescent="0.4">
      <c r="A9" s="23"/>
      <c r="B9" s="30"/>
      <c r="C9" s="32"/>
      <c r="D9" s="32"/>
      <c r="E9" s="32"/>
      <c r="F9" s="32"/>
      <c r="G9" s="32"/>
      <c r="H9" s="32"/>
      <c r="I9" s="33"/>
      <c r="J9" s="33"/>
      <c r="K9" s="33"/>
      <c r="L9" s="33"/>
      <c r="M9" s="33"/>
      <c r="N9" s="33"/>
      <c r="O9" s="33"/>
      <c r="P9" s="33"/>
      <c r="Q9" s="33"/>
      <c r="R9" s="33"/>
      <c r="S9" s="33"/>
      <c r="T9" s="33"/>
      <c r="U9" s="33"/>
      <c r="V9" s="33"/>
      <c r="W9" s="32"/>
      <c r="X9" s="32"/>
      <c r="Y9" s="32"/>
      <c r="Z9" s="32"/>
      <c r="AA9" s="32"/>
      <c r="AB9" s="31"/>
    </row>
    <row r="10" spans="1:28" ht="15" customHeight="1" thickBot="1" x14ac:dyDescent="0.4">
      <c r="A10" s="23"/>
      <c r="B10" s="30"/>
      <c r="C10" s="1531" t="s">
        <v>5</v>
      </c>
      <c r="D10" s="1399"/>
      <c r="E10" s="1399"/>
      <c r="F10" s="1399"/>
      <c r="G10" s="1399"/>
      <c r="H10" s="1400"/>
      <c r="I10" s="1541" t="s">
        <v>288</v>
      </c>
      <c r="J10" s="1534"/>
      <c r="K10" s="1534"/>
      <c r="L10" s="1534"/>
      <c r="M10" s="1534"/>
      <c r="N10" s="1534"/>
      <c r="O10" s="1534"/>
      <c r="P10" s="1534"/>
      <c r="Q10" s="1542"/>
      <c r="R10" s="1545" t="s">
        <v>7</v>
      </c>
      <c r="S10" s="1393"/>
      <c r="T10" s="1393"/>
      <c r="U10" s="1394"/>
      <c r="V10" s="1404" t="s">
        <v>8</v>
      </c>
      <c r="W10" s="1405"/>
      <c r="X10" s="1405"/>
      <c r="Y10" s="1405"/>
      <c r="Z10" s="1405"/>
      <c r="AA10" s="1406"/>
      <c r="AB10" s="31"/>
    </row>
    <row r="11" spans="1:28" ht="19.899999999999999" customHeight="1" thickBot="1" x14ac:dyDescent="0.4">
      <c r="A11" s="23"/>
      <c r="B11" s="30"/>
      <c r="C11" s="1401"/>
      <c r="D11" s="1402"/>
      <c r="E11" s="1402"/>
      <c r="F11" s="1402"/>
      <c r="G11" s="1402"/>
      <c r="H11" s="1403"/>
      <c r="I11" s="1543"/>
      <c r="J11" s="1536"/>
      <c r="K11" s="1536"/>
      <c r="L11" s="1536"/>
      <c r="M11" s="1536"/>
      <c r="N11" s="1536"/>
      <c r="O11" s="1536"/>
      <c r="P11" s="1536"/>
      <c r="Q11" s="1544"/>
      <c r="R11" s="1446" t="s">
        <v>1276</v>
      </c>
      <c r="S11" s="1393"/>
      <c r="T11" s="1393"/>
      <c r="U11" s="1394"/>
      <c r="V11" s="1795" t="s">
        <v>275</v>
      </c>
      <c r="W11" s="1408"/>
      <c r="X11" s="1408"/>
      <c r="Y11" s="1408"/>
      <c r="Z11" s="1408"/>
      <c r="AA11" s="1411"/>
      <c r="AB11" s="31"/>
    </row>
    <row r="12" spans="1:28" ht="30.75" customHeight="1" thickBot="1" x14ac:dyDescent="0.4">
      <c r="A12" s="23"/>
      <c r="B12" s="22"/>
      <c r="C12" s="222"/>
      <c r="D12" s="222"/>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34"/>
    </row>
    <row r="13" spans="1:28" ht="30.75" customHeight="1" x14ac:dyDescent="0.35">
      <c r="A13" s="23"/>
      <c r="B13" s="22"/>
      <c r="C13" s="1531" t="s">
        <v>10</v>
      </c>
      <c r="D13" s="1399"/>
      <c r="E13" s="1399"/>
      <c r="F13" s="1399"/>
      <c r="G13" s="1399"/>
      <c r="H13" s="1400"/>
      <c r="I13" s="1533" t="s">
        <v>289</v>
      </c>
      <c r="J13" s="1534"/>
      <c r="K13" s="1534"/>
      <c r="L13" s="1534"/>
      <c r="M13" s="1534"/>
      <c r="N13" s="1534"/>
      <c r="O13" s="1534"/>
      <c r="P13" s="1534"/>
      <c r="Q13" s="1534"/>
      <c r="R13" s="1534"/>
      <c r="S13" s="1535"/>
      <c r="T13" s="1404" t="s">
        <v>11</v>
      </c>
      <c r="U13" s="1405"/>
      <c r="V13" s="1405"/>
      <c r="W13" s="1405"/>
      <c r="X13" s="1405"/>
      <c r="Y13" s="1405"/>
      <c r="Z13" s="1405"/>
      <c r="AA13" s="1406"/>
      <c r="AB13" s="34"/>
    </row>
    <row r="14" spans="1:28" ht="30.75" customHeight="1" thickBot="1" x14ac:dyDescent="0.4">
      <c r="A14" s="23"/>
      <c r="B14" s="22"/>
      <c r="C14" s="1401"/>
      <c r="D14" s="1402"/>
      <c r="E14" s="1402"/>
      <c r="F14" s="1402"/>
      <c r="G14" s="1402"/>
      <c r="H14" s="1403"/>
      <c r="I14" s="1536"/>
      <c r="J14" s="1536"/>
      <c r="K14" s="1536"/>
      <c r="L14" s="1536"/>
      <c r="M14" s="1536"/>
      <c r="N14" s="1536"/>
      <c r="O14" s="1536"/>
      <c r="P14" s="1536"/>
      <c r="Q14" s="1536"/>
      <c r="R14" s="1536"/>
      <c r="S14" s="1537"/>
      <c r="T14" s="1547" t="s">
        <v>266</v>
      </c>
      <c r="U14" s="1408"/>
      <c r="V14" s="1408"/>
      <c r="W14" s="1408"/>
      <c r="X14" s="1408"/>
      <c r="Y14" s="1408"/>
      <c r="Z14" s="1408"/>
      <c r="AA14" s="1411"/>
      <c r="AB14" s="34"/>
    </row>
    <row r="15" spans="1:28" ht="14.25" customHeight="1" thickBot="1" x14ac:dyDescent="0.4">
      <c r="A15" s="23"/>
      <c r="B15" s="22"/>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34"/>
    </row>
    <row r="16" spans="1:28" ht="32.5" customHeight="1" thickBot="1" x14ac:dyDescent="0.4">
      <c r="A16" s="23"/>
      <c r="B16" s="22"/>
      <c r="C16" s="1392" t="s">
        <v>13</v>
      </c>
      <c r="D16" s="1393"/>
      <c r="E16" s="1393"/>
      <c r="F16" s="1393"/>
      <c r="G16" s="1393"/>
      <c r="H16" s="1394"/>
      <c r="I16" s="1796" t="s">
        <v>290</v>
      </c>
      <c r="J16" s="1393"/>
      <c r="K16" s="1393"/>
      <c r="L16" s="1393"/>
      <c r="M16" s="1393"/>
      <c r="N16" s="1393"/>
      <c r="O16" s="1393"/>
      <c r="P16" s="1393"/>
      <c r="Q16" s="1393"/>
      <c r="R16" s="1393"/>
      <c r="S16" s="1393"/>
      <c r="T16" s="1393"/>
      <c r="U16" s="1393"/>
      <c r="V16" s="1393"/>
      <c r="W16" s="1393"/>
      <c r="X16" s="1393"/>
      <c r="Y16" s="1393"/>
      <c r="Z16" s="1393"/>
      <c r="AA16" s="1394"/>
      <c r="AB16" s="34"/>
    </row>
    <row r="17" spans="1:28" ht="13.15" customHeight="1" thickBot="1" x14ac:dyDescent="0.4">
      <c r="A17" s="23"/>
      <c r="B17" s="22"/>
      <c r="C17" s="33"/>
      <c r="D17" s="33"/>
      <c r="E17" s="33"/>
      <c r="F17" s="33"/>
      <c r="G17" s="33"/>
      <c r="H17" s="33"/>
      <c r="I17" s="118"/>
      <c r="J17" s="118"/>
      <c r="K17" s="118"/>
      <c r="L17" s="118"/>
      <c r="M17" s="118"/>
      <c r="N17" s="118"/>
      <c r="O17" s="118"/>
      <c r="P17" s="118"/>
      <c r="Q17" s="118"/>
      <c r="R17" s="118"/>
      <c r="S17" s="118"/>
      <c r="T17" s="118"/>
      <c r="U17" s="118"/>
      <c r="V17" s="118"/>
      <c r="W17" s="118"/>
      <c r="X17" s="118"/>
      <c r="Y17" s="118"/>
      <c r="Z17" s="118"/>
      <c r="AA17" s="118"/>
      <c r="AB17" s="34"/>
    </row>
    <row r="18" spans="1:28" ht="43.15" customHeight="1" thickBot="1" x14ac:dyDescent="0.4">
      <c r="A18" s="23"/>
      <c r="B18" s="22"/>
      <c r="C18" s="1392" t="s">
        <v>67</v>
      </c>
      <c r="D18" s="1393"/>
      <c r="E18" s="1393"/>
      <c r="F18" s="1393"/>
      <c r="G18" s="1393"/>
      <c r="H18" s="1394"/>
      <c r="I18" s="1796" t="s">
        <v>291</v>
      </c>
      <c r="J18" s="1393"/>
      <c r="K18" s="1393"/>
      <c r="L18" s="1393"/>
      <c r="M18" s="1393"/>
      <c r="N18" s="1393"/>
      <c r="O18" s="1393"/>
      <c r="P18" s="1393"/>
      <c r="Q18" s="1393"/>
      <c r="R18" s="1393"/>
      <c r="S18" s="1393"/>
      <c r="T18" s="1393"/>
      <c r="U18" s="1393"/>
      <c r="V18" s="1393"/>
      <c r="W18" s="1393"/>
      <c r="X18" s="1393"/>
      <c r="Y18" s="1393"/>
      <c r="Z18" s="1393"/>
      <c r="AA18" s="1394"/>
      <c r="AB18" s="34"/>
    </row>
    <row r="19" spans="1:28" ht="16.5" customHeight="1" thickBot="1" x14ac:dyDescent="0.4">
      <c r="A19" s="23"/>
      <c r="B19" s="22"/>
      <c r="C19" s="33"/>
      <c r="D19" s="33"/>
      <c r="E19" s="33"/>
      <c r="F19" s="33"/>
      <c r="G19" s="33"/>
      <c r="H19" s="33"/>
      <c r="I19" s="118"/>
      <c r="J19" s="118"/>
      <c r="K19" s="118"/>
      <c r="L19" s="118"/>
      <c r="M19" s="118"/>
      <c r="N19" s="118"/>
      <c r="O19" s="118"/>
      <c r="P19" s="118"/>
      <c r="Q19" s="118"/>
      <c r="R19" s="118"/>
      <c r="S19" s="118"/>
      <c r="T19" s="118"/>
      <c r="U19" s="118"/>
      <c r="V19" s="118"/>
      <c r="W19" s="118"/>
      <c r="X19" s="118"/>
      <c r="Y19" s="118"/>
      <c r="Z19" s="118"/>
      <c r="AA19" s="118"/>
      <c r="AB19" s="34"/>
    </row>
    <row r="20" spans="1:28" ht="16.149999999999999" customHeight="1" x14ac:dyDescent="0.35">
      <c r="A20" s="23"/>
      <c r="B20" s="22"/>
      <c r="C20" s="1409" t="s">
        <v>17</v>
      </c>
      <c r="D20" s="1399"/>
      <c r="E20" s="1399"/>
      <c r="F20" s="1399"/>
      <c r="G20" s="1399"/>
      <c r="H20" s="1400"/>
      <c r="I20" s="1398" t="s">
        <v>789</v>
      </c>
      <c r="J20" s="1399"/>
      <c r="K20" s="1399"/>
      <c r="L20" s="1400"/>
      <c r="M20" s="1404" t="s">
        <v>18</v>
      </c>
      <c r="N20" s="1405"/>
      <c r="O20" s="1405"/>
      <c r="P20" s="1405"/>
      <c r="Q20" s="1405"/>
      <c r="R20" s="1405"/>
      <c r="S20" s="1406"/>
      <c r="T20" s="1404" t="s">
        <v>19</v>
      </c>
      <c r="U20" s="1405"/>
      <c r="V20" s="1405"/>
      <c r="W20" s="1405"/>
      <c r="X20" s="1405"/>
      <c r="Y20" s="1405"/>
      <c r="Z20" s="1405"/>
      <c r="AA20" s="1406"/>
      <c r="AB20" s="34"/>
    </row>
    <row r="21" spans="1:28" ht="21" customHeight="1" thickBot="1" x14ac:dyDescent="0.4">
      <c r="A21" s="23"/>
      <c r="B21" s="22"/>
      <c r="C21" s="1401"/>
      <c r="D21" s="1402"/>
      <c r="E21" s="1402"/>
      <c r="F21" s="1402"/>
      <c r="G21" s="1402"/>
      <c r="H21" s="1403"/>
      <c r="I21" s="1401"/>
      <c r="J21" s="1402"/>
      <c r="K21" s="1402"/>
      <c r="L21" s="1403"/>
      <c r="M21" s="1407" t="s">
        <v>154</v>
      </c>
      <c r="N21" s="1408"/>
      <c r="O21" s="1408"/>
      <c r="P21" s="1408"/>
      <c r="Q21" s="1408"/>
      <c r="R21" s="1408"/>
      <c r="S21" s="1411"/>
      <c r="T21" s="1797" t="s">
        <v>57</v>
      </c>
      <c r="U21" s="1520"/>
      <c r="V21" s="1520"/>
      <c r="W21" s="1520"/>
      <c r="X21" s="1520"/>
      <c r="Y21" s="1520"/>
      <c r="Z21" s="1520"/>
      <c r="AA21" s="1521"/>
      <c r="AB21" s="34"/>
    </row>
    <row r="22" spans="1:28" ht="14.25" customHeight="1" thickBot="1" x14ac:dyDescent="0.4">
      <c r="A22" s="23"/>
      <c r="B22" s="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34"/>
    </row>
    <row r="23" spans="1:28" ht="31.5" customHeight="1" x14ac:dyDescent="0.35">
      <c r="A23" s="23"/>
      <c r="B23" s="22"/>
      <c r="C23" s="1404" t="s">
        <v>22</v>
      </c>
      <c r="D23" s="1405"/>
      <c r="E23" s="1405"/>
      <c r="F23" s="1405"/>
      <c r="G23" s="1405"/>
      <c r="H23" s="1405"/>
      <c r="I23" s="1406"/>
      <c r="J23" s="1404" t="s">
        <v>23</v>
      </c>
      <c r="K23" s="1405"/>
      <c r="L23" s="1405"/>
      <c r="M23" s="1405"/>
      <c r="N23" s="1405"/>
      <c r="O23" s="1405"/>
      <c r="P23" s="1406"/>
      <c r="Q23" s="1404" t="s">
        <v>24</v>
      </c>
      <c r="R23" s="1405"/>
      <c r="S23" s="1405"/>
      <c r="T23" s="1405"/>
      <c r="U23" s="1405"/>
      <c r="V23" s="1405"/>
      <c r="W23" s="1405"/>
      <c r="X23" s="1405"/>
      <c r="Y23" s="1405"/>
      <c r="Z23" s="1405"/>
      <c r="AA23" s="1406"/>
      <c r="AB23" s="34"/>
    </row>
    <row r="24" spans="1:28" ht="34.15" customHeight="1" thickBot="1" x14ac:dyDescent="0.4">
      <c r="A24" s="23"/>
      <c r="B24" s="22"/>
      <c r="C24" s="1547" t="s">
        <v>292</v>
      </c>
      <c r="D24" s="1408"/>
      <c r="E24" s="1408"/>
      <c r="F24" s="1408"/>
      <c r="G24" s="1408"/>
      <c r="H24" s="1408"/>
      <c r="I24" s="1411"/>
      <c r="J24" s="1547" t="s">
        <v>293</v>
      </c>
      <c r="K24" s="1408"/>
      <c r="L24" s="1408"/>
      <c r="M24" s="1408"/>
      <c r="N24" s="1408"/>
      <c r="O24" s="1408"/>
      <c r="P24" s="1411"/>
      <c r="Q24" s="1548" t="s">
        <v>294</v>
      </c>
      <c r="R24" s="1408"/>
      <c r="S24" s="1408"/>
      <c r="T24" s="1408"/>
      <c r="U24" s="1408"/>
      <c r="V24" s="1408"/>
      <c r="W24" s="1408"/>
      <c r="X24" s="1408"/>
      <c r="Y24" s="1408"/>
      <c r="Z24" s="1408"/>
      <c r="AA24" s="1411"/>
      <c r="AB24" s="34"/>
    </row>
    <row r="25" spans="1:28" ht="14.25" customHeight="1" thickBot="1" x14ac:dyDescent="0.4">
      <c r="A25" s="23"/>
      <c r="B25" s="22"/>
      <c r="C25" s="222"/>
      <c r="D25" s="222"/>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34"/>
    </row>
    <row r="26" spans="1:28" ht="28.15" customHeight="1" thickBot="1" x14ac:dyDescent="0.4">
      <c r="A26" s="23"/>
      <c r="B26" s="22"/>
      <c r="C26" s="1392" t="s">
        <v>26</v>
      </c>
      <c r="D26" s="1393"/>
      <c r="E26" s="1393"/>
      <c r="F26" s="1393"/>
      <c r="G26" s="1393"/>
      <c r="H26" s="1394"/>
      <c r="I26" s="1796" t="s">
        <v>295</v>
      </c>
      <c r="J26" s="1393"/>
      <c r="K26" s="1393"/>
      <c r="L26" s="1393"/>
      <c r="M26" s="1393"/>
      <c r="N26" s="1393"/>
      <c r="O26" s="1393"/>
      <c r="P26" s="1393"/>
      <c r="Q26" s="1393"/>
      <c r="R26" s="1393"/>
      <c r="S26" s="1393"/>
      <c r="T26" s="1393"/>
      <c r="U26" s="1393"/>
      <c r="V26" s="1393"/>
      <c r="W26" s="1393"/>
      <c r="X26" s="1393"/>
      <c r="Y26" s="1393"/>
      <c r="Z26" s="1393"/>
      <c r="AA26" s="1394"/>
      <c r="AB26" s="34"/>
    </row>
    <row r="27" spans="1:28" ht="14.25" customHeight="1" thickBot="1" x14ac:dyDescent="0.4">
      <c r="A27" s="23"/>
      <c r="B27" s="22"/>
      <c r="C27" s="33"/>
      <c r="D27" s="33"/>
      <c r="E27" s="33"/>
      <c r="F27" s="33"/>
      <c r="G27" s="33"/>
      <c r="H27" s="33"/>
      <c r="I27" s="118"/>
      <c r="J27" s="118"/>
      <c r="K27" s="118"/>
      <c r="L27" s="118"/>
      <c r="M27" s="118"/>
      <c r="N27" s="118"/>
      <c r="O27" s="118"/>
      <c r="P27" s="118"/>
      <c r="Q27" s="118"/>
      <c r="R27" s="118"/>
      <c r="S27" s="118"/>
      <c r="T27" s="118"/>
      <c r="U27" s="118"/>
      <c r="V27" s="118"/>
      <c r="W27" s="118"/>
      <c r="X27" s="118"/>
      <c r="Y27" s="118"/>
      <c r="Z27" s="118"/>
      <c r="AA27" s="118"/>
      <c r="AB27" s="34"/>
    </row>
    <row r="28" spans="1:28" ht="41.5" customHeight="1" thickBot="1" x14ac:dyDescent="0.4">
      <c r="A28" s="23"/>
      <c r="B28" s="22"/>
      <c r="C28" s="1445" t="s">
        <v>28</v>
      </c>
      <c r="D28" s="1393"/>
      <c r="E28" s="1393"/>
      <c r="F28" s="1393"/>
      <c r="G28" s="1393"/>
      <c r="H28" s="1394"/>
      <c r="I28" s="1798" t="s">
        <v>51</v>
      </c>
      <c r="J28" s="1447"/>
      <c r="K28" s="1448" t="s">
        <v>29</v>
      </c>
      <c r="L28" s="1393"/>
      <c r="M28" s="1393"/>
      <c r="N28" s="1394"/>
      <c r="O28" s="1442" t="s">
        <v>30</v>
      </c>
      <c r="P28" s="1393"/>
      <c r="Q28" s="1393"/>
      <c r="R28" s="1394"/>
      <c r="S28" s="35"/>
      <c r="T28" s="1443" t="s">
        <v>31</v>
      </c>
      <c r="U28" s="1393"/>
      <c r="V28" s="1394"/>
      <c r="W28" s="36" t="s">
        <v>32</v>
      </c>
      <c r="X28" s="1444" t="s">
        <v>33</v>
      </c>
      <c r="Y28" s="1393"/>
      <c r="Z28" s="1394"/>
      <c r="AA28" s="37"/>
      <c r="AB28" s="34"/>
    </row>
    <row r="29" spans="1:28" ht="14.25" customHeight="1" thickBot="1" x14ac:dyDescent="0.4">
      <c r="A29" s="23"/>
      <c r="B29" s="22"/>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222"/>
      <c r="AB29" s="34"/>
    </row>
    <row r="30" spans="1:28" ht="15" customHeight="1" x14ac:dyDescent="0.35">
      <c r="A30" s="23"/>
      <c r="B30" s="22"/>
      <c r="C30" s="1515" t="s">
        <v>34</v>
      </c>
      <c r="D30" s="1399"/>
      <c r="E30" s="1399"/>
      <c r="F30" s="1399"/>
      <c r="G30" s="1399"/>
      <c r="H30" s="1399"/>
      <c r="I30" s="1399"/>
      <c r="J30" s="1400"/>
      <c r="K30" s="1550" t="s">
        <v>35</v>
      </c>
      <c r="L30" s="1405"/>
      <c r="M30" s="1405"/>
      <c r="N30" s="1405"/>
      <c r="O30" s="1405"/>
      <c r="P30" s="1405"/>
      <c r="Q30" s="1405"/>
      <c r="R30" s="1551"/>
      <c r="S30" s="1552" t="s">
        <v>36</v>
      </c>
      <c r="T30" s="1405"/>
      <c r="U30" s="1405"/>
      <c r="V30" s="1405"/>
      <c r="W30" s="1551"/>
      <c r="X30" s="1553" t="s">
        <v>37</v>
      </c>
      <c r="Y30" s="1405"/>
      <c r="Z30" s="1405"/>
      <c r="AA30" s="1406"/>
      <c r="AB30" s="34"/>
    </row>
    <row r="31" spans="1:28" ht="14.25" customHeight="1" x14ac:dyDescent="0.35">
      <c r="A31" s="23"/>
      <c r="B31" s="22"/>
      <c r="C31" s="1516"/>
      <c r="D31" s="1517"/>
      <c r="E31" s="1517"/>
      <c r="F31" s="1517"/>
      <c r="G31" s="1517"/>
      <c r="H31" s="1517"/>
      <c r="I31" s="1517"/>
      <c r="J31" s="1518"/>
      <c r="K31" s="1519" t="s">
        <v>38</v>
      </c>
      <c r="L31" s="1520"/>
      <c r="M31" s="1520"/>
      <c r="N31" s="1521"/>
      <c r="O31" s="1522" t="s">
        <v>39</v>
      </c>
      <c r="P31" s="1520"/>
      <c r="Q31" s="1520"/>
      <c r="R31" s="1521"/>
      <c r="S31" s="1522" t="s">
        <v>38</v>
      </c>
      <c r="T31" s="1521"/>
      <c r="U31" s="1522" t="s">
        <v>39</v>
      </c>
      <c r="V31" s="1520"/>
      <c r="W31" s="1521"/>
      <c r="X31" s="1522" t="s">
        <v>38</v>
      </c>
      <c r="Y31" s="1521"/>
      <c r="Z31" s="1522" t="s">
        <v>39</v>
      </c>
      <c r="AA31" s="1529"/>
      <c r="AB31" s="34"/>
    </row>
    <row r="32" spans="1:28" ht="15" customHeight="1" thickBot="1" x14ac:dyDescent="0.4">
      <c r="A32" s="23"/>
      <c r="B32" s="22"/>
      <c r="C32" s="1401"/>
      <c r="D32" s="1402"/>
      <c r="E32" s="1402"/>
      <c r="F32" s="1402"/>
      <c r="G32" s="1402"/>
      <c r="H32" s="1402"/>
      <c r="I32" s="1402"/>
      <c r="J32" s="1403"/>
      <c r="K32" s="1433">
        <v>0</v>
      </c>
      <c r="L32" s="1408"/>
      <c r="M32" s="1408"/>
      <c r="N32" s="1434"/>
      <c r="O32" s="1460">
        <v>0.3</v>
      </c>
      <c r="P32" s="1408"/>
      <c r="Q32" s="1408"/>
      <c r="R32" s="1434"/>
      <c r="S32" s="1460">
        <v>0.31</v>
      </c>
      <c r="T32" s="1434"/>
      <c r="U32" s="1460">
        <v>0.4</v>
      </c>
      <c r="V32" s="1408"/>
      <c r="W32" s="1434"/>
      <c r="X32" s="1460">
        <v>0.41</v>
      </c>
      <c r="Y32" s="1434"/>
      <c r="Z32" s="1460">
        <v>0.5</v>
      </c>
      <c r="AA32" s="1411"/>
      <c r="AB32" s="34"/>
    </row>
    <row r="33" spans="1:33" ht="14.25" customHeight="1" thickBot="1" x14ac:dyDescent="0.4">
      <c r="A33" s="23"/>
      <c r="B33" s="22"/>
      <c r="C33" s="222"/>
      <c r="D33" s="222"/>
      <c r="E33" s="222"/>
      <c r="F33" s="222"/>
      <c r="G33" s="222"/>
      <c r="H33" s="222"/>
      <c r="I33" s="222"/>
      <c r="J33" s="222"/>
      <c r="K33" s="222"/>
      <c r="L33" s="222"/>
      <c r="M33" s="222"/>
      <c r="N33" s="222"/>
      <c r="O33" s="222"/>
      <c r="P33" s="222"/>
      <c r="Q33" s="222"/>
      <c r="R33" s="222"/>
      <c r="S33" s="222"/>
      <c r="T33" s="222"/>
      <c r="U33" s="222"/>
      <c r="V33" s="222"/>
      <c r="W33" s="222"/>
      <c r="X33" s="222"/>
      <c r="Y33" s="222"/>
      <c r="Z33" s="222"/>
      <c r="AA33" s="222"/>
      <c r="AB33" s="34"/>
    </row>
    <row r="34" spans="1:33" ht="14.25" customHeight="1" thickBot="1" x14ac:dyDescent="0.4">
      <c r="A34" s="24"/>
      <c r="B34" s="21"/>
      <c r="C34" s="1512" t="s">
        <v>40</v>
      </c>
      <c r="D34" s="1513"/>
      <c r="E34" s="1513"/>
      <c r="F34" s="1513"/>
      <c r="G34" s="1513"/>
      <c r="H34" s="1513"/>
      <c r="I34" s="1513"/>
      <c r="J34" s="1513"/>
      <c r="K34" s="1513"/>
      <c r="L34" s="1513"/>
      <c r="M34" s="1513"/>
      <c r="N34" s="1513"/>
      <c r="O34" s="1513"/>
      <c r="P34" s="1513"/>
      <c r="Q34" s="1513"/>
      <c r="R34" s="1513"/>
      <c r="S34" s="1513"/>
      <c r="T34" s="1513"/>
      <c r="U34" s="1513"/>
      <c r="V34" s="1513"/>
      <c r="W34" s="1513"/>
      <c r="X34" s="1513"/>
      <c r="Y34" s="1513"/>
      <c r="Z34" s="1513"/>
      <c r="AA34" s="1514"/>
      <c r="AB34" s="34"/>
      <c r="AD34" s="20">
        <v>0.2</v>
      </c>
      <c r="AE34" s="20">
        <v>0.2</v>
      </c>
      <c r="AF34" s="20">
        <v>0.2</v>
      </c>
      <c r="AG34" s="20">
        <v>0.4</v>
      </c>
    </row>
    <row r="35" spans="1:33" ht="32.25" customHeight="1" x14ac:dyDescent="0.35">
      <c r="A35" s="24"/>
      <c r="B35" s="21"/>
      <c r="C35" s="1390" t="s">
        <v>41</v>
      </c>
      <c r="D35" s="1376"/>
      <c r="E35" s="1376"/>
      <c r="F35" s="1376"/>
      <c r="G35" s="1377"/>
      <c r="H35" s="1661" t="s">
        <v>296</v>
      </c>
      <c r="I35" s="1661" t="s">
        <v>297</v>
      </c>
      <c r="J35" s="1430" t="s">
        <v>42</v>
      </c>
      <c r="K35" s="1390" t="s">
        <v>43</v>
      </c>
      <c r="L35" s="1376"/>
      <c r="M35" s="1376"/>
      <c r="N35" s="1376"/>
      <c r="O35" s="1376"/>
      <c r="P35" s="1376"/>
      <c r="Q35" s="1376"/>
      <c r="R35" s="1376"/>
      <c r="S35" s="1376"/>
      <c r="T35" s="1376"/>
      <c r="U35" s="1376"/>
      <c r="V35" s="1376"/>
      <c r="W35" s="1376"/>
      <c r="X35" s="1376"/>
      <c r="Y35" s="1376"/>
      <c r="Z35" s="1376"/>
      <c r="AA35" s="1377"/>
      <c r="AB35" s="34"/>
      <c r="AD35" s="38" t="s">
        <v>298</v>
      </c>
      <c r="AE35" s="38" t="s">
        <v>299</v>
      </c>
      <c r="AF35" s="38" t="s">
        <v>300</v>
      </c>
      <c r="AG35" s="196" t="s">
        <v>301</v>
      </c>
    </row>
    <row r="36" spans="1:33" ht="3.65" customHeight="1" thickBot="1" x14ac:dyDescent="0.4">
      <c r="A36" s="24"/>
      <c r="B36" s="21"/>
      <c r="C36" s="1381"/>
      <c r="D36" s="1382"/>
      <c r="E36" s="1382"/>
      <c r="F36" s="1382"/>
      <c r="G36" s="1383"/>
      <c r="H36" s="1431"/>
      <c r="I36" s="1431"/>
      <c r="J36" s="1431"/>
      <c r="K36" s="1381"/>
      <c r="L36" s="1382"/>
      <c r="M36" s="1382"/>
      <c r="N36" s="1382"/>
      <c r="O36" s="1382"/>
      <c r="P36" s="1382"/>
      <c r="Q36" s="1382"/>
      <c r="R36" s="1382"/>
      <c r="S36" s="1382"/>
      <c r="T36" s="1382"/>
      <c r="U36" s="1382"/>
      <c r="V36" s="1382"/>
      <c r="W36" s="1382"/>
      <c r="X36" s="1382"/>
      <c r="Y36" s="1382"/>
      <c r="Z36" s="1382"/>
      <c r="AA36" s="1383"/>
      <c r="AB36" s="34"/>
    </row>
    <row r="37" spans="1:33" ht="160.5" customHeight="1" x14ac:dyDescent="0.35">
      <c r="A37" s="24"/>
      <c r="B37" s="21"/>
      <c r="C37" s="1800" t="s">
        <v>197</v>
      </c>
      <c r="D37" s="1801"/>
      <c r="E37" s="1801"/>
      <c r="F37" s="1801"/>
      <c r="G37" s="1802"/>
      <c r="H37" s="96">
        <f>+(AD37*$AD$34)+(AE37*$AE$34)+(AF37*$AF$34)+(AG37*$AG$34)</f>
        <v>0.78239337506825812</v>
      </c>
      <c r="I37" s="96">
        <v>0.5</v>
      </c>
      <c r="J37" s="39">
        <f>+H37/I37</f>
        <v>1.5647867501365162</v>
      </c>
      <c r="K37" s="1803" t="s">
        <v>790</v>
      </c>
      <c r="L37" s="1801"/>
      <c r="M37" s="1801"/>
      <c r="N37" s="1801"/>
      <c r="O37" s="1801"/>
      <c r="P37" s="1801"/>
      <c r="Q37" s="1801"/>
      <c r="R37" s="1801"/>
      <c r="S37" s="1801"/>
      <c r="T37" s="1801"/>
      <c r="U37" s="1801"/>
      <c r="V37" s="1801"/>
      <c r="W37" s="1801"/>
      <c r="X37" s="1801"/>
      <c r="Y37" s="1801"/>
      <c r="Z37" s="1801"/>
      <c r="AA37" s="1802"/>
      <c r="AB37" s="34"/>
      <c r="AD37" s="97">
        <f>+AVERAGE([5]data!I2:I90,[5]data!M2:M90)</f>
        <v>0.6581057910580238</v>
      </c>
      <c r="AE37" s="97">
        <f>+AVERAGE([5]data!G2:G90)</f>
        <v>0.55179073033707871</v>
      </c>
      <c r="AF37" s="97">
        <f>+AVERAGE([5]data!K2:K90)</f>
        <v>0.73738335555132417</v>
      </c>
      <c r="AG37" s="97">
        <f>+AVERAGE([5]data!O2:O90)</f>
        <v>0.9823434991974318</v>
      </c>
    </row>
    <row r="38" spans="1:33" ht="183" customHeight="1" x14ac:dyDescent="0.35">
      <c r="A38" s="24"/>
      <c r="B38" s="21"/>
      <c r="C38" s="1800" t="s">
        <v>200</v>
      </c>
      <c r="D38" s="1801"/>
      <c r="E38" s="1801"/>
      <c r="F38" s="1801"/>
      <c r="G38" s="1802"/>
      <c r="H38" s="96">
        <f>+(AD38*$AD$34)+(AE38*$AE$34)+(AF38*$AF$34)+(AG38*$AG$34)</f>
        <v>0.82906789365775524</v>
      </c>
      <c r="I38" s="96">
        <v>0.5</v>
      </c>
      <c r="J38" s="39">
        <f>+H38/I38</f>
        <v>1.6581357873155105</v>
      </c>
      <c r="K38" s="1803" t="s">
        <v>791</v>
      </c>
      <c r="L38" s="1801"/>
      <c r="M38" s="1801"/>
      <c r="N38" s="1801"/>
      <c r="O38" s="1801"/>
      <c r="P38" s="1801"/>
      <c r="Q38" s="1801"/>
      <c r="R38" s="1801"/>
      <c r="S38" s="1801"/>
      <c r="T38" s="1801"/>
      <c r="U38" s="1801"/>
      <c r="V38" s="1801"/>
      <c r="W38" s="1801"/>
      <c r="X38" s="1801"/>
      <c r="Y38" s="1801"/>
      <c r="Z38" s="1801"/>
      <c r="AA38" s="1802"/>
      <c r="AB38" s="34"/>
      <c r="AD38" s="97">
        <f>+AVERAGE([5]data!I91:I180,[5]data!M91:M180)</f>
        <v>0.67865120274914004</v>
      </c>
      <c r="AE38" s="97">
        <f>+AVERAGE([5]data!G91:G180)</f>
        <v>0.64327002124717214</v>
      </c>
      <c r="AF38" s="97">
        <f>+AVERAGE([5]data!K91:K180)</f>
        <v>0.8234182442924638</v>
      </c>
      <c r="AG38" s="97">
        <f>+AVERAGE([5]data!O91:O180)</f>
        <v>1</v>
      </c>
    </row>
    <row r="39" spans="1:33" ht="220.5" customHeight="1" x14ac:dyDescent="0.35">
      <c r="A39" s="24"/>
      <c r="B39" s="21"/>
      <c r="C39" s="1800" t="s">
        <v>201</v>
      </c>
      <c r="D39" s="1801"/>
      <c r="E39" s="1801"/>
      <c r="F39" s="1801"/>
      <c r="G39" s="1802"/>
      <c r="H39" s="96">
        <f>+(AD39*$AD$34)+(AE39*$AE$34)+(AF39*$AF$34)+(AG39*$AG$34)</f>
        <v>0.81718132247335595</v>
      </c>
      <c r="I39" s="96">
        <v>0.5</v>
      </c>
      <c r="J39" s="40">
        <f>+H39/I39</f>
        <v>1.6343626449467119</v>
      </c>
      <c r="K39" s="1803" t="s">
        <v>1277</v>
      </c>
      <c r="L39" s="1801"/>
      <c r="M39" s="1801"/>
      <c r="N39" s="1801"/>
      <c r="O39" s="1801"/>
      <c r="P39" s="1801"/>
      <c r="Q39" s="1801"/>
      <c r="R39" s="1801"/>
      <c r="S39" s="1801"/>
      <c r="T39" s="1801"/>
      <c r="U39" s="1801"/>
      <c r="V39" s="1801"/>
      <c r="W39" s="1801"/>
      <c r="X39" s="1801"/>
      <c r="Y39" s="1801"/>
      <c r="Z39" s="1801"/>
      <c r="AA39" s="1802"/>
      <c r="AB39" s="34"/>
      <c r="AD39" s="97">
        <f>+AVERAGE([5]data!I181:I261,[5]data!M181:M261)</f>
        <v>0.62992366175663483</v>
      </c>
      <c r="AE39" s="97">
        <f>+AVERAGE([5]data!G181:G261)</f>
        <v>0.64554249762583138</v>
      </c>
      <c r="AF39" s="97">
        <f>+AVERAGE([5]data!K181:K261)</f>
        <v>0.81044045298431311</v>
      </c>
      <c r="AG39" s="97">
        <f>+AVERAGE([5]data!O181:O261)</f>
        <v>1</v>
      </c>
    </row>
    <row r="40" spans="1:33" ht="198.75" customHeight="1" thickBot="1" x14ac:dyDescent="0.4">
      <c r="A40" s="24"/>
      <c r="B40" s="21"/>
      <c r="C40" s="1800" t="s">
        <v>202</v>
      </c>
      <c r="D40" s="1801"/>
      <c r="E40" s="1801"/>
      <c r="F40" s="1801"/>
      <c r="G40" s="1802"/>
      <c r="H40" s="96">
        <f>+(AD40*$AD$34)+(AE40*$AE$34)+(AF40*$AF$34)+(AG40*$AG$34)</f>
        <v>0.82367352537032346</v>
      </c>
      <c r="I40" s="96">
        <v>0.5</v>
      </c>
      <c r="J40" s="40">
        <f>+H40/I40</f>
        <v>1.6473470507406469</v>
      </c>
      <c r="K40" s="1803" t="s">
        <v>1278</v>
      </c>
      <c r="L40" s="1801"/>
      <c r="M40" s="1801"/>
      <c r="N40" s="1801"/>
      <c r="O40" s="1801"/>
      <c r="P40" s="1801"/>
      <c r="Q40" s="1801"/>
      <c r="R40" s="1801"/>
      <c r="S40" s="1801"/>
      <c r="T40" s="1801"/>
      <c r="U40" s="1801"/>
      <c r="V40" s="1801"/>
      <c r="W40" s="1801"/>
      <c r="X40" s="1801"/>
      <c r="Y40" s="1801"/>
      <c r="Z40" s="1801"/>
      <c r="AA40" s="1802"/>
      <c r="AB40" s="34"/>
      <c r="AD40" s="97">
        <f>+AVERAGE([6]data!I273:I356,[6]data!M27:M356)</f>
        <v>0.65577130499832337</v>
      </c>
      <c r="AE40" s="97">
        <f>+AVERAGE([6]data!G273:G356)</f>
        <v>0.5982457254503486</v>
      </c>
      <c r="AF40" s="97">
        <f>+AVERAGE([6]data!K273:K356)</f>
        <v>0.86435059640294531</v>
      </c>
      <c r="AG40" s="97">
        <f>+AVERAGE([6]data!O273:O356)</f>
        <v>1</v>
      </c>
    </row>
    <row r="41" spans="1:33" ht="15.75" customHeight="1" thickBot="1" x14ac:dyDescent="0.4">
      <c r="A41" s="24"/>
      <c r="B41" s="21"/>
      <c r="C41" s="1804" t="s">
        <v>46</v>
      </c>
      <c r="D41" s="1388"/>
      <c r="E41" s="1388"/>
      <c r="F41" s="1388"/>
      <c r="G41" s="1389"/>
      <c r="H41" s="106">
        <f>SUM(H37:H40)</f>
        <v>3.252316116569693</v>
      </c>
      <c r="I41" s="106">
        <f>SUM(I37:I40)</f>
        <v>2</v>
      </c>
      <c r="J41" s="106">
        <f>H41/I41</f>
        <v>1.6261580582848465</v>
      </c>
      <c r="K41" s="1387"/>
      <c r="L41" s="1388"/>
      <c r="M41" s="1388"/>
      <c r="N41" s="1388"/>
      <c r="O41" s="1388"/>
      <c r="P41" s="1388"/>
      <c r="Q41" s="1388"/>
      <c r="R41" s="1388"/>
      <c r="S41" s="1388"/>
      <c r="T41" s="1388"/>
      <c r="U41" s="1388"/>
      <c r="V41" s="1388"/>
      <c r="W41" s="1388"/>
      <c r="X41" s="1388"/>
      <c r="Y41" s="1388"/>
      <c r="Z41" s="1388"/>
      <c r="AA41" s="1389"/>
      <c r="AB41" s="34"/>
    </row>
    <row r="42" spans="1:33" ht="5.25" customHeight="1" x14ac:dyDescent="0.35">
      <c r="A42" s="24"/>
      <c r="B42" s="21"/>
      <c r="C42" s="41"/>
      <c r="D42" s="41"/>
      <c r="E42" s="41"/>
      <c r="F42" s="41"/>
      <c r="G42" s="41"/>
      <c r="H42" s="42"/>
      <c r="I42" s="42"/>
      <c r="J42" s="43"/>
      <c r="K42" s="41"/>
      <c r="L42" s="41"/>
      <c r="M42" s="41"/>
      <c r="N42" s="41"/>
      <c r="O42" s="41"/>
      <c r="P42" s="41"/>
      <c r="Q42" s="41"/>
      <c r="R42" s="41"/>
      <c r="S42" s="41"/>
      <c r="T42" s="41"/>
      <c r="U42" s="41"/>
      <c r="V42" s="41"/>
      <c r="W42" s="41"/>
      <c r="X42" s="41"/>
      <c r="Y42" s="41"/>
      <c r="Z42" s="41"/>
      <c r="AA42" s="41"/>
      <c r="AB42" s="34"/>
    </row>
    <row r="43" spans="1:33" ht="7.9" customHeight="1" thickBot="1" x14ac:dyDescent="0.4">
      <c r="A43" s="24"/>
      <c r="B43" s="21"/>
      <c r="C43" s="41"/>
      <c r="D43" s="41"/>
      <c r="E43" s="41"/>
      <c r="F43" s="41"/>
      <c r="G43" s="41"/>
      <c r="H43" s="42"/>
      <c r="I43" s="42"/>
      <c r="J43" s="43"/>
      <c r="K43" s="41"/>
      <c r="L43" s="41"/>
      <c r="M43" s="41"/>
      <c r="N43" s="41"/>
      <c r="O43" s="41"/>
      <c r="P43" s="41"/>
      <c r="Q43" s="41"/>
      <c r="R43" s="41"/>
      <c r="S43" s="41"/>
      <c r="T43" s="41"/>
      <c r="U43" s="41"/>
      <c r="V43" s="41"/>
      <c r="W43" s="41"/>
      <c r="X43" s="41"/>
      <c r="Y43" s="41"/>
      <c r="Z43" s="41"/>
      <c r="AA43" s="41"/>
      <c r="AB43" s="34"/>
    </row>
    <row r="44" spans="1:33" ht="14.25" customHeight="1" x14ac:dyDescent="0.35">
      <c r="A44" s="24"/>
      <c r="B44" s="21"/>
      <c r="C44" s="1390" t="s">
        <v>47</v>
      </c>
      <c r="D44" s="1376"/>
      <c r="E44" s="1376"/>
      <c r="F44" s="1376"/>
      <c r="G44" s="1376"/>
      <c r="H44" s="1376"/>
      <c r="I44" s="1376"/>
      <c r="J44" s="1376"/>
      <c r="K44" s="1376"/>
      <c r="L44" s="1376"/>
      <c r="M44" s="1376"/>
      <c r="N44" s="1376"/>
      <c r="O44" s="1376"/>
      <c r="P44" s="1376"/>
      <c r="Q44" s="1376"/>
      <c r="R44" s="1376"/>
      <c r="S44" s="1376"/>
      <c r="T44" s="1376"/>
      <c r="U44" s="1376"/>
      <c r="V44" s="1376"/>
      <c r="W44" s="1376"/>
      <c r="X44" s="1376"/>
      <c r="Y44" s="1376"/>
      <c r="Z44" s="1376"/>
      <c r="AA44" s="1377"/>
      <c r="AB44" s="34"/>
    </row>
    <row r="45" spans="1:33" ht="3" customHeight="1" thickBot="1" x14ac:dyDescent="0.4">
      <c r="A45" s="23"/>
      <c r="B45" s="22"/>
      <c r="C45" s="1378"/>
      <c r="D45" s="1391"/>
      <c r="E45" s="1391"/>
      <c r="F45" s="1391"/>
      <c r="G45" s="1391"/>
      <c r="H45" s="1391"/>
      <c r="I45" s="1391"/>
      <c r="J45" s="1391"/>
      <c r="K45" s="1391"/>
      <c r="L45" s="1391"/>
      <c r="M45" s="1391"/>
      <c r="N45" s="1391"/>
      <c r="O45" s="1391"/>
      <c r="P45" s="1391"/>
      <c r="Q45" s="1391"/>
      <c r="R45" s="1391"/>
      <c r="S45" s="1391"/>
      <c r="T45" s="1391"/>
      <c r="U45" s="1391"/>
      <c r="V45" s="1391"/>
      <c r="W45" s="1391"/>
      <c r="X45" s="1391"/>
      <c r="Y45" s="1391"/>
      <c r="Z45" s="1391"/>
      <c r="AA45" s="1380"/>
      <c r="AB45" s="34"/>
    </row>
    <row r="46" spans="1:33" ht="33.75" customHeight="1" x14ac:dyDescent="0.35">
      <c r="A46" s="23"/>
      <c r="B46" s="22"/>
      <c r="C46" s="1375"/>
      <c r="D46" s="1376"/>
      <c r="E46" s="1376"/>
      <c r="F46" s="1376"/>
      <c r="G46" s="1376"/>
      <c r="H46" s="1376"/>
      <c r="I46" s="1376"/>
      <c r="J46" s="1376"/>
      <c r="K46" s="1376"/>
      <c r="L46" s="1376"/>
      <c r="M46" s="1376"/>
      <c r="N46" s="1376"/>
      <c r="O46" s="1376"/>
      <c r="P46" s="1376"/>
      <c r="Q46" s="1376"/>
      <c r="R46" s="1376"/>
      <c r="S46" s="1376"/>
      <c r="T46" s="1376"/>
      <c r="U46" s="1376"/>
      <c r="V46" s="1376"/>
      <c r="W46" s="1376"/>
      <c r="X46" s="1376"/>
      <c r="Y46" s="1376"/>
      <c r="Z46" s="1376"/>
      <c r="AA46" s="1377"/>
      <c r="AB46" s="34"/>
    </row>
    <row r="47" spans="1:33" ht="33.75" customHeight="1" x14ac:dyDescent="0.35">
      <c r="A47" s="23"/>
      <c r="B47" s="22"/>
      <c r="C47" s="1378"/>
      <c r="D47" s="1799"/>
      <c r="E47" s="1799"/>
      <c r="F47" s="1799"/>
      <c r="G47" s="1799"/>
      <c r="H47" s="1799"/>
      <c r="I47" s="1799"/>
      <c r="J47" s="1799"/>
      <c r="K47" s="1799"/>
      <c r="L47" s="1799"/>
      <c r="M47" s="1799"/>
      <c r="N47" s="1799"/>
      <c r="O47" s="1799"/>
      <c r="P47" s="1799"/>
      <c r="Q47" s="1799"/>
      <c r="R47" s="1799"/>
      <c r="S47" s="1799"/>
      <c r="T47" s="1799"/>
      <c r="U47" s="1799"/>
      <c r="V47" s="1799"/>
      <c r="W47" s="1799"/>
      <c r="X47" s="1799"/>
      <c r="Y47" s="1799"/>
      <c r="Z47" s="1799"/>
      <c r="AA47" s="1380"/>
      <c r="AB47" s="34"/>
    </row>
    <row r="48" spans="1:33" ht="33.75" customHeight="1" x14ac:dyDescent="0.35">
      <c r="A48" s="23"/>
      <c r="B48" s="22"/>
      <c r="C48" s="1378"/>
      <c r="D48" s="1799"/>
      <c r="E48" s="1799"/>
      <c r="F48" s="1799"/>
      <c r="G48" s="1799"/>
      <c r="H48" s="1799"/>
      <c r="I48" s="1799"/>
      <c r="J48" s="1799"/>
      <c r="K48" s="1799"/>
      <c r="L48" s="1799"/>
      <c r="M48" s="1799"/>
      <c r="N48" s="1799"/>
      <c r="O48" s="1799"/>
      <c r="P48" s="1799"/>
      <c r="Q48" s="1799"/>
      <c r="R48" s="1799"/>
      <c r="S48" s="1799"/>
      <c r="T48" s="1799"/>
      <c r="U48" s="1799"/>
      <c r="V48" s="1799"/>
      <c r="W48" s="1799"/>
      <c r="X48" s="1799"/>
      <c r="Y48" s="1799"/>
      <c r="Z48" s="1799"/>
      <c r="AA48" s="1380"/>
      <c r="AB48" s="34"/>
    </row>
    <row r="49" spans="1:31" ht="33.75" customHeight="1" x14ac:dyDescent="0.35">
      <c r="A49" s="23"/>
      <c r="B49" s="22"/>
      <c r="C49" s="1378"/>
      <c r="D49" s="1799"/>
      <c r="E49" s="1799"/>
      <c r="F49" s="1799"/>
      <c r="G49" s="1799"/>
      <c r="H49" s="1799"/>
      <c r="I49" s="1799"/>
      <c r="J49" s="1799"/>
      <c r="K49" s="1799"/>
      <c r="L49" s="1799"/>
      <c r="M49" s="1799"/>
      <c r="N49" s="1799"/>
      <c r="O49" s="1799"/>
      <c r="P49" s="1799"/>
      <c r="Q49" s="1799"/>
      <c r="R49" s="1799"/>
      <c r="S49" s="1799"/>
      <c r="T49" s="1799"/>
      <c r="U49" s="1799"/>
      <c r="V49" s="1799"/>
      <c r="W49" s="1799"/>
      <c r="X49" s="1799"/>
      <c r="Y49" s="1799"/>
      <c r="Z49" s="1799"/>
      <c r="AA49" s="1380"/>
      <c r="AB49" s="34"/>
      <c r="AE49" s="320">
        <v>1.67</v>
      </c>
    </row>
    <row r="50" spans="1:31" ht="33.75" customHeight="1" x14ac:dyDescent="0.35">
      <c r="A50" s="23"/>
      <c r="B50" s="22"/>
      <c r="C50" s="1378"/>
      <c r="D50" s="1799"/>
      <c r="E50" s="1799"/>
      <c r="F50" s="1799"/>
      <c r="G50" s="1799"/>
      <c r="H50" s="1799"/>
      <c r="I50" s="1799"/>
      <c r="J50" s="1799"/>
      <c r="K50" s="1799"/>
      <c r="L50" s="1799"/>
      <c r="M50" s="1799"/>
      <c r="N50" s="1799"/>
      <c r="O50" s="1799"/>
      <c r="P50" s="1799"/>
      <c r="Q50" s="1799"/>
      <c r="R50" s="1799"/>
      <c r="S50" s="1799"/>
      <c r="T50" s="1799"/>
      <c r="U50" s="1799"/>
      <c r="V50" s="1799"/>
      <c r="W50" s="1799"/>
      <c r="X50" s="1799"/>
      <c r="Y50" s="1799"/>
      <c r="Z50" s="1799"/>
      <c r="AA50" s="1380"/>
      <c r="AB50" s="34"/>
      <c r="AE50" s="320">
        <v>0.54</v>
      </c>
    </row>
    <row r="51" spans="1:31" ht="33.75" customHeight="1" thickBot="1" x14ac:dyDescent="0.4">
      <c r="A51" s="23"/>
      <c r="B51" s="22"/>
      <c r="C51" s="1381"/>
      <c r="D51" s="1382"/>
      <c r="E51" s="1382"/>
      <c r="F51" s="1382"/>
      <c r="G51" s="1382"/>
      <c r="H51" s="1382"/>
      <c r="I51" s="1382"/>
      <c r="J51" s="1382"/>
      <c r="K51" s="1382"/>
      <c r="L51" s="1382"/>
      <c r="M51" s="1382"/>
      <c r="N51" s="1382"/>
      <c r="O51" s="1382"/>
      <c r="P51" s="1382"/>
      <c r="Q51" s="1382"/>
      <c r="R51" s="1382"/>
      <c r="S51" s="1382"/>
      <c r="T51" s="1382"/>
      <c r="U51" s="1382"/>
      <c r="V51" s="1382"/>
      <c r="W51" s="1382"/>
      <c r="X51" s="1382"/>
      <c r="Y51" s="1382"/>
      <c r="Z51" s="1382"/>
      <c r="AA51" s="1383"/>
      <c r="AB51" s="34"/>
      <c r="AD51" s="320">
        <v>140000000</v>
      </c>
      <c r="AE51" s="320">
        <f>+AE50+AE49</f>
        <v>2.21</v>
      </c>
    </row>
    <row r="52" spans="1:31" ht="10.15" customHeight="1" x14ac:dyDescent="0.35">
      <c r="A52" s="23"/>
      <c r="B52" s="44"/>
      <c r="C52" s="45"/>
      <c r="D52" s="45"/>
      <c r="E52" s="45"/>
      <c r="F52" s="45"/>
      <c r="G52" s="45"/>
      <c r="H52" s="45"/>
      <c r="I52" s="45"/>
      <c r="J52" s="45"/>
      <c r="K52" s="45"/>
      <c r="L52" s="45"/>
      <c r="M52" s="45"/>
      <c r="N52" s="45"/>
      <c r="O52" s="45"/>
      <c r="P52" s="45"/>
      <c r="Q52" s="45"/>
      <c r="R52" s="45"/>
      <c r="S52" s="45"/>
      <c r="T52" s="45"/>
      <c r="U52" s="45"/>
      <c r="V52" s="45"/>
      <c r="W52" s="45"/>
      <c r="X52" s="45"/>
      <c r="Y52" s="45"/>
      <c r="Z52" s="45"/>
      <c r="AA52" s="45"/>
      <c r="AB52" s="46"/>
    </row>
    <row r="53" spans="1:31" ht="7.9" customHeight="1" thickBot="1" x14ac:dyDescent="0.4">
      <c r="A53" s="23"/>
      <c r="B53" s="47"/>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9"/>
    </row>
    <row r="54" spans="1:31" ht="14.25" customHeight="1" x14ac:dyDescent="0.35">
      <c r="A54" s="23"/>
      <c r="B54" s="50"/>
      <c r="C54" s="1470" t="s">
        <v>41</v>
      </c>
      <c r="D54" s="1471"/>
      <c r="E54" s="1471"/>
      <c r="F54" s="1471"/>
      <c r="G54" s="1472"/>
      <c r="H54" s="1478" t="s">
        <v>60</v>
      </c>
      <c r="I54" s="1815"/>
      <c r="J54" s="1817" t="s">
        <v>48</v>
      </c>
      <c r="K54" s="1471"/>
      <c r="L54" s="1471"/>
      <c r="M54" s="1815"/>
      <c r="N54" s="1817" t="s">
        <v>49</v>
      </c>
      <c r="O54" s="1471"/>
      <c r="P54" s="1471"/>
      <c r="Q54" s="1471"/>
      <c r="R54" s="1471"/>
      <c r="S54" s="1471"/>
      <c r="T54" s="1471"/>
      <c r="U54" s="1815"/>
      <c r="V54" s="1819" t="s">
        <v>50</v>
      </c>
      <c r="W54" s="1471"/>
      <c r="X54" s="1471"/>
      <c r="Y54" s="1471"/>
      <c r="Z54" s="1471"/>
      <c r="AA54" s="1472"/>
      <c r="AB54" s="51"/>
      <c r="AD54" s="370">
        <f>(AD51*AE51)/100</f>
        <v>3094000</v>
      </c>
    </row>
    <row r="55" spans="1:31" ht="7.9" customHeight="1" thickBot="1" x14ac:dyDescent="0.4">
      <c r="A55" s="23"/>
      <c r="B55" s="52"/>
      <c r="C55" s="1473"/>
      <c r="D55" s="1379"/>
      <c r="E55" s="1379"/>
      <c r="F55" s="1379"/>
      <c r="G55" s="1474"/>
      <c r="H55" s="1391"/>
      <c r="I55" s="1380"/>
      <c r="J55" s="1378"/>
      <c r="K55" s="1379"/>
      <c r="L55" s="1379"/>
      <c r="M55" s="1380"/>
      <c r="N55" s="1378"/>
      <c r="O55" s="1379"/>
      <c r="P55" s="1379"/>
      <c r="Q55" s="1379"/>
      <c r="R55" s="1379"/>
      <c r="S55" s="1379"/>
      <c r="T55" s="1379"/>
      <c r="U55" s="1380"/>
      <c r="V55" s="1391"/>
      <c r="W55" s="1379"/>
      <c r="X55" s="1379"/>
      <c r="Y55" s="1379"/>
      <c r="Z55" s="1379"/>
      <c r="AA55" s="1474"/>
      <c r="AB55" s="51"/>
    </row>
    <row r="56" spans="1:31" ht="50.25" hidden="1" customHeight="1" x14ac:dyDescent="0.35">
      <c r="A56" s="23"/>
      <c r="B56" s="52"/>
      <c r="C56" s="1476"/>
      <c r="D56" s="1477"/>
      <c r="E56" s="1477"/>
      <c r="F56" s="1477"/>
      <c r="G56" s="1814"/>
      <c r="H56" s="1477"/>
      <c r="I56" s="1816"/>
      <c r="J56" s="1818"/>
      <c r="K56" s="1477"/>
      <c r="L56" s="1477"/>
      <c r="M56" s="1816"/>
      <c r="N56" s="1818"/>
      <c r="O56" s="1477"/>
      <c r="P56" s="1477"/>
      <c r="Q56" s="1477"/>
      <c r="R56" s="1477"/>
      <c r="S56" s="1477"/>
      <c r="T56" s="1477"/>
      <c r="U56" s="1816"/>
      <c r="V56" s="1477"/>
      <c r="W56" s="1477"/>
      <c r="X56" s="1477"/>
      <c r="Y56" s="1477"/>
      <c r="Z56" s="1477"/>
      <c r="AA56" s="1814"/>
      <c r="AB56" s="51"/>
    </row>
    <row r="57" spans="1:31" ht="48.75" customHeight="1" x14ac:dyDescent="0.35">
      <c r="A57" s="23"/>
      <c r="B57" s="50"/>
      <c r="C57" s="1805" t="s">
        <v>197</v>
      </c>
      <c r="D57" s="1806"/>
      <c r="E57" s="1806"/>
      <c r="F57" s="1806"/>
      <c r="G57" s="1806"/>
      <c r="H57" s="1807">
        <v>0.99</v>
      </c>
      <c r="I57" s="1808"/>
      <c r="J57" s="1809">
        <f>J37</f>
        <v>1.5647867501365162</v>
      </c>
      <c r="K57" s="1810"/>
      <c r="L57" s="1810"/>
      <c r="M57" s="1810"/>
      <c r="N57" s="1454" t="s">
        <v>302</v>
      </c>
      <c r="O57" s="1806"/>
      <c r="P57" s="1806"/>
      <c r="Q57" s="1806"/>
      <c r="R57" s="1806"/>
      <c r="S57" s="1806"/>
      <c r="T57" s="1806"/>
      <c r="U57" s="1811"/>
      <c r="V57" s="1812" t="s">
        <v>303</v>
      </c>
      <c r="W57" s="1806"/>
      <c r="X57" s="1806"/>
      <c r="Y57" s="1806"/>
      <c r="Z57" s="1806"/>
      <c r="AA57" s="1813"/>
      <c r="AB57" s="53"/>
    </row>
    <row r="58" spans="1:31" ht="48.75" customHeight="1" x14ac:dyDescent="0.35">
      <c r="A58" s="23"/>
      <c r="B58" s="50"/>
      <c r="C58" s="1820" t="s">
        <v>200</v>
      </c>
      <c r="D58" s="1821"/>
      <c r="E58" s="1821"/>
      <c r="F58" s="1821"/>
      <c r="G58" s="1821"/>
      <c r="H58" s="1822">
        <v>1.01</v>
      </c>
      <c r="I58" s="1823"/>
      <c r="J58" s="1824">
        <f>+J38</f>
        <v>1.6581357873155105</v>
      </c>
      <c r="K58" s="1806"/>
      <c r="L58" s="1806"/>
      <c r="M58" s="1811"/>
      <c r="N58" s="1454" t="s">
        <v>302</v>
      </c>
      <c r="O58" s="1806"/>
      <c r="P58" s="1806"/>
      <c r="Q58" s="1806"/>
      <c r="R58" s="1806"/>
      <c r="S58" s="1806"/>
      <c r="T58" s="1806"/>
      <c r="U58" s="1811"/>
      <c r="V58" s="1812" t="s">
        <v>303</v>
      </c>
      <c r="W58" s="1806"/>
      <c r="X58" s="1806"/>
      <c r="Y58" s="1806"/>
      <c r="Z58" s="1806"/>
      <c r="AA58" s="1813"/>
      <c r="AB58" s="53"/>
    </row>
    <row r="59" spans="1:31" ht="48.75" customHeight="1" x14ac:dyDescent="0.35">
      <c r="A59" s="23"/>
      <c r="B59" s="50"/>
      <c r="C59" s="1820" t="s">
        <v>201</v>
      </c>
      <c r="D59" s="1821"/>
      <c r="E59" s="1821"/>
      <c r="F59" s="1821"/>
      <c r="G59" s="1821"/>
      <c r="H59" s="1822">
        <v>1.67</v>
      </c>
      <c r="I59" s="1823"/>
      <c r="J59" s="1824">
        <f>+J39</f>
        <v>1.6343626449467119</v>
      </c>
      <c r="K59" s="1806"/>
      <c r="L59" s="1806"/>
      <c r="M59" s="1811"/>
      <c r="N59" s="1454" t="s">
        <v>302</v>
      </c>
      <c r="O59" s="1806"/>
      <c r="P59" s="1806"/>
      <c r="Q59" s="1806"/>
      <c r="R59" s="1806"/>
      <c r="S59" s="1806"/>
      <c r="T59" s="1806"/>
      <c r="U59" s="1811"/>
      <c r="V59" s="1812" t="s">
        <v>303</v>
      </c>
      <c r="W59" s="1806"/>
      <c r="X59" s="1806"/>
      <c r="Y59" s="1806"/>
      <c r="Z59" s="1806"/>
      <c r="AA59" s="1813"/>
      <c r="AB59" s="53"/>
    </row>
    <row r="60" spans="1:31" ht="84.75" customHeight="1" x14ac:dyDescent="0.35">
      <c r="A60" s="23"/>
      <c r="B60" s="50"/>
      <c r="C60" s="1820" t="s">
        <v>202</v>
      </c>
      <c r="D60" s="1821"/>
      <c r="E60" s="1821"/>
      <c r="F60" s="1821"/>
      <c r="G60" s="1821"/>
      <c r="H60" s="1822">
        <v>1.6</v>
      </c>
      <c r="I60" s="1823"/>
      <c r="J60" s="1824">
        <v>1.65</v>
      </c>
      <c r="K60" s="1806"/>
      <c r="L60" s="1806"/>
      <c r="M60" s="1811"/>
      <c r="N60" s="1454" t="s">
        <v>302</v>
      </c>
      <c r="O60" s="1806"/>
      <c r="P60" s="1806"/>
      <c r="Q60" s="1806"/>
      <c r="R60" s="1806"/>
      <c r="S60" s="1806"/>
      <c r="T60" s="1806"/>
      <c r="U60" s="1811"/>
      <c r="V60" s="1825" t="s">
        <v>1279</v>
      </c>
      <c r="W60" s="1826"/>
      <c r="X60" s="1826"/>
      <c r="Y60" s="1826"/>
      <c r="Z60" s="1826"/>
      <c r="AA60" s="1827"/>
      <c r="AB60" s="53"/>
    </row>
    <row r="61" spans="1:31" ht="15.75" customHeight="1" x14ac:dyDescent="0.35">
      <c r="A61" s="23"/>
      <c r="B61" s="54"/>
      <c r="C61" s="45"/>
      <c r="D61" s="45"/>
      <c r="E61" s="45"/>
      <c r="F61" s="45"/>
      <c r="G61" s="45"/>
      <c r="H61" s="45"/>
      <c r="I61" s="45"/>
      <c r="J61" s="45"/>
      <c r="K61" s="45"/>
      <c r="L61" s="45"/>
      <c r="M61" s="45"/>
      <c r="N61" s="45"/>
      <c r="O61" s="45"/>
      <c r="P61" s="45"/>
      <c r="Q61" s="45"/>
      <c r="R61" s="45"/>
      <c r="S61" s="45"/>
      <c r="T61" s="45"/>
      <c r="U61" s="45"/>
      <c r="V61" s="45"/>
      <c r="W61" s="45"/>
      <c r="X61" s="45"/>
      <c r="Y61" s="45"/>
      <c r="Z61" s="45"/>
      <c r="AA61" s="45"/>
      <c r="AB61" s="55"/>
    </row>
    <row r="62" spans="1:31" ht="14.25" customHeight="1" x14ac:dyDescent="0.35">
      <c r="A62" s="23"/>
      <c r="B62" s="23"/>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23"/>
    </row>
    <row r="63" spans="1:31" ht="14.25" customHeight="1" x14ac:dyDescent="0.35">
      <c r="A63" s="23"/>
      <c r="B63" s="23"/>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23"/>
    </row>
    <row r="64" spans="1:31" ht="14.25" customHeight="1" x14ac:dyDescent="0.35">
      <c r="A64" s="23"/>
      <c r="B64" s="23"/>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23"/>
    </row>
    <row r="65" spans="1:28" ht="14.25" customHeight="1" x14ac:dyDescent="0.35">
      <c r="A65" s="23"/>
      <c r="B65" s="23"/>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23"/>
    </row>
    <row r="66" spans="1:28" ht="14.25" customHeight="1" x14ac:dyDescent="0.35">
      <c r="A66" s="23"/>
      <c r="B66" s="23"/>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23"/>
    </row>
    <row r="67" spans="1:28" ht="14.25" customHeight="1" x14ac:dyDescent="0.35">
      <c r="A67" s="23"/>
      <c r="B67" s="23"/>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23"/>
    </row>
    <row r="68" spans="1:28" ht="14.25" customHeight="1" x14ac:dyDescent="0.35">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4.25" customHeight="1" x14ac:dyDescent="0.35">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4.25" customHeight="1" x14ac:dyDescent="0.35">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4.25" customHeight="1" x14ac:dyDescent="0.35">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4.25" customHeight="1" x14ac:dyDescent="0.35">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4.25" customHeight="1" x14ac:dyDescent="0.35">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4.25" customHeight="1" x14ac:dyDescent="0.35">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4.25" customHeight="1" x14ac:dyDescent="0.35">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4.25" customHeight="1" x14ac:dyDescent="0.35">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4.25" customHeight="1" x14ac:dyDescent="0.35">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4.25" customHeight="1" x14ac:dyDescent="0.35">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4.25" customHeight="1" x14ac:dyDescent="0.35">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4.25" customHeight="1" x14ac:dyDescent="0.35">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4.25" customHeight="1" x14ac:dyDescent="0.35">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4.25" customHeight="1" x14ac:dyDescent="0.35">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4.25" customHeight="1" x14ac:dyDescent="0.35">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4.25" customHeight="1" x14ac:dyDescent="0.35">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4.25" customHeight="1" x14ac:dyDescent="0.35">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4.25" customHeight="1" x14ac:dyDescent="0.35">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4.25" customHeight="1" x14ac:dyDescent="0.35">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4.25" customHeight="1" x14ac:dyDescent="0.35">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4.25" customHeight="1" x14ac:dyDescent="0.35">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4.25" customHeight="1" x14ac:dyDescent="0.35">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4.25" customHeight="1" x14ac:dyDescent="0.35">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4.25" customHeight="1" x14ac:dyDescent="0.35">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4.25" customHeight="1" x14ac:dyDescent="0.35">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4.25" customHeight="1" x14ac:dyDescent="0.35">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4.25" customHeight="1" x14ac:dyDescent="0.35">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4.25" customHeight="1" x14ac:dyDescent="0.35">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4.25" customHeight="1" x14ac:dyDescent="0.35">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4.25" customHeight="1" x14ac:dyDescent="0.35">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4.25" customHeight="1" x14ac:dyDescent="0.35">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4.25" customHeight="1" x14ac:dyDescent="0.35">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6" customHeight="1" x14ac:dyDescent="0.35">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4.25" customHeight="1" x14ac:dyDescent="0.35">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4.25" customHeight="1" x14ac:dyDescent="0.35">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4.25" customHeight="1" x14ac:dyDescent="0.35">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4.25" customHeight="1" x14ac:dyDescent="0.35">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4.25" customHeight="1" x14ac:dyDescent="0.35">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4.25" customHeight="1" x14ac:dyDescent="0.35">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4.25" customHeight="1" x14ac:dyDescent="0.35">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4.25" customHeight="1" x14ac:dyDescent="0.35">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4.25" customHeight="1" x14ac:dyDescent="0.35">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4.25" customHeight="1" x14ac:dyDescent="0.35">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4.25" customHeight="1" x14ac:dyDescent="0.35">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4.25" customHeight="1" x14ac:dyDescent="0.35">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4.25" customHeight="1" x14ac:dyDescent="0.35">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4.25" customHeight="1" x14ac:dyDescent="0.35">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4.25" customHeight="1" x14ac:dyDescent="0.35">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4.25" customHeight="1" x14ac:dyDescent="0.35">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4.25" customHeight="1" x14ac:dyDescent="0.35">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4.25" customHeight="1" x14ac:dyDescent="0.35">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4.25" customHeight="1" x14ac:dyDescent="0.35">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4.25" customHeight="1" x14ac:dyDescent="0.35">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4.25" customHeight="1" x14ac:dyDescent="0.35">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4.25" customHeight="1" x14ac:dyDescent="0.35">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4.25" customHeight="1" x14ac:dyDescent="0.35">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4.25" customHeight="1" x14ac:dyDescent="0.35">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4.25" customHeight="1" x14ac:dyDescent="0.35">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4.25" customHeight="1" x14ac:dyDescent="0.35">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4.25" customHeight="1" x14ac:dyDescent="0.35">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4.25" customHeight="1" x14ac:dyDescent="0.35">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4.25" customHeight="1" x14ac:dyDescent="0.35">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4.25" customHeight="1" x14ac:dyDescent="0.35">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4.25" customHeight="1" x14ac:dyDescent="0.35">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4.25" customHeight="1" x14ac:dyDescent="0.35">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4.25" customHeight="1" x14ac:dyDescent="0.35">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4.25" customHeight="1" x14ac:dyDescent="0.35">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4.25" customHeight="1" x14ac:dyDescent="0.35">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4.25" customHeight="1" x14ac:dyDescent="0.35">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4.25" customHeight="1" x14ac:dyDescent="0.35">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4.25" customHeight="1" x14ac:dyDescent="0.35">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4.25" customHeight="1" x14ac:dyDescent="0.35">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4.25" customHeight="1" x14ac:dyDescent="0.35">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4.25" customHeight="1" x14ac:dyDescent="0.35">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4.25" customHeight="1" x14ac:dyDescent="0.35">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4.25" customHeight="1" x14ac:dyDescent="0.35">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4.25" customHeight="1" x14ac:dyDescent="0.35">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4.25" customHeight="1" x14ac:dyDescent="0.35">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4.25" customHeight="1" x14ac:dyDescent="0.35">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4.25" customHeight="1" x14ac:dyDescent="0.35">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4.25" customHeight="1" x14ac:dyDescent="0.35">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4.25" customHeight="1" x14ac:dyDescent="0.35">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4.25" customHeight="1" x14ac:dyDescent="0.35">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4.25" customHeight="1" x14ac:dyDescent="0.35">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4.25" customHeight="1" x14ac:dyDescent="0.35">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4.25" customHeight="1" x14ac:dyDescent="0.35">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4.25" customHeight="1" x14ac:dyDescent="0.35">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4.25" customHeight="1" x14ac:dyDescent="0.35">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4.25" customHeight="1" x14ac:dyDescent="0.35">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4.25" customHeight="1" x14ac:dyDescent="0.35">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4.25" customHeight="1" x14ac:dyDescent="0.35">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4.25" customHeight="1" x14ac:dyDescent="0.35">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4.25" customHeight="1" x14ac:dyDescent="0.35">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4.25" customHeight="1" x14ac:dyDescent="0.35">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4.25" customHeight="1" x14ac:dyDescent="0.35">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4.25" customHeight="1" x14ac:dyDescent="0.35">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4.25" customHeight="1" x14ac:dyDescent="0.35">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4.25" customHeight="1" x14ac:dyDescent="0.35">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4.25" customHeight="1" x14ac:dyDescent="0.35">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4.25" customHeight="1" x14ac:dyDescent="0.35">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4.25" customHeight="1" x14ac:dyDescent="0.35">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4.25" customHeight="1" x14ac:dyDescent="0.35">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4.25" customHeight="1" x14ac:dyDescent="0.35">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4.25" customHeight="1" x14ac:dyDescent="0.35">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4.25" customHeight="1" x14ac:dyDescent="0.35">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4.25" customHeight="1" x14ac:dyDescent="0.35">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4.25" customHeight="1" x14ac:dyDescent="0.35">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4.25" customHeight="1" x14ac:dyDescent="0.35">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4.25" customHeight="1" x14ac:dyDescent="0.35">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4.25" customHeight="1" x14ac:dyDescent="0.35">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4.25" customHeight="1" x14ac:dyDescent="0.35">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4.25" customHeight="1" x14ac:dyDescent="0.35">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4.25" customHeight="1" x14ac:dyDescent="0.35">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4.25" customHeight="1" x14ac:dyDescent="0.35">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4.25" customHeight="1" x14ac:dyDescent="0.35">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4.25" customHeight="1" x14ac:dyDescent="0.35">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4.25" customHeight="1" x14ac:dyDescent="0.35">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4.25" customHeight="1" x14ac:dyDescent="0.35">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4.25" customHeight="1" x14ac:dyDescent="0.35">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4.25" customHeight="1" x14ac:dyDescent="0.35">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4.25" customHeight="1" x14ac:dyDescent="0.35">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4.25" customHeight="1" x14ac:dyDescent="0.35">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4.25" customHeight="1" x14ac:dyDescent="0.35">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4.25" customHeight="1" x14ac:dyDescent="0.35">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4.25" customHeight="1" x14ac:dyDescent="0.35">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4.25" customHeight="1" x14ac:dyDescent="0.35">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4.25" customHeight="1" x14ac:dyDescent="0.35">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4.25" customHeight="1" x14ac:dyDescent="0.35">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4.25" customHeight="1" x14ac:dyDescent="0.35">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4.25" customHeight="1" x14ac:dyDescent="0.35">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4.25" customHeight="1" x14ac:dyDescent="0.35">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4.25" customHeight="1" x14ac:dyDescent="0.35">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4.25" customHeight="1" x14ac:dyDescent="0.35">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4.25" customHeight="1" x14ac:dyDescent="0.35">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4.25" customHeight="1" x14ac:dyDescent="0.35">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4.25" customHeight="1" x14ac:dyDescent="0.35">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4.25" customHeight="1" x14ac:dyDescent="0.35">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4.25" customHeight="1" x14ac:dyDescent="0.35">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4.25" customHeight="1" x14ac:dyDescent="0.35">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4.25" customHeight="1" x14ac:dyDescent="0.35">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row>
    <row r="209" spans="1:28" ht="14.25" customHeight="1" x14ac:dyDescent="0.35">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row>
    <row r="210" spans="1:28" ht="14.25" customHeight="1" x14ac:dyDescent="0.35">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row>
    <row r="211" spans="1:28" ht="14.25" customHeight="1" x14ac:dyDescent="0.35">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row>
    <row r="212" spans="1:28" ht="14.25" customHeight="1" x14ac:dyDescent="0.35">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row>
    <row r="213" spans="1:28" ht="14.25" customHeight="1" x14ac:dyDescent="0.35">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row>
    <row r="214" spans="1:28" ht="14.25" customHeight="1" x14ac:dyDescent="0.35">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row>
    <row r="215" spans="1:28" ht="14.25" customHeight="1" x14ac:dyDescent="0.35">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row>
    <row r="216" spans="1:28" ht="14.25" customHeight="1" x14ac:dyDescent="0.35">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row>
    <row r="217" spans="1:28" ht="14.25" customHeight="1" x14ac:dyDescent="0.35">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row>
    <row r="218" spans="1:28" ht="14.25" customHeight="1" x14ac:dyDescent="0.35">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row>
    <row r="219" spans="1:28" ht="14.25" customHeight="1" x14ac:dyDescent="0.35">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row>
    <row r="220" spans="1:28" ht="14.25" customHeight="1" x14ac:dyDescent="0.35">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row>
    <row r="221" spans="1:28" ht="14.25" customHeight="1" x14ac:dyDescent="0.35">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row>
    <row r="222" spans="1:28" ht="14.25" customHeight="1" x14ac:dyDescent="0.35">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row>
    <row r="223" spans="1:28" ht="14.25" customHeight="1" x14ac:dyDescent="0.35">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row>
    <row r="224" spans="1:28" ht="14.25" customHeight="1" x14ac:dyDescent="0.35">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23"/>
    </row>
    <row r="225" spans="1:28" ht="14.25" customHeight="1" x14ac:dyDescent="0.35">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c r="AB225" s="23"/>
    </row>
    <row r="226" spans="1:28" ht="14.25" customHeight="1" x14ac:dyDescent="0.35">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row>
    <row r="227" spans="1:28" ht="14.25" customHeight="1" x14ac:dyDescent="0.35">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row>
    <row r="228" spans="1:28" ht="14.25" customHeight="1" x14ac:dyDescent="0.35">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23"/>
    </row>
    <row r="229" spans="1:28" ht="14.25" customHeight="1" x14ac:dyDescent="0.35">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row>
    <row r="230" spans="1:28" ht="14.25" customHeight="1" x14ac:dyDescent="0.35">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c r="AB230" s="23"/>
    </row>
    <row r="231" spans="1:28" ht="14.25" customHeight="1" x14ac:dyDescent="0.35">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row>
    <row r="232" spans="1:28" ht="14.25" customHeight="1" x14ac:dyDescent="0.3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row>
    <row r="233" spans="1:28" ht="14.25" customHeight="1" x14ac:dyDescent="0.3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row>
    <row r="234" spans="1:28" ht="14.25" customHeight="1" x14ac:dyDescent="0.3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row>
    <row r="235" spans="1:28" ht="14.25" customHeight="1" x14ac:dyDescent="0.3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c r="AB235" s="23"/>
    </row>
    <row r="236" spans="1:28" ht="14.25" customHeight="1" x14ac:dyDescent="0.3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row>
    <row r="237" spans="1:28" ht="14.25" customHeight="1" x14ac:dyDescent="0.3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row>
    <row r="238" spans="1:28" ht="14.25" customHeight="1" x14ac:dyDescent="0.3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row>
    <row r="239" spans="1:28" ht="14.25" customHeight="1" x14ac:dyDescent="0.3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row>
    <row r="240" spans="1:28" ht="14.25" customHeight="1" x14ac:dyDescent="0.3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row>
    <row r="241" spans="1:28" ht="14.25" customHeight="1" x14ac:dyDescent="0.3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row>
    <row r="242" spans="1:28" ht="14.25" customHeight="1" x14ac:dyDescent="0.3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row>
    <row r="243" spans="1:28" ht="14.25" customHeight="1" x14ac:dyDescent="0.3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row>
    <row r="244" spans="1:28" ht="14.25" customHeight="1" x14ac:dyDescent="0.3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row>
    <row r="245" spans="1:28" ht="14.25" customHeight="1" x14ac:dyDescent="0.3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row>
    <row r="246" spans="1:28" ht="14.25" customHeight="1" x14ac:dyDescent="0.3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row>
    <row r="247" spans="1:28" ht="14.25" customHeight="1" x14ac:dyDescent="0.3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row>
    <row r="248" spans="1:28" ht="14.25" customHeight="1" x14ac:dyDescent="0.3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row>
    <row r="249" spans="1:28" ht="14.25" customHeight="1" x14ac:dyDescent="0.3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row>
    <row r="250" spans="1:28" ht="14.25" customHeight="1" x14ac:dyDescent="0.3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row>
    <row r="251" spans="1:28" ht="14.25" customHeight="1" x14ac:dyDescent="0.3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row>
    <row r="252" spans="1:28" ht="14.25" customHeight="1" x14ac:dyDescent="0.3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row>
    <row r="253" spans="1:28" ht="14.25" customHeight="1" x14ac:dyDescent="0.3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row>
    <row r="254" spans="1:28" ht="14.25" customHeight="1" x14ac:dyDescent="0.3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row>
    <row r="255" spans="1:28" ht="14.25" customHeight="1" x14ac:dyDescent="0.3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row>
    <row r="256" spans="1:28" ht="14.25" customHeight="1" x14ac:dyDescent="0.3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row>
    <row r="257" spans="1:28" ht="14.25" customHeight="1" x14ac:dyDescent="0.3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row>
    <row r="258" spans="1:28" ht="14.25" customHeight="1" x14ac:dyDescent="0.3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row>
    <row r="259" spans="1:28" ht="14.25" customHeight="1" x14ac:dyDescent="0.3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row>
    <row r="260" spans="1:28" ht="14.25" customHeight="1" x14ac:dyDescent="0.3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row>
    <row r="261" spans="1:28" ht="14.25" customHeight="1" x14ac:dyDescent="0.3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row>
    <row r="262" spans="1:28" ht="14.25" customHeight="1" x14ac:dyDescent="0.3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row>
    <row r="263" spans="1:28" ht="14.25" customHeight="1" x14ac:dyDescent="0.3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row>
    <row r="264" spans="1:28" ht="14.25" customHeight="1" x14ac:dyDescent="0.3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row>
    <row r="265" spans="1:28" ht="14.25" customHeight="1" x14ac:dyDescent="0.3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row>
    <row r="266" spans="1:28" ht="14.25" customHeight="1" x14ac:dyDescent="0.3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row>
    <row r="267" spans="1:28" ht="14.25" customHeight="1" x14ac:dyDescent="0.3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row>
    <row r="268" spans="1:28" ht="14.25" customHeight="1" x14ac:dyDescent="0.3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row>
    <row r="269" spans="1:28" ht="14.25" customHeight="1" x14ac:dyDescent="0.3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row>
    <row r="270" spans="1:28" ht="14.25" customHeight="1" x14ac:dyDescent="0.3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row>
    <row r="271" spans="1:28" ht="14.25" customHeight="1" x14ac:dyDescent="0.3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row>
    <row r="272" spans="1:28" ht="14.25" customHeight="1" x14ac:dyDescent="0.3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row>
    <row r="273" spans="1:28" ht="14.25" customHeight="1" x14ac:dyDescent="0.3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row>
    <row r="274" spans="1:28" ht="14.25" customHeight="1" x14ac:dyDescent="0.3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row>
    <row r="275" spans="1:28" ht="14.25" customHeight="1" x14ac:dyDescent="0.3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row>
    <row r="276" spans="1:28" ht="14.25" customHeight="1" x14ac:dyDescent="0.3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row>
    <row r="277" spans="1:28" ht="14.25" customHeight="1" x14ac:dyDescent="0.3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row>
    <row r="278" spans="1:28" ht="14.25" customHeight="1" x14ac:dyDescent="0.3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row>
    <row r="279" spans="1:28" ht="14.25" customHeight="1" x14ac:dyDescent="0.3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row>
    <row r="280" spans="1:28" ht="14.25" customHeight="1" x14ac:dyDescent="0.3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row>
    <row r="281" spans="1:28" ht="14.25" customHeight="1" x14ac:dyDescent="0.3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row>
    <row r="282" spans="1:28" ht="14.25" customHeight="1" x14ac:dyDescent="0.3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row>
    <row r="283" spans="1:28" ht="14.25" customHeight="1" x14ac:dyDescent="0.3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row>
    <row r="284" spans="1:28" ht="14.25" customHeight="1" x14ac:dyDescent="0.3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row>
    <row r="285" spans="1:28" ht="14.25" customHeight="1" x14ac:dyDescent="0.3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row>
    <row r="286" spans="1:28" ht="14.25" customHeight="1" x14ac:dyDescent="0.3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row>
    <row r="287" spans="1:28" ht="14.25" customHeight="1" x14ac:dyDescent="0.3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row>
    <row r="288" spans="1:28" ht="14.25" customHeight="1" x14ac:dyDescent="0.3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row>
    <row r="289" spans="1:28" ht="14.25" customHeight="1" x14ac:dyDescent="0.3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row>
    <row r="290" spans="1:28" ht="14.25" customHeight="1" x14ac:dyDescent="0.3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row>
    <row r="291" spans="1:28" ht="14.25" customHeight="1" x14ac:dyDescent="0.3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row>
    <row r="292" spans="1:28" ht="14.25" customHeight="1" x14ac:dyDescent="0.3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row>
    <row r="293" spans="1:28" ht="14.25" customHeight="1" x14ac:dyDescent="0.3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row>
    <row r="294" spans="1:28" ht="14.25" customHeight="1" x14ac:dyDescent="0.3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row>
    <row r="295" spans="1:28" ht="14.25" customHeight="1" x14ac:dyDescent="0.3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23"/>
    </row>
    <row r="296" spans="1:28" ht="14.25" customHeight="1" x14ac:dyDescent="0.3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row>
    <row r="297" spans="1:28" ht="14.25" customHeight="1" x14ac:dyDescent="0.3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c r="AB297" s="23"/>
    </row>
    <row r="298" spans="1:28" ht="14.25" customHeight="1" x14ac:dyDescent="0.3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row>
    <row r="299" spans="1:28" ht="14.25" customHeight="1" x14ac:dyDescent="0.3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c r="AB299" s="23"/>
    </row>
    <row r="300" spans="1:28" ht="14.25" customHeight="1" x14ac:dyDescent="0.3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c r="AB300" s="23"/>
    </row>
    <row r="301" spans="1:28" ht="14.25" customHeight="1" x14ac:dyDescent="0.3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row>
    <row r="302" spans="1:28" ht="14.25" customHeight="1" x14ac:dyDescent="0.3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row>
    <row r="303" spans="1:28" ht="14.25" customHeight="1" x14ac:dyDescent="0.3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row>
    <row r="304" spans="1:28" ht="14.25" customHeight="1" x14ac:dyDescent="0.3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row>
    <row r="305" spans="1:28" ht="14.25" customHeight="1" x14ac:dyDescent="0.3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row>
    <row r="306" spans="1:28" ht="14.25" customHeight="1" x14ac:dyDescent="0.3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row>
    <row r="307" spans="1:28" ht="14.25" customHeight="1" x14ac:dyDescent="0.3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c r="AB307" s="23"/>
    </row>
    <row r="308" spans="1:28" ht="14.25" customHeight="1" x14ac:dyDescent="0.3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row>
    <row r="309" spans="1:28" ht="14.25" customHeight="1" x14ac:dyDescent="0.3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c r="AB309" s="23"/>
    </row>
    <row r="310" spans="1:28" ht="14.25" customHeight="1" x14ac:dyDescent="0.3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row>
    <row r="311" spans="1:28" ht="14.25" customHeight="1" x14ac:dyDescent="0.3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row>
    <row r="312" spans="1:28" ht="14.25" customHeight="1" x14ac:dyDescent="0.3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c r="AB312" s="23"/>
    </row>
    <row r="313" spans="1:28" ht="14.25" customHeight="1" x14ac:dyDescent="0.3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row>
    <row r="314" spans="1:28" ht="14.25" customHeight="1" x14ac:dyDescent="0.3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row>
    <row r="315" spans="1:28" ht="14.25" customHeight="1" x14ac:dyDescent="0.3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row>
    <row r="316" spans="1:28" ht="14.25" customHeight="1" x14ac:dyDescent="0.3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c r="AB316" s="23"/>
    </row>
    <row r="317" spans="1:28" ht="14.25" customHeight="1" x14ac:dyDescent="0.3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row>
    <row r="318" spans="1:28" ht="14.25" customHeight="1" x14ac:dyDescent="0.3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row>
    <row r="319" spans="1:28" ht="14.25" customHeight="1" x14ac:dyDescent="0.3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23"/>
    </row>
    <row r="320" spans="1:28" ht="14.25" customHeight="1" x14ac:dyDescent="0.3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row>
    <row r="321" spans="1:28" ht="14.25" customHeight="1" x14ac:dyDescent="0.3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row>
    <row r="322" spans="1:28" ht="14.25" customHeight="1" x14ac:dyDescent="0.3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c r="AB322" s="23"/>
    </row>
    <row r="323" spans="1:28" ht="14.25" customHeight="1" x14ac:dyDescent="0.3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row>
    <row r="324" spans="1:28" ht="14.25" customHeight="1" x14ac:dyDescent="0.3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c r="AB324" s="23"/>
    </row>
    <row r="325" spans="1:28" ht="14.25" customHeight="1" x14ac:dyDescent="0.3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c r="AB325" s="23"/>
    </row>
    <row r="326" spans="1:28" ht="14.25" customHeight="1" x14ac:dyDescent="0.3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c r="AB326" s="23"/>
    </row>
    <row r="327" spans="1:28" ht="14.25" customHeight="1" x14ac:dyDescent="0.3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c r="AB327" s="23"/>
    </row>
    <row r="328" spans="1:28" ht="14.25" customHeight="1" x14ac:dyDescent="0.3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c r="AB328" s="23"/>
    </row>
    <row r="329" spans="1:28" ht="14.25" customHeight="1" x14ac:dyDescent="0.3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c r="AB329" s="23"/>
    </row>
    <row r="330" spans="1:28" ht="14.25" customHeight="1" x14ac:dyDescent="0.3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row>
    <row r="331" spans="1:28" ht="14.25" customHeight="1" x14ac:dyDescent="0.3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c r="AB331" s="23"/>
    </row>
    <row r="332" spans="1:28" ht="14.25" customHeight="1" x14ac:dyDescent="0.3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c r="AB332" s="23"/>
    </row>
    <row r="333" spans="1:28" ht="14.25" customHeight="1" x14ac:dyDescent="0.3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c r="AB333" s="23"/>
    </row>
    <row r="334" spans="1:28" ht="14.25" customHeight="1" x14ac:dyDescent="0.3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c r="AB334" s="23"/>
    </row>
    <row r="335" spans="1:28" ht="14.25" customHeight="1" x14ac:dyDescent="0.3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c r="AB335" s="23"/>
    </row>
    <row r="336" spans="1:28" ht="14.25" customHeight="1" x14ac:dyDescent="0.3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c r="AB336" s="23"/>
    </row>
    <row r="337" spans="1:28" ht="14.25" customHeight="1" x14ac:dyDescent="0.3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c r="AB337" s="23"/>
    </row>
    <row r="338" spans="1:28" ht="14.25" customHeight="1" x14ac:dyDescent="0.3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row>
    <row r="339" spans="1:28" ht="14.25" customHeight="1" x14ac:dyDescent="0.3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c r="AB339" s="23"/>
    </row>
    <row r="340" spans="1:28" ht="14.25" customHeight="1" x14ac:dyDescent="0.3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c r="AB340" s="23"/>
    </row>
    <row r="341" spans="1:28" ht="14.25" customHeight="1" x14ac:dyDescent="0.3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c r="AB341" s="23"/>
    </row>
    <row r="342" spans="1:28" ht="14.25" customHeight="1" x14ac:dyDescent="0.3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row>
    <row r="343" spans="1:28" ht="14.25" customHeight="1" x14ac:dyDescent="0.3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c r="AB343" s="23"/>
    </row>
    <row r="344" spans="1:28" ht="14.25" customHeight="1" x14ac:dyDescent="0.3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c r="AB344" s="23"/>
    </row>
    <row r="345" spans="1:28" ht="14.25" customHeight="1" x14ac:dyDescent="0.3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c r="AB345" s="23"/>
    </row>
    <row r="346" spans="1:28" ht="14.25" customHeight="1" x14ac:dyDescent="0.3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c r="AB346" s="23"/>
    </row>
    <row r="347" spans="1:28" ht="14.25" customHeight="1" x14ac:dyDescent="0.3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row>
    <row r="348" spans="1:28" ht="14.25" customHeight="1" x14ac:dyDescent="0.3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row>
    <row r="349" spans="1:28" ht="14.25" customHeight="1" x14ac:dyDescent="0.3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row>
    <row r="350" spans="1:28" ht="14.25" customHeight="1" x14ac:dyDescent="0.3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c r="AB350" s="23"/>
    </row>
    <row r="351" spans="1:28" ht="14.25" customHeight="1" x14ac:dyDescent="0.3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c r="AB351" s="23"/>
    </row>
    <row r="352" spans="1:28" ht="14.25" customHeight="1" x14ac:dyDescent="0.3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row>
    <row r="353" spans="1:28" ht="14.25" customHeight="1" x14ac:dyDescent="0.3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row>
    <row r="354" spans="1:28" ht="14.25" customHeight="1" x14ac:dyDescent="0.3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row>
    <row r="355" spans="1:28" ht="14.25" customHeight="1" x14ac:dyDescent="0.3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row>
    <row r="356" spans="1:28" ht="14.25" customHeight="1" x14ac:dyDescent="0.3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row>
    <row r="357" spans="1:28" ht="14.25" customHeight="1" x14ac:dyDescent="0.3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row>
    <row r="358" spans="1:28" ht="14.25" customHeight="1" x14ac:dyDescent="0.3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c r="AB358" s="23"/>
    </row>
    <row r="359" spans="1:28" ht="14.25" customHeight="1" x14ac:dyDescent="0.3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row>
    <row r="360" spans="1:28" ht="14.25" customHeight="1" x14ac:dyDescent="0.3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c r="AB360" s="23"/>
    </row>
    <row r="361" spans="1:28" ht="14.25" customHeight="1" x14ac:dyDescent="0.3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c r="AB361" s="23"/>
    </row>
    <row r="362" spans="1:28" ht="14.25" customHeight="1" x14ac:dyDescent="0.3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c r="AB362" s="23"/>
    </row>
    <row r="363" spans="1:28" ht="14.25" customHeight="1" x14ac:dyDescent="0.3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23"/>
    </row>
    <row r="364" spans="1:28" ht="14.25" customHeight="1" x14ac:dyDescent="0.3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c r="AB364" s="23"/>
    </row>
    <row r="365" spans="1:28" ht="14.25" customHeight="1" x14ac:dyDescent="0.3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row>
    <row r="366" spans="1:28" ht="14.25" customHeight="1" x14ac:dyDescent="0.3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c r="AB366" s="23"/>
    </row>
    <row r="367" spans="1:28" ht="14.25" customHeight="1" x14ac:dyDescent="0.3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c r="AB367" s="23"/>
    </row>
    <row r="368" spans="1:28" ht="14.25" customHeight="1" x14ac:dyDescent="0.3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c r="AB368" s="23"/>
    </row>
    <row r="369" spans="1:28" ht="14.25" customHeight="1" x14ac:dyDescent="0.3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row>
    <row r="370" spans="1:28" ht="14.25" customHeight="1" x14ac:dyDescent="0.3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c r="AB370" s="23"/>
    </row>
    <row r="371" spans="1:28" ht="14.25" customHeight="1" x14ac:dyDescent="0.3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row>
    <row r="372" spans="1:28" ht="14.25" customHeight="1" x14ac:dyDescent="0.3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c r="AB372" s="23"/>
    </row>
    <row r="373" spans="1:28" ht="14.25" customHeight="1" x14ac:dyDescent="0.3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c r="AB373" s="23"/>
    </row>
    <row r="374" spans="1:28" ht="14.25" customHeight="1" x14ac:dyDescent="0.3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c r="AB374" s="23"/>
    </row>
    <row r="375" spans="1:28" ht="14.25" customHeight="1" x14ac:dyDescent="0.3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c r="AB375" s="23"/>
    </row>
    <row r="376" spans="1:28" ht="14.25" customHeight="1" x14ac:dyDescent="0.3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c r="AB376" s="23"/>
    </row>
    <row r="377" spans="1:28" ht="14.25" customHeight="1" x14ac:dyDescent="0.3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c r="AB377" s="23"/>
    </row>
    <row r="378" spans="1:28" ht="14.25" customHeight="1" x14ac:dyDescent="0.3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c r="AB378" s="23"/>
    </row>
    <row r="379" spans="1:28" ht="14.25" customHeight="1" x14ac:dyDescent="0.3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c r="AB379" s="23"/>
    </row>
    <row r="380" spans="1:28" ht="14.25" customHeight="1" x14ac:dyDescent="0.3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c r="AB380" s="23"/>
    </row>
    <row r="381" spans="1:28" ht="14.25" customHeight="1" x14ac:dyDescent="0.3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c r="AB381" s="23"/>
    </row>
    <row r="382" spans="1:28" ht="14.25" customHeight="1" x14ac:dyDescent="0.3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c r="AB382" s="23"/>
    </row>
    <row r="383" spans="1:28" ht="14.25" customHeight="1" x14ac:dyDescent="0.3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row>
    <row r="384" spans="1:28" ht="14.25" customHeight="1" x14ac:dyDescent="0.3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row>
    <row r="385" spans="1:28" ht="14.25" customHeight="1" x14ac:dyDescent="0.3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row>
    <row r="386" spans="1:28" ht="14.25" customHeight="1" x14ac:dyDescent="0.3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c r="AB386" s="23"/>
    </row>
    <row r="387" spans="1:28" ht="14.25" customHeight="1" x14ac:dyDescent="0.3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c r="AB387" s="23"/>
    </row>
    <row r="388" spans="1:28" ht="14.25" customHeight="1" x14ac:dyDescent="0.3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row>
    <row r="389" spans="1:28" ht="14.25" customHeight="1" x14ac:dyDescent="0.3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row>
    <row r="390" spans="1:28" ht="14.25" customHeight="1" x14ac:dyDescent="0.3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c r="AB390" s="23"/>
    </row>
    <row r="391" spans="1:28" ht="14.25" customHeight="1" x14ac:dyDescent="0.3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c r="AB391" s="23"/>
    </row>
    <row r="392" spans="1:28" ht="14.25" customHeight="1" x14ac:dyDescent="0.3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c r="AB392" s="23"/>
    </row>
    <row r="393" spans="1:28" ht="14.25" customHeight="1" x14ac:dyDescent="0.3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c r="AB393" s="23"/>
    </row>
    <row r="394" spans="1:28" ht="14.25" customHeight="1" x14ac:dyDescent="0.3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c r="AB394" s="23"/>
    </row>
    <row r="395" spans="1:28" ht="14.25" customHeight="1" x14ac:dyDescent="0.3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c r="AB395" s="23"/>
    </row>
    <row r="396" spans="1:28" ht="14.25" customHeight="1" x14ac:dyDescent="0.3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row>
    <row r="397" spans="1:28" ht="14.25" customHeight="1" x14ac:dyDescent="0.3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c r="AB397" s="23"/>
    </row>
    <row r="398" spans="1:28" ht="14.25" customHeight="1" x14ac:dyDescent="0.3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c r="AB398" s="23"/>
    </row>
    <row r="399" spans="1:28" ht="14.25" customHeight="1" x14ac:dyDescent="0.3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c r="AB399" s="23"/>
    </row>
    <row r="400" spans="1:28" ht="14.25" customHeight="1" x14ac:dyDescent="0.3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c r="AB400" s="23"/>
    </row>
    <row r="401" spans="1:28" ht="14.25" customHeight="1" x14ac:dyDescent="0.3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c r="AB401" s="23"/>
    </row>
    <row r="402" spans="1:28" ht="14.25" customHeight="1" x14ac:dyDescent="0.3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c r="AB402" s="23"/>
    </row>
    <row r="403" spans="1:28" ht="14.25" customHeight="1" x14ac:dyDescent="0.3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c r="AB403" s="23"/>
    </row>
    <row r="404" spans="1:28" ht="14.25" customHeight="1" x14ac:dyDescent="0.3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c r="AB404" s="23"/>
    </row>
    <row r="405" spans="1:28" ht="14.25" customHeight="1" x14ac:dyDescent="0.3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c r="AB405" s="23"/>
    </row>
    <row r="406" spans="1:28" ht="14.25" customHeight="1" x14ac:dyDescent="0.3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c r="AB406" s="23"/>
    </row>
    <row r="407" spans="1:28" ht="14.25" customHeight="1" x14ac:dyDescent="0.3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c r="AB407" s="23"/>
    </row>
    <row r="408" spans="1:28" ht="14.25" customHeight="1" x14ac:dyDescent="0.3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c r="AB408" s="23"/>
    </row>
    <row r="409" spans="1:28" ht="14.25" customHeight="1" x14ac:dyDescent="0.3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c r="AB409" s="23"/>
    </row>
    <row r="410" spans="1:28" ht="14.25" customHeight="1" x14ac:dyDescent="0.3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c r="AB410" s="23"/>
    </row>
    <row r="411" spans="1:28" ht="14.25" customHeight="1" x14ac:dyDescent="0.3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row>
    <row r="412" spans="1:28" ht="14.25" customHeight="1" x14ac:dyDescent="0.3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c r="AB412" s="23"/>
    </row>
    <row r="413" spans="1:28" ht="14.25" customHeight="1" x14ac:dyDescent="0.3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c r="AB413" s="23"/>
    </row>
    <row r="414" spans="1:28" ht="14.25" customHeight="1" x14ac:dyDescent="0.3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c r="AB414" s="23"/>
    </row>
    <row r="415" spans="1:28" ht="14.25" customHeight="1" x14ac:dyDescent="0.3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c r="AB415" s="23"/>
    </row>
    <row r="416" spans="1:28" ht="14.25" customHeight="1" x14ac:dyDescent="0.3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c r="AB416" s="23"/>
    </row>
    <row r="417" spans="1:28" ht="14.25" customHeight="1" x14ac:dyDescent="0.3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c r="AB417" s="23"/>
    </row>
    <row r="418" spans="1:28" ht="14.25" customHeight="1" x14ac:dyDescent="0.3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c r="AB418" s="23"/>
    </row>
    <row r="419" spans="1:28" ht="14.25" customHeight="1" x14ac:dyDescent="0.3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c r="AB419" s="23"/>
    </row>
    <row r="420" spans="1:28" ht="14.25" customHeight="1" x14ac:dyDescent="0.3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c r="AB420" s="23"/>
    </row>
    <row r="421" spans="1:28" ht="14.25" customHeight="1" x14ac:dyDescent="0.3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23"/>
    </row>
    <row r="422" spans="1:28" ht="14.25" customHeight="1" x14ac:dyDescent="0.3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c r="AB422" s="23"/>
    </row>
    <row r="423" spans="1:28" ht="14.25" customHeight="1" x14ac:dyDescent="0.3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c r="AB423" s="23"/>
    </row>
    <row r="424" spans="1:28" ht="14.25" customHeight="1" x14ac:dyDescent="0.3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c r="AB424" s="23"/>
    </row>
    <row r="425" spans="1:28" ht="14.25" customHeight="1" x14ac:dyDescent="0.3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c r="AB425" s="23"/>
    </row>
    <row r="426" spans="1:28" ht="14.25" customHeight="1" x14ac:dyDescent="0.3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c r="AB426" s="23"/>
    </row>
    <row r="427" spans="1:28" ht="14.25" customHeight="1" x14ac:dyDescent="0.3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c r="AB427" s="23"/>
    </row>
    <row r="428" spans="1:28" ht="14.25" customHeight="1" x14ac:dyDescent="0.3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c r="AB428" s="23"/>
    </row>
    <row r="429" spans="1:28" ht="14.25" customHeight="1" x14ac:dyDescent="0.3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c r="AB429" s="23"/>
    </row>
    <row r="430" spans="1:28" ht="14.25" customHeight="1" x14ac:dyDescent="0.3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c r="AB430" s="23"/>
    </row>
    <row r="431" spans="1:28" ht="14.25" customHeight="1" x14ac:dyDescent="0.3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c r="AB431" s="23"/>
    </row>
    <row r="432" spans="1:28" ht="14.25" customHeight="1" x14ac:dyDescent="0.3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c r="AB432" s="23"/>
    </row>
    <row r="433" spans="1:28" ht="14.25" customHeight="1" x14ac:dyDescent="0.3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c r="AB433" s="23"/>
    </row>
    <row r="434" spans="1:28" ht="14.25" customHeight="1" x14ac:dyDescent="0.3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c r="AB434" s="23"/>
    </row>
    <row r="435" spans="1:28" ht="14.25" customHeight="1" x14ac:dyDescent="0.3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c r="AB435" s="23"/>
    </row>
    <row r="436" spans="1:28" ht="14.25" customHeight="1" x14ac:dyDescent="0.3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c r="AB436" s="23"/>
    </row>
    <row r="437" spans="1:28" ht="14.25" customHeight="1" x14ac:dyDescent="0.3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c r="AB437" s="23"/>
    </row>
    <row r="438" spans="1:28" ht="14.25" customHeight="1" x14ac:dyDescent="0.3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row>
    <row r="439" spans="1:28" ht="14.25" customHeight="1" x14ac:dyDescent="0.3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c r="AB439" s="23"/>
    </row>
    <row r="440" spans="1:28" ht="14.25" customHeight="1" x14ac:dyDescent="0.3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c r="AB440" s="23"/>
    </row>
    <row r="441" spans="1:28" ht="14.25" customHeight="1" x14ac:dyDescent="0.3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c r="AB441" s="23"/>
    </row>
    <row r="442" spans="1:28" ht="14.25" customHeight="1" x14ac:dyDescent="0.3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c r="AB442" s="23"/>
    </row>
    <row r="443" spans="1:28" ht="14.25" customHeight="1" x14ac:dyDescent="0.3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c r="AB443" s="23"/>
    </row>
    <row r="444" spans="1:28" ht="14.25" customHeight="1" x14ac:dyDescent="0.3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c r="AB444" s="23"/>
    </row>
    <row r="445" spans="1:28" ht="14.25" customHeight="1" x14ac:dyDescent="0.3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c r="AB445" s="23"/>
    </row>
    <row r="446" spans="1:28" ht="14.25" customHeight="1" x14ac:dyDescent="0.3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c r="AB446" s="23"/>
    </row>
    <row r="447" spans="1:28" ht="14.25" customHeight="1" x14ac:dyDescent="0.3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c r="AB447" s="23"/>
    </row>
    <row r="448" spans="1:28" ht="14.25" customHeight="1" x14ac:dyDescent="0.3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c r="AB448" s="23"/>
    </row>
    <row r="449" spans="1:28" ht="14.25" customHeight="1" x14ac:dyDescent="0.3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c r="AB449" s="23"/>
    </row>
    <row r="450" spans="1:28" ht="14.25" customHeight="1" x14ac:dyDescent="0.3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c r="AB450" s="23"/>
    </row>
    <row r="451" spans="1:28" ht="14.25" customHeight="1" x14ac:dyDescent="0.3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c r="AB451" s="23"/>
    </row>
    <row r="452" spans="1:28" ht="14.25" customHeight="1" x14ac:dyDescent="0.3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row>
    <row r="453" spans="1:28" ht="14.25" customHeight="1" x14ac:dyDescent="0.3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c r="AB453" s="23"/>
    </row>
    <row r="454" spans="1:28" ht="14.25" customHeight="1" x14ac:dyDescent="0.3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c r="AB454" s="23"/>
    </row>
    <row r="455" spans="1:28" ht="14.25" customHeight="1" x14ac:dyDescent="0.3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c r="AB455" s="23"/>
    </row>
    <row r="456" spans="1:28" ht="14.25" customHeight="1" x14ac:dyDescent="0.3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c r="AB456" s="23"/>
    </row>
    <row r="457" spans="1:28" ht="14.25" customHeight="1" x14ac:dyDescent="0.3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c r="AB457" s="23"/>
    </row>
    <row r="458" spans="1:28" ht="14.25" customHeight="1" x14ac:dyDescent="0.3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c r="AB458" s="23"/>
    </row>
    <row r="459" spans="1:28" ht="14.25" customHeight="1" x14ac:dyDescent="0.3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c r="AB459" s="23"/>
    </row>
    <row r="460" spans="1:28" ht="14.25" customHeight="1" x14ac:dyDescent="0.3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row>
    <row r="461" spans="1:28" ht="14.25" customHeight="1" x14ac:dyDescent="0.3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row>
    <row r="462" spans="1:28" ht="14.25" customHeight="1" x14ac:dyDescent="0.3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row>
    <row r="463" spans="1:28" ht="14.25" customHeight="1" x14ac:dyDescent="0.3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c r="AB463" s="23"/>
    </row>
    <row r="464" spans="1:28" ht="14.25" customHeight="1" x14ac:dyDescent="0.3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c r="AB464" s="23"/>
    </row>
    <row r="465" spans="1:28" ht="14.25" customHeight="1" x14ac:dyDescent="0.3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c r="AB465" s="23"/>
    </row>
    <row r="466" spans="1:28" ht="14.25" customHeight="1" x14ac:dyDescent="0.3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c r="AB466" s="23"/>
    </row>
    <row r="467" spans="1:28" ht="14.25" customHeight="1" x14ac:dyDescent="0.3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c r="AB467" s="23"/>
    </row>
    <row r="468" spans="1:28" ht="14.25" customHeight="1" x14ac:dyDescent="0.3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c r="AB468" s="23"/>
    </row>
    <row r="469" spans="1:28" ht="14.25" customHeight="1" x14ac:dyDescent="0.3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c r="AB469" s="23"/>
    </row>
    <row r="470" spans="1:28" ht="14.25" customHeight="1" x14ac:dyDescent="0.3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row>
    <row r="471" spans="1:28" ht="14.25" customHeight="1" x14ac:dyDescent="0.3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c r="AB471" s="23"/>
    </row>
    <row r="472" spans="1:28" ht="14.25" customHeight="1" x14ac:dyDescent="0.3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c r="AB472" s="23"/>
    </row>
    <row r="473" spans="1:28" ht="14.25" customHeight="1" x14ac:dyDescent="0.3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c r="AB473" s="23"/>
    </row>
    <row r="474" spans="1:28" ht="14.25" customHeight="1" x14ac:dyDescent="0.3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c r="AB474" s="23"/>
    </row>
    <row r="475" spans="1:28" ht="14.25" customHeight="1" x14ac:dyDescent="0.3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c r="AB475" s="23"/>
    </row>
    <row r="476" spans="1:28" ht="14.25" customHeight="1" x14ac:dyDescent="0.3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c r="AB476" s="23"/>
    </row>
    <row r="477" spans="1:28" ht="14.25" customHeight="1" x14ac:dyDescent="0.3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c r="AB477" s="23"/>
    </row>
    <row r="478" spans="1:28" ht="14.25" customHeight="1" x14ac:dyDescent="0.3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row>
    <row r="479" spans="1:28" ht="14.25" customHeight="1" x14ac:dyDescent="0.3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c r="AB479" s="23"/>
    </row>
    <row r="480" spans="1:28" ht="14.25" customHeight="1" x14ac:dyDescent="0.3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c r="AB480" s="23"/>
    </row>
    <row r="481" spans="1:28" ht="14.25" customHeight="1" x14ac:dyDescent="0.3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c r="AB481" s="23"/>
    </row>
    <row r="482" spans="1:28" ht="14.25" customHeight="1" x14ac:dyDescent="0.3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c r="AB482" s="23"/>
    </row>
    <row r="483" spans="1:28" ht="14.25" customHeight="1" x14ac:dyDescent="0.3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c r="AB483" s="23"/>
    </row>
    <row r="484" spans="1:28" ht="14.25" customHeight="1" x14ac:dyDescent="0.3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c r="AB484" s="23"/>
    </row>
    <row r="485" spans="1:28" ht="14.25" customHeight="1" x14ac:dyDescent="0.3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c r="AB485" s="23"/>
    </row>
    <row r="486" spans="1:28" ht="14.25" customHeight="1" x14ac:dyDescent="0.3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row>
    <row r="487" spans="1:28" ht="14.25" customHeight="1" x14ac:dyDescent="0.3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c r="AB487" s="23"/>
    </row>
    <row r="488" spans="1:28" ht="14.25" customHeight="1" x14ac:dyDescent="0.3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c r="AB488" s="23"/>
    </row>
    <row r="489" spans="1:28" ht="14.25" customHeight="1" x14ac:dyDescent="0.3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c r="AB489" s="23"/>
    </row>
    <row r="490" spans="1:28" ht="14.25" customHeight="1" x14ac:dyDescent="0.3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c r="AB490" s="23"/>
    </row>
    <row r="491" spans="1:28" ht="14.25" customHeight="1" x14ac:dyDescent="0.3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c r="AB491" s="23"/>
    </row>
    <row r="492" spans="1:28" ht="14.25" customHeight="1" x14ac:dyDescent="0.3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c r="AB492" s="23"/>
    </row>
    <row r="493" spans="1:28" ht="14.25" customHeight="1" x14ac:dyDescent="0.3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row>
    <row r="494" spans="1:28" ht="14.25" customHeight="1" x14ac:dyDescent="0.3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row>
    <row r="495" spans="1:28" ht="14.25" customHeight="1" x14ac:dyDescent="0.3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c r="AB495" s="23"/>
    </row>
    <row r="496" spans="1:28" ht="14.25" customHeight="1" x14ac:dyDescent="0.3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c r="AB496" s="23"/>
    </row>
    <row r="497" spans="1:28" ht="14.25" customHeight="1" x14ac:dyDescent="0.3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c r="AB497" s="23"/>
    </row>
    <row r="498" spans="1:28" ht="14.25" customHeight="1" x14ac:dyDescent="0.3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c r="AB498" s="23"/>
    </row>
    <row r="499" spans="1:28" ht="14.25" customHeight="1" x14ac:dyDescent="0.3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c r="AB499" s="23"/>
    </row>
    <row r="500" spans="1:28" ht="14.25" customHeight="1" x14ac:dyDescent="0.3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c r="AB500" s="23"/>
    </row>
    <row r="501" spans="1:28" ht="14.25" customHeight="1" x14ac:dyDescent="0.3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c r="AB501" s="23"/>
    </row>
    <row r="502" spans="1:28" ht="14.25" customHeight="1" x14ac:dyDescent="0.3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row>
    <row r="503" spans="1:28" ht="14.25" customHeight="1" x14ac:dyDescent="0.3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c r="AB503" s="23"/>
    </row>
    <row r="504" spans="1:28" ht="14.25" customHeight="1" x14ac:dyDescent="0.3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c r="AB504" s="23"/>
    </row>
    <row r="505" spans="1:28" ht="14.25" customHeight="1" x14ac:dyDescent="0.3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c r="AB505" s="23"/>
    </row>
    <row r="506" spans="1:28" ht="14.25" customHeight="1" x14ac:dyDescent="0.3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c r="AB506" s="23"/>
    </row>
    <row r="507" spans="1:28" ht="14.25" customHeight="1" x14ac:dyDescent="0.3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row>
    <row r="508" spans="1:28" ht="14.25" customHeight="1" x14ac:dyDescent="0.3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c r="AB508" s="23"/>
    </row>
    <row r="509" spans="1:28" ht="14.25" customHeight="1" x14ac:dyDescent="0.3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c r="AB509" s="23"/>
    </row>
    <row r="510" spans="1:28" ht="14.25" customHeight="1" x14ac:dyDescent="0.3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row>
    <row r="511" spans="1:28" ht="14.25" customHeight="1" x14ac:dyDescent="0.3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row>
    <row r="512" spans="1:28" ht="14.25" customHeight="1" x14ac:dyDescent="0.3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c r="AB512" s="23"/>
    </row>
    <row r="513" spans="1:28" ht="14.25" customHeight="1" x14ac:dyDescent="0.3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c r="AB513" s="23"/>
    </row>
    <row r="514" spans="1:28" ht="14.25" customHeight="1" x14ac:dyDescent="0.3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c r="AB514" s="23"/>
    </row>
    <row r="515" spans="1:28" ht="14.25" customHeight="1" x14ac:dyDescent="0.3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c r="AB515" s="23"/>
    </row>
    <row r="516" spans="1:28" ht="14.25" customHeight="1" x14ac:dyDescent="0.3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row>
    <row r="517" spans="1:28" ht="14.25" customHeight="1" x14ac:dyDescent="0.3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c r="AB517" s="23"/>
    </row>
    <row r="518" spans="1:28" ht="14.25" customHeight="1" x14ac:dyDescent="0.3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row>
    <row r="519" spans="1:28" ht="14.25" customHeight="1" x14ac:dyDescent="0.3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c r="AB519" s="23"/>
    </row>
    <row r="520" spans="1:28" ht="14.25" customHeight="1" x14ac:dyDescent="0.3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c r="AB520" s="23"/>
    </row>
    <row r="521" spans="1:28" ht="14.25" customHeight="1" x14ac:dyDescent="0.3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c r="AB521" s="23"/>
    </row>
    <row r="522" spans="1:28" ht="14.25" customHeight="1" x14ac:dyDescent="0.3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c r="AB522" s="23"/>
    </row>
    <row r="523" spans="1:28" ht="14.25" customHeight="1" x14ac:dyDescent="0.3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c r="AB523" s="23"/>
    </row>
    <row r="524" spans="1:28" ht="14.25" customHeight="1" x14ac:dyDescent="0.3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c r="AB524" s="23"/>
    </row>
    <row r="525" spans="1:28" ht="14.25" customHeight="1" x14ac:dyDescent="0.3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c r="AB525" s="23"/>
    </row>
    <row r="526" spans="1:28" ht="14.25" customHeight="1" x14ac:dyDescent="0.3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row>
    <row r="527" spans="1:28" ht="14.25" customHeight="1" x14ac:dyDescent="0.3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c r="AB527" s="23"/>
    </row>
    <row r="528" spans="1:28" ht="14.25" customHeight="1" x14ac:dyDescent="0.3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c r="AB528" s="23"/>
    </row>
    <row r="529" spans="1:28" ht="14.25" customHeight="1" x14ac:dyDescent="0.3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c r="AB529" s="23"/>
    </row>
    <row r="530" spans="1:28" ht="14.25" customHeight="1" x14ac:dyDescent="0.3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c r="AB530" s="23"/>
    </row>
    <row r="531" spans="1:28" ht="14.25" customHeight="1" x14ac:dyDescent="0.3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c r="AB531" s="23"/>
    </row>
    <row r="532" spans="1:28" ht="14.25" customHeight="1" x14ac:dyDescent="0.3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row>
    <row r="533" spans="1:28" ht="14.25" customHeight="1" x14ac:dyDescent="0.3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c r="AB533" s="23"/>
    </row>
    <row r="534" spans="1:28" ht="14.25" customHeight="1" x14ac:dyDescent="0.3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row>
    <row r="535" spans="1:28" ht="14.25" customHeight="1" x14ac:dyDescent="0.3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row>
    <row r="536" spans="1:28" ht="14.25" customHeight="1" x14ac:dyDescent="0.3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row>
    <row r="537" spans="1:28" ht="14.25" customHeight="1" x14ac:dyDescent="0.3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row>
    <row r="538" spans="1:28" ht="14.25" customHeight="1" x14ac:dyDescent="0.3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row>
    <row r="539" spans="1:28" ht="14.25" customHeight="1" x14ac:dyDescent="0.3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row>
    <row r="540" spans="1:28" ht="14.25" customHeight="1" x14ac:dyDescent="0.3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row>
    <row r="541" spans="1:28" ht="14.25" customHeight="1" x14ac:dyDescent="0.3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row>
    <row r="542" spans="1:28" ht="14.25" customHeight="1" x14ac:dyDescent="0.3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row>
    <row r="543" spans="1:28" ht="14.25" customHeight="1" x14ac:dyDescent="0.3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c r="AB543" s="23"/>
    </row>
    <row r="544" spans="1:28" ht="14.25" customHeight="1" x14ac:dyDescent="0.3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c r="AB544" s="23"/>
    </row>
    <row r="545" spans="1:28" ht="14.25" customHeight="1" x14ac:dyDescent="0.3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23"/>
    </row>
    <row r="546" spans="1:28" ht="14.25" customHeight="1" x14ac:dyDescent="0.3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row>
    <row r="547" spans="1:28" ht="14.25" customHeight="1" x14ac:dyDescent="0.3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row>
    <row r="548" spans="1:28" ht="14.25" customHeight="1" x14ac:dyDescent="0.3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row>
    <row r="549" spans="1:28" ht="14.25" customHeight="1" x14ac:dyDescent="0.3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c r="AB549" s="23"/>
    </row>
    <row r="550" spans="1:28" ht="14.25" customHeight="1" x14ac:dyDescent="0.3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row>
    <row r="551" spans="1:28" ht="14.25" customHeight="1" x14ac:dyDescent="0.3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c r="AB551" s="23"/>
    </row>
    <row r="552" spans="1:28" ht="14.25" customHeight="1" x14ac:dyDescent="0.3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c r="AB552" s="23"/>
    </row>
    <row r="553" spans="1:28" ht="14.25" customHeight="1" x14ac:dyDescent="0.3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c r="AB553" s="23"/>
    </row>
    <row r="554" spans="1:28" ht="14.25" customHeight="1" x14ac:dyDescent="0.3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c r="AB554" s="23"/>
    </row>
    <row r="555" spans="1:28" ht="14.25" customHeight="1" x14ac:dyDescent="0.3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c r="AB555" s="23"/>
    </row>
    <row r="556" spans="1:28" ht="14.25" customHeight="1" x14ac:dyDescent="0.3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c r="AB556" s="23"/>
    </row>
    <row r="557" spans="1:28" ht="14.25" customHeight="1" x14ac:dyDescent="0.3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c r="AB557" s="23"/>
    </row>
    <row r="558" spans="1:28" ht="14.25" customHeight="1" x14ac:dyDescent="0.3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row>
    <row r="559" spans="1:28" ht="14.25" customHeight="1" x14ac:dyDescent="0.3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c r="AB559" s="23"/>
    </row>
    <row r="560" spans="1:28" ht="14.25" customHeight="1" x14ac:dyDescent="0.3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c r="AB560" s="23"/>
    </row>
    <row r="561" spans="1:28" ht="14.25" customHeight="1" x14ac:dyDescent="0.3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c r="AB561" s="23"/>
    </row>
    <row r="562" spans="1:28" ht="14.25" customHeight="1" x14ac:dyDescent="0.3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c r="AB562" s="23"/>
    </row>
    <row r="563" spans="1:28" ht="14.25" customHeight="1" x14ac:dyDescent="0.3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c r="AB563" s="23"/>
    </row>
    <row r="564" spans="1:28" ht="14.25" customHeight="1" x14ac:dyDescent="0.3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row>
    <row r="565" spans="1:28" ht="14.25" customHeight="1" x14ac:dyDescent="0.3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c r="AB565" s="23"/>
    </row>
    <row r="566" spans="1:28" ht="14.25" customHeight="1" x14ac:dyDescent="0.3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row>
    <row r="567" spans="1:28" ht="14.25" customHeight="1" x14ac:dyDescent="0.3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c r="AB567" s="23"/>
    </row>
    <row r="568" spans="1:28" ht="14.25" customHeight="1" x14ac:dyDescent="0.3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c r="AB568" s="23"/>
    </row>
    <row r="569" spans="1:28" ht="14.25" customHeight="1" x14ac:dyDescent="0.3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c r="AB569" s="23"/>
    </row>
    <row r="570" spans="1:28" ht="14.25" customHeight="1" x14ac:dyDescent="0.3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c r="AB570" s="23"/>
    </row>
    <row r="571" spans="1:28" ht="14.25" customHeight="1" x14ac:dyDescent="0.3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c r="AB571" s="23"/>
    </row>
    <row r="572" spans="1:28" ht="14.25" customHeight="1" x14ac:dyDescent="0.3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c r="AB572" s="23"/>
    </row>
    <row r="573" spans="1:28" ht="14.25" customHeight="1" x14ac:dyDescent="0.3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c r="AB573" s="23"/>
    </row>
    <row r="574" spans="1:28" ht="14.25" customHeight="1" x14ac:dyDescent="0.3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row>
    <row r="575" spans="1:28" ht="14.25" customHeight="1" x14ac:dyDescent="0.3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c r="AB575" s="23"/>
    </row>
    <row r="576" spans="1:28" ht="14.25" customHeight="1" x14ac:dyDescent="0.3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c r="AB576" s="23"/>
    </row>
    <row r="577" spans="1:28" ht="14.25" customHeight="1" x14ac:dyDescent="0.3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c r="AB577" s="23"/>
    </row>
    <row r="578" spans="1:28" ht="14.25" customHeight="1" x14ac:dyDescent="0.3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c r="AB578" s="23"/>
    </row>
    <row r="579" spans="1:28" ht="14.25" customHeight="1" x14ac:dyDescent="0.3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c r="AB579" s="23"/>
    </row>
    <row r="580" spans="1:28" ht="14.25" customHeight="1" x14ac:dyDescent="0.3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c r="AB580" s="23"/>
    </row>
    <row r="581" spans="1:28" ht="14.25" customHeight="1" x14ac:dyDescent="0.3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c r="AB581" s="23"/>
    </row>
    <row r="582" spans="1:28" ht="14.25" customHeight="1" x14ac:dyDescent="0.3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row>
    <row r="583" spans="1:28" ht="14.25" customHeight="1" x14ac:dyDescent="0.3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c r="AB583" s="23"/>
    </row>
    <row r="584" spans="1:28" ht="14.25" customHeight="1" x14ac:dyDescent="0.3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c r="AB584" s="23"/>
    </row>
    <row r="585" spans="1:28" ht="14.25" customHeight="1" x14ac:dyDescent="0.3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c r="AB585" s="23"/>
    </row>
    <row r="586" spans="1:28" ht="14.25" customHeight="1" x14ac:dyDescent="0.3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B586" s="23"/>
    </row>
    <row r="587" spans="1:28" ht="14.25" customHeight="1" x14ac:dyDescent="0.3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c r="AB587" s="23"/>
    </row>
    <row r="588" spans="1:28" ht="14.25" customHeight="1" x14ac:dyDescent="0.3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c r="AB588" s="23"/>
    </row>
    <row r="589" spans="1:28" ht="14.25" customHeight="1" x14ac:dyDescent="0.3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row>
    <row r="590" spans="1:28" ht="14.25" customHeight="1" x14ac:dyDescent="0.3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row>
    <row r="591" spans="1:28" ht="14.25" customHeight="1" x14ac:dyDescent="0.3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c r="AB591" s="23"/>
    </row>
    <row r="592" spans="1:28" ht="14.25" customHeight="1" x14ac:dyDescent="0.3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c r="AB592" s="23"/>
    </row>
    <row r="593" spans="1:28" ht="14.25" customHeight="1" x14ac:dyDescent="0.3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c r="AB593" s="23"/>
    </row>
    <row r="594" spans="1:28" ht="14.25" customHeight="1" x14ac:dyDescent="0.3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c r="AB594" s="23"/>
    </row>
    <row r="595" spans="1:28" ht="14.25" customHeight="1" x14ac:dyDescent="0.3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c r="AB595" s="23"/>
    </row>
    <row r="596" spans="1:28" ht="14.25" customHeight="1" x14ac:dyDescent="0.3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B596" s="23"/>
    </row>
    <row r="597" spans="1:28" ht="14.25" customHeight="1" x14ac:dyDescent="0.3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c r="AB597" s="23"/>
    </row>
    <row r="598" spans="1:28" ht="14.25" customHeight="1" x14ac:dyDescent="0.3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row>
    <row r="599" spans="1:28" ht="14.25" customHeight="1" x14ac:dyDescent="0.3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c r="AB599" s="23"/>
    </row>
    <row r="600" spans="1:28" ht="14.25" customHeight="1" x14ac:dyDescent="0.3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c r="AB600" s="23"/>
    </row>
    <row r="601" spans="1:28" ht="14.25" customHeight="1" x14ac:dyDescent="0.3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c r="AB601" s="23"/>
    </row>
    <row r="602" spans="1:28" ht="14.25" customHeight="1" x14ac:dyDescent="0.3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c r="AB602" s="23"/>
    </row>
    <row r="603" spans="1:28" ht="14.25" customHeight="1" x14ac:dyDescent="0.3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c r="AB603" s="23"/>
    </row>
    <row r="604" spans="1:28" ht="14.25" customHeight="1" x14ac:dyDescent="0.3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c r="AB604" s="23"/>
    </row>
    <row r="605" spans="1:28" ht="14.25" customHeight="1" x14ac:dyDescent="0.3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c r="AB605" s="23"/>
    </row>
    <row r="606" spans="1:28" ht="14.25" customHeight="1" x14ac:dyDescent="0.3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row>
    <row r="607" spans="1:28" ht="14.25" customHeight="1" x14ac:dyDescent="0.3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c r="AB607" s="23"/>
    </row>
    <row r="608" spans="1:28" ht="14.25" customHeight="1" x14ac:dyDescent="0.3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row>
    <row r="609" spans="1:28" ht="14.25" customHeight="1" x14ac:dyDescent="0.3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c r="AB609" s="23"/>
    </row>
    <row r="610" spans="1:28" ht="14.25" customHeight="1" x14ac:dyDescent="0.3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c r="AB610" s="23"/>
    </row>
    <row r="611" spans="1:28" ht="14.25" customHeight="1" x14ac:dyDescent="0.3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c r="AB611" s="23"/>
    </row>
    <row r="612" spans="1:28" ht="14.25" customHeight="1" x14ac:dyDescent="0.3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c r="AB612" s="23"/>
    </row>
    <row r="613" spans="1:28" ht="14.25" customHeight="1" x14ac:dyDescent="0.3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c r="AB613" s="23"/>
    </row>
    <row r="614" spans="1:28" ht="14.25" customHeight="1" x14ac:dyDescent="0.3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row>
    <row r="615" spans="1:28" ht="14.25" customHeight="1" x14ac:dyDescent="0.3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c r="AB615" s="23"/>
    </row>
    <row r="616" spans="1:28" ht="14.25" customHeight="1" x14ac:dyDescent="0.3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c r="AB616" s="23"/>
    </row>
    <row r="617" spans="1:28" ht="14.25" customHeight="1" x14ac:dyDescent="0.3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c r="AB617" s="23"/>
    </row>
    <row r="618" spans="1:28" ht="14.25" customHeight="1" x14ac:dyDescent="0.3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c r="AB618" s="23"/>
    </row>
    <row r="619" spans="1:28" ht="14.25" customHeight="1" x14ac:dyDescent="0.3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c r="AB619" s="23"/>
    </row>
    <row r="620" spans="1:28" ht="14.25" customHeight="1" x14ac:dyDescent="0.3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c r="AB620" s="23"/>
    </row>
    <row r="621" spans="1:28" ht="14.25" customHeight="1" x14ac:dyDescent="0.3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c r="AB621" s="23"/>
    </row>
    <row r="622" spans="1:28" ht="14.25" customHeight="1" x14ac:dyDescent="0.3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row>
    <row r="623" spans="1:28" ht="14.25" customHeight="1" x14ac:dyDescent="0.3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c r="AB623" s="23"/>
    </row>
    <row r="624" spans="1:28" ht="14.25" customHeight="1" x14ac:dyDescent="0.3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c r="AB624" s="23"/>
    </row>
    <row r="625" spans="1:28" ht="14.25" customHeight="1" x14ac:dyDescent="0.3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c r="AB625" s="23"/>
    </row>
    <row r="626" spans="1:28" ht="14.25" customHeight="1" x14ac:dyDescent="0.3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c r="AB626" s="23"/>
    </row>
    <row r="627" spans="1:28" ht="14.25" customHeight="1" x14ac:dyDescent="0.3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c r="AB627" s="23"/>
    </row>
    <row r="628" spans="1:28" ht="14.25" customHeight="1" x14ac:dyDescent="0.3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c r="AB628" s="23"/>
    </row>
    <row r="629" spans="1:28" ht="14.25" customHeight="1" x14ac:dyDescent="0.3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c r="AB629" s="23"/>
    </row>
    <row r="630" spans="1:28" ht="14.25" customHeight="1" x14ac:dyDescent="0.3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row>
    <row r="631" spans="1:28" ht="14.25" customHeight="1" x14ac:dyDescent="0.3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c r="AB631" s="23"/>
    </row>
    <row r="632" spans="1:28" ht="14.25" customHeight="1" x14ac:dyDescent="0.3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c r="AB632" s="23"/>
    </row>
    <row r="633" spans="1:28" ht="14.25" customHeight="1" x14ac:dyDescent="0.3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c r="AB633" s="23"/>
    </row>
    <row r="634" spans="1:28" ht="14.25" customHeight="1" x14ac:dyDescent="0.3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c r="AB634" s="23"/>
    </row>
    <row r="635" spans="1:28" ht="14.25" customHeight="1" x14ac:dyDescent="0.3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c r="AB635" s="23"/>
    </row>
    <row r="636" spans="1:28" ht="14.25" customHeight="1" x14ac:dyDescent="0.3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c r="AB636" s="23"/>
    </row>
    <row r="637" spans="1:28" ht="14.25" customHeight="1" x14ac:dyDescent="0.3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c r="AB637" s="23"/>
    </row>
    <row r="638" spans="1:28" ht="14.25" customHeight="1" x14ac:dyDescent="0.3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row>
    <row r="639" spans="1:28" ht="14.25" customHeight="1" x14ac:dyDescent="0.3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c r="AB639" s="23"/>
    </row>
    <row r="640" spans="1:28" ht="14.25" customHeight="1" x14ac:dyDescent="0.3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row>
    <row r="641" spans="1:28" ht="14.25" customHeight="1" x14ac:dyDescent="0.3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c r="AB641" s="23"/>
    </row>
    <row r="642" spans="1:28" ht="14.25" customHeight="1" x14ac:dyDescent="0.3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c r="AB642" s="23"/>
    </row>
    <row r="643" spans="1:28" ht="14.25" customHeight="1" x14ac:dyDescent="0.3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c r="AB643" s="23"/>
    </row>
    <row r="644" spans="1:28" ht="14.25" customHeight="1" x14ac:dyDescent="0.3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c r="AB644" s="23"/>
    </row>
    <row r="645" spans="1:28" ht="14.25" customHeight="1" x14ac:dyDescent="0.3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c r="AB645" s="23"/>
    </row>
    <row r="646" spans="1:28" ht="14.25" customHeight="1" x14ac:dyDescent="0.3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row>
    <row r="647" spans="1:28" ht="14.25" customHeight="1" x14ac:dyDescent="0.3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c r="AB647" s="23"/>
    </row>
    <row r="648" spans="1:28" ht="14.25" customHeight="1" x14ac:dyDescent="0.3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c r="AB648" s="23"/>
    </row>
    <row r="649" spans="1:28" ht="14.25" customHeight="1" x14ac:dyDescent="0.3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c r="AB649" s="23"/>
    </row>
    <row r="650" spans="1:28" ht="14.25" customHeight="1" x14ac:dyDescent="0.3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c r="AB650" s="23"/>
    </row>
    <row r="651" spans="1:28" ht="14.25" customHeight="1" x14ac:dyDescent="0.3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c r="AB651" s="23"/>
    </row>
    <row r="652" spans="1:28" ht="14.25" customHeight="1" x14ac:dyDescent="0.3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c r="AB652" s="23"/>
    </row>
    <row r="653" spans="1:28" ht="14.25" customHeight="1" x14ac:dyDescent="0.3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c r="AB653" s="23"/>
    </row>
    <row r="654" spans="1:28" ht="14.25" customHeight="1" x14ac:dyDescent="0.3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row>
    <row r="655" spans="1:28" ht="14.25" customHeight="1" x14ac:dyDescent="0.3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c r="AB655" s="23"/>
    </row>
    <row r="656" spans="1:28" ht="14.25" customHeight="1" x14ac:dyDescent="0.3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row>
    <row r="657" spans="1:28" ht="14.25" customHeight="1" x14ac:dyDescent="0.3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c r="AB657" s="23"/>
    </row>
    <row r="658" spans="1:28" ht="14.25" customHeight="1" x14ac:dyDescent="0.3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c r="AB658" s="23"/>
    </row>
    <row r="659" spans="1:28" ht="14.25" customHeight="1" x14ac:dyDescent="0.3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c r="AB659" s="23"/>
    </row>
    <row r="660" spans="1:28" ht="14.25" customHeight="1" x14ac:dyDescent="0.3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row>
    <row r="661" spans="1:28" ht="14.25" customHeight="1" x14ac:dyDescent="0.3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c r="AB661" s="23"/>
    </row>
    <row r="662" spans="1:28" ht="14.25" customHeight="1" x14ac:dyDescent="0.3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row>
    <row r="663" spans="1:28" ht="14.25" customHeight="1" x14ac:dyDescent="0.3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c r="AB663" s="23"/>
    </row>
    <row r="664" spans="1:28" ht="14.25" customHeight="1" x14ac:dyDescent="0.3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c r="AB664" s="23"/>
    </row>
    <row r="665" spans="1:28" ht="14.25" customHeight="1" x14ac:dyDescent="0.3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c r="AB665" s="23"/>
    </row>
    <row r="666" spans="1:28" ht="14.25" customHeight="1" x14ac:dyDescent="0.3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c r="AB666" s="23"/>
    </row>
    <row r="667" spans="1:28" ht="14.25" customHeight="1" x14ac:dyDescent="0.3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23"/>
    </row>
    <row r="668" spans="1:28" ht="14.25" customHeight="1" x14ac:dyDescent="0.3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c r="AB668" s="23"/>
    </row>
    <row r="669" spans="1:28" ht="14.25" customHeight="1" x14ac:dyDescent="0.3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c r="AB669" s="23"/>
    </row>
    <row r="670" spans="1:28" ht="14.25" customHeight="1" x14ac:dyDescent="0.3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row>
    <row r="671" spans="1:28" ht="14.25" customHeight="1" x14ac:dyDescent="0.3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c r="AB671" s="23"/>
    </row>
    <row r="672" spans="1:28" ht="14.25" customHeight="1" x14ac:dyDescent="0.3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c r="AB672" s="23"/>
    </row>
    <row r="673" spans="1:28" ht="14.25" customHeight="1" x14ac:dyDescent="0.3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c r="AB673" s="23"/>
    </row>
    <row r="674" spans="1:28" ht="14.25" customHeight="1" x14ac:dyDescent="0.3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c r="AB674" s="23"/>
    </row>
    <row r="675" spans="1:28" ht="14.25" customHeight="1" x14ac:dyDescent="0.3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c r="AB675" s="23"/>
    </row>
    <row r="676" spans="1:28" ht="14.25" customHeight="1" x14ac:dyDescent="0.3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c r="AB676" s="23"/>
    </row>
    <row r="677" spans="1:28" ht="14.25" customHeight="1" x14ac:dyDescent="0.3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c r="AB677" s="23"/>
    </row>
    <row r="678" spans="1:28" ht="14.25" customHeight="1" x14ac:dyDescent="0.3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row>
    <row r="679" spans="1:28" ht="14.25" customHeight="1" x14ac:dyDescent="0.3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c r="AB679" s="23"/>
    </row>
    <row r="680" spans="1:28" ht="14.25" customHeight="1" x14ac:dyDescent="0.3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c r="AB680" s="23"/>
    </row>
    <row r="681" spans="1:28" ht="14.25" customHeight="1" x14ac:dyDescent="0.3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c r="AB681" s="23"/>
    </row>
    <row r="682" spans="1:28" ht="14.25" customHeight="1" x14ac:dyDescent="0.3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c r="AB682" s="23"/>
    </row>
    <row r="683" spans="1:28" ht="14.25" customHeight="1" x14ac:dyDescent="0.3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c r="AB683" s="23"/>
    </row>
    <row r="684" spans="1:28" ht="14.25" customHeight="1" x14ac:dyDescent="0.3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c r="AB684" s="23"/>
    </row>
    <row r="685" spans="1:28" ht="14.25" customHeight="1" x14ac:dyDescent="0.3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c r="AB685" s="23"/>
    </row>
    <row r="686" spans="1:28" ht="14.25" customHeight="1" x14ac:dyDescent="0.3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row>
    <row r="687" spans="1:28" ht="14.25" customHeight="1" x14ac:dyDescent="0.3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c r="AB687" s="23"/>
    </row>
    <row r="688" spans="1:28" ht="14.25" customHeight="1" x14ac:dyDescent="0.3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c r="AB688" s="23"/>
    </row>
    <row r="689" spans="1:28" ht="14.25" customHeight="1" x14ac:dyDescent="0.3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c r="AB689" s="23"/>
    </row>
    <row r="690" spans="1:28" ht="14.25" customHeight="1" x14ac:dyDescent="0.3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c r="AB690" s="23"/>
    </row>
    <row r="691" spans="1:28" ht="14.25" customHeight="1" x14ac:dyDescent="0.3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c r="AB691" s="23"/>
    </row>
    <row r="692" spans="1:28" ht="14.25" customHeight="1" x14ac:dyDescent="0.3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c r="AB692" s="23"/>
    </row>
    <row r="693" spans="1:28" ht="14.25" customHeight="1" x14ac:dyDescent="0.3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c r="AB693" s="23"/>
    </row>
    <row r="694" spans="1:28" ht="14.25" customHeight="1" x14ac:dyDescent="0.3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row>
    <row r="695" spans="1:28" ht="14.25" customHeight="1" x14ac:dyDescent="0.3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c r="AB695" s="23"/>
    </row>
    <row r="696" spans="1:28" ht="14.25" customHeight="1" x14ac:dyDescent="0.3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c r="AB696" s="23"/>
    </row>
    <row r="697" spans="1:28" ht="14.25" customHeight="1" x14ac:dyDescent="0.3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c r="AB697" s="23"/>
    </row>
    <row r="698" spans="1:28" ht="14.25" customHeight="1" x14ac:dyDescent="0.3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c r="AB698" s="23"/>
    </row>
    <row r="699" spans="1:28" ht="14.25" customHeight="1" x14ac:dyDescent="0.3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c r="AB699" s="23"/>
    </row>
    <row r="700" spans="1:28" ht="14.25" customHeight="1" x14ac:dyDescent="0.3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c r="AB700" s="23"/>
    </row>
    <row r="701" spans="1:28" ht="14.25" customHeight="1" x14ac:dyDescent="0.3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c r="AB701" s="23"/>
    </row>
    <row r="702" spans="1:28" ht="14.25" customHeight="1" x14ac:dyDescent="0.3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row>
    <row r="703" spans="1:28" ht="14.25" customHeight="1" x14ac:dyDescent="0.3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c r="AB703" s="23"/>
    </row>
    <row r="704" spans="1:28" ht="14.25" customHeight="1" x14ac:dyDescent="0.3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c r="AB704" s="23"/>
    </row>
    <row r="705" spans="1:28" ht="14.25" customHeight="1" x14ac:dyDescent="0.3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c r="AB705" s="23"/>
    </row>
    <row r="706" spans="1:28" ht="14.25" customHeight="1" x14ac:dyDescent="0.3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c r="AB706" s="23"/>
    </row>
    <row r="707" spans="1:28" ht="14.25" customHeight="1" x14ac:dyDescent="0.3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c r="AB707" s="23"/>
    </row>
    <row r="708" spans="1:28" ht="14.25" customHeight="1" x14ac:dyDescent="0.3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c r="AB708" s="23"/>
    </row>
    <row r="709" spans="1:28" ht="14.25" customHeight="1" x14ac:dyDescent="0.3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c r="AB709" s="23"/>
    </row>
    <row r="710" spans="1:28" ht="14.25" customHeight="1" x14ac:dyDescent="0.3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row>
    <row r="711" spans="1:28" ht="14.25" customHeight="1" x14ac:dyDescent="0.3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c r="AB711" s="23"/>
    </row>
    <row r="712" spans="1:28" ht="14.25" customHeight="1" x14ac:dyDescent="0.3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c r="AB712" s="23"/>
    </row>
    <row r="713" spans="1:28" ht="14.25" customHeight="1" x14ac:dyDescent="0.3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c r="AB713" s="23"/>
    </row>
    <row r="714" spans="1:28" ht="14.25" customHeight="1" x14ac:dyDescent="0.3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c r="AB714" s="23"/>
    </row>
    <row r="715" spans="1:28" ht="14.25" customHeight="1" x14ac:dyDescent="0.3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c r="AB715" s="23"/>
    </row>
    <row r="716" spans="1:28" ht="14.25" customHeight="1" x14ac:dyDescent="0.3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c r="AB716" s="23"/>
    </row>
    <row r="717" spans="1:28" ht="14.25" customHeight="1" x14ac:dyDescent="0.3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c r="AB717" s="23"/>
    </row>
    <row r="718" spans="1:28" ht="14.25" customHeight="1" x14ac:dyDescent="0.3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row>
    <row r="719" spans="1:28" ht="14.25" customHeight="1" x14ac:dyDescent="0.3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c r="AB719" s="23"/>
    </row>
    <row r="720" spans="1:28" ht="14.25" customHeight="1" x14ac:dyDescent="0.3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c r="AB720" s="23"/>
    </row>
    <row r="721" spans="1:28" ht="14.25" customHeight="1" x14ac:dyDescent="0.3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c r="AB721" s="23"/>
    </row>
    <row r="722" spans="1:28" ht="14.25" customHeight="1" x14ac:dyDescent="0.3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c r="AB722" s="23"/>
    </row>
    <row r="723" spans="1:28" ht="14.25" customHeight="1" x14ac:dyDescent="0.3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c r="AB723" s="23"/>
    </row>
    <row r="724" spans="1:28" ht="14.25" customHeight="1" x14ac:dyDescent="0.3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c r="AB724" s="23"/>
    </row>
    <row r="725" spans="1:28" ht="14.25" customHeight="1" x14ac:dyDescent="0.3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c r="AB725" s="23"/>
    </row>
    <row r="726" spans="1:28" ht="14.25" customHeight="1" x14ac:dyDescent="0.3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row>
    <row r="727" spans="1:28" ht="14.25" customHeight="1" x14ac:dyDescent="0.3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c r="AB727" s="23"/>
    </row>
    <row r="728" spans="1:28" ht="14.25" customHeight="1" x14ac:dyDescent="0.3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c r="AB728" s="23"/>
    </row>
    <row r="729" spans="1:28" ht="14.25" customHeight="1" x14ac:dyDescent="0.3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c r="AB729" s="23"/>
    </row>
    <row r="730" spans="1:28" ht="14.25" customHeight="1" x14ac:dyDescent="0.3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c r="AB730" s="23"/>
    </row>
    <row r="731" spans="1:28" ht="14.25" customHeight="1" x14ac:dyDescent="0.3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c r="AB731" s="23"/>
    </row>
    <row r="732" spans="1:28" ht="14.25" customHeight="1" x14ac:dyDescent="0.3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c r="AB732" s="23"/>
    </row>
    <row r="733" spans="1:28" ht="14.25" customHeight="1" x14ac:dyDescent="0.3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c r="AB733" s="23"/>
    </row>
    <row r="734" spans="1:28" ht="14.25" customHeight="1" x14ac:dyDescent="0.3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row>
    <row r="735" spans="1:28" ht="14.25" customHeight="1" x14ac:dyDescent="0.3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c r="AB735" s="23"/>
    </row>
    <row r="736" spans="1:28" ht="14.25" customHeight="1" x14ac:dyDescent="0.3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c r="AB736" s="23"/>
    </row>
    <row r="737" spans="1:28" ht="14.25" customHeight="1" x14ac:dyDescent="0.3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c r="AB737" s="23"/>
    </row>
    <row r="738" spans="1:28" ht="14.25" customHeight="1" x14ac:dyDescent="0.3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c r="AB738" s="23"/>
    </row>
    <row r="739" spans="1:28" ht="14.25" customHeight="1" x14ac:dyDescent="0.3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c r="AB739" s="23"/>
    </row>
    <row r="740" spans="1:28" ht="14.25" customHeight="1" x14ac:dyDescent="0.3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c r="AB740" s="23"/>
    </row>
    <row r="741" spans="1:28" ht="14.25" customHeight="1" x14ac:dyDescent="0.3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c r="AB741" s="23"/>
    </row>
    <row r="742" spans="1:28" ht="14.25" customHeight="1" x14ac:dyDescent="0.3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B742" s="23"/>
    </row>
    <row r="743" spans="1:28" ht="14.25" customHeight="1" x14ac:dyDescent="0.3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c r="AB743" s="23"/>
    </row>
    <row r="744" spans="1:28" ht="14.25" customHeight="1" x14ac:dyDescent="0.3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c r="AB744" s="23"/>
    </row>
    <row r="745" spans="1:28" ht="14.25" customHeight="1" x14ac:dyDescent="0.3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c r="AB745" s="23"/>
    </row>
    <row r="746" spans="1:28" ht="14.25" customHeight="1" x14ac:dyDescent="0.3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c r="AB746" s="23"/>
    </row>
    <row r="747" spans="1:28" ht="14.25" customHeight="1" x14ac:dyDescent="0.3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c r="AB747" s="23"/>
    </row>
    <row r="748" spans="1:28" ht="14.25" customHeight="1" x14ac:dyDescent="0.3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c r="AB748" s="23"/>
    </row>
    <row r="749" spans="1:28" ht="14.25" customHeight="1" x14ac:dyDescent="0.3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c r="AB749" s="23"/>
    </row>
    <row r="750" spans="1:28" ht="14.25" customHeight="1" x14ac:dyDescent="0.3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B750" s="23"/>
    </row>
    <row r="751" spans="1:28" ht="14.25" customHeight="1" x14ac:dyDescent="0.3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c r="AB751" s="23"/>
    </row>
    <row r="752" spans="1:28" ht="14.25" customHeight="1" x14ac:dyDescent="0.3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c r="AB752" s="23"/>
    </row>
    <row r="753" spans="1:28" ht="14.25" customHeight="1" x14ac:dyDescent="0.3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c r="AB753" s="23"/>
    </row>
    <row r="754" spans="1:28" ht="14.25" customHeight="1" x14ac:dyDescent="0.3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c r="AB754" s="23"/>
    </row>
    <row r="755" spans="1:28" ht="14.25" customHeight="1" x14ac:dyDescent="0.3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c r="AB755" s="23"/>
    </row>
    <row r="756" spans="1:28" ht="14.25" customHeight="1" x14ac:dyDescent="0.3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c r="AB756" s="23"/>
    </row>
    <row r="757" spans="1:28" ht="14.25" customHeight="1" x14ac:dyDescent="0.3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c r="AB757" s="23"/>
    </row>
    <row r="758" spans="1:28" ht="14.25" customHeight="1" x14ac:dyDescent="0.3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B758" s="23"/>
    </row>
    <row r="759" spans="1:28" ht="14.25" customHeight="1" x14ac:dyDescent="0.3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c r="AB759" s="23"/>
    </row>
    <row r="760" spans="1:28" ht="14.25" customHeight="1" x14ac:dyDescent="0.3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c r="AB760" s="23"/>
    </row>
    <row r="761" spans="1:28" ht="14.25" customHeight="1" x14ac:dyDescent="0.3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c r="AB761" s="23"/>
    </row>
    <row r="762" spans="1:28" ht="14.25" customHeight="1" x14ac:dyDescent="0.3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c r="AB762" s="23"/>
    </row>
    <row r="763" spans="1:28" ht="14.25" customHeight="1" x14ac:dyDescent="0.3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c r="AB763" s="23"/>
    </row>
    <row r="764" spans="1:28" ht="14.25" customHeight="1" x14ac:dyDescent="0.3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c r="AB764" s="23"/>
    </row>
    <row r="765" spans="1:28" ht="14.25" customHeight="1" x14ac:dyDescent="0.3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c r="AB765" s="23"/>
    </row>
    <row r="766" spans="1:28" ht="14.25" customHeight="1" x14ac:dyDescent="0.3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row>
    <row r="767" spans="1:28" ht="14.25" customHeight="1" x14ac:dyDescent="0.3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c r="AB767" s="23"/>
    </row>
    <row r="768" spans="1:28" ht="14.25" customHeight="1" x14ac:dyDescent="0.3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c r="AB768" s="23"/>
    </row>
    <row r="769" spans="1:28" ht="14.25" customHeight="1" x14ac:dyDescent="0.3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c r="AB769" s="23"/>
    </row>
    <row r="770" spans="1:28" ht="14.25" customHeight="1" x14ac:dyDescent="0.3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c r="AB770" s="23"/>
    </row>
    <row r="771" spans="1:28" ht="14.25" customHeight="1" x14ac:dyDescent="0.3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c r="AB771" s="23"/>
    </row>
    <row r="772" spans="1:28" ht="14.25" customHeight="1" x14ac:dyDescent="0.3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c r="AB772" s="23"/>
    </row>
    <row r="773" spans="1:28" ht="14.25" customHeight="1" x14ac:dyDescent="0.3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c r="AB773" s="23"/>
    </row>
    <row r="774" spans="1:28" ht="14.25" customHeight="1" x14ac:dyDescent="0.3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B774" s="23"/>
    </row>
    <row r="775" spans="1:28" ht="14.25" customHeight="1" x14ac:dyDescent="0.3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c r="AB775" s="23"/>
    </row>
    <row r="776" spans="1:28" ht="14.25" customHeight="1" x14ac:dyDescent="0.3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c r="AB776" s="23"/>
    </row>
    <row r="777" spans="1:28" ht="14.25" customHeight="1" x14ac:dyDescent="0.3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c r="AB777" s="23"/>
    </row>
    <row r="778" spans="1:28" ht="14.25" customHeight="1" x14ac:dyDescent="0.3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c r="AB778" s="23"/>
    </row>
    <row r="779" spans="1:28" ht="14.25" customHeight="1" x14ac:dyDescent="0.3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c r="AB779" s="23"/>
    </row>
    <row r="780" spans="1:28" ht="14.25" customHeight="1" x14ac:dyDescent="0.3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c r="AB780" s="23"/>
    </row>
    <row r="781" spans="1:28" ht="14.25" customHeight="1" x14ac:dyDescent="0.3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c r="AB781" s="23"/>
    </row>
    <row r="782" spans="1:28" ht="14.25" customHeight="1" x14ac:dyDescent="0.3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B782" s="23"/>
    </row>
    <row r="783" spans="1:28" ht="14.25" customHeight="1" x14ac:dyDescent="0.3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c r="AB783" s="23"/>
    </row>
    <row r="784" spans="1:28" ht="14.25" customHeight="1" x14ac:dyDescent="0.3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c r="AB784" s="23"/>
    </row>
    <row r="785" spans="1:28" ht="14.25" customHeight="1" x14ac:dyDescent="0.3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c r="AB785" s="23"/>
    </row>
    <row r="786" spans="1:28" ht="14.25" customHeight="1" x14ac:dyDescent="0.3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c r="AB786" s="23"/>
    </row>
    <row r="787" spans="1:28" ht="14.25" customHeight="1" x14ac:dyDescent="0.3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c r="AB787" s="23"/>
    </row>
    <row r="788" spans="1:28" ht="14.25" customHeight="1" x14ac:dyDescent="0.3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c r="AB788" s="23"/>
    </row>
    <row r="789" spans="1:28" ht="14.25" customHeight="1" x14ac:dyDescent="0.3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c r="AB789" s="23"/>
    </row>
    <row r="790" spans="1:28" ht="14.25" customHeight="1" x14ac:dyDescent="0.3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row>
    <row r="791" spans="1:28" ht="14.25" customHeight="1" x14ac:dyDescent="0.3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c r="AB791" s="23"/>
    </row>
    <row r="792" spans="1:28" ht="14.25" customHeight="1" x14ac:dyDescent="0.3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c r="AB792" s="23"/>
    </row>
    <row r="793" spans="1:28" ht="14.25" customHeight="1" x14ac:dyDescent="0.3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c r="AB793" s="23"/>
    </row>
    <row r="794" spans="1:28" ht="14.25" customHeight="1" x14ac:dyDescent="0.3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c r="AB794" s="23"/>
    </row>
    <row r="795" spans="1:28" ht="14.25" customHeight="1" x14ac:dyDescent="0.3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c r="AB795" s="23"/>
    </row>
    <row r="796" spans="1:28" ht="14.25" customHeight="1" x14ac:dyDescent="0.3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c r="AB796" s="23"/>
    </row>
    <row r="797" spans="1:28" ht="14.25" customHeight="1" x14ac:dyDescent="0.3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c r="AB797" s="23"/>
    </row>
    <row r="798" spans="1:28" ht="14.25" customHeight="1" x14ac:dyDescent="0.3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row>
    <row r="799" spans="1:28" ht="14.25" customHeight="1" x14ac:dyDescent="0.3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c r="AB799" s="23"/>
    </row>
    <row r="800" spans="1:28" ht="14.25" customHeight="1" x14ac:dyDescent="0.3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c r="AB800" s="23"/>
    </row>
    <row r="801" spans="1:28" ht="14.25" customHeight="1" x14ac:dyDescent="0.3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c r="AB801" s="23"/>
    </row>
    <row r="802" spans="1:28" ht="14.25" customHeight="1" x14ac:dyDescent="0.3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c r="AB802" s="23"/>
    </row>
    <row r="803" spans="1:28" ht="14.25" customHeight="1" x14ac:dyDescent="0.3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c r="AB803" s="23"/>
    </row>
    <row r="804" spans="1:28" ht="14.25" customHeight="1" x14ac:dyDescent="0.3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c r="AB804" s="23"/>
    </row>
    <row r="805" spans="1:28" ht="14.25" customHeight="1" x14ac:dyDescent="0.3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c r="AB805" s="23"/>
    </row>
    <row r="806" spans="1:28" ht="14.25" customHeight="1" x14ac:dyDescent="0.3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row>
    <row r="807" spans="1:28" ht="14.25" customHeight="1" x14ac:dyDescent="0.3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c r="AB807" s="23"/>
    </row>
    <row r="808" spans="1:28" ht="14.25" customHeight="1" x14ac:dyDescent="0.3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c r="AB808" s="23"/>
    </row>
    <row r="809" spans="1:28" ht="14.25" customHeight="1" x14ac:dyDescent="0.3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c r="AB809" s="23"/>
    </row>
    <row r="810" spans="1:28" ht="14.25" customHeight="1" x14ac:dyDescent="0.3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c r="AB810" s="23"/>
    </row>
    <row r="811" spans="1:28" ht="14.25" customHeight="1" x14ac:dyDescent="0.3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c r="AB811" s="23"/>
    </row>
    <row r="812" spans="1:28" ht="14.25" customHeight="1" x14ac:dyDescent="0.3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c r="AB812" s="23"/>
    </row>
    <row r="813" spans="1:28" ht="14.25" customHeight="1" x14ac:dyDescent="0.3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c r="AB813" s="23"/>
    </row>
    <row r="814" spans="1:28" ht="14.25" customHeight="1" x14ac:dyDescent="0.3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row>
    <row r="815" spans="1:28" ht="14.25" customHeight="1" x14ac:dyDescent="0.3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c r="AB815" s="23"/>
    </row>
    <row r="816" spans="1:28" ht="14.25" customHeight="1" x14ac:dyDescent="0.3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c r="AB816" s="23"/>
    </row>
    <row r="817" spans="1:28" ht="14.25" customHeight="1" x14ac:dyDescent="0.3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c r="AB817" s="23"/>
    </row>
    <row r="818" spans="1:28" ht="14.25" customHeight="1" x14ac:dyDescent="0.3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c r="AB818" s="23"/>
    </row>
    <row r="819" spans="1:28" ht="14.25" customHeight="1" x14ac:dyDescent="0.3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c r="AB819" s="23"/>
    </row>
    <row r="820" spans="1:28" ht="14.25" customHeight="1" x14ac:dyDescent="0.3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c r="AB820" s="23"/>
    </row>
    <row r="821" spans="1:28" ht="14.25" customHeight="1" x14ac:dyDescent="0.3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c r="AB821" s="23"/>
    </row>
    <row r="822" spans="1:28" ht="14.25" customHeight="1" x14ac:dyDescent="0.3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row>
    <row r="823" spans="1:28" ht="14.25" customHeight="1" x14ac:dyDescent="0.3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c r="AB823" s="23"/>
    </row>
    <row r="824" spans="1:28" ht="14.25" customHeight="1" x14ac:dyDescent="0.3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c r="AB824" s="23"/>
    </row>
    <row r="825" spans="1:28" ht="14.25" customHeight="1" x14ac:dyDescent="0.3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c r="AB825" s="23"/>
    </row>
    <row r="826" spans="1:28" ht="14.25" customHeight="1" x14ac:dyDescent="0.3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c r="AB826" s="23"/>
    </row>
    <row r="827" spans="1:28" ht="14.25" customHeight="1" x14ac:dyDescent="0.3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c r="AB827" s="23"/>
    </row>
    <row r="828" spans="1:28" ht="14.25" customHeight="1" x14ac:dyDescent="0.3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c r="AB828" s="23"/>
    </row>
    <row r="829" spans="1:28" ht="14.25" customHeight="1" x14ac:dyDescent="0.3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c r="AB829" s="23"/>
    </row>
    <row r="830" spans="1:28" ht="14.25" customHeight="1" x14ac:dyDescent="0.3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row>
    <row r="831" spans="1:28" ht="14.25" customHeight="1" x14ac:dyDescent="0.3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c r="AB831" s="23"/>
    </row>
    <row r="832" spans="1:28" ht="14.25" customHeight="1" x14ac:dyDescent="0.3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c r="AB832" s="23"/>
    </row>
    <row r="833" spans="1:28" ht="14.25" customHeight="1" x14ac:dyDescent="0.3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c r="AB833" s="23"/>
    </row>
    <row r="834" spans="1:28" ht="14.25" customHeight="1" x14ac:dyDescent="0.3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c r="AB834" s="23"/>
    </row>
    <row r="835" spans="1:28" ht="14.25" customHeight="1" x14ac:dyDescent="0.3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c r="AB835" s="23"/>
    </row>
    <row r="836" spans="1:28" ht="14.25" customHeight="1" x14ac:dyDescent="0.3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c r="AB836" s="23"/>
    </row>
    <row r="837" spans="1:28" ht="14.25" customHeight="1" x14ac:dyDescent="0.3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c r="AB837" s="23"/>
    </row>
    <row r="838" spans="1:28" ht="14.25" customHeight="1" x14ac:dyDescent="0.3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row>
    <row r="839" spans="1:28" ht="14.25" customHeight="1" x14ac:dyDescent="0.3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c r="AB839" s="23"/>
    </row>
    <row r="840" spans="1:28" ht="14.25" customHeight="1" x14ac:dyDescent="0.3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c r="AB840" s="23"/>
    </row>
    <row r="841" spans="1:28" ht="14.25" customHeight="1" x14ac:dyDescent="0.3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c r="AB841" s="23"/>
    </row>
    <row r="842" spans="1:28" ht="14.25" customHeight="1" x14ac:dyDescent="0.3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c r="AB842" s="23"/>
    </row>
    <row r="843" spans="1:28" ht="14.25" customHeight="1" x14ac:dyDescent="0.3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c r="AB843" s="23"/>
    </row>
    <row r="844" spans="1:28" ht="14.25" customHeight="1" x14ac:dyDescent="0.3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c r="AB844" s="23"/>
    </row>
    <row r="845" spans="1:28" ht="14.25" customHeight="1" x14ac:dyDescent="0.3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c r="AB845" s="23"/>
    </row>
    <row r="846" spans="1:28" ht="14.25" customHeight="1" x14ac:dyDescent="0.3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row>
    <row r="847" spans="1:28" ht="14.25" customHeight="1" x14ac:dyDescent="0.3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c r="AB847" s="23"/>
    </row>
    <row r="848" spans="1:28" ht="14.25" customHeight="1" x14ac:dyDescent="0.3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c r="AB848" s="23"/>
    </row>
    <row r="849" spans="1:28" ht="14.25" customHeight="1" x14ac:dyDescent="0.3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c r="AB849" s="23"/>
    </row>
    <row r="850" spans="1:28" ht="14.25" customHeight="1" x14ac:dyDescent="0.3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c r="AB850" s="23"/>
    </row>
    <row r="851" spans="1:28" ht="14.25" customHeight="1" x14ac:dyDescent="0.3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c r="AB851" s="23"/>
    </row>
    <row r="852" spans="1:28" ht="14.25" customHeight="1" x14ac:dyDescent="0.3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c r="AB852" s="23"/>
    </row>
    <row r="853" spans="1:28" ht="14.25" customHeight="1" x14ac:dyDescent="0.3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c r="AB853" s="23"/>
    </row>
    <row r="854" spans="1:28" ht="14.25" customHeight="1" x14ac:dyDescent="0.3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row>
    <row r="855" spans="1:28" ht="14.25" customHeight="1" x14ac:dyDescent="0.3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c r="AB855" s="23"/>
    </row>
    <row r="856" spans="1:28" ht="14.25" customHeight="1" x14ac:dyDescent="0.3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c r="AB856" s="23"/>
    </row>
    <row r="857" spans="1:28" ht="14.25" customHeight="1" x14ac:dyDescent="0.3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c r="AB857" s="23"/>
    </row>
    <row r="858" spans="1:28" ht="14.25" customHeight="1" x14ac:dyDescent="0.3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c r="AB858" s="23"/>
    </row>
    <row r="859" spans="1:28" ht="14.25" customHeight="1" x14ac:dyDescent="0.3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c r="AB859" s="23"/>
    </row>
    <row r="860" spans="1:28" ht="14.25" customHeight="1" x14ac:dyDescent="0.3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c r="AB860" s="23"/>
    </row>
    <row r="861" spans="1:28" ht="14.25" customHeight="1" x14ac:dyDescent="0.3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c r="AB861" s="23"/>
    </row>
    <row r="862" spans="1:28" ht="14.25" customHeight="1" x14ac:dyDescent="0.3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row>
    <row r="863" spans="1:28" ht="14.25" customHeight="1" x14ac:dyDescent="0.3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c r="AB863" s="23"/>
    </row>
    <row r="864" spans="1:28" ht="14.25" customHeight="1" x14ac:dyDescent="0.3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c r="AB864" s="23"/>
    </row>
    <row r="865" spans="1:28" ht="14.25" customHeight="1" x14ac:dyDescent="0.3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c r="AB865" s="23"/>
    </row>
    <row r="866" spans="1:28" ht="14.25" customHeight="1" x14ac:dyDescent="0.3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c r="AB866" s="23"/>
    </row>
    <row r="867" spans="1:28" ht="14.25" customHeight="1" x14ac:dyDescent="0.3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c r="AB867" s="23"/>
    </row>
    <row r="868" spans="1:28" ht="14.25" customHeight="1" x14ac:dyDescent="0.3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c r="AB868" s="23"/>
    </row>
    <row r="869" spans="1:28" ht="14.25" customHeight="1" x14ac:dyDescent="0.3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c r="AB869" s="23"/>
    </row>
    <row r="870" spans="1:28" ht="14.25" customHeight="1" x14ac:dyDescent="0.3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row>
    <row r="871" spans="1:28" ht="14.25" customHeight="1" x14ac:dyDescent="0.3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c r="AB871" s="23"/>
    </row>
    <row r="872" spans="1:28" ht="14.25" customHeight="1" x14ac:dyDescent="0.3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c r="AB872" s="23"/>
    </row>
    <row r="873" spans="1:28" ht="14.25" customHeight="1" x14ac:dyDescent="0.3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c r="AB873" s="23"/>
    </row>
    <row r="874" spans="1:28" ht="14.25" customHeight="1" x14ac:dyDescent="0.3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row>
    <row r="875" spans="1:28" ht="14.25" customHeight="1" x14ac:dyDescent="0.3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row>
    <row r="876" spans="1:28" ht="14.25" customHeight="1" x14ac:dyDescent="0.3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c r="AB876" s="23"/>
    </row>
    <row r="877" spans="1:28" ht="14.25" customHeight="1" x14ac:dyDescent="0.3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c r="AB877" s="23"/>
    </row>
    <row r="878" spans="1:28" ht="14.25" customHeight="1" x14ac:dyDescent="0.3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row>
    <row r="879" spans="1:28" ht="14.25" customHeight="1" x14ac:dyDescent="0.3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c r="AB879" s="23"/>
    </row>
    <row r="880" spans="1:28" ht="14.25" customHeight="1" x14ac:dyDescent="0.3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c r="AB880" s="23"/>
    </row>
    <row r="881" spans="1:28" ht="14.25" customHeight="1" x14ac:dyDescent="0.3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c r="AB881" s="23"/>
    </row>
    <row r="882" spans="1:28" ht="14.25" customHeight="1" x14ac:dyDescent="0.3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c r="AB882" s="23"/>
    </row>
    <row r="883" spans="1:28" ht="14.25" customHeight="1" x14ac:dyDescent="0.3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c r="AB883" s="23"/>
    </row>
    <row r="884" spans="1:28" ht="14.25" customHeight="1" x14ac:dyDescent="0.3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c r="AB884" s="23"/>
    </row>
    <row r="885" spans="1:28" ht="14.25" customHeight="1" x14ac:dyDescent="0.3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c r="AB885" s="23"/>
    </row>
    <row r="886" spans="1:28" ht="14.25" customHeight="1" x14ac:dyDescent="0.3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row>
    <row r="887" spans="1:28" ht="14.25" customHeight="1" x14ac:dyDescent="0.3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c r="AB887" s="23"/>
    </row>
    <row r="888" spans="1:28" ht="14.25" customHeight="1" x14ac:dyDescent="0.3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row>
    <row r="889" spans="1:28" ht="14.25" customHeight="1" x14ac:dyDescent="0.3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row>
    <row r="890" spans="1:28" ht="14.25" customHeight="1" x14ac:dyDescent="0.3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row>
    <row r="891" spans="1:28" ht="14.25" customHeight="1" x14ac:dyDescent="0.3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c r="AB891" s="23"/>
    </row>
    <row r="892" spans="1:28" ht="14.25" customHeight="1" x14ac:dyDescent="0.3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c r="AB892" s="23"/>
    </row>
    <row r="893" spans="1:28" ht="14.25" customHeight="1" x14ac:dyDescent="0.3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c r="AB893" s="23"/>
    </row>
    <row r="894" spans="1:28" ht="14.25" customHeight="1" x14ac:dyDescent="0.3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row>
    <row r="895" spans="1:28" ht="14.25" customHeight="1" x14ac:dyDescent="0.3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c r="AB895" s="23"/>
    </row>
    <row r="896" spans="1:28" ht="14.25" customHeight="1" x14ac:dyDescent="0.3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c r="AB896" s="23"/>
    </row>
    <row r="897" spans="1:28" ht="14.25" customHeight="1" x14ac:dyDescent="0.3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row>
    <row r="898" spans="1:28" ht="14.25" customHeight="1" x14ac:dyDescent="0.3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row>
    <row r="899" spans="1:28" ht="14.25" customHeight="1" x14ac:dyDescent="0.3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row>
    <row r="900" spans="1:28" ht="14.25" customHeight="1" x14ac:dyDescent="0.3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c r="AB900" s="23"/>
    </row>
    <row r="901" spans="1:28" ht="14.25" customHeight="1" x14ac:dyDescent="0.3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c r="AB901" s="23"/>
    </row>
    <row r="902" spans="1:28" ht="14.25" customHeight="1" x14ac:dyDescent="0.3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row>
    <row r="903" spans="1:28" ht="14.25" customHeight="1" x14ac:dyDescent="0.3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c r="AB903" s="23"/>
    </row>
    <row r="904" spans="1:28" ht="14.25" customHeight="1" x14ac:dyDescent="0.3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c r="AB904" s="23"/>
    </row>
    <row r="905" spans="1:28" ht="14.25" customHeight="1" x14ac:dyDescent="0.3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c r="AB905" s="23"/>
    </row>
    <row r="906" spans="1:28" ht="14.25" customHeight="1" x14ac:dyDescent="0.3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c r="AB906" s="23"/>
    </row>
    <row r="907" spans="1:28" ht="14.25" customHeight="1" x14ac:dyDescent="0.3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c r="AB907" s="23"/>
    </row>
    <row r="908" spans="1:28" ht="14.25" customHeight="1" x14ac:dyDescent="0.3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c r="AB908" s="23"/>
    </row>
    <row r="909" spans="1:28" ht="14.25" customHeight="1" x14ac:dyDescent="0.3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c r="AB909" s="23"/>
    </row>
    <row r="910" spans="1:28" ht="14.25" customHeight="1" x14ac:dyDescent="0.3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row>
    <row r="911" spans="1:28" ht="14.25" customHeight="1" x14ac:dyDescent="0.3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c r="AB911" s="23"/>
    </row>
    <row r="912" spans="1:28" ht="14.25" customHeight="1" x14ac:dyDescent="0.3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c r="AB912" s="23"/>
    </row>
    <row r="913" spans="1:28" ht="14.25" customHeight="1" x14ac:dyDescent="0.3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c r="AB913" s="23"/>
    </row>
    <row r="914" spans="1:28" ht="14.25" customHeight="1" x14ac:dyDescent="0.3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c r="AB914" s="23"/>
    </row>
    <row r="915" spans="1:28" ht="14.25" customHeight="1" x14ac:dyDescent="0.3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c r="AB915" s="23"/>
    </row>
    <row r="916" spans="1:28" ht="14.25" customHeight="1" x14ac:dyDescent="0.3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c r="AB916" s="23"/>
    </row>
    <row r="917" spans="1:28" ht="14.25" customHeight="1" x14ac:dyDescent="0.3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c r="AB917" s="23"/>
    </row>
    <row r="918" spans="1:28" ht="14.25" customHeight="1" x14ac:dyDescent="0.3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row>
    <row r="919" spans="1:28" ht="14.25" customHeight="1" x14ac:dyDescent="0.3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c r="AB919" s="23"/>
    </row>
    <row r="920" spans="1:28" ht="14.25" customHeight="1" x14ac:dyDescent="0.3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c r="AB920" s="23"/>
    </row>
    <row r="921" spans="1:28" ht="14.25" customHeight="1" x14ac:dyDescent="0.3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c r="AB921" s="23"/>
    </row>
    <row r="922" spans="1:28" ht="14.25" customHeight="1" x14ac:dyDescent="0.3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c r="AB922" s="23"/>
    </row>
    <row r="923" spans="1:28" ht="14.25" customHeight="1" x14ac:dyDescent="0.3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c r="AB923" s="23"/>
    </row>
    <row r="924" spans="1:28" ht="14.25" customHeight="1" x14ac:dyDescent="0.3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c r="AB924" s="23"/>
    </row>
    <row r="925" spans="1:28" ht="14.25" customHeight="1" x14ac:dyDescent="0.3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c r="AB925" s="23"/>
    </row>
    <row r="926" spans="1:28" ht="14.25" customHeight="1" x14ac:dyDescent="0.3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row>
    <row r="927" spans="1:28" ht="14.25" customHeight="1" x14ac:dyDescent="0.3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c r="AB927" s="23"/>
    </row>
    <row r="928" spans="1:28" ht="14.25" customHeight="1" x14ac:dyDescent="0.3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c r="AB928" s="23"/>
    </row>
    <row r="929" spans="1:28" ht="14.25" customHeight="1" x14ac:dyDescent="0.3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c r="AB929" s="23"/>
    </row>
    <row r="930" spans="1:28" ht="14.25" customHeight="1" x14ac:dyDescent="0.3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c r="AB930" s="23"/>
    </row>
    <row r="931" spans="1:28" ht="14.25" customHeight="1" x14ac:dyDescent="0.3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c r="AB931" s="23"/>
    </row>
    <row r="932" spans="1:28" ht="14.25" customHeight="1" x14ac:dyDescent="0.3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c r="AB932" s="23"/>
    </row>
    <row r="933" spans="1:28" ht="14.25" customHeight="1" x14ac:dyDescent="0.3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c r="AB933" s="23"/>
    </row>
    <row r="934" spans="1:28" ht="14.25" customHeight="1" x14ac:dyDescent="0.3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row>
    <row r="935" spans="1:28" ht="14.25" customHeight="1" x14ac:dyDescent="0.3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c r="AB935" s="23"/>
    </row>
    <row r="936" spans="1:28" ht="14.25" customHeight="1" x14ac:dyDescent="0.3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c r="AB936" s="23"/>
    </row>
    <row r="937" spans="1:28" ht="14.25" customHeight="1" x14ac:dyDescent="0.3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c r="AB937" s="23"/>
    </row>
    <row r="938" spans="1:28" ht="14.25" customHeight="1" x14ac:dyDescent="0.3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c r="AB938" s="23"/>
    </row>
    <row r="939" spans="1:28" ht="14.25" customHeight="1" x14ac:dyDescent="0.3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c r="AB939" s="23"/>
    </row>
    <row r="940" spans="1:28" ht="14.25" customHeight="1" x14ac:dyDescent="0.3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row>
    <row r="941" spans="1:28" ht="14.25" customHeight="1" x14ac:dyDescent="0.3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row>
    <row r="942" spans="1:28" ht="14.25" customHeight="1" x14ac:dyDescent="0.3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row>
    <row r="943" spans="1:28" ht="14.25" customHeight="1" x14ac:dyDescent="0.3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c r="AB943" s="23"/>
    </row>
    <row r="944" spans="1:28" ht="14.25" customHeight="1" x14ac:dyDescent="0.3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c r="AB944" s="23"/>
    </row>
    <row r="945" spans="1:28" ht="14.25" customHeight="1" x14ac:dyDescent="0.3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c r="AB945" s="23"/>
    </row>
    <row r="946" spans="1:28" ht="14.25" customHeight="1" x14ac:dyDescent="0.3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c r="AB946" s="23"/>
    </row>
    <row r="947" spans="1:28" ht="14.25" customHeight="1" x14ac:dyDescent="0.3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c r="AB947" s="23"/>
    </row>
    <row r="948" spans="1:28" ht="14.25" customHeight="1" x14ac:dyDescent="0.3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c r="AB948" s="23"/>
    </row>
    <row r="949" spans="1:28" ht="14.25" customHeight="1" x14ac:dyDescent="0.3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c r="AB949" s="23"/>
    </row>
    <row r="950" spans="1:28" ht="14.25" customHeight="1" x14ac:dyDescent="0.3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row>
    <row r="951" spans="1:28" ht="14.25" customHeight="1" x14ac:dyDescent="0.3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c r="AB951" s="23"/>
    </row>
    <row r="952" spans="1:28" ht="14.25" customHeight="1" x14ac:dyDescent="0.3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c r="AB952" s="23"/>
    </row>
    <row r="953" spans="1:28" ht="14.25" customHeight="1" x14ac:dyDescent="0.3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c r="AB953" s="23"/>
    </row>
    <row r="954" spans="1:28" ht="14.25" customHeight="1" x14ac:dyDescent="0.3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c r="AB954" s="23"/>
    </row>
    <row r="955" spans="1:28" ht="14.25" customHeight="1" x14ac:dyDescent="0.3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c r="AB955" s="23"/>
    </row>
    <row r="956" spans="1:28" ht="14.25" customHeight="1" x14ac:dyDescent="0.3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c r="AB956" s="23"/>
    </row>
    <row r="957" spans="1:28" ht="14.25" customHeight="1" x14ac:dyDescent="0.3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c r="AB957" s="23"/>
    </row>
    <row r="958" spans="1:28" ht="14.25" customHeight="1" x14ac:dyDescent="0.3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row>
    <row r="959" spans="1:28" ht="14.25" customHeight="1" x14ac:dyDescent="0.3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c r="AB959" s="23"/>
    </row>
    <row r="960" spans="1:28" ht="14.25" customHeight="1" x14ac:dyDescent="0.3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c r="AB960" s="23"/>
    </row>
    <row r="961" spans="1:28" ht="14.25" customHeight="1" x14ac:dyDescent="0.3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c r="AB961" s="23"/>
    </row>
    <row r="962" spans="1:28" ht="14.25" customHeight="1" x14ac:dyDescent="0.3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c r="AB962" s="23"/>
    </row>
    <row r="963" spans="1:28" ht="14.25" customHeight="1" x14ac:dyDescent="0.3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c r="AB963" s="23"/>
    </row>
    <row r="964" spans="1:28" ht="14.25" customHeight="1" x14ac:dyDescent="0.3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c r="AB964" s="23"/>
    </row>
    <row r="965" spans="1:28" ht="14.25" customHeight="1" x14ac:dyDescent="0.3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c r="AB965" s="23"/>
    </row>
    <row r="966" spans="1:28" ht="14.25" customHeight="1" x14ac:dyDescent="0.3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row>
    <row r="967" spans="1:28" ht="14.25" customHeight="1" x14ac:dyDescent="0.3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c r="AB967" s="23"/>
    </row>
    <row r="968" spans="1:28" ht="14.25" customHeight="1" x14ac:dyDescent="0.3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c r="AB968" s="23"/>
    </row>
    <row r="969" spans="1:28" ht="14.25" customHeight="1" x14ac:dyDescent="0.3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c r="AB969" s="23"/>
    </row>
    <row r="970" spans="1:28" ht="14.25" customHeight="1" x14ac:dyDescent="0.3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c r="AB970" s="23"/>
    </row>
    <row r="971" spans="1:28" ht="14.25" customHeight="1" x14ac:dyDescent="0.3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c r="AB971" s="23"/>
    </row>
    <row r="972" spans="1:28" ht="14.25" customHeight="1" x14ac:dyDescent="0.3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c r="AB972" s="23"/>
    </row>
    <row r="973" spans="1:28" ht="14.25" customHeight="1" x14ac:dyDescent="0.3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c r="AB973" s="23"/>
    </row>
    <row r="974" spans="1:28" ht="14.25" customHeight="1" x14ac:dyDescent="0.3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row>
    <row r="975" spans="1:28" ht="14.25" customHeight="1" x14ac:dyDescent="0.3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c r="AB975" s="23"/>
    </row>
    <row r="976" spans="1:28" ht="14.25" customHeight="1" x14ac:dyDescent="0.3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c r="AB976" s="23"/>
    </row>
    <row r="977" spans="1:28" ht="14.25" customHeight="1" x14ac:dyDescent="0.3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c r="AB977" s="23"/>
    </row>
    <row r="978" spans="1:28" ht="14.25" customHeight="1" x14ac:dyDescent="0.3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c r="AB978" s="23"/>
    </row>
    <row r="979" spans="1:28" ht="14.25" customHeight="1" x14ac:dyDescent="0.35">
      <c r="A979" s="23"/>
    </row>
  </sheetData>
  <mergeCells count="100">
    <mergeCell ref="C60:G60"/>
    <mergeCell ref="H60:I60"/>
    <mergeCell ref="J60:M60"/>
    <mergeCell ref="N60:U60"/>
    <mergeCell ref="V60:AA60"/>
    <mergeCell ref="C58:G58"/>
    <mergeCell ref="H58:I58"/>
    <mergeCell ref="J58:M58"/>
    <mergeCell ref="N58:U58"/>
    <mergeCell ref="V58:AA58"/>
    <mergeCell ref="C59:G59"/>
    <mergeCell ref="H59:I59"/>
    <mergeCell ref="J59:M59"/>
    <mergeCell ref="N59:U59"/>
    <mergeCell ref="V59:AA59"/>
    <mergeCell ref="C54:G56"/>
    <mergeCell ref="H54:I56"/>
    <mergeCell ref="J54:M56"/>
    <mergeCell ref="N54:U56"/>
    <mergeCell ref="V54:AA56"/>
    <mergeCell ref="C57:G57"/>
    <mergeCell ref="H57:I57"/>
    <mergeCell ref="J57:M57"/>
    <mergeCell ref="N57:U57"/>
    <mergeCell ref="V57:AA57"/>
    <mergeCell ref="C46:AA51"/>
    <mergeCell ref="C37:G37"/>
    <mergeCell ref="K37:AA37"/>
    <mergeCell ref="C38:G38"/>
    <mergeCell ref="K38:AA38"/>
    <mergeCell ref="C39:G39"/>
    <mergeCell ref="K39:AA39"/>
    <mergeCell ref="C40:G40"/>
    <mergeCell ref="K40:AA40"/>
    <mergeCell ref="C41:G41"/>
    <mergeCell ref="K41:AA41"/>
    <mergeCell ref="C44:AA45"/>
    <mergeCell ref="C34:AA34"/>
    <mergeCell ref="C35:G36"/>
    <mergeCell ref="H35:H36"/>
    <mergeCell ref="I35:I36"/>
    <mergeCell ref="J35:J36"/>
    <mergeCell ref="K35:AA36"/>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B1005"/>
  <sheetViews>
    <sheetView topLeftCell="K64" workbookViewId="0">
      <selection activeCell="J65" sqref="J65:M69"/>
    </sheetView>
  </sheetViews>
  <sheetFormatPr baseColWidth="10" defaultRowHeight="14.5" x14ac:dyDescent="0.35"/>
  <sheetData>
    <row r="1" spans="1:28" ht="15" thickBot="1" x14ac:dyDescent="0.4">
      <c r="A1" s="338"/>
      <c r="B1" s="1554"/>
      <c r="C1" s="1554"/>
      <c r="D1" s="1554"/>
      <c r="E1" s="1554"/>
      <c r="F1" s="1554"/>
      <c r="G1" s="1554"/>
      <c r="H1" s="338"/>
      <c r="I1" s="338"/>
      <c r="J1" s="338"/>
      <c r="K1" s="338"/>
      <c r="L1" s="338"/>
      <c r="M1" s="338"/>
      <c r="N1" s="338"/>
      <c r="O1" s="338"/>
      <c r="P1" s="338"/>
      <c r="Q1" s="338"/>
      <c r="R1" s="338"/>
      <c r="S1" s="338"/>
      <c r="T1" s="338"/>
      <c r="U1" s="338"/>
      <c r="V1" s="338"/>
      <c r="W1" s="338"/>
      <c r="X1" s="338"/>
      <c r="Y1" s="338"/>
      <c r="Z1" s="338"/>
      <c r="AA1" s="338"/>
      <c r="AB1" s="338"/>
    </row>
    <row r="2" spans="1:28" ht="15.5" customHeight="1" x14ac:dyDescent="0.35">
      <c r="A2" s="338"/>
      <c r="B2" s="1555"/>
      <c r="C2" s="1556"/>
      <c r="D2" s="1556"/>
      <c r="E2" s="1556"/>
      <c r="F2" s="1556"/>
      <c r="G2" s="1557"/>
      <c r="H2" s="1561" t="s">
        <v>0</v>
      </c>
      <c r="I2" s="1562"/>
      <c r="J2" s="1562"/>
      <c r="K2" s="1562"/>
      <c r="L2" s="1562"/>
      <c r="M2" s="1562"/>
      <c r="N2" s="1562"/>
      <c r="O2" s="1562"/>
      <c r="P2" s="1562"/>
      <c r="Q2" s="1562"/>
      <c r="R2" s="1562"/>
      <c r="S2" s="1562"/>
      <c r="T2" s="1562"/>
      <c r="U2" s="1562"/>
      <c r="V2" s="1562"/>
      <c r="W2" s="1562"/>
      <c r="X2" s="1562"/>
      <c r="Y2" s="1562"/>
      <c r="Z2" s="1562"/>
      <c r="AA2" s="1562"/>
      <c r="AB2" s="1562"/>
    </row>
    <row r="3" spans="1:28" x14ac:dyDescent="0.35">
      <c r="A3" s="338"/>
      <c r="B3" s="1558"/>
      <c r="C3" s="1559"/>
      <c r="D3" s="1559"/>
      <c r="E3" s="1559"/>
      <c r="F3" s="1559"/>
      <c r="G3" s="1560"/>
      <c r="H3" s="1563" t="s">
        <v>1</v>
      </c>
      <c r="I3" s="1564"/>
      <c r="J3" s="1564"/>
      <c r="K3" s="1564"/>
      <c r="L3" s="1564"/>
      <c r="M3" s="1564"/>
      <c r="N3" s="1564"/>
      <c r="O3" s="1565"/>
      <c r="P3" s="1563"/>
      <c r="Q3" s="1564"/>
      <c r="R3" s="1564"/>
      <c r="S3" s="1564"/>
      <c r="T3" s="1564"/>
      <c r="U3" s="1564"/>
      <c r="V3" s="1564"/>
      <c r="W3" s="1564"/>
      <c r="X3" s="1564"/>
      <c r="Y3" s="1564"/>
      <c r="Z3" s="1564"/>
      <c r="AA3" s="1564"/>
      <c r="AB3" s="1564"/>
    </row>
    <row r="4" spans="1:28" ht="15" thickBot="1" x14ac:dyDescent="0.4">
      <c r="A4" s="338"/>
      <c r="B4" s="1558"/>
      <c r="C4" s="1559"/>
      <c r="D4" s="1559"/>
      <c r="E4" s="1559"/>
      <c r="F4" s="1559"/>
      <c r="G4" s="1560"/>
      <c r="H4" s="1566" t="s">
        <v>304</v>
      </c>
      <c r="I4" s="1567"/>
      <c r="J4" s="1567"/>
      <c r="K4" s="1567"/>
      <c r="L4" s="1567"/>
      <c r="M4" s="1567"/>
      <c r="N4" s="1567"/>
      <c r="O4" s="1567"/>
      <c r="P4" s="1567"/>
      <c r="Q4" s="1567"/>
      <c r="R4" s="1567"/>
      <c r="S4" s="1567"/>
      <c r="T4" s="1567"/>
      <c r="U4" s="1567"/>
      <c r="V4" s="1567"/>
      <c r="W4" s="1567"/>
      <c r="X4" s="1567"/>
      <c r="Y4" s="1567"/>
      <c r="Z4" s="1567"/>
      <c r="AA4" s="1567"/>
      <c r="AB4" s="1567"/>
    </row>
    <row r="5" spans="1:28" x14ac:dyDescent="0.35">
      <c r="A5" s="338"/>
      <c r="B5" s="338"/>
      <c r="C5" s="338"/>
      <c r="D5" s="338"/>
      <c r="E5" s="338"/>
      <c r="F5" s="338"/>
      <c r="G5" s="338"/>
      <c r="H5" s="339"/>
      <c r="I5" s="339"/>
      <c r="J5" s="339"/>
      <c r="K5" s="339"/>
      <c r="L5" s="339"/>
      <c r="M5" s="339"/>
      <c r="N5" s="339"/>
      <c r="O5" s="339"/>
      <c r="P5" s="339"/>
      <c r="Q5" s="339"/>
      <c r="R5" s="339"/>
      <c r="S5" s="339"/>
      <c r="T5" s="339"/>
      <c r="U5" s="339"/>
      <c r="V5" s="339"/>
      <c r="W5" s="339"/>
      <c r="X5" s="339"/>
      <c r="Y5" s="339"/>
      <c r="Z5" s="339"/>
      <c r="AA5" s="339"/>
      <c r="AB5" s="339"/>
    </row>
    <row r="6" spans="1:28" ht="15" thickBot="1" x14ac:dyDescent="0.4">
      <c r="A6" s="338"/>
      <c r="B6" s="340"/>
      <c r="C6" s="341"/>
      <c r="D6" s="341"/>
      <c r="E6" s="341"/>
      <c r="F6" s="341"/>
      <c r="G6" s="341"/>
      <c r="H6" s="341"/>
      <c r="I6" s="342"/>
      <c r="J6" s="342"/>
      <c r="K6" s="342"/>
      <c r="L6" s="342"/>
      <c r="M6" s="342"/>
      <c r="N6" s="342"/>
      <c r="O6" s="342"/>
      <c r="P6" s="342"/>
      <c r="Q6" s="342"/>
      <c r="R6" s="342"/>
      <c r="S6" s="342"/>
      <c r="T6" s="342"/>
      <c r="U6" s="342"/>
      <c r="V6" s="342"/>
      <c r="W6" s="341"/>
      <c r="X6" s="341"/>
      <c r="Y6" s="341"/>
      <c r="Z6" s="341"/>
      <c r="AA6" s="341"/>
      <c r="AB6" s="343"/>
    </row>
    <row r="7" spans="1:28" x14ac:dyDescent="0.35">
      <c r="A7" s="338"/>
      <c r="B7" s="344"/>
      <c r="C7" s="1568" t="s">
        <v>4</v>
      </c>
      <c r="D7" s="1569"/>
      <c r="E7" s="1569"/>
      <c r="F7" s="1569"/>
      <c r="G7" s="1569"/>
      <c r="H7" s="1570"/>
      <c r="I7" s="1574" t="s">
        <v>305</v>
      </c>
      <c r="J7" s="1575"/>
      <c r="K7" s="1575"/>
      <c r="L7" s="1575"/>
      <c r="M7" s="1575"/>
      <c r="N7" s="1575"/>
      <c r="O7" s="1575"/>
      <c r="P7" s="1575"/>
      <c r="Q7" s="1575"/>
      <c r="R7" s="1575"/>
      <c r="S7" s="1575"/>
      <c r="T7" s="1575"/>
      <c r="U7" s="1575"/>
      <c r="V7" s="1575"/>
      <c r="W7" s="1575"/>
      <c r="X7" s="1575"/>
      <c r="Y7" s="1575"/>
      <c r="Z7" s="1575"/>
      <c r="AA7" s="1575"/>
      <c r="AB7" s="345"/>
    </row>
    <row r="8" spans="1:28" x14ac:dyDescent="0.35">
      <c r="A8" s="338"/>
      <c r="B8" s="344"/>
      <c r="C8" s="1571"/>
      <c r="D8" s="1572"/>
      <c r="E8" s="1572"/>
      <c r="F8" s="1572"/>
      <c r="G8" s="1572"/>
      <c r="H8" s="1573"/>
      <c r="I8" s="1576"/>
      <c r="J8" s="1577"/>
      <c r="K8" s="1577"/>
      <c r="L8" s="1577"/>
      <c r="M8" s="1577"/>
      <c r="N8" s="1577"/>
      <c r="O8" s="1577"/>
      <c r="P8" s="1577"/>
      <c r="Q8" s="1577"/>
      <c r="R8" s="1577"/>
      <c r="S8" s="1577"/>
      <c r="T8" s="1577"/>
      <c r="U8" s="1577"/>
      <c r="V8" s="1577"/>
      <c r="W8" s="1577"/>
      <c r="X8" s="1577"/>
      <c r="Y8" s="1577"/>
      <c r="Z8" s="1577"/>
      <c r="AA8" s="1577"/>
      <c r="AB8" s="345"/>
    </row>
    <row r="9" spans="1:28" ht="15" thickBot="1" x14ac:dyDescent="0.4">
      <c r="A9" s="338"/>
      <c r="B9" s="344"/>
      <c r="C9" s="346"/>
      <c r="D9" s="346"/>
      <c r="E9" s="346"/>
      <c r="F9" s="346"/>
      <c r="G9" s="346"/>
      <c r="H9" s="346"/>
      <c r="I9" s="347"/>
      <c r="J9" s="347"/>
      <c r="K9" s="347"/>
      <c r="L9" s="347"/>
      <c r="M9" s="347"/>
      <c r="N9" s="347"/>
      <c r="O9" s="347"/>
      <c r="P9" s="347"/>
      <c r="Q9" s="347"/>
      <c r="R9" s="347"/>
      <c r="S9" s="347"/>
      <c r="T9" s="347"/>
      <c r="U9" s="347"/>
      <c r="V9" s="347"/>
      <c r="W9" s="346"/>
      <c r="X9" s="346"/>
      <c r="Y9" s="346"/>
      <c r="Z9" s="346"/>
      <c r="AA9" s="346"/>
      <c r="AB9" s="345"/>
    </row>
    <row r="10" spans="1:28" ht="15" thickBot="1" x14ac:dyDescent="0.4">
      <c r="A10" s="338"/>
      <c r="B10" s="344"/>
      <c r="C10" s="1568" t="s">
        <v>5</v>
      </c>
      <c r="D10" s="1569"/>
      <c r="E10" s="1569"/>
      <c r="F10" s="1569"/>
      <c r="G10" s="1569"/>
      <c r="H10" s="1570"/>
      <c r="I10" s="1541" t="s">
        <v>306</v>
      </c>
      <c r="J10" s="1584"/>
      <c r="K10" s="1584"/>
      <c r="L10" s="1584"/>
      <c r="M10" s="1584"/>
      <c r="N10" s="1584"/>
      <c r="O10" s="1584"/>
      <c r="P10" s="1584"/>
      <c r="Q10" s="1585"/>
      <c r="R10" s="1445" t="s">
        <v>7</v>
      </c>
      <c r="S10" s="1589"/>
      <c r="T10" s="1589"/>
      <c r="U10" s="1590"/>
      <c r="V10" s="1581" t="s">
        <v>8</v>
      </c>
      <c r="W10" s="1582"/>
      <c r="X10" s="1582"/>
      <c r="Y10" s="1582"/>
      <c r="Z10" s="1582"/>
      <c r="AA10" s="1582"/>
      <c r="AB10" s="345"/>
    </row>
    <row r="11" spans="1:28" ht="15" thickBot="1" x14ac:dyDescent="0.4">
      <c r="A11" s="338"/>
      <c r="B11" s="344"/>
      <c r="C11" s="1571"/>
      <c r="D11" s="1572"/>
      <c r="E11" s="1572"/>
      <c r="F11" s="1572"/>
      <c r="G11" s="1572"/>
      <c r="H11" s="1573"/>
      <c r="I11" s="1586"/>
      <c r="J11" s="1587"/>
      <c r="K11" s="1587"/>
      <c r="L11" s="1587"/>
      <c r="M11" s="1587"/>
      <c r="N11" s="1587"/>
      <c r="O11" s="1587"/>
      <c r="P11" s="1587"/>
      <c r="Q11" s="1588"/>
      <c r="R11" s="1446" t="s">
        <v>307</v>
      </c>
      <c r="S11" s="1796"/>
      <c r="T11" s="1796"/>
      <c r="U11" s="1640"/>
      <c r="V11" s="1547" t="s">
        <v>275</v>
      </c>
      <c r="W11" s="1651"/>
      <c r="X11" s="1651"/>
      <c r="Y11" s="1651"/>
      <c r="Z11" s="1651"/>
      <c r="AA11" s="1651"/>
      <c r="AB11" s="345"/>
    </row>
    <row r="12" spans="1:28" ht="15" thickBot="1" x14ac:dyDescent="0.4">
      <c r="A12" s="338"/>
      <c r="B12" s="372"/>
      <c r="C12" s="373"/>
      <c r="D12" s="373"/>
      <c r="E12" s="373"/>
      <c r="F12" s="373"/>
      <c r="G12" s="373"/>
      <c r="H12" s="373"/>
      <c r="I12" s="373"/>
      <c r="J12" s="373"/>
      <c r="K12" s="373"/>
      <c r="L12" s="373"/>
      <c r="M12" s="373"/>
      <c r="N12" s="373"/>
      <c r="O12" s="373"/>
      <c r="P12" s="373"/>
      <c r="Q12" s="373"/>
      <c r="R12" s="373"/>
      <c r="S12" s="373"/>
      <c r="T12" s="373"/>
      <c r="U12" s="373"/>
      <c r="V12" s="373"/>
      <c r="W12" s="373"/>
      <c r="X12" s="373"/>
      <c r="Y12" s="373"/>
      <c r="Z12" s="373"/>
      <c r="AA12" s="373"/>
      <c r="AB12" s="374"/>
    </row>
    <row r="13" spans="1:28" x14ac:dyDescent="0.35">
      <c r="A13" s="338"/>
      <c r="B13" s="372"/>
      <c r="C13" s="1568" t="s">
        <v>10</v>
      </c>
      <c r="D13" s="1569"/>
      <c r="E13" s="1569"/>
      <c r="F13" s="1569"/>
      <c r="G13" s="1569"/>
      <c r="H13" s="1569"/>
      <c r="I13" s="1533" t="s">
        <v>308</v>
      </c>
      <c r="J13" s="1533"/>
      <c r="K13" s="1533"/>
      <c r="L13" s="1533"/>
      <c r="M13" s="1533"/>
      <c r="N13" s="1533"/>
      <c r="O13" s="1533"/>
      <c r="P13" s="1533"/>
      <c r="Q13" s="1533"/>
      <c r="R13" s="1533"/>
      <c r="S13" s="1578"/>
      <c r="T13" s="1581" t="s">
        <v>11</v>
      </c>
      <c r="U13" s="1582"/>
      <c r="V13" s="1582"/>
      <c r="W13" s="1582"/>
      <c r="X13" s="1582"/>
      <c r="Y13" s="1582"/>
      <c r="Z13" s="1582"/>
      <c r="AA13" s="1582"/>
      <c r="AB13" s="374"/>
    </row>
    <row r="14" spans="1:28" ht="15" thickBot="1" x14ac:dyDescent="0.4">
      <c r="A14" s="338"/>
      <c r="B14" s="372"/>
      <c r="C14" s="1571"/>
      <c r="D14" s="1572"/>
      <c r="E14" s="1572"/>
      <c r="F14" s="1572"/>
      <c r="G14" s="1572"/>
      <c r="H14" s="1572"/>
      <c r="I14" s="1579"/>
      <c r="J14" s="1579"/>
      <c r="K14" s="1579"/>
      <c r="L14" s="1579"/>
      <c r="M14" s="1579"/>
      <c r="N14" s="1579"/>
      <c r="O14" s="1579"/>
      <c r="P14" s="1579"/>
      <c r="Q14" s="1579"/>
      <c r="R14" s="1579"/>
      <c r="S14" s="1580"/>
      <c r="T14" s="1547" t="s">
        <v>266</v>
      </c>
      <c r="U14" s="1651"/>
      <c r="V14" s="1651"/>
      <c r="W14" s="1651"/>
      <c r="X14" s="1651"/>
      <c r="Y14" s="1651"/>
      <c r="Z14" s="1651"/>
      <c r="AA14" s="1651"/>
      <c r="AB14" s="374"/>
    </row>
    <row r="15" spans="1:28" ht="15" thickBot="1" x14ac:dyDescent="0.4">
      <c r="A15" s="338"/>
      <c r="B15" s="372"/>
      <c r="C15" s="373"/>
      <c r="D15" s="373"/>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4"/>
    </row>
    <row r="16" spans="1:28" ht="15" thickBot="1" x14ac:dyDescent="0.4">
      <c r="A16" s="338"/>
      <c r="B16" s="372"/>
      <c r="C16" s="1445" t="s">
        <v>13</v>
      </c>
      <c r="D16" s="1589"/>
      <c r="E16" s="1589"/>
      <c r="F16" s="1589"/>
      <c r="G16" s="1589"/>
      <c r="H16" s="1589"/>
      <c r="I16" s="1395" t="s">
        <v>309</v>
      </c>
      <c r="J16" s="1395"/>
      <c r="K16" s="1395"/>
      <c r="L16" s="1395"/>
      <c r="M16" s="1395"/>
      <c r="N16" s="1395"/>
      <c r="O16" s="1395"/>
      <c r="P16" s="1395"/>
      <c r="Q16" s="1395"/>
      <c r="R16" s="1395"/>
      <c r="S16" s="1395"/>
      <c r="T16" s="1395"/>
      <c r="U16" s="1395"/>
      <c r="V16" s="1395"/>
      <c r="W16" s="1395"/>
      <c r="X16" s="1395"/>
      <c r="Y16" s="1395"/>
      <c r="Z16" s="1395"/>
      <c r="AA16" s="1395"/>
      <c r="AB16" s="374"/>
    </row>
    <row r="17" spans="1:28" ht="15" thickBot="1" x14ac:dyDescent="0.4">
      <c r="A17" s="338"/>
      <c r="B17" s="372"/>
      <c r="C17" s="347"/>
      <c r="D17" s="347"/>
      <c r="E17" s="347"/>
      <c r="F17" s="347"/>
      <c r="G17" s="347"/>
      <c r="H17" s="347"/>
      <c r="I17" s="286"/>
      <c r="J17" s="286"/>
      <c r="K17" s="286"/>
      <c r="L17" s="286"/>
      <c r="M17" s="286"/>
      <c r="N17" s="286"/>
      <c r="O17" s="286"/>
      <c r="P17" s="286"/>
      <c r="Q17" s="286"/>
      <c r="R17" s="286"/>
      <c r="S17" s="286"/>
      <c r="T17" s="286"/>
      <c r="U17" s="286"/>
      <c r="V17" s="286"/>
      <c r="W17" s="286"/>
      <c r="X17" s="286"/>
      <c r="Y17" s="286"/>
      <c r="Z17" s="286"/>
      <c r="AA17" s="286"/>
      <c r="AB17" s="374"/>
    </row>
    <row r="18" spans="1:28" ht="15" thickBot="1" x14ac:dyDescent="0.4">
      <c r="A18" s="338"/>
      <c r="B18" s="372"/>
      <c r="C18" s="1445" t="s">
        <v>67</v>
      </c>
      <c r="D18" s="1589"/>
      <c r="E18" s="1589"/>
      <c r="F18" s="1589"/>
      <c r="G18" s="1589"/>
      <c r="H18" s="1589"/>
      <c r="I18" s="1395" t="s">
        <v>310</v>
      </c>
      <c r="J18" s="1395"/>
      <c r="K18" s="1395"/>
      <c r="L18" s="1395"/>
      <c r="M18" s="1395"/>
      <c r="N18" s="1395"/>
      <c r="O18" s="1395"/>
      <c r="P18" s="1395"/>
      <c r="Q18" s="1395"/>
      <c r="R18" s="1395"/>
      <c r="S18" s="1395"/>
      <c r="T18" s="1395"/>
      <c r="U18" s="1395"/>
      <c r="V18" s="1395"/>
      <c r="W18" s="1395"/>
      <c r="X18" s="1395"/>
      <c r="Y18" s="1395"/>
      <c r="Z18" s="1395"/>
      <c r="AA18" s="1395"/>
      <c r="AB18" s="374"/>
    </row>
    <row r="19" spans="1:28" ht="15" thickBot="1" x14ac:dyDescent="0.4">
      <c r="A19" s="338"/>
      <c r="B19" s="372"/>
      <c r="C19" s="347"/>
      <c r="D19" s="347"/>
      <c r="E19" s="347"/>
      <c r="F19" s="347"/>
      <c r="G19" s="347"/>
      <c r="H19" s="347"/>
      <c r="I19" s="286"/>
      <c r="J19" s="286"/>
      <c r="K19" s="286"/>
      <c r="L19" s="286"/>
      <c r="M19" s="286"/>
      <c r="N19" s="286"/>
      <c r="O19" s="286"/>
      <c r="P19" s="286"/>
      <c r="Q19" s="286"/>
      <c r="R19" s="286"/>
      <c r="S19" s="286"/>
      <c r="T19" s="286"/>
      <c r="U19" s="286"/>
      <c r="V19" s="286"/>
      <c r="W19" s="286"/>
      <c r="X19" s="286"/>
      <c r="Y19" s="286"/>
      <c r="Z19" s="286"/>
      <c r="AA19" s="286"/>
      <c r="AB19" s="374"/>
    </row>
    <row r="20" spans="1:28" x14ac:dyDescent="0.35">
      <c r="A20" s="338"/>
      <c r="B20" s="372"/>
      <c r="C20" s="1623" t="s">
        <v>592</v>
      </c>
      <c r="D20" s="1624"/>
      <c r="E20" s="1624"/>
      <c r="F20" s="1624"/>
      <c r="G20" s="1624"/>
      <c r="H20" s="1625"/>
      <c r="I20" s="1841"/>
      <c r="J20" s="1533"/>
      <c r="K20" s="1533"/>
      <c r="L20" s="1578"/>
      <c r="M20" s="1581" t="s">
        <v>18</v>
      </c>
      <c r="N20" s="1582"/>
      <c r="O20" s="1582"/>
      <c r="P20" s="1582"/>
      <c r="Q20" s="1582"/>
      <c r="R20" s="1582"/>
      <c r="S20" s="1635"/>
      <c r="T20" s="1581" t="s">
        <v>19</v>
      </c>
      <c r="U20" s="1582"/>
      <c r="V20" s="1582"/>
      <c r="W20" s="1582"/>
      <c r="X20" s="1582"/>
      <c r="Y20" s="1582"/>
      <c r="Z20" s="1582"/>
      <c r="AA20" s="1582"/>
      <c r="AB20" s="374"/>
    </row>
    <row r="21" spans="1:28" ht="15" thickBot="1" x14ac:dyDescent="0.4">
      <c r="A21" s="338"/>
      <c r="B21" s="372"/>
      <c r="C21" s="1626"/>
      <c r="D21" s="1627"/>
      <c r="E21" s="1627"/>
      <c r="F21" s="1627"/>
      <c r="G21" s="1627"/>
      <c r="H21" s="1628"/>
      <c r="I21" s="1842"/>
      <c r="J21" s="1579"/>
      <c r="K21" s="1579"/>
      <c r="L21" s="1580"/>
      <c r="M21" s="1843" t="s">
        <v>154</v>
      </c>
      <c r="N21" s="1844"/>
      <c r="O21" s="1844"/>
      <c r="P21" s="1844"/>
      <c r="Q21" s="1844"/>
      <c r="R21" s="1844"/>
      <c r="S21" s="1845"/>
      <c r="T21" s="1846" t="s">
        <v>57</v>
      </c>
      <c r="U21" s="1847"/>
      <c r="V21" s="1847"/>
      <c r="W21" s="1847"/>
      <c r="X21" s="1847"/>
      <c r="Y21" s="1847"/>
      <c r="Z21" s="1847"/>
      <c r="AA21" s="1847"/>
      <c r="AB21" s="374"/>
    </row>
    <row r="22" spans="1:28" ht="15" thickBot="1" x14ac:dyDescent="0.4">
      <c r="A22" s="338"/>
      <c r="B22" s="372"/>
      <c r="C22" s="373"/>
      <c r="D22" s="373"/>
      <c r="E22" s="373"/>
      <c r="F22" s="373"/>
      <c r="G22" s="373"/>
      <c r="H22" s="373"/>
      <c r="I22" s="373"/>
      <c r="J22" s="373"/>
      <c r="K22" s="373"/>
      <c r="L22" s="373"/>
      <c r="M22" s="373"/>
      <c r="N22" s="373"/>
      <c r="O22" s="373"/>
      <c r="P22" s="373"/>
      <c r="Q22" s="373"/>
      <c r="R22" s="373"/>
      <c r="S22" s="373"/>
      <c r="T22" s="373"/>
      <c r="U22" s="373"/>
      <c r="V22" s="373"/>
      <c r="W22" s="373"/>
      <c r="X22" s="373"/>
      <c r="Y22" s="373"/>
      <c r="Z22" s="373"/>
      <c r="AA22" s="373"/>
      <c r="AB22" s="374"/>
    </row>
    <row r="23" spans="1:28" x14ac:dyDescent="0.35">
      <c r="A23" s="338"/>
      <c r="B23" s="372"/>
      <c r="C23" s="1828" t="s">
        <v>22</v>
      </c>
      <c r="D23" s="1829"/>
      <c r="E23" s="1829"/>
      <c r="F23" s="1829"/>
      <c r="G23" s="1829"/>
      <c r="H23" s="1829"/>
      <c r="I23" s="1830"/>
      <c r="J23" s="1831" t="s">
        <v>23</v>
      </c>
      <c r="K23" s="1829"/>
      <c r="L23" s="1829"/>
      <c r="M23" s="1829"/>
      <c r="N23" s="1829"/>
      <c r="O23" s="1829"/>
      <c r="P23" s="1830"/>
      <c r="Q23" s="1831" t="s">
        <v>24</v>
      </c>
      <c r="R23" s="1829"/>
      <c r="S23" s="1829"/>
      <c r="T23" s="1829"/>
      <c r="U23" s="1829"/>
      <c r="V23" s="1829"/>
      <c r="W23" s="1829"/>
      <c r="X23" s="1829"/>
      <c r="Y23" s="1829"/>
      <c r="Z23" s="1829"/>
      <c r="AA23" s="1830"/>
      <c r="AB23" s="374"/>
    </row>
    <row r="24" spans="1:28" ht="15" thickBot="1" x14ac:dyDescent="0.4">
      <c r="A24" s="375"/>
      <c r="B24" s="286"/>
      <c r="C24" s="1832" t="s">
        <v>311</v>
      </c>
      <c r="D24" s="1833"/>
      <c r="E24" s="1833"/>
      <c r="F24" s="1833"/>
      <c r="G24" s="1833"/>
      <c r="H24" s="1833"/>
      <c r="I24" s="1834"/>
      <c r="J24" s="1835" t="s">
        <v>293</v>
      </c>
      <c r="K24" s="1836"/>
      <c r="L24" s="1836"/>
      <c r="M24" s="1836"/>
      <c r="N24" s="1836"/>
      <c r="O24" s="1836"/>
      <c r="P24" s="1837"/>
      <c r="Q24" s="1838" t="s">
        <v>312</v>
      </c>
      <c r="R24" s="1839"/>
      <c r="S24" s="1839"/>
      <c r="T24" s="1839"/>
      <c r="U24" s="1839"/>
      <c r="V24" s="1839"/>
      <c r="W24" s="1839"/>
      <c r="X24" s="1839"/>
      <c r="Y24" s="1839"/>
      <c r="Z24" s="1839"/>
      <c r="AA24" s="1840"/>
      <c r="AB24" s="374"/>
    </row>
    <row r="25" spans="1:28" ht="15" thickBot="1" x14ac:dyDescent="0.4">
      <c r="A25" s="338"/>
      <c r="B25" s="372"/>
      <c r="C25" s="373"/>
      <c r="D25" s="373"/>
      <c r="E25" s="373"/>
      <c r="F25" s="373"/>
      <c r="G25" s="373"/>
      <c r="H25" s="373"/>
      <c r="I25" s="373"/>
      <c r="J25" s="373"/>
      <c r="K25" s="373"/>
      <c r="L25" s="373"/>
      <c r="M25" s="373"/>
      <c r="N25" s="373"/>
      <c r="O25" s="373"/>
      <c r="P25" s="373"/>
      <c r="Q25" s="373"/>
      <c r="R25" s="373"/>
      <c r="S25" s="373"/>
      <c r="T25" s="373"/>
      <c r="U25" s="373"/>
      <c r="V25" s="373"/>
      <c r="W25" s="373"/>
      <c r="X25" s="373"/>
      <c r="Y25" s="373"/>
      <c r="Z25" s="373"/>
      <c r="AA25" s="373"/>
      <c r="AB25" s="374"/>
    </row>
    <row r="26" spans="1:28" ht="15" thickBot="1" x14ac:dyDescent="0.4">
      <c r="A26" s="338"/>
      <c r="B26" s="372"/>
      <c r="C26" s="1445" t="s">
        <v>26</v>
      </c>
      <c r="D26" s="1589"/>
      <c r="E26" s="1589"/>
      <c r="F26" s="1589"/>
      <c r="G26" s="1589"/>
      <c r="H26" s="1589"/>
      <c r="I26" s="1796" t="s">
        <v>313</v>
      </c>
      <c r="J26" s="1796"/>
      <c r="K26" s="1796"/>
      <c r="L26" s="1796"/>
      <c r="M26" s="1796"/>
      <c r="N26" s="1796"/>
      <c r="O26" s="1796"/>
      <c r="P26" s="1796"/>
      <c r="Q26" s="1796"/>
      <c r="R26" s="1796"/>
      <c r="S26" s="1796"/>
      <c r="T26" s="1796"/>
      <c r="U26" s="1796"/>
      <c r="V26" s="1796"/>
      <c r="W26" s="1796"/>
      <c r="X26" s="1796"/>
      <c r="Y26" s="1796"/>
      <c r="Z26" s="1796"/>
      <c r="AA26" s="1796"/>
      <c r="AB26" s="374"/>
    </row>
    <row r="27" spans="1:28" ht="15" thickBot="1" x14ac:dyDescent="0.4">
      <c r="A27" s="338"/>
      <c r="B27" s="372"/>
      <c r="C27" s="347"/>
      <c r="D27" s="347"/>
      <c r="E27" s="347"/>
      <c r="F27" s="347"/>
      <c r="G27" s="347"/>
      <c r="H27" s="347"/>
      <c r="I27" s="286"/>
      <c r="J27" s="286"/>
      <c r="K27" s="286"/>
      <c r="L27" s="286"/>
      <c r="M27" s="286"/>
      <c r="N27" s="286"/>
      <c r="O27" s="286"/>
      <c r="P27" s="286"/>
      <c r="Q27" s="286"/>
      <c r="R27" s="286"/>
      <c r="S27" s="286"/>
      <c r="T27" s="286"/>
      <c r="U27" s="286"/>
      <c r="V27" s="286"/>
      <c r="W27" s="286"/>
      <c r="X27" s="286"/>
      <c r="Y27" s="286"/>
      <c r="Z27" s="286"/>
      <c r="AA27" s="286"/>
      <c r="AB27" s="374"/>
    </row>
    <row r="28" spans="1:28" ht="15" thickBot="1" x14ac:dyDescent="0.4">
      <c r="A28" s="338"/>
      <c r="B28" s="372"/>
      <c r="C28" s="1445" t="s">
        <v>28</v>
      </c>
      <c r="D28" s="1589"/>
      <c r="E28" s="1589"/>
      <c r="F28" s="1589"/>
      <c r="G28" s="1589"/>
      <c r="H28" s="1590"/>
      <c r="I28" s="1852">
        <v>0.91</v>
      </c>
      <c r="J28" s="1853"/>
      <c r="K28" s="1641" t="s">
        <v>29</v>
      </c>
      <c r="L28" s="1642"/>
      <c r="M28" s="1642"/>
      <c r="N28" s="1643"/>
      <c r="O28" s="1644" t="s">
        <v>30</v>
      </c>
      <c r="P28" s="1645"/>
      <c r="Q28" s="1645"/>
      <c r="R28" s="1646"/>
      <c r="S28" s="352"/>
      <c r="T28" s="1644" t="s">
        <v>31</v>
      </c>
      <c r="U28" s="1645"/>
      <c r="V28" s="1646"/>
      <c r="W28" s="376" t="s">
        <v>32</v>
      </c>
      <c r="X28" s="1647" t="s">
        <v>251</v>
      </c>
      <c r="Y28" s="1648"/>
      <c r="Z28" s="1649"/>
      <c r="AA28" s="377"/>
      <c r="AB28" s="374"/>
    </row>
    <row r="29" spans="1:28" ht="15" thickBot="1" x14ac:dyDescent="0.4">
      <c r="A29" s="338"/>
      <c r="B29" s="372"/>
      <c r="C29" s="373"/>
      <c r="D29" s="373"/>
      <c r="E29" s="373"/>
      <c r="F29" s="373"/>
      <c r="G29" s="373"/>
      <c r="H29" s="373"/>
      <c r="I29" s="373"/>
      <c r="J29" s="373"/>
      <c r="K29" s="373"/>
      <c r="L29" s="373"/>
      <c r="M29" s="373"/>
      <c r="N29" s="373"/>
      <c r="O29" s="373"/>
      <c r="P29" s="373"/>
      <c r="Q29" s="373"/>
      <c r="R29" s="373"/>
      <c r="S29" s="373"/>
      <c r="T29" s="373"/>
      <c r="U29" s="373"/>
      <c r="V29" s="373"/>
      <c r="W29" s="373"/>
      <c r="X29" s="373"/>
      <c r="Y29" s="373"/>
      <c r="Z29" s="373"/>
      <c r="AA29" s="373"/>
      <c r="AB29" s="374"/>
    </row>
    <row r="30" spans="1:28" x14ac:dyDescent="0.35">
      <c r="A30" s="338"/>
      <c r="B30" s="372"/>
      <c r="C30" s="1667" t="s">
        <v>34</v>
      </c>
      <c r="D30" s="1668"/>
      <c r="E30" s="1668"/>
      <c r="F30" s="1668"/>
      <c r="G30" s="1668"/>
      <c r="H30" s="1668"/>
      <c r="I30" s="1668"/>
      <c r="J30" s="1669"/>
      <c r="K30" s="1673" t="s">
        <v>35</v>
      </c>
      <c r="L30" s="1674"/>
      <c r="M30" s="1674"/>
      <c r="N30" s="1674"/>
      <c r="O30" s="1674"/>
      <c r="P30" s="1674"/>
      <c r="Q30" s="1674"/>
      <c r="R30" s="1675"/>
      <c r="S30" s="1676" t="s">
        <v>36</v>
      </c>
      <c r="T30" s="1677"/>
      <c r="U30" s="1677"/>
      <c r="V30" s="1677"/>
      <c r="W30" s="1678"/>
      <c r="X30" s="1679" t="s">
        <v>37</v>
      </c>
      <c r="Y30" s="1680"/>
      <c r="Z30" s="1680"/>
      <c r="AA30" s="1680"/>
      <c r="AB30" s="374"/>
    </row>
    <row r="31" spans="1:28" x14ac:dyDescent="0.35">
      <c r="A31" s="338"/>
      <c r="B31" s="372"/>
      <c r="C31" s="1670"/>
      <c r="D31" s="1671"/>
      <c r="E31" s="1671"/>
      <c r="F31" s="1671"/>
      <c r="G31" s="1671"/>
      <c r="H31" s="1671"/>
      <c r="I31" s="1671"/>
      <c r="J31" s="1672"/>
      <c r="K31" s="1848" t="s">
        <v>38</v>
      </c>
      <c r="L31" s="1849"/>
      <c r="M31" s="1849"/>
      <c r="N31" s="1850"/>
      <c r="O31" s="1851" t="s">
        <v>39</v>
      </c>
      <c r="P31" s="1849"/>
      <c r="Q31" s="1849"/>
      <c r="R31" s="1850"/>
      <c r="S31" s="1851" t="s">
        <v>38</v>
      </c>
      <c r="T31" s="1850"/>
      <c r="U31" s="1851" t="s">
        <v>39</v>
      </c>
      <c r="V31" s="1849"/>
      <c r="W31" s="1850"/>
      <c r="X31" s="1851" t="s">
        <v>38</v>
      </c>
      <c r="Y31" s="1850"/>
      <c r="Z31" s="1851" t="s">
        <v>39</v>
      </c>
      <c r="AA31" s="1849"/>
      <c r="AB31" s="374"/>
    </row>
    <row r="32" spans="1:28" ht="15" thickBot="1" x14ac:dyDescent="0.4">
      <c r="A32" s="338"/>
      <c r="B32" s="372"/>
      <c r="C32" s="1670"/>
      <c r="D32" s="1671"/>
      <c r="E32" s="1671"/>
      <c r="F32" s="1671"/>
      <c r="G32" s="1671"/>
      <c r="H32" s="1671"/>
      <c r="I32" s="1671"/>
      <c r="J32" s="1672"/>
      <c r="K32" s="1433">
        <v>0</v>
      </c>
      <c r="L32" s="1652"/>
      <c r="M32" s="1652"/>
      <c r="N32" s="1666"/>
      <c r="O32" s="1460">
        <v>0.79</v>
      </c>
      <c r="P32" s="1652"/>
      <c r="Q32" s="1652"/>
      <c r="R32" s="1666"/>
      <c r="S32" s="1460">
        <v>0.8</v>
      </c>
      <c r="T32" s="1666"/>
      <c r="U32" s="1460">
        <v>0.89</v>
      </c>
      <c r="V32" s="1652"/>
      <c r="W32" s="1666"/>
      <c r="X32" s="1460">
        <v>0.9</v>
      </c>
      <c r="Y32" s="1666"/>
      <c r="Z32" s="1460">
        <v>1</v>
      </c>
      <c r="AA32" s="1652"/>
      <c r="AB32" s="374"/>
    </row>
    <row r="33" spans="1:28" ht="15" thickBot="1" x14ac:dyDescent="0.4">
      <c r="A33" s="338"/>
      <c r="B33" s="372"/>
      <c r="C33" s="373"/>
      <c r="D33" s="373"/>
      <c r="E33" s="373"/>
      <c r="F33" s="373"/>
      <c r="G33" s="373"/>
      <c r="H33" s="373"/>
      <c r="I33" s="373"/>
      <c r="J33" s="373"/>
      <c r="K33" s="373"/>
      <c r="L33" s="373"/>
      <c r="M33" s="373"/>
      <c r="N33" s="373"/>
      <c r="O33" s="373"/>
      <c r="P33" s="373"/>
      <c r="Q33" s="373"/>
      <c r="R33" s="373"/>
      <c r="S33" s="373"/>
      <c r="T33" s="373" t="s">
        <v>314</v>
      </c>
      <c r="U33" s="373"/>
      <c r="V33" s="373"/>
      <c r="W33" s="373"/>
      <c r="X33" s="373"/>
      <c r="Y33" s="373"/>
      <c r="Z33" s="373"/>
      <c r="AA33" s="373"/>
      <c r="AB33" s="374"/>
    </row>
    <row r="34" spans="1:28" ht="15" thickBot="1" x14ac:dyDescent="0.4">
      <c r="A34" s="337"/>
      <c r="B34" s="378"/>
      <c r="C34" s="1653" t="s">
        <v>40</v>
      </c>
      <c r="D34" s="1654"/>
      <c r="E34" s="1654"/>
      <c r="F34" s="1654"/>
      <c r="G34" s="1654"/>
      <c r="H34" s="1654"/>
      <c r="I34" s="1654"/>
      <c r="J34" s="1654"/>
      <c r="K34" s="1654"/>
      <c r="L34" s="1654"/>
      <c r="M34" s="1654"/>
      <c r="N34" s="1654"/>
      <c r="O34" s="1654"/>
      <c r="P34" s="1654"/>
      <c r="Q34" s="1654"/>
      <c r="R34" s="1654"/>
      <c r="S34" s="1654"/>
      <c r="T34" s="1654"/>
      <c r="U34" s="1654"/>
      <c r="V34" s="1654"/>
      <c r="W34" s="1654"/>
      <c r="X34" s="1654"/>
      <c r="Y34" s="1654"/>
      <c r="Z34" s="1654"/>
      <c r="AA34" s="1654"/>
      <c r="AB34" s="374"/>
    </row>
    <row r="35" spans="1:28" ht="31" customHeight="1" x14ac:dyDescent="0.35">
      <c r="A35" s="337"/>
      <c r="B35" s="378"/>
      <c r="C35" s="1655" t="s">
        <v>41</v>
      </c>
      <c r="D35" s="1656"/>
      <c r="E35" s="1656"/>
      <c r="F35" s="1656"/>
      <c r="G35" s="1657"/>
      <c r="H35" s="1661" t="s">
        <v>315</v>
      </c>
      <c r="I35" s="1661" t="s">
        <v>316</v>
      </c>
      <c r="J35" s="1661" t="s">
        <v>42</v>
      </c>
      <c r="K35" s="1655" t="s">
        <v>43</v>
      </c>
      <c r="L35" s="1656"/>
      <c r="M35" s="1656"/>
      <c r="N35" s="1656"/>
      <c r="O35" s="1656"/>
      <c r="P35" s="1656"/>
      <c r="Q35" s="1656"/>
      <c r="R35" s="1656"/>
      <c r="S35" s="1656"/>
      <c r="T35" s="1656"/>
      <c r="U35" s="1656"/>
      <c r="V35" s="1656"/>
      <c r="W35" s="1656"/>
      <c r="X35" s="1656"/>
      <c r="Y35" s="1656"/>
      <c r="Z35" s="1656"/>
      <c r="AA35" s="1656"/>
      <c r="AB35" s="374"/>
    </row>
    <row r="36" spans="1:28" ht="15" thickBot="1" x14ac:dyDescent="0.4">
      <c r="A36" s="337"/>
      <c r="B36" s="378"/>
      <c r="C36" s="1870"/>
      <c r="D36" s="1871"/>
      <c r="E36" s="1871"/>
      <c r="F36" s="1871"/>
      <c r="G36" s="1872"/>
      <c r="H36" s="1873"/>
      <c r="I36" s="1873"/>
      <c r="J36" s="1873"/>
      <c r="K36" s="1658"/>
      <c r="L36" s="1659"/>
      <c r="M36" s="1659"/>
      <c r="N36" s="1659"/>
      <c r="O36" s="1659"/>
      <c r="P36" s="1659"/>
      <c r="Q36" s="1659"/>
      <c r="R36" s="1659"/>
      <c r="S36" s="1659"/>
      <c r="T36" s="1659"/>
      <c r="U36" s="1659"/>
      <c r="V36" s="1659"/>
      <c r="W36" s="1659"/>
      <c r="X36" s="1659"/>
      <c r="Y36" s="1659"/>
      <c r="Z36" s="1659"/>
      <c r="AA36" s="1659"/>
      <c r="AB36" s="374"/>
    </row>
    <row r="37" spans="1:28" ht="101.5" customHeight="1" thickBot="1" x14ac:dyDescent="0.4">
      <c r="A37" s="337"/>
      <c r="B37" s="378"/>
      <c r="C37" s="1693" t="s">
        <v>197</v>
      </c>
      <c r="D37" s="1694"/>
      <c r="E37" s="1694"/>
      <c r="F37" s="1694"/>
      <c r="G37" s="1695"/>
      <c r="H37" s="104">
        <v>108</v>
      </c>
      <c r="I37" s="104">
        <v>123</v>
      </c>
      <c r="J37" s="379">
        <v>0.878</v>
      </c>
      <c r="K37" s="1859" t="s">
        <v>317</v>
      </c>
      <c r="L37" s="1860"/>
      <c r="M37" s="1860"/>
      <c r="N37" s="1860"/>
      <c r="O37" s="1860"/>
      <c r="P37" s="1860"/>
      <c r="Q37" s="1860"/>
      <c r="R37" s="1860"/>
      <c r="S37" s="1860"/>
      <c r="T37" s="1860"/>
      <c r="U37" s="1860"/>
      <c r="V37" s="1860"/>
      <c r="W37" s="1860"/>
      <c r="X37" s="1860"/>
      <c r="Y37" s="1860"/>
      <c r="Z37" s="1860"/>
      <c r="AA37" s="1860"/>
      <c r="AB37" s="374"/>
    </row>
    <row r="38" spans="1:28" ht="58" customHeight="1" x14ac:dyDescent="0.35">
      <c r="A38" s="1685"/>
      <c r="B38" s="1861"/>
      <c r="C38" s="1687" t="s">
        <v>200</v>
      </c>
      <c r="D38" s="1688"/>
      <c r="E38" s="1688"/>
      <c r="F38" s="1688"/>
      <c r="G38" s="1689"/>
      <c r="H38" s="1862">
        <v>76</v>
      </c>
      <c r="I38" s="1862">
        <v>91</v>
      </c>
      <c r="J38" s="1865">
        <v>0.83520000000000005</v>
      </c>
      <c r="K38" s="1868" t="s">
        <v>1280</v>
      </c>
      <c r="L38" s="1869"/>
      <c r="M38" s="1869"/>
      <c r="N38" s="1869"/>
      <c r="O38" s="1869"/>
      <c r="P38" s="1869"/>
      <c r="Q38" s="1869"/>
      <c r="R38" s="1869"/>
      <c r="S38" s="1869"/>
      <c r="T38" s="1869"/>
      <c r="U38" s="1869"/>
      <c r="V38" s="1869"/>
      <c r="W38" s="1869"/>
      <c r="X38" s="1869"/>
      <c r="Y38" s="1869"/>
      <c r="Z38" s="1869"/>
      <c r="AA38" s="1869"/>
      <c r="AB38" s="1858"/>
    </row>
    <row r="39" spans="1:28" ht="14.5" customHeight="1" x14ac:dyDescent="0.35">
      <c r="A39" s="1685"/>
      <c r="B39" s="1861"/>
      <c r="C39" s="1690"/>
      <c r="D39" s="1691"/>
      <c r="E39" s="1691"/>
      <c r="F39" s="1691"/>
      <c r="G39" s="1692"/>
      <c r="H39" s="1863"/>
      <c r="I39" s="1863"/>
      <c r="J39" s="1866"/>
      <c r="K39" s="1854" t="s">
        <v>1281</v>
      </c>
      <c r="L39" s="1855"/>
      <c r="M39" s="1855"/>
      <c r="N39" s="1855"/>
      <c r="O39" s="1855"/>
      <c r="P39" s="1855"/>
      <c r="Q39" s="1855"/>
      <c r="R39" s="1855"/>
      <c r="S39" s="1855"/>
      <c r="T39" s="1855"/>
      <c r="U39" s="1855"/>
      <c r="V39" s="1855"/>
      <c r="W39" s="1855"/>
      <c r="X39" s="1855"/>
      <c r="Y39" s="1855"/>
      <c r="Z39" s="1855"/>
      <c r="AA39" s="1855"/>
      <c r="AB39" s="1858"/>
    </row>
    <row r="40" spans="1:28" ht="14.5" customHeight="1" x14ac:dyDescent="0.35">
      <c r="A40" s="1685"/>
      <c r="B40" s="1861"/>
      <c r="C40" s="1690"/>
      <c r="D40" s="1691"/>
      <c r="E40" s="1691"/>
      <c r="F40" s="1691"/>
      <c r="G40" s="1692"/>
      <c r="H40" s="1863"/>
      <c r="I40" s="1863"/>
      <c r="J40" s="1866"/>
      <c r="K40" s="1854" t="s">
        <v>1282</v>
      </c>
      <c r="L40" s="1855"/>
      <c r="M40" s="1855"/>
      <c r="N40" s="1855"/>
      <c r="O40" s="1855"/>
      <c r="P40" s="1855"/>
      <c r="Q40" s="1855"/>
      <c r="R40" s="1855"/>
      <c r="S40" s="1855"/>
      <c r="T40" s="1855"/>
      <c r="U40" s="1855"/>
      <c r="V40" s="1855"/>
      <c r="W40" s="1855"/>
      <c r="X40" s="1855"/>
      <c r="Y40" s="1855"/>
      <c r="Z40" s="1855"/>
      <c r="AA40" s="1855"/>
      <c r="AB40" s="1858"/>
    </row>
    <row r="41" spans="1:28" ht="14.5" customHeight="1" x14ac:dyDescent="0.35">
      <c r="A41" s="1685"/>
      <c r="B41" s="1861"/>
      <c r="C41" s="1690"/>
      <c r="D41" s="1691"/>
      <c r="E41" s="1691"/>
      <c r="F41" s="1691"/>
      <c r="G41" s="1692"/>
      <c r="H41" s="1863"/>
      <c r="I41" s="1863"/>
      <c r="J41" s="1866"/>
      <c r="K41" s="1854" t="s">
        <v>1283</v>
      </c>
      <c r="L41" s="1855"/>
      <c r="M41" s="1855"/>
      <c r="N41" s="1855"/>
      <c r="O41" s="1855"/>
      <c r="P41" s="1855"/>
      <c r="Q41" s="1855"/>
      <c r="R41" s="1855"/>
      <c r="S41" s="1855"/>
      <c r="T41" s="1855"/>
      <c r="U41" s="1855"/>
      <c r="V41" s="1855"/>
      <c r="W41" s="1855"/>
      <c r="X41" s="1855"/>
      <c r="Y41" s="1855"/>
      <c r="Z41" s="1855"/>
      <c r="AA41" s="1855"/>
      <c r="AB41" s="1858"/>
    </row>
    <row r="42" spans="1:28" ht="29" customHeight="1" x14ac:dyDescent="0.35">
      <c r="A42" s="1685"/>
      <c r="B42" s="1861"/>
      <c r="C42" s="1690"/>
      <c r="D42" s="1691"/>
      <c r="E42" s="1691"/>
      <c r="F42" s="1691"/>
      <c r="G42" s="1692"/>
      <c r="H42" s="1863"/>
      <c r="I42" s="1863"/>
      <c r="J42" s="1866"/>
      <c r="K42" s="1854" t="s">
        <v>1284</v>
      </c>
      <c r="L42" s="1855"/>
      <c r="M42" s="1855"/>
      <c r="N42" s="1855"/>
      <c r="O42" s="1855"/>
      <c r="P42" s="1855"/>
      <c r="Q42" s="1855"/>
      <c r="R42" s="1855"/>
      <c r="S42" s="1855"/>
      <c r="T42" s="1855"/>
      <c r="U42" s="1855"/>
      <c r="V42" s="1855"/>
      <c r="W42" s="1855"/>
      <c r="X42" s="1855"/>
      <c r="Y42" s="1855"/>
      <c r="Z42" s="1855"/>
      <c r="AA42" s="1855"/>
      <c r="AB42" s="1858"/>
    </row>
    <row r="43" spans="1:28" ht="14.5" customHeight="1" x14ac:dyDescent="0.35">
      <c r="A43" s="1685"/>
      <c r="B43" s="1861"/>
      <c r="C43" s="1690"/>
      <c r="D43" s="1691"/>
      <c r="E43" s="1691"/>
      <c r="F43" s="1691"/>
      <c r="G43" s="1692"/>
      <c r="H43" s="1863"/>
      <c r="I43" s="1863"/>
      <c r="J43" s="1866"/>
      <c r="K43" s="1854" t="s">
        <v>1285</v>
      </c>
      <c r="L43" s="1855"/>
      <c r="M43" s="1855"/>
      <c r="N43" s="1855"/>
      <c r="O43" s="1855"/>
      <c r="P43" s="1855"/>
      <c r="Q43" s="1855"/>
      <c r="R43" s="1855"/>
      <c r="S43" s="1855"/>
      <c r="T43" s="1855"/>
      <c r="U43" s="1855"/>
      <c r="V43" s="1855"/>
      <c r="W43" s="1855"/>
      <c r="X43" s="1855"/>
      <c r="Y43" s="1855"/>
      <c r="Z43" s="1855"/>
      <c r="AA43" s="1855"/>
      <c r="AB43" s="1858"/>
    </row>
    <row r="44" spans="1:28" ht="15" thickBot="1" x14ac:dyDescent="0.4">
      <c r="A44" s="1685"/>
      <c r="B44" s="1861"/>
      <c r="C44" s="1693"/>
      <c r="D44" s="1694"/>
      <c r="E44" s="1694"/>
      <c r="F44" s="1694"/>
      <c r="G44" s="1695"/>
      <c r="H44" s="1864"/>
      <c r="I44" s="1864"/>
      <c r="J44" s="1867"/>
      <c r="K44" s="1856" t="s">
        <v>1286</v>
      </c>
      <c r="L44" s="1857"/>
      <c r="M44" s="1857"/>
      <c r="N44" s="1857"/>
      <c r="O44" s="1857"/>
      <c r="P44" s="1857"/>
      <c r="Q44" s="1857"/>
      <c r="R44" s="1857"/>
      <c r="S44" s="1857"/>
      <c r="T44" s="1857"/>
      <c r="U44" s="1857"/>
      <c r="V44" s="1857"/>
      <c r="W44" s="1857"/>
      <c r="X44" s="1857"/>
      <c r="Y44" s="1857"/>
      <c r="Z44" s="1857"/>
      <c r="AA44" s="1857"/>
      <c r="AB44" s="1858"/>
    </row>
    <row r="45" spans="1:28" ht="29" customHeight="1" x14ac:dyDescent="0.35">
      <c r="A45" s="1685"/>
      <c r="B45" s="1861"/>
      <c r="C45" s="1687" t="s">
        <v>201</v>
      </c>
      <c r="D45" s="1688"/>
      <c r="E45" s="1688"/>
      <c r="F45" s="1688"/>
      <c r="G45" s="1689"/>
      <c r="H45" s="1862">
        <v>78</v>
      </c>
      <c r="I45" s="1862">
        <v>99</v>
      </c>
      <c r="J45" s="1865">
        <v>0.78790000000000004</v>
      </c>
      <c r="K45" s="1868" t="s">
        <v>1287</v>
      </c>
      <c r="L45" s="1869"/>
      <c r="M45" s="1869"/>
      <c r="N45" s="1869"/>
      <c r="O45" s="1869"/>
      <c r="P45" s="1869"/>
      <c r="Q45" s="1869"/>
      <c r="R45" s="1869"/>
      <c r="S45" s="1869"/>
      <c r="T45" s="1869"/>
      <c r="U45" s="1869"/>
      <c r="V45" s="1869"/>
      <c r="W45" s="1869"/>
      <c r="X45" s="1869"/>
      <c r="Y45" s="1869"/>
      <c r="Z45" s="1869"/>
      <c r="AA45" s="1869"/>
      <c r="AB45" s="1858"/>
    </row>
    <row r="46" spans="1:28" ht="14.5" customHeight="1" x14ac:dyDescent="0.35">
      <c r="A46" s="1685"/>
      <c r="B46" s="1861"/>
      <c r="C46" s="1690"/>
      <c r="D46" s="1691"/>
      <c r="E46" s="1691"/>
      <c r="F46" s="1691"/>
      <c r="G46" s="1692"/>
      <c r="H46" s="1863"/>
      <c r="I46" s="1863"/>
      <c r="J46" s="1866"/>
      <c r="K46" s="1854" t="s">
        <v>1288</v>
      </c>
      <c r="L46" s="1855"/>
      <c r="M46" s="1855"/>
      <c r="N46" s="1855"/>
      <c r="O46" s="1855"/>
      <c r="P46" s="1855"/>
      <c r="Q46" s="1855"/>
      <c r="R46" s="1855"/>
      <c r="S46" s="1855"/>
      <c r="T46" s="1855"/>
      <c r="U46" s="1855"/>
      <c r="V46" s="1855"/>
      <c r="W46" s="1855"/>
      <c r="X46" s="1855"/>
      <c r="Y46" s="1855"/>
      <c r="Z46" s="1855"/>
      <c r="AA46" s="1855"/>
      <c r="AB46" s="1858"/>
    </row>
    <row r="47" spans="1:28" ht="29" customHeight="1" x14ac:dyDescent="0.35">
      <c r="A47" s="1685"/>
      <c r="B47" s="1861"/>
      <c r="C47" s="1690"/>
      <c r="D47" s="1691"/>
      <c r="E47" s="1691"/>
      <c r="F47" s="1691"/>
      <c r="G47" s="1692"/>
      <c r="H47" s="1863"/>
      <c r="I47" s="1863"/>
      <c r="J47" s="1866"/>
      <c r="K47" s="1854" t="s">
        <v>1289</v>
      </c>
      <c r="L47" s="1855"/>
      <c r="M47" s="1855"/>
      <c r="N47" s="1855"/>
      <c r="O47" s="1855"/>
      <c r="P47" s="1855"/>
      <c r="Q47" s="1855"/>
      <c r="R47" s="1855"/>
      <c r="S47" s="1855"/>
      <c r="T47" s="1855"/>
      <c r="U47" s="1855"/>
      <c r="V47" s="1855"/>
      <c r="W47" s="1855"/>
      <c r="X47" s="1855"/>
      <c r="Y47" s="1855"/>
      <c r="Z47" s="1855"/>
      <c r="AA47" s="1855"/>
      <c r="AB47" s="1858"/>
    </row>
    <row r="48" spans="1:28" ht="29" customHeight="1" thickBot="1" x14ac:dyDescent="0.4">
      <c r="A48" s="1685"/>
      <c r="B48" s="1861"/>
      <c r="C48" s="1693"/>
      <c r="D48" s="1694"/>
      <c r="E48" s="1694"/>
      <c r="F48" s="1694"/>
      <c r="G48" s="1695"/>
      <c r="H48" s="1864"/>
      <c r="I48" s="1864"/>
      <c r="J48" s="1867"/>
      <c r="K48" s="1856" t="s">
        <v>1290</v>
      </c>
      <c r="L48" s="1857"/>
      <c r="M48" s="1857"/>
      <c r="N48" s="1857"/>
      <c r="O48" s="1857"/>
      <c r="P48" s="1857"/>
      <c r="Q48" s="1857"/>
      <c r="R48" s="1857"/>
      <c r="S48" s="1857"/>
      <c r="T48" s="1857"/>
      <c r="U48" s="1857"/>
      <c r="V48" s="1857"/>
      <c r="W48" s="1857"/>
      <c r="X48" s="1857"/>
      <c r="Y48" s="1857"/>
      <c r="Z48" s="1857"/>
      <c r="AA48" s="1857"/>
      <c r="AB48" s="1858"/>
    </row>
    <row r="49" spans="1:28" ht="29" customHeight="1" x14ac:dyDescent="0.35">
      <c r="A49" s="1685"/>
      <c r="B49" s="1861"/>
      <c r="C49" s="1687" t="s">
        <v>202</v>
      </c>
      <c r="D49" s="1688"/>
      <c r="E49" s="1688"/>
      <c r="F49" s="1688"/>
      <c r="G49" s="1689"/>
      <c r="H49" s="1862">
        <v>143</v>
      </c>
      <c r="I49" s="1862">
        <v>152</v>
      </c>
      <c r="J49" s="1865">
        <v>0.94079999999999997</v>
      </c>
      <c r="K49" s="1868" t="s">
        <v>1291</v>
      </c>
      <c r="L49" s="1869"/>
      <c r="M49" s="1869"/>
      <c r="N49" s="1869"/>
      <c r="O49" s="1869"/>
      <c r="P49" s="1869"/>
      <c r="Q49" s="1869"/>
      <c r="R49" s="1869"/>
      <c r="S49" s="1869"/>
      <c r="T49" s="1869"/>
      <c r="U49" s="1869"/>
      <c r="V49" s="1869"/>
      <c r="W49" s="1869"/>
      <c r="X49" s="1869"/>
      <c r="Y49" s="1869"/>
      <c r="Z49" s="1869"/>
      <c r="AA49" s="1869"/>
      <c r="AB49" s="1858"/>
    </row>
    <row r="50" spans="1:28" x14ac:dyDescent="0.35">
      <c r="A50" s="1685"/>
      <c r="B50" s="1861"/>
      <c r="C50" s="1690"/>
      <c r="D50" s="1691"/>
      <c r="E50" s="1691"/>
      <c r="F50" s="1691"/>
      <c r="G50" s="1692"/>
      <c r="H50" s="1863"/>
      <c r="I50" s="1863"/>
      <c r="J50" s="1866"/>
      <c r="K50" s="1854"/>
      <c r="L50" s="1855"/>
      <c r="M50" s="1855"/>
      <c r="N50" s="1855"/>
      <c r="O50" s="1855"/>
      <c r="P50" s="1855"/>
      <c r="Q50" s="1855"/>
      <c r="R50" s="1855"/>
      <c r="S50" s="1855"/>
      <c r="T50" s="1855"/>
      <c r="U50" s="1855"/>
      <c r="V50" s="1855"/>
      <c r="W50" s="1855"/>
      <c r="X50" s="1855"/>
      <c r="Y50" s="1855"/>
      <c r="Z50" s="1855"/>
      <c r="AA50" s="1855"/>
      <c r="AB50" s="1858"/>
    </row>
    <row r="51" spans="1:28" ht="58" customHeight="1" thickBot="1" x14ac:dyDescent="0.4">
      <c r="A51" s="1685"/>
      <c r="B51" s="1861"/>
      <c r="C51" s="1702"/>
      <c r="D51" s="1703"/>
      <c r="E51" s="1703"/>
      <c r="F51" s="1703"/>
      <c r="G51" s="1704"/>
      <c r="H51" s="1878"/>
      <c r="I51" s="1878"/>
      <c r="J51" s="1874"/>
      <c r="K51" s="1856" t="s">
        <v>1292</v>
      </c>
      <c r="L51" s="1857"/>
      <c r="M51" s="1857"/>
      <c r="N51" s="1857"/>
      <c r="O51" s="1857"/>
      <c r="P51" s="1857"/>
      <c r="Q51" s="1857"/>
      <c r="R51" s="1857"/>
      <c r="S51" s="1857"/>
      <c r="T51" s="1857"/>
      <c r="U51" s="1857"/>
      <c r="V51" s="1857"/>
      <c r="W51" s="1857"/>
      <c r="X51" s="1857"/>
      <c r="Y51" s="1857"/>
      <c r="Z51" s="1857"/>
      <c r="AA51" s="1857"/>
      <c r="AB51" s="1858"/>
    </row>
    <row r="52" spans="1:28" ht="15" thickBot="1" x14ac:dyDescent="0.4">
      <c r="A52" s="337"/>
      <c r="B52" s="378"/>
      <c r="C52" s="1875" t="s">
        <v>46</v>
      </c>
      <c r="D52" s="1876"/>
      <c r="E52" s="1876"/>
      <c r="F52" s="1876"/>
      <c r="G52" s="1877"/>
      <c r="H52" s="108">
        <v>405</v>
      </c>
      <c r="I52" s="108">
        <v>465</v>
      </c>
      <c r="J52" s="109">
        <v>0.86</v>
      </c>
      <c r="K52" s="1712"/>
      <c r="L52" s="1713"/>
      <c r="M52" s="1713"/>
      <c r="N52" s="1713"/>
      <c r="O52" s="1713"/>
      <c r="P52" s="1713"/>
      <c r="Q52" s="1713"/>
      <c r="R52" s="1713"/>
      <c r="S52" s="1713"/>
      <c r="T52" s="1713"/>
      <c r="U52" s="1713"/>
      <c r="V52" s="1713"/>
      <c r="W52" s="1713"/>
      <c r="X52" s="1713"/>
      <c r="Y52" s="1713"/>
      <c r="Z52" s="1713"/>
      <c r="AA52" s="1713"/>
      <c r="AB52" s="374"/>
    </row>
    <row r="53" spans="1:28" x14ac:dyDescent="0.35">
      <c r="A53" s="337"/>
      <c r="B53" s="1907"/>
      <c r="C53" s="1908"/>
      <c r="D53" s="1908"/>
      <c r="E53" s="358"/>
      <c r="F53" s="358"/>
      <c r="G53" s="358"/>
      <c r="H53" s="358"/>
      <c r="I53" s="358"/>
      <c r="J53" s="358"/>
      <c r="K53" s="358"/>
      <c r="L53" s="358"/>
      <c r="M53" s="358"/>
      <c r="N53" s="358"/>
      <c r="O53" s="358"/>
      <c r="P53" s="358"/>
      <c r="Q53" s="358"/>
      <c r="R53" s="358"/>
      <c r="S53" s="358"/>
      <c r="T53" s="358"/>
      <c r="U53" s="358"/>
      <c r="V53" s="358"/>
      <c r="W53" s="358"/>
      <c r="X53" s="358"/>
      <c r="Y53" s="358"/>
      <c r="Z53" s="358"/>
      <c r="AA53" s="358"/>
      <c r="AB53" s="374"/>
    </row>
    <row r="54" spans="1:28" ht="15" thickBot="1" x14ac:dyDescent="0.4">
      <c r="A54" s="337"/>
      <c r="B54" s="1907"/>
      <c r="C54" s="1908"/>
      <c r="D54" s="1908"/>
      <c r="E54" s="358"/>
      <c r="F54" s="358"/>
      <c r="G54" s="358"/>
      <c r="H54" s="358"/>
      <c r="I54" s="358"/>
      <c r="J54" s="358"/>
      <c r="K54" s="358"/>
      <c r="L54" s="358"/>
      <c r="M54" s="358"/>
      <c r="N54" s="358"/>
      <c r="O54" s="358"/>
      <c r="P54" s="358"/>
      <c r="Q54" s="358"/>
      <c r="R54" s="358"/>
      <c r="S54" s="358"/>
      <c r="T54" s="358"/>
      <c r="U54" s="358"/>
      <c r="V54" s="358"/>
      <c r="W54" s="358"/>
      <c r="X54" s="358"/>
      <c r="Y54" s="358"/>
      <c r="Z54" s="358"/>
      <c r="AA54" s="358"/>
      <c r="AB54" s="374"/>
    </row>
    <row r="55" spans="1:28" x14ac:dyDescent="0.35">
      <c r="A55" s="337"/>
      <c r="B55" s="378"/>
      <c r="C55" s="1655" t="s">
        <v>47</v>
      </c>
      <c r="D55" s="1656"/>
      <c r="E55" s="1656"/>
      <c r="F55" s="1656"/>
      <c r="G55" s="1656"/>
      <c r="H55" s="1656"/>
      <c r="I55" s="1656"/>
      <c r="J55" s="1656"/>
      <c r="K55" s="1656"/>
      <c r="L55" s="1656"/>
      <c r="M55" s="1656"/>
      <c r="N55" s="1656"/>
      <c r="O55" s="1656"/>
      <c r="P55" s="1656"/>
      <c r="Q55" s="1656"/>
      <c r="R55" s="1656"/>
      <c r="S55" s="1656"/>
      <c r="T55" s="1656"/>
      <c r="U55" s="1656"/>
      <c r="V55" s="1656"/>
      <c r="W55" s="1656"/>
      <c r="X55" s="1656"/>
      <c r="Y55" s="1656"/>
      <c r="Z55" s="1656"/>
      <c r="AA55" s="1656"/>
      <c r="AB55" s="374"/>
    </row>
    <row r="56" spans="1:28" ht="15" thickBot="1" x14ac:dyDescent="0.4">
      <c r="A56" s="338"/>
      <c r="B56" s="372"/>
      <c r="C56" s="1658"/>
      <c r="D56" s="1659"/>
      <c r="E56" s="1659"/>
      <c r="F56" s="1659"/>
      <c r="G56" s="1659"/>
      <c r="H56" s="1659"/>
      <c r="I56" s="1659"/>
      <c r="J56" s="1659"/>
      <c r="K56" s="1659"/>
      <c r="L56" s="1659"/>
      <c r="M56" s="1659"/>
      <c r="N56" s="1659"/>
      <c r="O56" s="1659"/>
      <c r="P56" s="1659"/>
      <c r="Q56" s="1659"/>
      <c r="R56" s="1659"/>
      <c r="S56" s="1659"/>
      <c r="T56" s="1659"/>
      <c r="U56" s="1659"/>
      <c r="V56" s="1659"/>
      <c r="W56" s="1659"/>
      <c r="X56" s="1659"/>
      <c r="Y56" s="1659"/>
      <c r="Z56" s="1659"/>
      <c r="AA56" s="1659"/>
      <c r="AB56" s="374"/>
    </row>
    <row r="57" spans="1:28" x14ac:dyDescent="0.35">
      <c r="A57" s="338"/>
      <c r="B57" s="372"/>
      <c r="C57" s="1716"/>
      <c r="D57" s="1717"/>
      <c r="E57" s="1717"/>
      <c r="F57" s="1717"/>
      <c r="G57" s="1717"/>
      <c r="H57" s="1717"/>
      <c r="I57" s="1717"/>
      <c r="J57" s="1717"/>
      <c r="K57" s="1717"/>
      <c r="L57" s="1717"/>
      <c r="M57" s="1717"/>
      <c r="N57" s="1717"/>
      <c r="O57" s="1717"/>
      <c r="P57" s="1717"/>
      <c r="Q57" s="1717"/>
      <c r="R57" s="1717"/>
      <c r="S57" s="1717"/>
      <c r="T57" s="1717"/>
      <c r="U57" s="1717"/>
      <c r="V57" s="1717"/>
      <c r="W57" s="1717"/>
      <c r="X57" s="1717"/>
      <c r="Y57" s="1717"/>
      <c r="Z57" s="1717"/>
      <c r="AA57" s="1717"/>
      <c r="AB57" s="374"/>
    </row>
    <row r="58" spans="1:28" x14ac:dyDescent="0.35">
      <c r="A58" s="338"/>
      <c r="B58" s="372"/>
      <c r="C58" s="1690"/>
      <c r="D58" s="1691"/>
      <c r="E58" s="1691"/>
      <c r="F58" s="1691"/>
      <c r="G58" s="1691"/>
      <c r="H58" s="1691"/>
      <c r="I58" s="1691"/>
      <c r="J58" s="1691"/>
      <c r="K58" s="1691"/>
      <c r="L58" s="1691"/>
      <c r="M58" s="1691"/>
      <c r="N58" s="1691"/>
      <c r="O58" s="1691"/>
      <c r="P58" s="1691"/>
      <c r="Q58" s="1691"/>
      <c r="R58" s="1691"/>
      <c r="S58" s="1691"/>
      <c r="T58" s="1691"/>
      <c r="U58" s="1691"/>
      <c r="V58" s="1691"/>
      <c r="W58" s="1691"/>
      <c r="X58" s="1691"/>
      <c r="Y58" s="1691"/>
      <c r="Z58" s="1691"/>
      <c r="AA58" s="1691"/>
      <c r="AB58" s="374"/>
    </row>
    <row r="59" spans="1:28" s="320" customFormat="1" x14ac:dyDescent="0.35">
      <c r="A59" s="338"/>
      <c r="B59" s="372"/>
      <c r="C59" s="1690"/>
      <c r="D59" s="1691"/>
      <c r="E59" s="1691"/>
      <c r="F59" s="1691"/>
      <c r="G59" s="1691"/>
      <c r="H59" s="1691"/>
      <c r="I59" s="1691"/>
      <c r="J59" s="1691"/>
      <c r="K59" s="1691"/>
      <c r="L59" s="1691"/>
      <c r="M59" s="1691"/>
      <c r="N59" s="1691"/>
      <c r="O59" s="1691"/>
      <c r="P59" s="1691"/>
      <c r="Q59" s="1691"/>
      <c r="R59" s="1691"/>
      <c r="S59" s="1691"/>
      <c r="T59" s="1691"/>
      <c r="U59" s="1691"/>
      <c r="V59" s="1691"/>
      <c r="W59" s="1691"/>
      <c r="X59" s="1691"/>
      <c r="Y59" s="1691"/>
      <c r="Z59" s="1691"/>
      <c r="AA59" s="1691"/>
      <c r="AB59" s="374"/>
    </row>
    <row r="60" spans="1:28" s="320" customFormat="1" x14ac:dyDescent="0.35">
      <c r="A60" s="338"/>
      <c r="B60" s="372"/>
      <c r="C60" s="1690"/>
      <c r="D60" s="1691"/>
      <c r="E60" s="1691"/>
      <c r="F60" s="1691"/>
      <c r="G60" s="1691"/>
      <c r="H60" s="1691"/>
      <c r="I60" s="1691"/>
      <c r="J60" s="1691"/>
      <c r="K60" s="1691"/>
      <c r="L60" s="1691"/>
      <c r="M60" s="1691"/>
      <c r="N60" s="1691"/>
      <c r="O60" s="1691"/>
      <c r="P60" s="1691"/>
      <c r="Q60" s="1691"/>
      <c r="R60" s="1691"/>
      <c r="S60" s="1691"/>
      <c r="T60" s="1691"/>
      <c r="U60" s="1691"/>
      <c r="V60" s="1691"/>
      <c r="W60" s="1691"/>
      <c r="X60" s="1691"/>
      <c r="Y60" s="1691"/>
      <c r="Z60" s="1691"/>
      <c r="AA60" s="1691"/>
      <c r="AB60" s="374"/>
    </row>
    <row r="61" spans="1:28" s="320" customFormat="1" x14ac:dyDescent="0.35">
      <c r="A61" s="338"/>
      <c r="B61" s="372"/>
      <c r="C61" s="1690"/>
      <c r="D61" s="1691"/>
      <c r="E61" s="1691"/>
      <c r="F61" s="1691"/>
      <c r="G61" s="1691"/>
      <c r="H61" s="1691"/>
      <c r="I61" s="1691"/>
      <c r="J61" s="1691"/>
      <c r="K61" s="1691"/>
      <c r="L61" s="1691"/>
      <c r="M61" s="1691"/>
      <c r="N61" s="1691"/>
      <c r="O61" s="1691"/>
      <c r="P61" s="1691"/>
      <c r="Q61" s="1691"/>
      <c r="R61" s="1691"/>
      <c r="S61" s="1691"/>
      <c r="T61" s="1691"/>
      <c r="U61" s="1691"/>
      <c r="V61" s="1691"/>
      <c r="W61" s="1691"/>
      <c r="X61" s="1691"/>
      <c r="Y61" s="1691"/>
      <c r="Z61" s="1691"/>
      <c r="AA61" s="1691"/>
      <c r="AB61" s="374"/>
    </row>
    <row r="62" spans="1:28" x14ac:dyDescent="0.35">
      <c r="A62" s="338"/>
      <c r="B62" s="372"/>
      <c r="C62" s="1690"/>
      <c r="D62" s="1691"/>
      <c r="E62" s="1691"/>
      <c r="F62" s="1691"/>
      <c r="G62" s="1691"/>
      <c r="H62" s="1691"/>
      <c r="I62" s="1691"/>
      <c r="J62" s="1691"/>
      <c r="K62" s="1691"/>
      <c r="L62" s="1691"/>
      <c r="M62" s="1691"/>
      <c r="N62" s="1691"/>
      <c r="O62" s="1691"/>
      <c r="P62" s="1691"/>
      <c r="Q62" s="1691"/>
      <c r="R62" s="1691"/>
      <c r="S62" s="1691"/>
      <c r="T62" s="1691"/>
      <c r="U62" s="1691"/>
      <c r="V62" s="1691"/>
      <c r="W62" s="1691"/>
      <c r="X62" s="1691"/>
      <c r="Y62" s="1691"/>
      <c r="Z62" s="1691"/>
      <c r="AA62" s="1691"/>
      <c r="AB62" s="374"/>
    </row>
    <row r="63" spans="1:28" x14ac:dyDescent="0.35">
      <c r="A63" s="338"/>
      <c r="B63" s="372"/>
      <c r="C63" s="1690"/>
      <c r="D63" s="1691"/>
      <c r="E63" s="1691"/>
      <c r="F63" s="1691"/>
      <c r="G63" s="1691"/>
      <c r="H63" s="1691"/>
      <c r="I63" s="1691"/>
      <c r="J63" s="1691"/>
      <c r="K63" s="1691"/>
      <c r="L63" s="1691"/>
      <c r="M63" s="1691"/>
      <c r="N63" s="1691"/>
      <c r="O63" s="1691"/>
      <c r="P63" s="1691"/>
      <c r="Q63" s="1691"/>
      <c r="R63" s="1691"/>
      <c r="S63" s="1691"/>
      <c r="T63" s="1691"/>
      <c r="U63" s="1691"/>
      <c r="V63" s="1691"/>
      <c r="W63" s="1691"/>
      <c r="X63" s="1691"/>
      <c r="Y63" s="1691"/>
      <c r="Z63" s="1691"/>
      <c r="AA63" s="1691"/>
      <c r="AB63" s="374"/>
    </row>
    <row r="64" spans="1:28" x14ac:dyDescent="0.35">
      <c r="A64" s="338"/>
      <c r="B64" s="372"/>
      <c r="C64" s="1690"/>
      <c r="D64" s="1691"/>
      <c r="E64" s="1691"/>
      <c r="F64" s="1691"/>
      <c r="G64" s="1691"/>
      <c r="H64" s="1691"/>
      <c r="I64" s="1691"/>
      <c r="J64" s="1691"/>
      <c r="K64" s="1691"/>
      <c r="L64" s="1691"/>
      <c r="M64" s="1691"/>
      <c r="N64" s="1691"/>
      <c r="O64" s="1691"/>
      <c r="P64" s="1691"/>
      <c r="Q64" s="1691"/>
      <c r="R64" s="1691"/>
      <c r="S64" s="1691"/>
      <c r="T64" s="1691"/>
      <c r="U64" s="1691"/>
      <c r="V64" s="1691"/>
      <c r="W64" s="1691"/>
      <c r="X64" s="1691"/>
      <c r="Y64" s="1691"/>
      <c r="Z64" s="1691"/>
      <c r="AA64" s="1691"/>
      <c r="AB64" s="374"/>
    </row>
    <row r="65" spans="1:28" x14ac:dyDescent="0.35">
      <c r="A65" s="338"/>
      <c r="B65" s="372"/>
      <c r="C65" s="1690"/>
      <c r="D65" s="1691"/>
      <c r="E65" s="1691"/>
      <c r="F65" s="1691"/>
      <c r="G65" s="1691"/>
      <c r="H65" s="1691"/>
      <c r="I65" s="1691"/>
      <c r="J65" s="1691"/>
      <c r="K65" s="1691"/>
      <c r="L65" s="1691"/>
      <c r="M65" s="1691"/>
      <c r="N65" s="1691"/>
      <c r="O65" s="1691"/>
      <c r="P65" s="1691"/>
      <c r="Q65" s="1691"/>
      <c r="R65" s="1691"/>
      <c r="S65" s="1691"/>
      <c r="T65" s="1691"/>
      <c r="U65" s="1691"/>
      <c r="V65" s="1691"/>
      <c r="W65" s="1691"/>
      <c r="X65" s="1691"/>
      <c r="Y65" s="1691"/>
      <c r="Z65" s="1691"/>
      <c r="AA65" s="1691"/>
      <c r="AB65" s="374"/>
    </row>
    <row r="66" spans="1:28" x14ac:dyDescent="0.35">
      <c r="A66" s="338"/>
      <c r="B66" s="372"/>
      <c r="C66" s="1690"/>
      <c r="D66" s="1691"/>
      <c r="E66" s="1691"/>
      <c r="F66" s="1691"/>
      <c r="G66" s="1691"/>
      <c r="H66" s="1691"/>
      <c r="I66" s="1691"/>
      <c r="J66" s="1691"/>
      <c r="K66" s="1691"/>
      <c r="L66" s="1691"/>
      <c r="M66" s="1691"/>
      <c r="N66" s="1691"/>
      <c r="O66" s="1691"/>
      <c r="P66" s="1691"/>
      <c r="Q66" s="1691"/>
      <c r="R66" s="1691"/>
      <c r="S66" s="1691"/>
      <c r="T66" s="1691"/>
      <c r="U66" s="1691"/>
      <c r="V66" s="1691"/>
      <c r="W66" s="1691"/>
      <c r="X66" s="1691"/>
      <c r="Y66" s="1691"/>
      <c r="Z66" s="1691"/>
      <c r="AA66" s="1691"/>
      <c r="AB66" s="374"/>
    </row>
    <row r="67" spans="1:28" x14ac:dyDescent="0.35">
      <c r="A67" s="338"/>
      <c r="B67" s="380"/>
      <c r="C67" s="360"/>
      <c r="D67" s="360"/>
      <c r="E67" s="360"/>
      <c r="F67" s="360"/>
      <c r="G67" s="360"/>
      <c r="H67" s="360"/>
      <c r="I67" s="360"/>
      <c r="J67" s="360"/>
      <c r="K67" s="360"/>
      <c r="L67" s="360"/>
      <c r="M67" s="360"/>
      <c r="N67" s="360"/>
      <c r="O67" s="360"/>
      <c r="P67" s="360"/>
      <c r="Q67" s="360"/>
      <c r="R67" s="360"/>
      <c r="S67" s="360"/>
      <c r="T67" s="360"/>
      <c r="U67" s="360"/>
      <c r="V67" s="360"/>
      <c r="W67" s="360"/>
      <c r="X67" s="360"/>
      <c r="Y67" s="360"/>
      <c r="Z67" s="360"/>
      <c r="AA67" s="360"/>
      <c r="AB67" s="381"/>
    </row>
    <row r="68" spans="1:28" ht="15" thickBot="1" x14ac:dyDescent="0.4">
      <c r="A68" s="338"/>
      <c r="B68" s="382"/>
      <c r="C68" s="363"/>
      <c r="D68" s="363"/>
      <c r="E68" s="363"/>
      <c r="F68" s="363"/>
      <c r="G68" s="363"/>
      <c r="H68" s="363"/>
      <c r="I68" s="363"/>
      <c r="J68" s="363"/>
      <c r="K68" s="363"/>
      <c r="L68" s="363"/>
      <c r="M68" s="363"/>
      <c r="N68" s="363"/>
      <c r="O68" s="363"/>
      <c r="P68" s="363"/>
      <c r="Q68" s="363"/>
      <c r="R68" s="363"/>
      <c r="S68" s="363"/>
      <c r="T68" s="363"/>
      <c r="U68" s="363"/>
      <c r="V68" s="363"/>
      <c r="W68" s="363"/>
      <c r="X68" s="363"/>
      <c r="Y68" s="363"/>
      <c r="Z68" s="363"/>
      <c r="AA68" s="363"/>
      <c r="AB68" s="383"/>
    </row>
    <row r="69" spans="1:28" ht="15.5" x14ac:dyDescent="0.35">
      <c r="A69" s="338"/>
      <c r="B69" s="365"/>
      <c r="C69" s="1909" t="s">
        <v>41</v>
      </c>
      <c r="D69" s="1910"/>
      <c r="E69" s="1910"/>
      <c r="F69" s="1910"/>
      <c r="G69" s="1911"/>
      <c r="H69" s="1909" t="s">
        <v>595</v>
      </c>
      <c r="I69" s="1911"/>
      <c r="J69" s="1909" t="s">
        <v>595</v>
      </c>
      <c r="K69" s="1910"/>
      <c r="L69" s="1910"/>
      <c r="M69" s="1911"/>
      <c r="N69" s="1909" t="s">
        <v>49</v>
      </c>
      <c r="O69" s="1910"/>
      <c r="P69" s="1910"/>
      <c r="Q69" s="1910"/>
      <c r="R69" s="1910"/>
      <c r="S69" s="1910"/>
      <c r="T69" s="1910"/>
      <c r="U69" s="1910"/>
      <c r="V69" s="1891" t="s">
        <v>50</v>
      </c>
      <c r="W69" s="1891"/>
      <c r="X69" s="1891"/>
      <c r="Y69" s="1891"/>
      <c r="Z69" s="1891"/>
      <c r="AA69" s="1891"/>
      <c r="AB69" s="366"/>
    </row>
    <row r="70" spans="1:28" ht="16" thickBot="1" x14ac:dyDescent="0.4">
      <c r="A70" s="338"/>
      <c r="B70" s="367"/>
      <c r="C70" s="1912"/>
      <c r="D70" s="1913"/>
      <c r="E70" s="1913"/>
      <c r="F70" s="1913"/>
      <c r="G70" s="1914"/>
      <c r="H70" s="1912" t="s">
        <v>816</v>
      </c>
      <c r="I70" s="1914"/>
      <c r="J70" s="1912" t="s">
        <v>596</v>
      </c>
      <c r="K70" s="1913"/>
      <c r="L70" s="1913"/>
      <c r="M70" s="1914"/>
      <c r="N70" s="1912"/>
      <c r="O70" s="1913"/>
      <c r="P70" s="1913"/>
      <c r="Q70" s="1913"/>
      <c r="R70" s="1913"/>
      <c r="S70" s="1913"/>
      <c r="T70" s="1913"/>
      <c r="U70" s="1913"/>
      <c r="V70" s="1892"/>
      <c r="W70" s="1892"/>
      <c r="X70" s="1892"/>
      <c r="Y70" s="1892"/>
      <c r="Z70" s="1892"/>
      <c r="AA70" s="1892"/>
      <c r="AB70" s="366"/>
    </row>
    <row r="71" spans="1:28" ht="24" customHeight="1" x14ac:dyDescent="0.35">
      <c r="A71" s="338"/>
      <c r="B71" s="365"/>
      <c r="C71" s="1893" t="s">
        <v>197</v>
      </c>
      <c r="D71" s="1894"/>
      <c r="E71" s="1894"/>
      <c r="F71" s="1894"/>
      <c r="G71" s="1895"/>
      <c r="H71" s="1896">
        <v>0.93420000000000003</v>
      </c>
      <c r="I71" s="1897"/>
      <c r="J71" s="1898">
        <v>0.88</v>
      </c>
      <c r="K71" s="1899"/>
      <c r="L71" s="1899"/>
      <c r="M71" s="1900"/>
      <c r="N71" s="1901" t="s">
        <v>1293</v>
      </c>
      <c r="O71" s="1902"/>
      <c r="P71" s="1902"/>
      <c r="Q71" s="1902"/>
      <c r="R71" s="1902"/>
      <c r="S71" s="1902"/>
      <c r="T71" s="1902"/>
      <c r="U71" s="1903"/>
      <c r="V71" s="1904" t="s">
        <v>318</v>
      </c>
      <c r="W71" s="1905"/>
      <c r="X71" s="1905"/>
      <c r="Y71" s="1905"/>
      <c r="Z71" s="1905"/>
      <c r="AA71" s="1906"/>
      <c r="AB71" s="368"/>
    </row>
    <row r="72" spans="1:28" ht="24" customHeight="1" x14ac:dyDescent="0.35">
      <c r="A72" s="338"/>
      <c r="B72" s="365"/>
      <c r="C72" s="1879" t="s">
        <v>200</v>
      </c>
      <c r="D72" s="1735"/>
      <c r="E72" s="1735"/>
      <c r="F72" s="1735"/>
      <c r="G72" s="1880"/>
      <c r="H72" s="1489">
        <v>0.96</v>
      </c>
      <c r="I72" s="1881"/>
      <c r="J72" s="1882">
        <v>0.84</v>
      </c>
      <c r="K72" s="1883"/>
      <c r="L72" s="1883"/>
      <c r="M72" s="1884"/>
      <c r="N72" s="1885" t="s">
        <v>1293</v>
      </c>
      <c r="O72" s="1886"/>
      <c r="P72" s="1886"/>
      <c r="Q72" s="1886"/>
      <c r="R72" s="1886"/>
      <c r="S72" s="1886"/>
      <c r="T72" s="1886"/>
      <c r="U72" s="1887"/>
      <c r="V72" s="1888" t="s">
        <v>807</v>
      </c>
      <c r="W72" s="1889"/>
      <c r="X72" s="1889"/>
      <c r="Y72" s="1889"/>
      <c r="Z72" s="1889"/>
      <c r="AA72" s="1890"/>
      <c r="AB72" s="368"/>
    </row>
    <row r="73" spans="1:28" ht="24" customHeight="1" x14ac:dyDescent="0.35">
      <c r="A73" s="338"/>
      <c r="B73" s="365"/>
      <c r="C73" s="1879" t="s">
        <v>201</v>
      </c>
      <c r="D73" s="1735"/>
      <c r="E73" s="1735"/>
      <c r="F73" s="1735"/>
      <c r="G73" s="1880"/>
      <c r="H73" s="1489">
        <v>0.93</v>
      </c>
      <c r="I73" s="1881"/>
      <c r="J73" s="1882">
        <v>0.79</v>
      </c>
      <c r="K73" s="1883"/>
      <c r="L73" s="1883"/>
      <c r="M73" s="1884"/>
      <c r="N73" s="1885" t="s">
        <v>1293</v>
      </c>
      <c r="O73" s="1886"/>
      <c r="P73" s="1886"/>
      <c r="Q73" s="1886"/>
      <c r="R73" s="1886"/>
      <c r="S73" s="1886"/>
      <c r="T73" s="1886"/>
      <c r="U73" s="1887"/>
      <c r="V73" s="1885" t="s">
        <v>807</v>
      </c>
      <c r="W73" s="1886"/>
      <c r="X73" s="1886"/>
      <c r="Y73" s="1886"/>
      <c r="Z73" s="1886"/>
      <c r="AA73" s="1887"/>
      <c r="AB73" s="368"/>
    </row>
    <row r="74" spans="1:28" ht="36" customHeight="1" thickBot="1" x14ac:dyDescent="0.4">
      <c r="A74" s="338"/>
      <c r="B74" s="365"/>
      <c r="C74" s="1916" t="s">
        <v>202</v>
      </c>
      <c r="D74" s="1917"/>
      <c r="E74" s="1917"/>
      <c r="F74" s="1917"/>
      <c r="G74" s="1918"/>
      <c r="H74" s="1919">
        <v>0.85</v>
      </c>
      <c r="I74" s="1920"/>
      <c r="J74" s="1921">
        <v>0.94</v>
      </c>
      <c r="K74" s="1922"/>
      <c r="L74" s="1922"/>
      <c r="M74" s="1923"/>
      <c r="N74" s="1924" t="s">
        <v>302</v>
      </c>
      <c r="O74" s="1925"/>
      <c r="P74" s="1925"/>
      <c r="Q74" s="1925"/>
      <c r="R74" s="1925"/>
      <c r="S74" s="1925"/>
      <c r="T74" s="1925"/>
      <c r="U74" s="1926"/>
      <c r="V74" s="1927" t="s">
        <v>1294</v>
      </c>
      <c r="W74" s="1928"/>
      <c r="X74" s="1928"/>
      <c r="Y74" s="1928"/>
      <c r="Z74" s="1928"/>
      <c r="AA74" s="1929"/>
      <c r="AB74" s="368"/>
    </row>
    <row r="75" spans="1:28" x14ac:dyDescent="0.35">
      <c r="A75" s="338"/>
      <c r="B75" s="384"/>
      <c r="C75" s="385"/>
      <c r="D75" s="385"/>
      <c r="E75" s="385"/>
      <c r="F75" s="385"/>
      <c r="G75" s="385"/>
      <c r="H75" s="385"/>
      <c r="I75" s="385"/>
      <c r="J75" s="385"/>
      <c r="K75" s="385"/>
      <c r="L75" s="385"/>
      <c r="M75" s="385"/>
      <c r="N75" s="385"/>
      <c r="O75" s="385"/>
      <c r="P75" s="385"/>
      <c r="Q75" s="385"/>
      <c r="R75" s="385"/>
      <c r="S75" s="385"/>
      <c r="T75" s="385"/>
      <c r="U75" s="385"/>
      <c r="V75" s="385"/>
      <c r="W75" s="385"/>
      <c r="X75" s="385"/>
      <c r="Y75" s="385"/>
      <c r="Z75" s="385"/>
      <c r="AA75" s="385"/>
      <c r="AB75" s="386"/>
    </row>
    <row r="76" spans="1:28" x14ac:dyDescent="0.35">
      <c r="A76" s="338"/>
      <c r="B76" s="338"/>
      <c r="C76" s="338"/>
      <c r="D76" s="338"/>
      <c r="E76" s="338"/>
      <c r="F76" s="338"/>
      <c r="G76" s="338"/>
      <c r="H76" s="338"/>
      <c r="I76" s="338"/>
      <c r="J76" s="338"/>
      <c r="K76" s="338"/>
      <c r="L76" s="338"/>
      <c r="M76" s="338"/>
      <c r="N76" s="338"/>
      <c r="O76" s="338"/>
      <c r="P76" s="338"/>
      <c r="Q76" s="338"/>
      <c r="R76" s="338"/>
      <c r="S76" s="338"/>
      <c r="T76" s="338"/>
      <c r="U76" s="338"/>
      <c r="V76" s="338"/>
      <c r="W76" s="338"/>
      <c r="X76" s="338"/>
      <c r="Y76" s="338"/>
      <c r="Z76" s="338"/>
      <c r="AA76" s="338"/>
      <c r="AB76" s="338"/>
    </row>
    <row r="77" spans="1:28" x14ac:dyDescent="0.35">
      <c r="A77" s="338"/>
      <c r="B77" s="338"/>
      <c r="C77" s="338"/>
      <c r="D77" s="338"/>
      <c r="E77" s="338"/>
      <c r="F77" s="338"/>
      <c r="G77" s="338"/>
      <c r="H77" s="338"/>
      <c r="I77" s="338"/>
      <c r="J77" s="338"/>
      <c r="K77" s="338"/>
      <c r="L77" s="338"/>
      <c r="M77" s="338"/>
      <c r="N77" s="338"/>
      <c r="O77" s="338"/>
      <c r="P77" s="338"/>
      <c r="Q77" s="338"/>
      <c r="R77" s="338"/>
      <c r="S77" s="338"/>
      <c r="T77" s="338"/>
      <c r="U77" s="338"/>
      <c r="V77" s="338"/>
      <c r="W77" s="338"/>
      <c r="X77" s="338"/>
      <c r="Y77" s="338"/>
      <c r="Z77" s="338"/>
      <c r="AA77" s="338"/>
      <c r="AB77" s="338"/>
    </row>
    <row r="78" spans="1:28" x14ac:dyDescent="0.35">
      <c r="A78" s="338"/>
      <c r="B78" s="338"/>
      <c r="C78" s="338"/>
      <c r="D78" s="338"/>
      <c r="E78" s="338"/>
      <c r="F78" s="338"/>
      <c r="G78" s="338"/>
      <c r="H78" s="338"/>
      <c r="I78" s="338"/>
      <c r="J78" s="338"/>
      <c r="K78" s="338"/>
      <c r="L78" s="338"/>
      <c r="M78" s="338"/>
      <c r="N78" s="338"/>
      <c r="O78" s="338"/>
      <c r="P78" s="338"/>
      <c r="Q78" s="338"/>
      <c r="R78" s="338"/>
      <c r="S78" s="338"/>
      <c r="T78" s="338"/>
      <c r="U78" s="338"/>
      <c r="V78" s="338"/>
      <c r="W78" s="338"/>
      <c r="X78" s="338"/>
      <c r="Y78" s="338"/>
      <c r="Z78" s="338"/>
      <c r="AA78" s="338"/>
      <c r="AB78" s="338"/>
    </row>
    <row r="79" spans="1:28" x14ac:dyDescent="0.35">
      <c r="A79" s="338"/>
      <c r="B79" s="338"/>
      <c r="C79" s="338"/>
      <c r="D79" s="338"/>
      <c r="E79" s="338"/>
      <c r="F79" s="338"/>
      <c r="G79" s="338"/>
      <c r="H79" s="338"/>
      <c r="I79" s="338"/>
      <c r="J79" s="338"/>
      <c r="K79" s="338"/>
      <c r="L79" s="338"/>
      <c r="M79" s="338"/>
      <c r="N79" s="338"/>
      <c r="O79" s="338"/>
      <c r="P79" s="338"/>
      <c r="Q79" s="338"/>
      <c r="R79" s="338"/>
      <c r="S79" s="338"/>
      <c r="T79" s="338"/>
      <c r="U79" s="338"/>
      <c r="V79" s="338"/>
      <c r="W79" s="338"/>
      <c r="X79" s="338"/>
      <c r="Y79" s="338"/>
      <c r="Z79" s="338"/>
      <c r="AA79" s="338"/>
      <c r="AB79" s="338"/>
    </row>
    <row r="80" spans="1:28" x14ac:dyDescent="0.35">
      <c r="A80" s="338"/>
      <c r="B80" s="338"/>
      <c r="C80" s="338"/>
      <c r="D80" s="338"/>
      <c r="E80" s="338"/>
      <c r="F80" s="338"/>
      <c r="G80" s="338"/>
      <c r="H80" s="338"/>
      <c r="I80" s="338"/>
      <c r="J80" s="338"/>
      <c r="K80" s="338"/>
      <c r="L80" s="338"/>
      <c r="M80" s="338"/>
      <c r="N80" s="338"/>
      <c r="O80" s="338"/>
      <c r="P80" s="338"/>
      <c r="Q80" s="338"/>
      <c r="R80" s="338"/>
      <c r="S80" s="338"/>
      <c r="T80" s="338"/>
      <c r="U80" s="338"/>
      <c r="V80" s="338"/>
      <c r="W80" s="338"/>
      <c r="X80" s="338"/>
      <c r="Y80" s="338"/>
      <c r="Z80" s="338"/>
      <c r="AA80" s="338"/>
      <c r="AB80" s="338"/>
    </row>
    <row r="81" spans="1:28" x14ac:dyDescent="0.35">
      <c r="A81" s="338"/>
      <c r="B81" s="338"/>
      <c r="C81" s="338"/>
      <c r="D81" s="338"/>
      <c r="E81" s="338"/>
      <c r="F81" s="338"/>
      <c r="G81" s="338"/>
      <c r="H81" s="338"/>
      <c r="I81" s="338"/>
      <c r="J81" s="338"/>
      <c r="K81" s="338"/>
      <c r="L81" s="338"/>
      <c r="M81" s="338"/>
      <c r="N81" s="338"/>
      <c r="O81" s="338"/>
      <c r="P81" s="338"/>
      <c r="Q81" s="338"/>
      <c r="R81" s="338"/>
      <c r="S81" s="338"/>
      <c r="T81" s="338"/>
      <c r="U81" s="338"/>
      <c r="V81" s="338"/>
      <c r="W81" s="338"/>
      <c r="X81" s="338"/>
      <c r="Y81" s="338"/>
      <c r="Z81" s="338"/>
      <c r="AA81" s="338"/>
      <c r="AB81" s="338"/>
    </row>
    <row r="82" spans="1:28" x14ac:dyDescent="0.35">
      <c r="A82" s="338"/>
      <c r="B82" s="338"/>
      <c r="C82" s="338"/>
      <c r="D82" s="338"/>
      <c r="E82" s="338"/>
      <c r="F82" s="338"/>
      <c r="G82" s="338"/>
      <c r="H82" s="338"/>
      <c r="I82" s="338"/>
      <c r="J82" s="338"/>
      <c r="K82" s="338"/>
      <c r="L82" s="338"/>
      <c r="M82" s="338"/>
      <c r="N82" s="338"/>
      <c r="O82" s="338"/>
      <c r="P82" s="338"/>
      <c r="Q82" s="338"/>
      <c r="R82" s="338"/>
      <c r="S82" s="338"/>
      <c r="T82" s="338"/>
      <c r="U82" s="338"/>
      <c r="V82" s="338"/>
      <c r="W82" s="338"/>
      <c r="X82" s="338"/>
      <c r="Y82" s="338"/>
      <c r="Z82" s="338"/>
      <c r="AA82" s="338"/>
      <c r="AB82" s="338"/>
    </row>
    <row r="83" spans="1:28" x14ac:dyDescent="0.35">
      <c r="A83" s="338"/>
      <c r="B83" s="338"/>
      <c r="C83" s="338"/>
      <c r="D83" s="338"/>
      <c r="E83" s="338"/>
      <c r="F83" s="338"/>
      <c r="G83" s="338"/>
      <c r="H83" s="338"/>
      <c r="I83" s="338"/>
      <c r="J83" s="338"/>
      <c r="K83" s="338"/>
      <c r="L83" s="338"/>
      <c r="M83" s="338"/>
      <c r="N83" s="338"/>
      <c r="O83" s="338"/>
      <c r="P83" s="338"/>
      <c r="Q83" s="338"/>
      <c r="R83" s="338"/>
      <c r="S83" s="338"/>
      <c r="T83" s="338"/>
      <c r="U83" s="338"/>
      <c r="V83" s="338"/>
      <c r="W83" s="338"/>
      <c r="X83" s="338"/>
      <c r="Y83" s="338"/>
      <c r="Z83" s="338"/>
      <c r="AA83" s="338"/>
      <c r="AB83" s="338"/>
    </row>
    <row r="84" spans="1:28" x14ac:dyDescent="0.35">
      <c r="A84" s="338"/>
      <c r="B84" s="338"/>
      <c r="C84" s="338"/>
      <c r="D84" s="338"/>
      <c r="E84" s="338"/>
      <c r="F84" s="338"/>
      <c r="G84" s="338"/>
      <c r="H84" s="338"/>
      <c r="I84" s="338"/>
      <c r="J84" s="338"/>
      <c r="K84" s="338"/>
      <c r="L84" s="338"/>
      <c r="M84" s="338"/>
      <c r="N84" s="338"/>
      <c r="O84" s="338"/>
      <c r="P84" s="338"/>
      <c r="Q84" s="338"/>
      <c r="R84" s="338"/>
      <c r="S84" s="338"/>
      <c r="T84" s="338"/>
      <c r="U84" s="338"/>
      <c r="V84" s="338"/>
      <c r="W84" s="338"/>
      <c r="X84" s="338"/>
      <c r="Y84" s="338"/>
      <c r="Z84" s="338"/>
      <c r="AA84" s="338"/>
      <c r="AB84" s="338"/>
    </row>
    <row r="85" spans="1:28" x14ac:dyDescent="0.35">
      <c r="A85" s="338"/>
      <c r="B85" s="338"/>
      <c r="C85" s="338"/>
      <c r="D85" s="338"/>
      <c r="E85" s="338"/>
      <c r="F85" s="338"/>
      <c r="G85" s="338"/>
      <c r="H85" s="338"/>
      <c r="I85" s="338"/>
      <c r="J85" s="338"/>
      <c r="K85" s="338"/>
      <c r="L85" s="338"/>
      <c r="M85" s="338"/>
      <c r="N85" s="338"/>
      <c r="O85" s="338"/>
      <c r="P85" s="338"/>
      <c r="Q85" s="338"/>
      <c r="R85" s="338"/>
      <c r="S85" s="338"/>
      <c r="T85" s="338"/>
      <c r="U85" s="338"/>
      <c r="V85" s="338"/>
      <c r="W85" s="338"/>
      <c r="X85" s="338"/>
      <c r="Y85" s="338"/>
      <c r="Z85" s="338"/>
      <c r="AA85" s="338"/>
      <c r="AB85" s="338"/>
    </row>
    <row r="86" spans="1:28" x14ac:dyDescent="0.35">
      <c r="A86" s="338"/>
      <c r="B86" s="338"/>
      <c r="C86" s="338"/>
      <c r="D86" s="338"/>
      <c r="E86" s="338"/>
      <c r="F86" s="338"/>
      <c r="G86" s="338"/>
      <c r="H86" s="338"/>
      <c r="I86" s="338"/>
      <c r="J86" s="338"/>
      <c r="K86" s="338"/>
      <c r="L86" s="338"/>
      <c r="M86" s="338"/>
      <c r="N86" s="338"/>
      <c r="O86" s="338"/>
      <c r="P86" s="338"/>
      <c r="Q86" s="338"/>
      <c r="R86" s="338"/>
      <c r="S86" s="338"/>
      <c r="T86" s="338"/>
      <c r="U86" s="338"/>
      <c r="V86" s="338"/>
      <c r="W86" s="338"/>
      <c r="X86" s="338"/>
      <c r="Y86" s="338"/>
      <c r="Z86" s="338"/>
      <c r="AA86" s="338"/>
      <c r="AB86" s="338"/>
    </row>
    <row r="87" spans="1:28" x14ac:dyDescent="0.35">
      <c r="A87" s="338"/>
      <c r="B87" s="338"/>
      <c r="C87" s="338"/>
      <c r="D87" s="338"/>
      <c r="E87" s="338"/>
      <c r="F87" s="338"/>
      <c r="G87" s="338"/>
      <c r="H87" s="338"/>
      <c r="I87" s="338"/>
      <c r="J87" s="338"/>
      <c r="K87" s="338"/>
      <c r="L87" s="338"/>
      <c r="M87" s="338"/>
      <c r="N87" s="338"/>
      <c r="O87" s="338"/>
      <c r="P87" s="338"/>
      <c r="Q87" s="338"/>
      <c r="R87" s="338"/>
      <c r="S87" s="338"/>
      <c r="T87" s="338"/>
      <c r="U87" s="338"/>
      <c r="V87" s="338"/>
      <c r="W87" s="338"/>
      <c r="X87" s="338"/>
      <c r="Y87" s="338"/>
      <c r="Z87" s="338"/>
      <c r="AA87" s="338"/>
      <c r="AB87" s="338"/>
    </row>
    <row r="88" spans="1:28" x14ac:dyDescent="0.35">
      <c r="A88" s="338"/>
      <c r="B88" s="338"/>
      <c r="C88" s="338"/>
      <c r="D88" s="338"/>
      <c r="E88" s="338"/>
      <c r="F88" s="338"/>
      <c r="G88" s="338"/>
      <c r="H88" s="338"/>
      <c r="I88" s="338"/>
      <c r="J88" s="338"/>
      <c r="K88" s="338"/>
      <c r="L88" s="338"/>
      <c r="M88" s="338"/>
      <c r="N88" s="338"/>
      <c r="O88" s="338"/>
      <c r="P88" s="338"/>
      <c r="Q88" s="338"/>
      <c r="R88" s="338"/>
      <c r="S88" s="338"/>
      <c r="T88" s="338"/>
      <c r="U88" s="338"/>
      <c r="V88" s="338"/>
      <c r="W88" s="338"/>
      <c r="X88" s="338"/>
      <c r="Y88" s="338"/>
      <c r="Z88" s="338"/>
      <c r="AA88" s="338"/>
      <c r="AB88" s="338"/>
    </row>
    <row r="89" spans="1:28" x14ac:dyDescent="0.35">
      <c r="A89" s="338"/>
      <c r="B89" s="338"/>
      <c r="C89" s="338"/>
      <c r="D89" s="338"/>
      <c r="E89" s="338"/>
      <c r="F89" s="338"/>
      <c r="G89" s="338"/>
      <c r="H89" s="338"/>
      <c r="I89" s="338"/>
      <c r="J89" s="338"/>
      <c r="K89" s="338"/>
      <c r="L89" s="338"/>
      <c r="M89" s="338"/>
      <c r="N89" s="338"/>
      <c r="O89" s="338"/>
      <c r="P89" s="338"/>
      <c r="Q89" s="338"/>
      <c r="R89" s="338"/>
      <c r="S89" s="338"/>
      <c r="T89" s="338"/>
      <c r="U89" s="338"/>
      <c r="V89" s="338"/>
      <c r="W89" s="338"/>
      <c r="X89" s="338"/>
      <c r="Y89" s="338"/>
      <c r="Z89" s="338"/>
      <c r="AA89" s="338"/>
      <c r="AB89" s="338"/>
    </row>
    <row r="90" spans="1:28" x14ac:dyDescent="0.35">
      <c r="A90" s="338"/>
      <c r="B90" s="338"/>
      <c r="C90" s="338"/>
      <c r="D90" s="338"/>
      <c r="E90" s="338"/>
      <c r="F90" s="338"/>
      <c r="G90" s="338"/>
      <c r="H90" s="338"/>
      <c r="I90" s="338"/>
      <c r="J90" s="338"/>
      <c r="K90" s="338"/>
      <c r="L90" s="338"/>
      <c r="M90" s="338"/>
      <c r="N90" s="338"/>
      <c r="O90" s="338"/>
      <c r="P90" s="338"/>
      <c r="Q90" s="338"/>
      <c r="R90" s="338"/>
      <c r="S90" s="338"/>
      <c r="T90" s="338"/>
      <c r="U90" s="338"/>
      <c r="V90" s="338"/>
      <c r="W90" s="338"/>
      <c r="X90" s="338"/>
      <c r="Y90" s="338"/>
      <c r="Z90" s="338"/>
      <c r="AA90" s="338"/>
      <c r="AB90" s="338"/>
    </row>
    <row r="91" spans="1:28" x14ac:dyDescent="0.35">
      <c r="A91" s="338"/>
      <c r="B91" s="338"/>
      <c r="C91" s="338"/>
      <c r="D91" s="338"/>
      <c r="E91" s="338"/>
      <c r="F91" s="338"/>
      <c r="G91" s="338"/>
      <c r="H91" s="338"/>
      <c r="I91" s="338"/>
      <c r="J91" s="338"/>
      <c r="K91" s="338"/>
      <c r="L91" s="338"/>
      <c r="M91" s="338"/>
      <c r="N91" s="338"/>
      <c r="O91" s="338"/>
      <c r="P91" s="338"/>
      <c r="Q91" s="338"/>
      <c r="R91" s="338"/>
      <c r="S91" s="338"/>
      <c r="T91" s="338"/>
      <c r="U91" s="338"/>
      <c r="V91" s="338"/>
      <c r="W91" s="338"/>
      <c r="X91" s="338"/>
      <c r="Y91" s="338"/>
      <c r="Z91" s="338"/>
      <c r="AA91" s="338"/>
      <c r="AB91" s="338"/>
    </row>
    <row r="92" spans="1:28" x14ac:dyDescent="0.35">
      <c r="A92" s="338"/>
      <c r="B92" s="338"/>
      <c r="C92" s="338"/>
      <c r="D92" s="338"/>
      <c r="E92" s="338"/>
      <c r="F92" s="338"/>
      <c r="G92" s="338"/>
      <c r="H92" s="338"/>
      <c r="I92" s="338"/>
      <c r="J92" s="338"/>
      <c r="K92" s="338"/>
      <c r="L92" s="338"/>
      <c r="M92" s="338"/>
      <c r="N92" s="338"/>
      <c r="O92" s="338"/>
      <c r="P92" s="338"/>
      <c r="Q92" s="338"/>
      <c r="R92" s="338"/>
      <c r="S92" s="338"/>
      <c r="T92" s="338"/>
      <c r="U92" s="338"/>
      <c r="V92" s="338"/>
      <c r="W92" s="338"/>
      <c r="X92" s="338"/>
      <c r="Y92" s="338"/>
      <c r="Z92" s="338"/>
      <c r="AA92" s="338"/>
      <c r="AB92" s="338"/>
    </row>
    <row r="93" spans="1:28" x14ac:dyDescent="0.35">
      <c r="A93" s="338"/>
      <c r="B93" s="338"/>
      <c r="C93" s="338"/>
      <c r="D93" s="338"/>
      <c r="E93" s="338"/>
      <c r="F93" s="338"/>
      <c r="G93" s="338"/>
      <c r="H93" s="338"/>
      <c r="I93" s="338"/>
      <c r="J93" s="338"/>
      <c r="K93" s="338"/>
      <c r="L93" s="338"/>
      <c r="M93" s="338"/>
      <c r="N93" s="338"/>
      <c r="O93" s="338"/>
      <c r="P93" s="338"/>
      <c r="Q93" s="338"/>
      <c r="R93" s="338"/>
      <c r="S93" s="338"/>
      <c r="T93" s="338"/>
      <c r="U93" s="338"/>
      <c r="V93" s="338"/>
      <c r="W93" s="338"/>
      <c r="X93" s="338"/>
      <c r="Y93" s="338"/>
      <c r="Z93" s="338"/>
      <c r="AA93" s="338"/>
      <c r="AB93" s="338"/>
    </row>
    <row r="94" spans="1:28" x14ac:dyDescent="0.35">
      <c r="A94" s="338"/>
      <c r="B94" s="338"/>
      <c r="C94" s="338"/>
      <c r="D94" s="338"/>
      <c r="E94" s="338"/>
      <c r="F94" s="338"/>
      <c r="G94" s="338"/>
      <c r="H94" s="338"/>
      <c r="I94" s="338"/>
      <c r="J94" s="338"/>
      <c r="K94" s="338"/>
      <c r="L94" s="338"/>
      <c r="M94" s="338"/>
      <c r="N94" s="338"/>
      <c r="O94" s="338"/>
      <c r="P94" s="338"/>
      <c r="Q94" s="338"/>
      <c r="R94" s="338"/>
      <c r="S94" s="338"/>
      <c r="T94" s="338"/>
      <c r="U94" s="338"/>
      <c r="V94" s="338"/>
      <c r="W94" s="338"/>
      <c r="X94" s="338"/>
      <c r="Y94" s="338"/>
      <c r="Z94" s="338"/>
      <c r="AA94" s="338"/>
      <c r="AB94" s="338"/>
    </row>
    <row r="95" spans="1:28" x14ac:dyDescent="0.35">
      <c r="A95" s="338"/>
      <c r="B95" s="338"/>
      <c r="C95" s="338"/>
      <c r="D95" s="338"/>
      <c r="E95" s="338"/>
      <c r="F95" s="338"/>
      <c r="G95" s="338"/>
      <c r="H95" s="338"/>
      <c r="I95" s="338"/>
      <c r="J95" s="338"/>
      <c r="K95" s="338"/>
      <c r="L95" s="338"/>
      <c r="M95" s="338"/>
      <c r="N95" s="338"/>
      <c r="O95" s="338"/>
      <c r="P95" s="338"/>
      <c r="Q95" s="338"/>
      <c r="R95" s="338"/>
      <c r="S95" s="338"/>
      <c r="T95" s="338"/>
      <c r="U95" s="338"/>
      <c r="V95" s="338"/>
      <c r="W95" s="338"/>
      <c r="X95" s="338"/>
      <c r="Y95" s="338"/>
      <c r="Z95" s="338"/>
      <c r="AA95" s="338"/>
      <c r="AB95" s="338"/>
    </row>
    <row r="96" spans="1:28" x14ac:dyDescent="0.35">
      <c r="A96" s="338"/>
      <c r="B96" s="338"/>
      <c r="C96" s="338"/>
      <c r="D96" s="338"/>
      <c r="E96" s="338"/>
      <c r="F96" s="338"/>
      <c r="G96" s="338"/>
      <c r="H96" s="338"/>
      <c r="I96" s="338"/>
      <c r="J96" s="338"/>
      <c r="K96" s="338"/>
      <c r="L96" s="338"/>
      <c r="M96" s="338"/>
      <c r="N96" s="338"/>
      <c r="O96" s="338"/>
      <c r="P96" s="338"/>
      <c r="Q96" s="338"/>
      <c r="R96" s="338"/>
      <c r="S96" s="338"/>
      <c r="T96" s="338"/>
      <c r="U96" s="338"/>
      <c r="V96" s="338"/>
      <c r="W96" s="338"/>
      <c r="X96" s="338"/>
      <c r="Y96" s="338"/>
      <c r="Z96" s="338"/>
      <c r="AA96" s="338"/>
      <c r="AB96" s="338"/>
    </row>
    <row r="97" spans="1:28" x14ac:dyDescent="0.35">
      <c r="A97" s="338"/>
      <c r="B97" s="338"/>
      <c r="C97" s="338"/>
      <c r="D97" s="338"/>
      <c r="E97" s="338"/>
      <c r="F97" s="338"/>
      <c r="G97" s="338"/>
      <c r="H97" s="338"/>
      <c r="I97" s="338"/>
      <c r="J97" s="338"/>
      <c r="K97" s="338"/>
      <c r="L97" s="338"/>
      <c r="M97" s="338"/>
      <c r="N97" s="338"/>
      <c r="O97" s="338"/>
      <c r="P97" s="338"/>
      <c r="Q97" s="338"/>
      <c r="R97" s="338"/>
      <c r="S97" s="338"/>
      <c r="T97" s="338"/>
      <c r="U97" s="338"/>
      <c r="V97" s="338"/>
      <c r="W97" s="338"/>
      <c r="X97" s="338"/>
      <c r="Y97" s="338"/>
      <c r="Z97" s="338"/>
      <c r="AA97" s="338"/>
      <c r="AB97" s="338"/>
    </row>
    <row r="98" spans="1:28" x14ac:dyDescent="0.35">
      <c r="A98" s="338"/>
      <c r="B98" s="338"/>
      <c r="C98" s="338"/>
      <c r="D98" s="338"/>
      <c r="E98" s="338"/>
      <c r="F98" s="338"/>
      <c r="G98" s="338"/>
      <c r="H98" s="338"/>
      <c r="I98" s="338"/>
      <c r="J98" s="338"/>
      <c r="K98" s="338"/>
      <c r="L98" s="338"/>
      <c r="M98" s="338"/>
      <c r="N98" s="338"/>
      <c r="O98" s="338"/>
      <c r="P98" s="338"/>
      <c r="Q98" s="338"/>
      <c r="R98" s="338"/>
      <c r="S98" s="338"/>
      <c r="T98" s="338"/>
      <c r="U98" s="338"/>
      <c r="V98" s="338"/>
      <c r="W98" s="338"/>
      <c r="X98" s="338"/>
      <c r="Y98" s="338"/>
      <c r="Z98" s="338"/>
      <c r="AA98" s="338"/>
      <c r="AB98" s="338"/>
    </row>
    <row r="99" spans="1:28" x14ac:dyDescent="0.35">
      <c r="A99" s="338"/>
      <c r="B99" s="338"/>
      <c r="C99" s="338"/>
      <c r="D99" s="338"/>
      <c r="E99" s="338"/>
      <c r="F99" s="338"/>
      <c r="G99" s="338"/>
      <c r="H99" s="338"/>
      <c r="I99" s="338"/>
      <c r="J99" s="338"/>
      <c r="K99" s="338"/>
      <c r="L99" s="338"/>
      <c r="M99" s="338"/>
      <c r="N99" s="338"/>
      <c r="O99" s="338"/>
      <c r="P99" s="338"/>
      <c r="Q99" s="338"/>
      <c r="R99" s="338"/>
      <c r="S99" s="338"/>
      <c r="T99" s="338"/>
      <c r="U99" s="338"/>
      <c r="V99" s="338"/>
      <c r="W99" s="338"/>
      <c r="X99" s="338"/>
      <c r="Y99" s="338"/>
      <c r="Z99" s="338"/>
      <c r="AA99" s="338"/>
      <c r="AB99" s="338"/>
    </row>
    <row r="100" spans="1:28" x14ac:dyDescent="0.35">
      <c r="A100" s="338"/>
      <c r="B100" s="338"/>
      <c r="C100" s="338"/>
      <c r="D100" s="338"/>
      <c r="E100" s="338"/>
      <c r="F100" s="338"/>
      <c r="G100" s="338"/>
      <c r="H100" s="338"/>
      <c r="I100" s="338"/>
      <c r="J100" s="338"/>
      <c r="K100" s="338"/>
      <c r="L100" s="338"/>
      <c r="M100" s="338"/>
      <c r="N100" s="338"/>
      <c r="O100" s="338"/>
      <c r="P100" s="338"/>
      <c r="Q100" s="338"/>
      <c r="R100" s="338"/>
      <c r="S100" s="338"/>
      <c r="T100" s="338"/>
      <c r="U100" s="338"/>
      <c r="V100" s="338"/>
      <c r="W100" s="338"/>
      <c r="X100" s="338"/>
      <c r="Y100" s="338"/>
      <c r="Z100" s="338"/>
      <c r="AA100" s="338"/>
      <c r="AB100" s="338"/>
    </row>
    <row r="101" spans="1:28" x14ac:dyDescent="0.35">
      <c r="A101" s="338"/>
      <c r="B101" s="338"/>
      <c r="C101" s="338"/>
      <c r="D101" s="338"/>
      <c r="E101" s="338"/>
      <c r="F101" s="338"/>
      <c r="G101" s="338"/>
      <c r="H101" s="338"/>
      <c r="I101" s="338"/>
      <c r="J101" s="338"/>
      <c r="K101" s="338"/>
      <c r="L101" s="338"/>
      <c r="M101" s="338"/>
      <c r="N101" s="338"/>
      <c r="O101" s="338"/>
      <c r="P101" s="338"/>
      <c r="Q101" s="338"/>
      <c r="R101" s="338"/>
      <c r="S101" s="338"/>
      <c r="T101" s="338"/>
      <c r="U101" s="338"/>
      <c r="V101" s="338"/>
      <c r="W101" s="338"/>
      <c r="X101" s="338"/>
      <c r="Y101" s="338"/>
      <c r="Z101" s="338"/>
      <c r="AA101" s="338"/>
      <c r="AB101" s="338"/>
    </row>
    <row r="102" spans="1:28" x14ac:dyDescent="0.35">
      <c r="A102" s="338"/>
      <c r="B102" s="338"/>
      <c r="C102" s="338"/>
      <c r="D102" s="338"/>
      <c r="E102" s="338"/>
      <c r="F102" s="338"/>
      <c r="G102" s="338"/>
      <c r="H102" s="338"/>
      <c r="I102" s="338"/>
      <c r="J102" s="338"/>
      <c r="K102" s="338"/>
      <c r="L102" s="338"/>
      <c r="M102" s="338"/>
      <c r="N102" s="338"/>
      <c r="O102" s="338"/>
      <c r="P102" s="338"/>
      <c r="Q102" s="338"/>
      <c r="R102" s="338"/>
      <c r="S102" s="338"/>
      <c r="T102" s="338"/>
      <c r="U102" s="338"/>
      <c r="V102" s="338"/>
      <c r="W102" s="338"/>
      <c r="X102" s="338"/>
      <c r="Y102" s="338"/>
      <c r="Z102" s="338"/>
      <c r="AA102" s="338"/>
      <c r="AB102" s="338"/>
    </row>
    <row r="103" spans="1:28" x14ac:dyDescent="0.35">
      <c r="A103" s="338"/>
      <c r="B103" s="338"/>
      <c r="C103" s="338"/>
      <c r="D103" s="338"/>
      <c r="E103" s="338"/>
      <c r="F103" s="338"/>
      <c r="G103" s="338"/>
      <c r="H103" s="338"/>
      <c r="I103" s="338"/>
      <c r="J103" s="338"/>
      <c r="K103" s="338"/>
      <c r="L103" s="338"/>
      <c r="M103" s="338"/>
      <c r="N103" s="338"/>
      <c r="O103" s="338"/>
      <c r="P103" s="338"/>
      <c r="Q103" s="338"/>
      <c r="R103" s="338"/>
      <c r="S103" s="338"/>
      <c r="T103" s="338"/>
      <c r="U103" s="338"/>
      <c r="V103" s="338"/>
      <c r="W103" s="338"/>
      <c r="X103" s="338"/>
      <c r="Y103" s="338"/>
      <c r="Z103" s="338"/>
      <c r="AA103" s="338"/>
      <c r="AB103" s="338"/>
    </row>
    <row r="104" spans="1:28" x14ac:dyDescent="0.35">
      <c r="A104" s="338"/>
      <c r="B104" s="338"/>
      <c r="C104" s="338"/>
      <c r="D104" s="338"/>
      <c r="E104" s="338"/>
      <c r="F104" s="338"/>
      <c r="G104" s="338"/>
      <c r="H104" s="338"/>
      <c r="I104" s="338"/>
      <c r="J104" s="338"/>
      <c r="K104" s="338"/>
      <c r="L104" s="338"/>
      <c r="M104" s="338"/>
      <c r="N104" s="338"/>
      <c r="O104" s="338"/>
      <c r="P104" s="338"/>
      <c r="Q104" s="338"/>
      <c r="R104" s="338"/>
      <c r="S104" s="338"/>
      <c r="T104" s="338"/>
      <c r="U104" s="338"/>
      <c r="V104" s="338"/>
      <c r="W104" s="338"/>
      <c r="X104" s="338"/>
      <c r="Y104" s="338"/>
      <c r="Z104" s="338"/>
      <c r="AA104" s="338"/>
      <c r="AB104" s="338"/>
    </row>
    <row r="105" spans="1:28" x14ac:dyDescent="0.35">
      <c r="A105" s="338"/>
      <c r="B105" s="338"/>
      <c r="C105" s="338"/>
      <c r="D105" s="338"/>
      <c r="E105" s="338"/>
      <c r="F105" s="338"/>
      <c r="G105" s="338"/>
      <c r="H105" s="338"/>
      <c r="I105" s="338"/>
      <c r="J105" s="338"/>
      <c r="K105" s="338"/>
      <c r="L105" s="338"/>
      <c r="M105" s="338"/>
      <c r="N105" s="338"/>
      <c r="O105" s="338"/>
      <c r="P105" s="338"/>
      <c r="Q105" s="338"/>
      <c r="R105" s="338"/>
      <c r="S105" s="338"/>
      <c r="T105" s="338"/>
      <c r="U105" s="338"/>
      <c r="V105" s="338"/>
      <c r="W105" s="338"/>
      <c r="X105" s="338"/>
      <c r="Y105" s="338"/>
      <c r="Z105" s="338"/>
      <c r="AA105" s="338"/>
      <c r="AB105" s="338"/>
    </row>
    <row r="106" spans="1:28" x14ac:dyDescent="0.35">
      <c r="A106" s="338"/>
      <c r="B106" s="338"/>
      <c r="C106" s="338"/>
      <c r="D106" s="338"/>
      <c r="E106" s="338"/>
      <c r="F106" s="338"/>
      <c r="G106" s="338"/>
      <c r="H106" s="338"/>
      <c r="I106" s="338"/>
      <c r="J106" s="338"/>
      <c r="K106" s="338"/>
      <c r="L106" s="338"/>
      <c r="M106" s="338"/>
      <c r="N106" s="338"/>
      <c r="O106" s="338"/>
      <c r="P106" s="338"/>
      <c r="Q106" s="338"/>
      <c r="R106" s="338"/>
      <c r="S106" s="338"/>
      <c r="T106" s="338"/>
      <c r="U106" s="338"/>
      <c r="V106" s="338"/>
      <c r="W106" s="338"/>
      <c r="X106" s="338"/>
      <c r="Y106" s="338"/>
      <c r="Z106" s="338"/>
      <c r="AA106" s="338"/>
      <c r="AB106" s="338"/>
    </row>
    <row r="107" spans="1:28" x14ac:dyDescent="0.35">
      <c r="A107" s="338"/>
      <c r="B107" s="338"/>
      <c r="C107" s="338"/>
      <c r="D107" s="338"/>
      <c r="E107" s="338"/>
      <c r="F107" s="338"/>
      <c r="G107" s="338"/>
      <c r="H107" s="338"/>
      <c r="I107" s="338"/>
      <c r="J107" s="338"/>
      <c r="K107" s="338"/>
      <c r="L107" s="338"/>
      <c r="M107" s="338"/>
      <c r="N107" s="338"/>
      <c r="O107" s="338"/>
      <c r="P107" s="338"/>
      <c r="Q107" s="338"/>
      <c r="R107" s="338"/>
      <c r="S107" s="338"/>
      <c r="T107" s="338"/>
      <c r="U107" s="338"/>
      <c r="V107" s="338"/>
      <c r="W107" s="338"/>
      <c r="X107" s="338"/>
      <c r="Y107" s="338"/>
      <c r="Z107" s="338"/>
      <c r="AA107" s="338"/>
      <c r="AB107" s="338"/>
    </row>
    <row r="108" spans="1:28" x14ac:dyDescent="0.35">
      <c r="A108" s="338"/>
      <c r="B108" s="338"/>
      <c r="C108" s="338"/>
      <c r="D108" s="338"/>
      <c r="E108" s="338"/>
      <c r="F108" s="338"/>
      <c r="G108" s="338"/>
      <c r="H108" s="338"/>
      <c r="I108" s="338"/>
      <c r="J108" s="338"/>
      <c r="K108" s="338"/>
      <c r="L108" s="338"/>
      <c r="M108" s="338"/>
      <c r="N108" s="338"/>
      <c r="O108" s="338"/>
      <c r="P108" s="338"/>
      <c r="Q108" s="338"/>
      <c r="R108" s="338"/>
      <c r="S108" s="338"/>
      <c r="T108" s="338"/>
      <c r="U108" s="338"/>
      <c r="V108" s="338"/>
      <c r="W108" s="338"/>
      <c r="X108" s="338"/>
      <c r="Y108" s="338"/>
      <c r="Z108" s="338"/>
      <c r="AA108" s="338"/>
      <c r="AB108" s="338"/>
    </row>
    <row r="109" spans="1:28" x14ac:dyDescent="0.35">
      <c r="A109" s="338"/>
      <c r="B109" s="338"/>
      <c r="C109" s="338"/>
      <c r="D109" s="338"/>
      <c r="E109" s="338"/>
      <c r="F109" s="338"/>
      <c r="G109" s="338"/>
      <c r="H109" s="338"/>
      <c r="I109" s="338"/>
      <c r="J109" s="338"/>
      <c r="K109" s="338"/>
      <c r="L109" s="338"/>
      <c r="M109" s="338"/>
      <c r="N109" s="338"/>
      <c r="O109" s="338"/>
      <c r="P109" s="338"/>
      <c r="Q109" s="338"/>
      <c r="R109" s="338"/>
      <c r="S109" s="338"/>
      <c r="T109" s="338"/>
      <c r="U109" s="338"/>
      <c r="V109" s="338"/>
      <c r="W109" s="338"/>
      <c r="X109" s="338"/>
      <c r="Y109" s="338"/>
      <c r="Z109" s="338"/>
      <c r="AA109" s="338"/>
      <c r="AB109" s="338"/>
    </row>
    <row r="110" spans="1:28" x14ac:dyDescent="0.35">
      <c r="A110" s="338"/>
      <c r="B110" s="338"/>
      <c r="C110" s="338"/>
      <c r="D110" s="338"/>
      <c r="E110" s="338"/>
      <c r="F110" s="338"/>
      <c r="G110" s="338"/>
      <c r="H110" s="338"/>
      <c r="I110" s="338"/>
      <c r="J110" s="338"/>
      <c r="K110" s="338"/>
      <c r="L110" s="338"/>
      <c r="M110" s="338"/>
      <c r="N110" s="338"/>
      <c r="O110" s="338"/>
      <c r="P110" s="338"/>
      <c r="Q110" s="338"/>
      <c r="R110" s="338"/>
      <c r="S110" s="338"/>
      <c r="T110" s="338"/>
      <c r="U110" s="338"/>
      <c r="V110" s="338"/>
      <c r="W110" s="338"/>
      <c r="X110" s="338"/>
      <c r="Y110" s="338"/>
      <c r="Z110" s="338"/>
      <c r="AA110" s="338"/>
      <c r="AB110" s="338"/>
    </row>
    <row r="111" spans="1:28" x14ac:dyDescent="0.35">
      <c r="A111" s="338"/>
      <c r="B111" s="338"/>
      <c r="C111" s="338"/>
      <c r="D111" s="338"/>
      <c r="E111" s="338"/>
      <c r="F111" s="338"/>
      <c r="G111" s="338"/>
      <c r="H111" s="338"/>
      <c r="I111" s="338"/>
      <c r="J111" s="338"/>
      <c r="K111" s="338"/>
      <c r="L111" s="338"/>
      <c r="M111" s="338"/>
      <c r="N111" s="338"/>
      <c r="O111" s="338"/>
      <c r="P111" s="338"/>
      <c r="Q111" s="338"/>
      <c r="R111" s="338"/>
      <c r="S111" s="338"/>
      <c r="T111" s="338"/>
      <c r="U111" s="338"/>
      <c r="V111" s="338"/>
      <c r="W111" s="338"/>
      <c r="X111" s="338"/>
      <c r="Y111" s="338"/>
      <c r="Z111" s="338"/>
      <c r="AA111" s="338"/>
      <c r="AB111" s="338"/>
    </row>
    <row r="112" spans="1:28" x14ac:dyDescent="0.35">
      <c r="A112" s="338"/>
      <c r="B112" s="338"/>
      <c r="C112" s="338"/>
      <c r="D112" s="338"/>
      <c r="E112" s="338"/>
      <c r="F112" s="338"/>
      <c r="G112" s="338"/>
      <c r="H112" s="338"/>
      <c r="I112" s="338"/>
      <c r="J112" s="338"/>
      <c r="K112" s="338"/>
      <c r="L112" s="338"/>
      <c r="M112" s="338"/>
      <c r="N112" s="338"/>
      <c r="O112" s="338"/>
      <c r="P112" s="338"/>
      <c r="Q112" s="338"/>
      <c r="R112" s="338"/>
      <c r="S112" s="338"/>
      <c r="T112" s="338"/>
      <c r="U112" s="338"/>
      <c r="V112" s="338"/>
      <c r="W112" s="338"/>
      <c r="X112" s="338"/>
      <c r="Y112" s="338"/>
      <c r="Z112" s="338"/>
      <c r="AA112" s="338"/>
      <c r="AB112" s="338"/>
    </row>
    <row r="113" spans="1:28" x14ac:dyDescent="0.35">
      <c r="A113" s="338"/>
      <c r="B113" s="338"/>
      <c r="C113" s="338"/>
      <c r="D113" s="338"/>
      <c r="E113" s="338"/>
      <c r="F113" s="338"/>
      <c r="G113" s="338"/>
      <c r="H113" s="338"/>
      <c r="I113" s="338"/>
      <c r="J113" s="338"/>
      <c r="K113" s="338"/>
      <c r="L113" s="338"/>
      <c r="M113" s="338"/>
      <c r="N113" s="338"/>
      <c r="O113" s="338"/>
      <c r="P113" s="338"/>
      <c r="Q113" s="338"/>
      <c r="R113" s="338"/>
      <c r="S113" s="338"/>
      <c r="T113" s="338"/>
      <c r="U113" s="338"/>
      <c r="V113" s="338"/>
      <c r="W113" s="338"/>
      <c r="X113" s="338"/>
      <c r="Y113" s="338"/>
      <c r="Z113" s="338"/>
      <c r="AA113" s="338"/>
      <c r="AB113" s="338"/>
    </row>
    <row r="114" spans="1:28" x14ac:dyDescent="0.35">
      <c r="A114" s="338"/>
      <c r="B114" s="338"/>
      <c r="C114" s="338"/>
      <c r="D114" s="338"/>
      <c r="E114" s="338"/>
      <c r="F114" s="338"/>
      <c r="G114" s="338"/>
      <c r="H114" s="338"/>
      <c r="I114" s="338"/>
      <c r="J114" s="338"/>
      <c r="K114" s="338"/>
      <c r="L114" s="338"/>
      <c r="M114" s="338"/>
      <c r="N114" s="338"/>
      <c r="O114" s="338"/>
      <c r="P114" s="338"/>
      <c r="Q114" s="338"/>
      <c r="R114" s="338"/>
      <c r="S114" s="338"/>
      <c r="T114" s="338"/>
      <c r="U114" s="338"/>
      <c r="V114" s="338"/>
      <c r="W114" s="338"/>
      <c r="X114" s="338"/>
      <c r="Y114" s="338"/>
      <c r="Z114" s="338"/>
      <c r="AA114" s="338"/>
      <c r="AB114" s="338"/>
    </row>
    <row r="115" spans="1:28" x14ac:dyDescent="0.35">
      <c r="A115" s="338"/>
      <c r="B115" s="338"/>
      <c r="C115" s="338"/>
      <c r="D115" s="338"/>
      <c r="E115" s="338"/>
      <c r="F115" s="338"/>
      <c r="G115" s="338"/>
      <c r="H115" s="338"/>
      <c r="I115" s="338"/>
      <c r="J115" s="338"/>
      <c r="K115" s="338"/>
      <c r="L115" s="338"/>
      <c r="M115" s="338"/>
      <c r="N115" s="338"/>
      <c r="O115" s="338"/>
      <c r="P115" s="338"/>
      <c r="Q115" s="338"/>
      <c r="R115" s="338"/>
      <c r="S115" s="338"/>
      <c r="T115" s="338"/>
      <c r="U115" s="338"/>
      <c r="V115" s="338"/>
      <c r="W115" s="338"/>
      <c r="X115" s="338"/>
      <c r="Y115" s="338"/>
      <c r="Z115" s="338"/>
      <c r="AA115" s="338"/>
      <c r="AB115" s="338"/>
    </row>
    <row r="116" spans="1:28" x14ac:dyDescent="0.35">
      <c r="A116" s="338"/>
      <c r="B116" s="338"/>
      <c r="C116" s="338"/>
      <c r="D116" s="338"/>
      <c r="E116" s="338"/>
      <c r="F116" s="338"/>
      <c r="G116" s="338"/>
      <c r="H116" s="338"/>
      <c r="I116" s="338"/>
      <c r="J116" s="338"/>
      <c r="K116" s="338"/>
      <c r="L116" s="338"/>
      <c r="M116" s="338"/>
      <c r="N116" s="338"/>
      <c r="O116" s="338"/>
      <c r="P116" s="338"/>
      <c r="Q116" s="338"/>
      <c r="R116" s="338"/>
      <c r="S116" s="338"/>
      <c r="T116" s="338"/>
      <c r="U116" s="338"/>
      <c r="V116" s="338"/>
      <c r="W116" s="338"/>
      <c r="X116" s="338"/>
      <c r="Y116" s="338"/>
      <c r="Z116" s="338"/>
      <c r="AA116" s="338"/>
      <c r="AB116" s="338"/>
    </row>
    <row r="117" spans="1:28" x14ac:dyDescent="0.35">
      <c r="A117" s="338"/>
      <c r="B117" s="338"/>
      <c r="C117" s="338"/>
      <c r="D117" s="338"/>
      <c r="E117" s="338"/>
      <c r="F117" s="338"/>
      <c r="G117" s="338"/>
      <c r="H117" s="338"/>
      <c r="I117" s="338"/>
      <c r="J117" s="338"/>
      <c r="K117" s="338"/>
      <c r="L117" s="338"/>
      <c r="M117" s="338"/>
      <c r="N117" s="338"/>
      <c r="O117" s="338"/>
      <c r="P117" s="338"/>
      <c r="Q117" s="338"/>
      <c r="R117" s="338"/>
      <c r="S117" s="338"/>
      <c r="T117" s="338"/>
      <c r="U117" s="338"/>
      <c r="V117" s="338"/>
      <c r="W117" s="338"/>
      <c r="X117" s="338"/>
      <c r="Y117" s="338"/>
      <c r="Z117" s="338"/>
      <c r="AA117" s="338"/>
      <c r="AB117" s="338"/>
    </row>
    <row r="118" spans="1:28" x14ac:dyDescent="0.35">
      <c r="A118" s="338"/>
      <c r="B118" s="338"/>
      <c r="C118" s="338"/>
      <c r="D118" s="338"/>
      <c r="E118" s="338"/>
      <c r="F118" s="338"/>
      <c r="G118" s="338"/>
      <c r="H118" s="338"/>
      <c r="I118" s="338"/>
      <c r="J118" s="338"/>
      <c r="K118" s="338"/>
      <c r="L118" s="338"/>
      <c r="M118" s="338"/>
      <c r="N118" s="338"/>
      <c r="O118" s="338"/>
      <c r="P118" s="338"/>
      <c r="Q118" s="338"/>
      <c r="R118" s="338"/>
      <c r="S118" s="338"/>
      <c r="T118" s="338"/>
      <c r="U118" s="338"/>
      <c r="V118" s="338"/>
      <c r="W118" s="338"/>
      <c r="X118" s="338"/>
      <c r="Y118" s="338"/>
      <c r="Z118" s="338"/>
      <c r="AA118" s="338"/>
      <c r="AB118" s="338"/>
    </row>
    <row r="119" spans="1:28" x14ac:dyDescent="0.35">
      <c r="A119" s="338"/>
      <c r="B119" s="338"/>
      <c r="C119" s="338"/>
      <c r="D119" s="338"/>
      <c r="E119" s="338"/>
      <c r="F119" s="338"/>
      <c r="G119" s="338"/>
      <c r="H119" s="338"/>
      <c r="I119" s="338"/>
      <c r="J119" s="338"/>
      <c r="K119" s="338"/>
      <c r="L119" s="338"/>
      <c r="M119" s="338"/>
      <c r="N119" s="338"/>
      <c r="O119" s="338"/>
      <c r="P119" s="338"/>
      <c r="Q119" s="338"/>
      <c r="R119" s="338"/>
      <c r="S119" s="338"/>
      <c r="T119" s="338"/>
      <c r="U119" s="338"/>
      <c r="V119" s="338"/>
      <c r="W119" s="338"/>
      <c r="X119" s="338"/>
      <c r="Y119" s="338"/>
      <c r="Z119" s="338"/>
      <c r="AA119" s="338"/>
      <c r="AB119" s="338"/>
    </row>
    <row r="120" spans="1:28" x14ac:dyDescent="0.35">
      <c r="A120" s="338"/>
      <c r="B120" s="338"/>
      <c r="C120" s="338"/>
      <c r="D120" s="338"/>
      <c r="E120" s="338"/>
      <c r="F120" s="338"/>
      <c r="G120" s="338"/>
      <c r="H120" s="338"/>
      <c r="I120" s="338"/>
      <c r="J120" s="338"/>
      <c r="K120" s="338"/>
      <c r="L120" s="338"/>
      <c r="M120" s="338"/>
      <c r="N120" s="338"/>
      <c r="O120" s="338"/>
      <c r="P120" s="338"/>
      <c r="Q120" s="338"/>
      <c r="R120" s="338"/>
      <c r="S120" s="338"/>
      <c r="T120" s="338"/>
      <c r="U120" s="338"/>
      <c r="V120" s="338"/>
      <c r="W120" s="338"/>
      <c r="X120" s="338"/>
      <c r="Y120" s="338"/>
      <c r="Z120" s="338"/>
      <c r="AA120" s="338"/>
      <c r="AB120" s="338"/>
    </row>
    <row r="121" spans="1:28" x14ac:dyDescent="0.35">
      <c r="A121" s="338"/>
      <c r="B121" s="338"/>
      <c r="C121" s="338"/>
      <c r="D121" s="338"/>
      <c r="E121" s="338"/>
      <c r="F121" s="338"/>
      <c r="G121" s="338"/>
      <c r="H121" s="338"/>
      <c r="I121" s="338"/>
      <c r="J121" s="338"/>
      <c r="K121" s="338"/>
      <c r="L121" s="338"/>
      <c r="M121" s="338"/>
      <c r="N121" s="338"/>
      <c r="O121" s="338"/>
      <c r="P121" s="338"/>
      <c r="Q121" s="338"/>
      <c r="R121" s="338"/>
      <c r="S121" s="338"/>
      <c r="T121" s="338"/>
      <c r="U121" s="338"/>
      <c r="V121" s="338"/>
      <c r="W121" s="338"/>
      <c r="X121" s="338"/>
      <c r="Y121" s="338"/>
      <c r="Z121" s="338"/>
      <c r="AA121" s="338"/>
      <c r="AB121" s="338"/>
    </row>
    <row r="122" spans="1:28" x14ac:dyDescent="0.35">
      <c r="A122" s="338"/>
      <c r="B122" s="338"/>
      <c r="C122" s="338"/>
      <c r="D122" s="338"/>
      <c r="E122" s="338"/>
      <c r="F122" s="338"/>
      <c r="G122" s="338"/>
      <c r="H122" s="338"/>
      <c r="I122" s="338"/>
      <c r="J122" s="338"/>
      <c r="K122" s="338"/>
      <c r="L122" s="338"/>
      <c r="M122" s="338"/>
      <c r="N122" s="338"/>
      <c r="O122" s="338"/>
      <c r="P122" s="338"/>
      <c r="Q122" s="338"/>
      <c r="R122" s="338"/>
      <c r="S122" s="338"/>
      <c r="T122" s="338"/>
      <c r="U122" s="338"/>
      <c r="V122" s="338"/>
      <c r="W122" s="338"/>
      <c r="X122" s="338"/>
      <c r="Y122" s="338"/>
      <c r="Z122" s="338"/>
      <c r="AA122" s="338"/>
      <c r="AB122" s="338"/>
    </row>
    <row r="123" spans="1:28" x14ac:dyDescent="0.35">
      <c r="A123" s="338"/>
      <c r="B123" s="338"/>
      <c r="C123" s="338"/>
      <c r="D123" s="338"/>
      <c r="E123" s="338"/>
      <c r="F123" s="338"/>
      <c r="G123" s="338"/>
      <c r="H123" s="338"/>
      <c r="I123" s="338"/>
      <c r="J123" s="338"/>
      <c r="K123" s="338"/>
      <c r="L123" s="338"/>
      <c r="M123" s="338"/>
      <c r="N123" s="338"/>
      <c r="O123" s="338"/>
      <c r="P123" s="338"/>
      <c r="Q123" s="338"/>
      <c r="R123" s="338"/>
      <c r="S123" s="338"/>
      <c r="T123" s="338"/>
      <c r="U123" s="338"/>
      <c r="V123" s="338"/>
      <c r="W123" s="338"/>
      <c r="X123" s="338"/>
      <c r="Y123" s="338"/>
      <c r="Z123" s="338"/>
      <c r="AA123" s="338"/>
      <c r="AB123" s="338"/>
    </row>
    <row r="124" spans="1:28" x14ac:dyDescent="0.35">
      <c r="A124" s="338"/>
      <c r="B124" s="338"/>
      <c r="C124" s="338"/>
      <c r="D124" s="338"/>
      <c r="E124" s="338"/>
      <c r="F124" s="338"/>
      <c r="G124" s="338"/>
      <c r="H124" s="338"/>
      <c r="I124" s="338"/>
      <c r="J124" s="338"/>
      <c r="K124" s="338"/>
      <c r="L124" s="338"/>
      <c r="M124" s="338"/>
      <c r="N124" s="338"/>
      <c r="O124" s="338"/>
      <c r="P124" s="338"/>
      <c r="Q124" s="338"/>
      <c r="R124" s="338"/>
      <c r="S124" s="338"/>
      <c r="T124" s="338"/>
      <c r="U124" s="338"/>
      <c r="V124" s="338"/>
      <c r="W124" s="338"/>
      <c r="X124" s="338"/>
      <c r="Y124" s="338"/>
      <c r="Z124" s="338"/>
      <c r="AA124" s="338"/>
      <c r="AB124" s="338"/>
    </row>
    <row r="125" spans="1:28" x14ac:dyDescent="0.35">
      <c r="A125" s="338"/>
      <c r="B125" s="338"/>
      <c r="C125" s="338"/>
      <c r="D125" s="338"/>
      <c r="E125" s="338"/>
      <c r="F125" s="338"/>
      <c r="G125" s="338"/>
      <c r="H125" s="338"/>
      <c r="I125" s="338"/>
      <c r="J125" s="338"/>
      <c r="K125" s="338"/>
      <c r="L125" s="338"/>
      <c r="M125" s="338"/>
      <c r="N125" s="338"/>
      <c r="O125" s="338"/>
      <c r="P125" s="338"/>
      <c r="Q125" s="338"/>
      <c r="R125" s="338"/>
      <c r="S125" s="338"/>
      <c r="T125" s="338"/>
      <c r="U125" s="338"/>
      <c r="V125" s="338"/>
      <c r="W125" s="338"/>
      <c r="X125" s="338"/>
      <c r="Y125" s="338"/>
      <c r="Z125" s="338"/>
      <c r="AA125" s="338"/>
      <c r="AB125" s="338"/>
    </row>
    <row r="126" spans="1:28" x14ac:dyDescent="0.35">
      <c r="A126" s="338"/>
      <c r="B126" s="338"/>
      <c r="C126" s="338"/>
      <c r="D126" s="338"/>
      <c r="E126" s="338"/>
      <c r="F126" s="338"/>
      <c r="G126" s="338"/>
      <c r="H126" s="338"/>
      <c r="I126" s="338"/>
      <c r="J126" s="338"/>
      <c r="K126" s="338"/>
      <c r="L126" s="338"/>
      <c r="M126" s="338"/>
      <c r="N126" s="338"/>
      <c r="O126" s="338"/>
      <c r="P126" s="338"/>
      <c r="Q126" s="338"/>
      <c r="R126" s="338"/>
      <c r="S126" s="338"/>
      <c r="T126" s="338"/>
      <c r="U126" s="338"/>
      <c r="V126" s="338"/>
      <c r="W126" s="338"/>
      <c r="X126" s="338"/>
      <c r="Y126" s="338"/>
      <c r="Z126" s="338"/>
      <c r="AA126" s="338"/>
      <c r="AB126" s="338"/>
    </row>
    <row r="127" spans="1:28" x14ac:dyDescent="0.35">
      <c r="A127" s="338"/>
      <c r="B127" s="338"/>
      <c r="C127" s="338"/>
      <c r="D127" s="338"/>
      <c r="E127" s="338"/>
      <c r="F127" s="338"/>
      <c r="G127" s="338"/>
      <c r="H127" s="338"/>
      <c r="I127" s="338"/>
      <c r="J127" s="338"/>
      <c r="K127" s="338"/>
      <c r="L127" s="338"/>
      <c r="M127" s="338"/>
      <c r="N127" s="338"/>
      <c r="O127" s="338"/>
      <c r="P127" s="338"/>
      <c r="Q127" s="338"/>
      <c r="R127" s="338"/>
      <c r="S127" s="338"/>
      <c r="T127" s="338"/>
      <c r="U127" s="338"/>
      <c r="V127" s="338"/>
      <c r="W127" s="338"/>
      <c r="X127" s="338"/>
      <c r="Y127" s="338"/>
      <c r="Z127" s="338"/>
      <c r="AA127" s="338"/>
      <c r="AB127" s="338"/>
    </row>
    <row r="128" spans="1:28" x14ac:dyDescent="0.35">
      <c r="A128" s="338"/>
      <c r="B128" s="338"/>
      <c r="C128" s="338"/>
      <c r="D128" s="338"/>
      <c r="E128" s="338"/>
      <c r="F128" s="338"/>
      <c r="G128" s="338"/>
      <c r="H128" s="338"/>
      <c r="I128" s="338"/>
      <c r="J128" s="338"/>
      <c r="K128" s="338"/>
      <c r="L128" s="338"/>
      <c r="M128" s="338"/>
      <c r="N128" s="338"/>
      <c r="O128" s="338"/>
      <c r="P128" s="338"/>
      <c r="Q128" s="338"/>
      <c r="R128" s="338"/>
      <c r="S128" s="338"/>
      <c r="T128" s="338"/>
      <c r="U128" s="338"/>
      <c r="V128" s="338"/>
      <c r="W128" s="338"/>
      <c r="X128" s="338"/>
      <c r="Y128" s="338"/>
      <c r="Z128" s="338"/>
      <c r="AA128" s="338"/>
      <c r="AB128" s="338"/>
    </row>
    <row r="129" spans="1:28" x14ac:dyDescent="0.35">
      <c r="A129" s="338"/>
      <c r="B129" s="338"/>
      <c r="C129" s="338"/>
      <c r="D129" s="338"/>
      <c r="E129" s="338"/>
      <c r="F129" s="338"/>
      <c r="G129" s="338"/>
      <c r="H129" s="338"/>
      <c r="I129" s="338"/>
      <c r="J129" s="338"/>
      <c r="K129" s="338"/>
      <c r="L129" s="338"/>
      <c r="M129" s="338"/>
      <c r="N129" s="338"/>
      <c r="O129" s="338"/>
      <c r="P129" s="338"/>
      <c r="Q129" s="338"/>
      <c r="R129" s="338"/>
      <c r="S129" s="338"/>
      <c r="T129" s="338"/>
      <c r="U129" s="338"/>
      <c r="V129" s="338"/>
      <c r="W129" s="338"/>
      <c r="X129" s="338"/>
      <c r="Y129" s="338"/>
      <c r="Z129" s="338"/>
      <c r="AA129" s="338"/>
      <c r="AB129" s="338"/>
    </row>
    <row r="130" spans="1:28" x14ac:dyDescent="0.35">
      <c r="A130" s="338"/>
      <c r="B130" s="338"/>
      <c r="C130" s="338"/>
      <c r="D130" s="338"/>
      <c r="E130" s="338"/>
      <c r="F130" s="338"/>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row>
    <row r="131" spans="1:28" x14ac:dyDescent="0.35">
      <c r="A131" s="338"/>
      <c r="B131" s="338"/>
      <c r="C131" s="338"/>
      <c r="D131" s="338"/>
      <c r="E131" s="338"/>
      <c r="F131" s="338"/>
      <c r="G131" s="338"/>
      <c r="H131" s="338"/>
      <c r="I131" s="338"/>
      <c r="J131" s="338"/>
      <c r="K131" s="338"/>
      <c r="L131" s="338"/>
      <c r="M131" s="338"/>
      <c r="N131" s="338"/>
      <c r="O131" s="338"/>
      <c r="P131" s="338"/>
      <c r="Q131" s="338"/>
      <c r="R131" s="338"/>
      <c r="S131" s="338"/>
      <c r="T131" s="338"/>
      <c r="U131" s="338"/>
      <c r="V131" s="338"/>
      <c r="W131" s="338"/>
      <c r="X131" s="338"/>
      <c r="Y131" s="338"/>
      <c r="Z131" s="338"/>
      <c r="AA131" s="338"/>
      <c r="AB131" s="338"/>
    </row>
    <row r="132" spans="1:28" x14ac:dyDescent="0.35">
      <c r="A132" s="338"/>
      <c r="B132" s="338"/>
      <c r="C132" s="338"/>
      <c r="D132" s="338"/>
      <c r="E132" s="338"/>
      <c r="F132" s="338"/>
      <c r="G132" s="338"/>
      <c r="H132" s="338"/>
      <c r="I132" s="338"/>
      <c r="J132" s="338"/>
      <c r="K132" s="338"/>
      <c r="L132" s="338"/>
      <c r="M132" s="338"/>
      <c r="N132" s="338"/>
      <c r="O132" s="338"/>
      <c r="P132" s="338"/>
      <c r="Q132" s="338"/>
      <c r="R132" s="338"/>
      <c r="S132" s="338"/>
      <c r="T132" s="338"/>
      <c r="U132" s="338"/>
      <c r="V132" s="338"/>
      <c r="W132" s="338"/>
      <c r="X132" s="338"/>
      <c r="Y132" s="338"/>
      <c r="Z132" s="338"/>
      <c r="AA132" s="338"/>
      <c r="AB132" s="338"/>
    </row>
    <row r="133" spans="1:28" x14ac:dyDescent="0.35">
      <c r="A133" s="338"/>
      <c r="B133" s="338"/>
      <c r="C133" s="338"/>
      <c r="D133" s="338"/>
      <c r="E133" s="338"/>
      <c r="F133" s="338"/>
      <c r="G133" s="338"/>
      <c r="H133" s="338"/>
      <c r="I133" s="338"/>
      <c r="J133" s="338"/>
      <c r="K133" s="338"/>
      <c r="L133" s="338"/>
      <c r="M133" s="338"/>
      <c r="N133" s="338"/>
      <c r="O133" s="338"/>
      <c r="P133" s="338"/>
      <c r="Q133" s="338"/>
      <c r="R133" s="338"/>
      <c r="S133" s="338"/>
      <c r="T133" s="338"/>
      <c r="U133" s="338"/>
      <c r="V133" s="338"/>
      <c r="W133" s="338"/>
      <c r="X133" s="338"/>
      <c r="Y133" s="338"/>
      <c r="Z133" s="338"/>
      <c r="AA133" s="338"/>
      <c r="AB133" s="338"/>
    </row>
    <row r="134" spans="1:28" x14ac:dyDescent="0.35">
      <c r="A134" s="338"/>
      <c r="B134" s="338"/>
      <c r="C134" s="338"/>
      <c r="D134" s="338"/>
      <c r="E134" s="338"/>
      <c r="F134" s="338"/>
      <c r="G134" s="338"/>
      <c r="H134" s="338"/>
      <c r="I134" s="338"/>
      <c r="J134" s="338"/>
      <c r="K134" s="338"/>
      <c r="L134" s="338"/>
      <c r="M134" s="338"/>
      <c r="N134" s="338"/>
      <c r="O134" s="338"/>
      <c r="P134" s="338"/>
      <c r="Q134" s="338"/>
      <c r="R134" s="338"/>
      <c r="S134" s="338"/>
      <c r="T134" s="338"/>
      <c r="U134" s="338"/>
      <c r="V134" s="338"/>
      <c r="W134" s="338"/>
      <c r="X134" s="338"/>
      <c r="Y134" s="338"/>
      <c r="Z134" s="338"/>
      <c r="AA134" s="338"/>
      <c r="AB134" s="338"/>
    </row>
    <row r="135" spans="1:28" x14ac:dyDescent="0.35">
      <c r="A135" s="338"/>
      <c r="B135" s="338"/>
      <c r="C135" s="338"/>
      <c r="D135" s="338"/>
      <c r="E135" s="338"/>
      <c r="F135" s="338"/>
      <c r="G135" s="338"/>
      <c r="H135" s="338"/>
      <c r="I135" s="338"/>
      <c r="J135" s="338"/>
      <c r="K135" s="338"/>
      <c r="L135" s="338"/>
      <c r="M135" s="338"/>
      <c r="N135" s="338"/>
      <c r="O135" s="338"/>
      <c r="P135" s="338"/>
      <c r="Q135" s="338"/>
      <c r="R135" s="338"/>
      <c r="S135" s="338"/>
      <c r="T135" s="338"/>
      <c r="U135" s="338"/>
      <c r="V135" s="338"/>
      <c r="W135" s="338"/>
      <c r="X135" s="338"/>
      <c r="Y135" s="338"/>
      <c r="Z135" s="338"/>
      <c r="AA135" s="338"/>
      <c r="AB135" s="338"/>
    </row>
    <row r="136" spans="1:28" x14ac:dyDescent="0.35">
      <c r="A136" s="338"/>
      <c r="B136" s="338"/>
      <c r="C136" s="338"/>
      <c r="D136" s="338"/>
      <c r="E136" s="338"/>
      <c r="F136" s="338"/>
      <c r="G136" s="338"/>
      <c r="H136" s="338"/>
      <c r="I136" s="338"/>
      <c r="J136" s="338"/>
      <c r="K136" s="338"/>
      <c r="L136" s="338"/>
      <c r="M136" s="338"/>
      <c r="N136" s="338"/>
      <c r="O136" s="338"/>
      <c r="P136" s="338"/>
      <c r="Q136" s="338"/>
      <c r="R136" s="338"/>
      <c r="S136" s="338"/>
      <c r="T136" s="338"/>
      <c r="U136" s="338"/>
      <c r="V136" s="338"/>
      <c r="W136" s="338"/>
      <c r="X136" s="338"/>
      <c r="Y136" s="338"/>
      <c r="Z136" s="338"/>
      <c r="AA136" s="338"/>
      <c r="AB136" s="338"/>
    </row>
    <row r="137" spans="1:28" x14ac:dyDescent="0.35">
      <c r="A137" s="338"/>
      <c r="B137" s="338"/>
      <c r="C137" s="338"/>
      <c r="D137" s="338"/>
      <c r="E137" s="338"/>
      <c r="F137" s="338"/>
      <c r="G137" s="338"/>
      <c r="H137" s="338"/>
      <c r="I137" s="338"/>
      <c r="J137" s="338"/>
      <c r="K137" s="338"/>
      <c r="L137" s="338"/>
      <c r="M137" s="338"/>
      <c r="N137" s="338"/>
      <c r="O137" s="338"/>
      <c r="P137" s="338"/>
      <c r="Q137" s="338"/>
      <c r="R137" s="338"/>
      <c r="S137" s="338"/>
      <c r="T137" s="338"/>
      <c r="U137" s="338"/>
      <c r="V137" s="338"/>
      <c r="W137" s="338"/>
      <c r="X137" s="338"/>
      <c r="Y137" s="338"/>
      <c r="Z137" s="338"/>
      <c r="AA137" s="338"/>
      <c r="AB137" s="338"/>
    </row>
    <row r="138" spans="1:28" x14ac:dyDescent="0.35">
      <c r="A138" s="338"/>
      <c r="B138" s="338"/>
      <c r="C138" s="338"/>
      <c r="D138" s="338"/>
      <c r="E138" s="338"/>
      <c r="F138" s="338"/>
      <c r="G138" s="338"/>
      <c r="H138" s="338"/>
      <c r="I138" s="338"/>
      <c r="J138" s="338"/>
      <c r="K138" s="338"/>
      <c r="L138" s="338"/>
      <c r="M138" s="338"/>
      <c r="N138" s="338"/>
      <c r="O138" s="338"/>
      <c r="P138" s="338"/>
      <c r="Q138" s="338"/>
      <c r="R138" s="338"/>
      <c r="S138" s="338"/>
      <c r="T138" s="338"/>
      <c r="U138" s="338"/>
      <c r="V138" s="338"/>
      <c r="W138" s="338"/>
      <c r="X138" s="338"/>
      <c r="Y138" s="338"/>
      <c r="Z138" s="338"/>
      <c r="AA138" s="338"/>
      <c r="AB138" s="338"/>
    </row>
    <row r="139" spans="1:28" x14ac:dyDescent="0.35">
      <c r="A139" s="338"/>
      <c r="B139" s="338"/>
      <c r="C139" s="338"/>
      <c r="D139" s="338"/>
      <c r="E139" s="338"/>
      <c r="F139" s="338"/>
      <c r="G139" s="338"/>
      <c r="H139" s="338"/>
      <c r="I139" s="338"/>
      <c r="J139" s="338"/>
      <c r="K139" s="338"/>
      <c r="L139" s="338"/>
      <c r="M139" s="338"/>
      <c r="N139" s="338"/>
      <c r="O139" s="338"/>
      <c r="P139" s="338"/>
      <c r="Q139" s="338"/>
      <c r="R139" s="338"/>
      <c r="S139" s="338"/>
      <c r="T139" s="338"/>
      <c r="U139" s="338"/>
      <c r="V139" s="338"/>
      <c r="W139" s="338"/>
      <c r="X139" s="338"/>
      <c r="Y139" s="338"/>
      <c r="Z139" s="338"/>
      <c r="AA139" s="338"/>
      <c r="AB139" s="338"/>
    </row>
    <row r="140" spans="1:28" x14ac:dyDescent="0.35">
      <c r="A140" s="338"/>
      <c r="B140" s="338"/>
      <c r="C140" s="338"/>
      <c r="D140" s="338"/>
      <c r="E140" s="338"/>
      <c r="F140" s="338"/>
      <c r="G140" s="338"/>
      <c r="H140" s="338"/>
      <c r="I140" s="338"/>
      <c r="J140" s="338"/>
      <c r="K140" s="338"/>
      <c r="L140" s="338"/>
      <c r="M140" s="338"/>
      <c r="N140" s="338"/>
      <c r="O140" s="338"/>
      <c r="P140" s="338"/>
      <c r="Q140" s="338"/>
      <c r="R140" s="338"/>
      <c r="S140" s="338"/>
      <c r="T140" s="338"/>
      <c r="U140" s="338"/>
      <c r="V140" s="338"/>
      <c r="W140" s="338"/>
      <c r="X140" s="338"/>
      <c r="Y140" s="338"/>
      <c r="Z140" s="338"/>
      <c r="AA140" s="338"/>
      <c r="AB140" s="338"/>
    </row>
    <row r="141" spans="1:28" x14ac:dyDescent="0.35">
      <c r="A141" s="338"/>
      <c r="B141" s="338"/>
      <c r="C141" s="338"/>
      <c r="D141" s="338"/>
      <c r="E141" s="338"/>
      <c r="F141" s="338"/>
      <c r="G141" s="338"/>
      <c r="H141" s="338"/>
      <c r="I141" s="338"/>
      <c r="J141" s="338"/>
      <c r="K141" s="338"/>
      <c r="L141" s="338"/>
      <c r="M141" s="338"/>
      <c r="N141" s="338"/>
      <c r="O141" s="338"/>
      <c r="P141" s="338"/>
      <c r="Q141" s="338"/>
      <c r="R141" s="338"/>
      <c r="S141" s="338"/>
      <c r="T141" s="338"/>
      <c r="U141" s="338"/>
      <c r="V141" s="338"/>
      <c r="W141" s="338"/>
      <c r="X141" s="338"/>
      <c r="Y141" s="338"/>
      <c r="Z141" s="338"/>
      <c r="AA141" s="338"/>
      <c r="AB141" s="338"/>
    </row>
    <row r="142" spans="1:28" x14ac:dyDescent="0.35">
      <c r="A142" s="338"/>
      <c r="B142" s="338"/>
      <c r="C142" s="338"/>
      <c r="D142" s="338"/>
      <c r="E142" s="338"/>
      <c r="F142" s="338"/>
      <c r="G142" s="338"/>
      <c r="H142" s="338"/>
      <c r="I142" s="338"/>
      <c r="J142" s="338"/>
      <c r="K142" s="338"/>
      <c r="L142" s="338"/>
      <c r="M142" s="338"/>
      <c r="N142" s="338"/>
      <c r="O142" s="338"/>
      <c r="P142" s="338"/>
      <c r="Q142" s="338"/>
      <c r="R142" s="338"/>
      <c r="S142" s="338"/>
      <c r="T142" s="338"/>
      <c r="U142" s="338"/>
      <c r="V142" s="338"/>
      <c r="W142" s="338"/>
      <c r="X142" s="338"/>
      <c r="Y142" s="338"/>
      <c r="Z142" s="338"/>
      <c r="AA142" s="338"/>
      <c r="AB142" s="338"/>
    </row>
    <row r="143" spans="1:28" x14ac:dyDescent="0.35">
      <c r="A143" s="338"/>
      <c r="B143" s="338"/>
      <c r="C143" s="338"/>
      <c r="D143" s="338"/>
      <c r="E143" s="338"/>
      <c r="F143" s="338"/>
      <c r="G143" s="338"/>
      <c r="H143" s="338"/>
      <c r="I143" s="338"/>
      <c r="J143" s="338"/>
      <c r="K143" s="338"/>
      <c r="L143" s="338"/>
      <c r="M143" s="338"/>
      <c r="N143" s="338"/>
      <c r="O143" s="338"/>
      <c r="P143" s="338"/>
      <c r="Q143" s="338"/>
      <c r="R143" s="338"/>
      <c r="S143" s="338"/>
      <c r="T143" s="338"/>
      <c r="U143" s="338"/>
      <c r="V143" s="338"/>
      <c r="W143" s="338"/>
      <c r="X143" s="338"/>
      <c r="Y143" s="338"/>
      <c r="Z143" s="338"/>
      <c r="AA143" s="338"/>
      <c r="AB143" s="338"/>
    </row>
    <row r="144" spans="1:28" x14ac:dyDescent="0.35">
      <c r="A144" s="338"/>
      <c r="B144" s="338"/>
      <c r="C144" s="338"/>
      <c r="D144" s="338"/>
      <c r="E144" s="338"/>
      <c r="F144" s="338"/>
      <c r="G144" s="338"/>
      <c r="H144" s="338"/>
      <c r="I144" s="338"/>
      <c r="J144" s="338"/>
      <c r="K144" s="338"/>
      <c r="L144" s="338"/>
      <c r="M144" s="338"/>
      <c r="N144" s="338"/>
      <c r="O144" s="338"/>
      <c r="P144" s="338"/>
      <c r="Q144" s="338"/>
      <c r="R144" s="338"/>
      <c r="S144" s="338"/>
      <c r="T144" s="338"/>
      <c r="U144" s="338"/>
      <c r="V144" s="338"/>
      <c r="W144" s="338"/>
      <c r="X144" s="338"/>
      <c r="Y144" s="338"/>
      <c r="Z144" s="338"/>
      <c r="AA144" s="338"/>
      <c r="AB144" s="338"/>
    </row>
    <row r="145" spans="1:28" x14ac:dyDescent="0.35">
      <c r="A145" s="338"/>
      <c r="B145" s="338"/>
      <c r="C145" s="338"/>
      <c r="D145" s="338"/>
      <c r="E145" s="338"/>
      <c r="F145" s="338"/>
      <c r="G145" s="338"/>
      <c r="H145" s="338"/>
      <c r="I145" s="338"/>
      <c r="J145" s="338"/>
      <c r="K145" s="338"/>
      <c r="L145" s="338"/>
      <c r="M145" s="338"/>
      <c r="N145" s="338"/>
      <c r="O145" s="338"/>
      <c r="P145" s="338"/>
      <c r="Q145" s="338"/>
      <c r="R145" s="338"/>
      <c r="S145" s="338"/>
      <c r="T145" s="338"/>
      <c r="U145" s="338"/>
      <c r="V145" s="338"/>
      <c r="W145" s="338"/>
      <c r="X145" s="338"/>
      <c r="Y145" s="338"/>
      <c r="Z145" s="338"/>
      <c r="AA145" s="338"/>
      <c r="AB145" s="338"/>
    </row>
    <row r="146" spans="1:28" x14ac:dyDescent="0.35">
      <c r="A146" s="338"/>
      <c r="B146" s="338"/>
      <c r="C146" s="338"/>
      <c r="D146" s="338"/>
      <c r="E146" s="338"/>
      <c r="F146" s="338"/>
      <c r="G146" s="338"/>
      <c r="H146" s="338"/>
      <c r="I146" s="338"/>
      <c r="J146" s="338"/>
      <c r="K146" s="338"/>
      <c r="L146" s="338"/>
      <c r="M146" s="338"/>
      <c r="N146" s="338"/>
      <c r="O146" s="338"/>
      <c r="P146" s="338"/>
      <c r="Q146" s="338"/>
      <c r="R146" s="338"/>
      <c r="S146" s="338"/>
      <c r="T146" s="338"/>
      <c r="U146" s="338"/>
      <c r="V146" s="338"/>
      <c r="W146" s="338"/>
      <c r="X146" s="338"/>
      <c r="Y146" s="338"/>
      <c r="Z146" s="338"/>
      <c r="AA146" s="338"/>
      <c r="AB146" s="338"/>
    </row>
    <row r="147" spans="1:28" x14ac:dyDescent="0.35">
      <c r="A147" s="338"/>
      <c r="B147" s="338"/>
      <c r="C147" s="338"/>
      <c r="D147" s="338"/>
      <c r="E147" s="338"/>
      <c r="F147" s="338"/>
      <c r="G147" s="338"/>
      <c r="H147" s="338"/>
      <c r="I147" s="338"/>
      <c r="J147" s="338"/>
      <c r="K147" s="338"/>
      <c r="L147" s="338"/>
      <c r="M147" s="338"/>
      <c r="N147" s="338"/>
      <c r="O147" s="338"/>
      <c r="P147" s="338"/>
      <c r="Q147" s="338"/>
      <c r="R147" s="338"/>
      <c r="S147" s="338"/>
      <c r="T147" s="338"/>
      <c r="U147" s="338"/>
      <c r="V147" s="338"/>
      <c r="W147" s="338"/>
      <c r="X147" s="338"/>
      <c r="Y147" s="338"/>
      <c r="Z147" s="338"/>
      <c r="AA147" s="338"/>
      <c r="AB147" s="338"/>
    </row>
    <row r="148" spans="1:28" x14ac:dyDescent="0.35">
      <c r="A148" s="338"/>
      <c r="B148" s="338"/>
      <c r="C148" s="338"/>
      <c r="D148" s="338"/>
      <c r="E148" s="338"/>
      <c r="F148" s="338"/>
      <c r="G148" s="338"/>
      <c r="H148" s="338"/>
      <c r="I148" s="338"/>
      <c r="J148" s="338"/>
      <c r="K148" s="338"/>
      <c r="L148" s="338"/>
      <c r="M148" s="338"/>
      <c r="N148" s="338"/>
      <c r="O148" s="338"/>
      <c r="P148" s="338"/>
      <c r="Q148" s="338"/>
      <c r="R148" s="338"/>
      <c r="S148" s="338"/>
      <c r="T148" s="338"/>
      <c r="U148" s="338"/>
      <c r="V148" s="338"/>
      <c r="W148" s="338"/>
      <c r="X148" s="338"/>
      <c r="Y148" s="338"/>
      <c r="Z148" s="338"/>
      <c r="AA148" s="338"/>
      <c r="AB148" s="338"/>
    </row>
    <row r="149" spans="1:28" x14ac:dyDescent="0.35">
      <c r="A149" s="338"/>
      <c r="B149" s="338"/>
      <c r="C149" s="338"/>
      <c r="D149" s="338"/>
      <c r="E149" s="338"/>
      <c r="F149" s="338"/>
      <c r="G149" s="338"/>
      <c r="H149" s="338"/>
      <c r="I149" s="338"/>
      <c r="J149" s="338"/>
      <c r="K149" s="338"/>
      <c r="L149" s="338"/>
      <c r="M149" s="338"/>
      <c r="N149" s="338"/>
      <c r="O149" s="338"/>
      <c r="P149" s="338"/>
      <c r="Q149" s="338"/>
      <c r="R149" s="338"/>
      <c r="S149" s="338"/>
      <c r="T149" s="338"/>
      <c r="U149" s="338"/>
      <c r="V149" s="338"/>
      <c r="W149" s="338"/>
      <c r="X149" s="338"/>
      <c r="Y149" s="338"/>
      <c r="Z149" s="338"/>
      <c r="AA149" s="338"/>
      <c r="AB149" s="338"/>
    </row>
    <row r="150" spans="1:28" x14ac:dyDescent="0.35">
      <c r="A150" s="338"/>
      <c r="B150" s="338"/>
      <c r="C150" s="338"/>
      <c r="D150" s="338"/>
      <c r="E150" s="338"/>
      <c r="F150" s="338"/>
      <c r="G150" s="338"/>
      <c r="H150" s="338"/>
      <c r="I150" s="338"/>
      <c r="J150" s="338"/>
      <c r="K150" s="338"/>
      <c r="L150" s="338"/>
      <c r="M150" s="338"/>
      <c r="N150" s="338"/>
      <c r="O150" s="338"/>
      <c r="P150" s="338"/>
      <c r="Q150" s="338"/>
      <c r="R150" s="338"/>
      <c r="S150" s="338"/>
      <c r="T150" s="338"/>
      <c r="U150" s="338"/>
      <c r="V150" s="338"/>
      <c r="W150" s="338"/>
      <c r="X150" s="338"/>
      <c r="Y150" s="338"/>
      <c r="Z150" s="338"/>
      <c r="AA150" s="338"/>
      <c r="AB150" s="338"/>
    </row>
    <row r="151" spans="1:28" x14ac:dyDescent="0.35">
      <c r="A151" s="338"/>
      <c r="B151" s="338"/>
      <c r="C151" s="338"/>
      <c r="D151" s="338"/>
      <c r="E151" s="338"/>
      <c r="F151" s="338"/>
      <c r="G151" s="338"/>
      <c r="H151" s="338"/>
      <c r="I151" s="338"/>
      <c r="J151" s="338"/>
      <c r="K151" s="338"/>
      <c r="L151" s="338"/>
      <c r="M151" s="338"/>
      <c r="N151" s="338"/>
      <c r="O151" s="338"/>
      <c r="P151" s="338"/>
      <c r="Q151" s="338"/>
      <c r="R151" s="338"/>
      <c r="S151" s="338"/>
      <c r="T151" s="338"/>
      <c r="U151" s="338"/>
      <c r="V151" s="338"/>
      <c r="W151" s="338"/>
      <c r="X151" s="338"/>
      <c r="Y151" s="338"/>
      <c r="Z151" s="338"/>
      <c r="AA151" s="338"/>
      <c r="AB151" s="338"/>
    </row>
    <row r="152" spans="1:28" x14ac:dyDescent="0.35">
      <c r="A152" s="338"/>
      <c r="B152" s="338"/>
      <c r="C152" s="338"/>
      <c r="D152" s="338"/>
      <c r="E152" s="338"/>
      <c r="F152" s="338"/>
      <c r="G152" s="338"/>
      <c r="H152" s="338"/>
      <c r="I152" s="338"/>
      <c r="J152" s="338"/>
      <c r="K152" s="338"/>
      <c r="L152" s="338"/>
      <c r="M152" s="338"/>
      <c r="N152" s="338"/>
      <c r="O152" s="338"/>
      <c r="P152" s="338"/>
      <c r="Q152" s="338"/>
      <c r="R152" s="338"/>
      <c r="S152" s="338"/>
      <c r="T152" s="338"/>
      <c r="U152" s="338"/>
      <c r="V152" s="338"/>
      <c r="W152" s="338"/>
      <c r="X152" s="338"/>
      <c r="Y152" s="338"/>
      <c r="Z152" s="338"/>
      <c r="AA152" s="338"/>
      <c r="AB152" s="338"/>
    </row>
    <row r="153" spans="1:28" x14ac:dyDescent="0.35">
      <c r="A153" s="338"/>
      <c r="B153" s="338"/>
      <c r="C153" s="338"/>
      <c r="D153" s="338"/>
      <c r="E153" s="338"/>
      <c r="F153" s="338"/>
      <c r="G153" s="338"/>
      <c r="H153" s="338"/>
      <c r="I153" s="338"/>
      <c r="J153" s="338"/>
      <c r="K153" s="338"/>
      <c r="L153" s="338"/>
      <c r="M153" s="338"/>
      <c r="N153" s="338"/>
      <c r="O153" s="338"/>
      <c r="P153" s="338"/>
      <c r="Q153" s="338"/>
      <c r="R153" s="338"/>
      <c r="S153" s="338"/>
      <c r="T153" s="338"/>
      <c r="U153" s="338"/>
      <c r="V153" s="338"/>
      <c r="W153" s="338"/>
      <c r="X153" s="338"/>
      <c r="Y153" s="338"/>
      <c r="Z153" s="338"/>
      <c r="AA153" s="338"/>
      <c r="AB153" s="338"/>
    </row>
    <row r="154" spans="1:28" x14ac:dyDescent="0.35">
      <c r="A154" s="338"/>
      <c r="B154" s="338"/>
      <c r="C154" s="338"/>
      <c r="D154" s="338"/>
      <c r="E154" s="338"/>
      <c r="F154" s="338"/>
      <c r="G154" s="338"/>
      <c r="H154" s="338"/>
      <c r="I154" s="338"/>
      <c r="J154" s="338"/>
      <c r="K154" s="338"/>
      <c r="L154" s="338"/>
      <c r="M154" s="338"/>
      <c r="N154" s="338"/>
      <c r="O154" s="338"/>
      <c r="P154" s="338"/>
      <c r="Q154" s="338"/>
      <c r="R154" s="338"/>
      <c r="S154" s="338"/>
      <c r="T154" s="338"/>
      <c r="U154" s="338"/>
      <c r="V154" s="338"/>
      <c r="W154" s="338"/>
      <c r="X154" s="338"/>
      <c r="Y154" s="338"/>
      <c r="Z154" s="338"/>
      <c r="AA154" s="338"/>
      <c r="AB154" s="338"/>
    </row>
    <row r="155" spans="1:28" x14ac:dyDescent="0.35">
      <c r="A155" s="338"/>
      <c r="B155" s="338"/>
      <c r="C155" s="338"/>
      <c r="D155" s="338"/>
      <c r="E155" s="338"/>
      <c r="F155" s="338"/>
      <c r="G155" s="338"/>
      <c r="H155" s="338"/>
      <c r="I155" s="338"/>
      <c r="J155" s="338"/>
      <c r="K155" s="338"/>
      <c r="L155" s="338"/>
      <c r="M155" s="338"/>
      <c r="N155" s="338"/>
      <c r="O155" s="338"/>
      <c r="P155" s="338"/>
      <c r="Q155" s="338"/>
      <c r="R155" s="338"/>
      <c r="S155" s="338"/>
      <c r="T155" s="338"/>
      <c r="U155" s="338"/>
      <c r="V155" s="338"/>
      <c r="W155" s="338"/>
      <c r="X155" s="338"/>
      <c r="Y155" s="338"/>
      <c r="Z155" s="338"/>
      <c r="AA155" s="338"/>
      <c r="AB155" s="338"/>
    </row>
    <row r="156" spans="1:28" x14ac:dyDescent="0.35">
      <c r="A156" s="338"/>
      <c r="B156" s="338"/>
      <c r="C156" s="338"/>
      <c r="D156" s="338"/>
      <c r="E156" s="338"/>
      <c r="F156" s="338"/>
      <c r="G156" s="338"/>
      <c r="H156" s="338"/>
      <c r="I156" s="338"/>
      <c r="J156" s="338"/>
      <c r="K156" s="338"/>
      <c r="L156" s="338"/>
      <c r="M156" s="338"/>
      <c r="N156" s="338"/>
      <c r="O156" s="338"/>
      <c r="P156" s="338"/>
      <c r="Q156" s="338"/>
      <c r="R156" s="338"/>
      <c r="S156" s="338"/>
      <c r="T156" s="338"/>
      <c r="U156" s="338"/>
      <c r="V156" s="338"/>
      <c r="W156" s="338"/>
      <c r="X156" s="338"/>
      <c r="Y156" s="338"/>
      <c r="Z156" s="338"/>
      <c r="AA156" s="338"/>
      <c r="AB156" s="338"/>
    </row>
    <row r="157" spans="1:28" x14ac:dyDescent="0.35">
      <c r="A157" s="338"/>
      <c r="B157" s="338"/>
      <c r="C157" s="338"/>
      <c r="D157" s="338"/>
      <c r="E157" s="338"/>
      <c r="F157" s="338"/>
      <c r="G157" s="338"/>
      <c r="H157" s="338"/>
      <c r="I157" s="338"/>
      <c r="J157" s="338"/>
      <c r="K157" s="338"/>
      <c r="L157" s="338"/>
      <c r="M157" s="338"/>
      <c r="N157" s="338"/>
      <c r="O157" s="338"/>
      <c r="P157" s="338"/>
      <c r="Q157" s="338"/>
      <c r="R157" s="338"/>
      <c r="S157" s="338"/>
      <c r="T157" s="338"/>
      <c r="U157" s="338"/>
      <c r="V157" s="338"/>
      <c r="W157" s="338"/>
      <c r="X157" s="338"/>
      <c r="Y157" s="338"/>
      <c r="Z157" s="338"/>
      <c r="AA157" s="338"/>
      <c r="AB157" s="338"/>
    </row>
    <row r="158" spans="1:28" x14ac:dyDescent="0.35">
      <c r="A158" s="338"/>
      <c r="B158" s="338"/>
      <c r="C158" s="338"/>
      <c r="D158" s="338"/>
      <c r="E158" s="338"/>
      <c r="F158" s="338"/>
      <c r="G158" s="338"/>
      <c r="H158" s="338"/>
      <c r="I158" s="338"/>
      <c r="J158" s="338"/>
      <c r="K158" s="338"/>
      <c r="L158" s="338"/>
      <c r="M158" s="338"/>
      <c r="N158" s="338"/>
      <c r="O158" s="338"/>
      <c r="P158" s="338"/>
      <c r="Q158" s="338"/>
      <c r="R158" s="338"/>
      <c r="S158" s="338"/>
      <c r="T158" s="338"/>
      <c r="U158" s="338"/>
      <c r="V158" s="338"/>
      <c r="W158" s="338"/>
      <c r="X158" s="338"/>
      <c r="Y158" s="338"/>
      <c r="Z158" s="338"/>
      <c r="AA158" s="338"/>
      <c r="AB158" s="338"/>
    </row>
    <row r="159" spans="1:28" x14ac:dyDescent="0.35">
      <c r="A159" s="338"/>
      <c r="B159" s="338"/>
      <c r="C159" s="338"/>
      <c r="D159" s="338"/>
      <c r="E159" s="338"/>
      <c r="F159" s="338"/>
      <c r="G159" s="338"/>
      <c r="H159" s="338"/>
      <c r="I159" s="338"/>
      <c r="J159" s="338"/>
      <c r="K159" s="338"/>
      <c r="L159" s="338"/>
      <c r="M159" s="338"/>
      <c r="N159" s="338"/>
      <c r="O159" s="338"/>
      <c r="P159" s="338"/>
      <c r="Q159" s="338"/>
      <c r="R159" s="338"/>
      <c r="S159" s="338"/>
      <c r="T159" s="338"/>
      <c r="U159" s="338"/>
      <c r="V159" s="338"/>
      <c r="W159" s="338"/>
      <c r="X159" s="338"/>
      <c r="Y159" s="338"/>
      <c r="Z159" s="338"/>
      <c r="AA159" s="338"/>
      <c r="AB159" s="338"/>
    </row>
    <row r="160" spans="1:28" x14ac:dyDescent="0.35">
      <c r="A160" s="338"/>
      <c r="B160" s="338"/>
      <c r="C160" s="338"/>
      <c r="D160" s="338"/>
      <c r="E160" s="338"/>
      <c r="F160" s="338"/>
      <c r="G160" s="338"/>
      <c r="H160" s="338"/>
      <c r="I160" s="338"/>
      <c r="J160" s="338"/>
      <c r="K160" s="338"/>
      <c r="L160" s="338"/>
      <c r="M160" s="338"/>
      <c r="N160" s="338"/>
      <c r="O160" s="338"/>
      <c r="P160" s="338"/>
      <c r="Q160" s="338"/>
      <c r="R160" s="338"/>
      <c r="S160" s="338"/>
      <c r="T160" s="338"/>
      <c r="U160" s="338"/>
      <c r="V160" s="338"/>
      <c r="W160" s="338"/>
      <c r="X160" s="338"/>
      <c r="Y160" s="338"/>
      <c r="Z160" s="338"/>
      <c r="AA160" s="338"/>
      <c r="AB160" s="338"/>
    </row>
    <row r="161" spans="1:28" x14ac:dyDescent="0.35">
      <c r="A161" s="338"/>
      <c r="B161" s="338"/>
      <c r="C161" s="338"/>
      <c r="D161" s="338"/>
      <c r="E161" s="338"/>
      <c r="F161" s="338"/>
      <c r="G161" s="338"/>
      <c r="H161" s="338"/>
      <c r="I161" s="338"/>
      <c r="J161" s="338"/>
      <c r="K161" s="338"/>
      <c r="L161" s="338"/>
      <c r="M161" s="338"/>
      <c r="N161" s="338"/>
      <c r="O161" s="338"/>
      <c r="P161" s="338"/>
      <c r="Q161" s="338"/>
      <c r="R161" s="338"/>
      <c r="S161" s="338"/>
      <c r="T161" s="338"/>
      <c r="U161" s="338"/>
      <c r="V161" s="338"/>
      <c r="W161" s="338"/>
      <c r="X161" s="338"/>
      <c r="Y161" s="338"/>
      <c r="Z161" s="338"/>
      <c r="AA161" s="338"/>
      <c r="AB161" s="338"/>
    </row>
    <row r="162" spans="1:28" x14ac:dyDescent="0.35">
      <c r="A162" s="338"/>
      <c r="B162" s="338"/>
      <c r="C162" s="338"/>
      <c r="D162" s="338"/>
      <c r="E162" s="338"/>
      <c r="F162" s="338"/>
      <c r="G162" s="338"/>
      <c r="H162" s="338"/>
      <c r="I162" s="338"/>
      <c r="J162" s="338"/>
      <c r="K162" s="338"/>
      <c r="L162" s="338"/>
      <c r="M162" s="338"/>
      <c r="N162" s="338"/>
      <c r="O162" s="338"/>
      <c r="P162" s="338"/>
      <c r="Q162" s="338"/>
      <c r="R162" s="338"/>
      <c r="S162" s="338"/>
      <c r="T162" s="338"/>
      <c r="U162" s="338"/>
      <c r="V162" s="338"/>
      <c r="W162" s="338"/>
      <c r="X162" s="338"/>
      <c r="Y162" s="338"/>
      <c r="Z162" s="338"/>
      <c r="AA162" s="338"/>
      <c r="AB162" s="338"/>
    </row>
    <row r="163" spans="1:28" x14ac:dyDescent="0.35">
      <c r="A163" s="338"/>
      <c r="B163" s="338"/>
      <c r="C163" s="338"/>
      <c r="D163" s="338"/>
      <c r="E163" s="338"/>
      <c r="F163" s="338"/>
      <c r="G163" s="338"/>
      <c r="H163" s="338"/>
      <c r="I163" s="338"/>
      <c r="J163" s="338"/>
      <c r="K163" s="338"/>
      <c r="L163" s="338"/>
      <c r="M163" s="338"/>
      <c r="N163" s="338"/>
      <c r="O163" s="338"/>
      <c r="P163" s="338"/>
      <c r="Q163" s="338"/>
      <c r="R163" s="338"/>
      <c r="S163" s="338"/>
      <c r="T163" s="338"/>
      <c r="U163" s="338"/>
      <c r="V163" s="338"/>
      <c r="W163" s="338"/>
      <c r="X163" s="338"/>
      <c r="Y163" s="338"/>
      <c r="Z163" s="338"/>
      <c r="AA163" s="338"/>
      <c r="AB163" s="338"/>
    </row>
    <row r="164" spans="1:28" x14ac:dyDescent="0.35">
      <c r="A164" s="338"/>
      <c r="B164" s="338"/>
      <c r="C164" s="338"/>
      <c r="D164" s="338"/>
      <c r="E164" s="338"/>
      <c r="F164" s="338"/>
      <c r="G164" s="338"/>
      <c r="H164" s="338"/>
      <c r="I164" s="338"/>
      <c r="J164" s="338"/>
      <c r="K164" s="338"/>
      <c r="L164" s="338"/>
      <c r="M164" s="338"/>
      <c r="N164" s="338"/>
      <c r="O164" s="338"/>
      <c r="P164" s="338"/>
      <c r="Q164" s="338"/>
      <c r="R164" s="338"/>
      <c r="S164" s="338"/>
      <c r="T164" s="338"/>
      <c r="U164" s="338"/>
      <c r="V164" s="338"/>
      <c r="W164" s="338"/>
      <c r="X164" s="338"/>
      <c r="Y164" s="338"/>
      <c r="Z164" s="338"/>
      <c r="AA164" s="338"/>
      <c r="AB164" s="338"/>
    </row>
    <row r="165" spans="1:28" x14ac:dyDescent="0.35">
      <c r="A165" s="338"/>
      <c r="B165" s="338"/>
      <c r="C165" s="338"/>
      <c r="D165" s="338"/>
      <c r="E165" s="338"/>
      <c r="F165" s="338"/>
      <c r="G165" s="338"/>
      <c r="H165" s="338"/>
      <c r="I165" s="338"/>
      <c r="J165" s="338"/>
      <c r="K165" s="338"/>
      <c r="L165" s="338"/>
      <c r="M165" s="338"/>
      <c r="N165" s="338"/>
      <c r="O165" s="338"/>
      <c r="P165" s="338"/>
      <c r="Q165" s="338"/>
      <c r="R165" s="338"/>
      <c r="S165" s="338"/>
      <c r="T165" s="338"/>
      <c r="U165" s="338"/>
      <c r="V165" s="338"/>
      <c r="W165" s="338"/>
      <c r="X165" s="338"/>
      <c r="Y165" s="338"/>
      <c r="Z165" s="338"/>
      <c r="AA165" s="338"/>
      <c r="AB165" s="338"/>
    </row>
    <row r="166" spans="1:28" x14ac:dyDescent="0.35">
      <c r="A166" s="338"/>
      <c r="B166" s="338"/>
      <c r="C166" s="338"/>
      <c r="D166" s="338"/>
      <c r="E166" s="338"/>
      <c r="F166" s="338"/>
      <c r="G166" s="338"/>
      <c r="H166" s="338"/>
      <c r="I166" s="338"/>
      <c r="J166" s="338"/>
      <c r="K166" s="338"/>
      <c r="L166" s="338"/>
      <c r="M166" s="338"/>
      <c r="N166" s="338"/>
      <c r="O166" s="338"/>
      <c r="P166" s="338"/>
      <c r="Q166" s="338"/>
      <c r="R166" s="338"/>
      <c r="S166" s="338"/>
      <c r="T166" s="338"/>
      <c r="U166" s="338"/>
      <c r="V166" s="338"/>
      <c r="W166" s="338"/>
      <c r="X166" s="338"/>
      <c r="Y166" s="338"/>
      <c r="Z166" s="338"/>
      <c r="AA166" s="338"/>
      <c r="AB166" s="338"/>
    </row>
    <row r="167" spans="1:28" x14ac:dyDescent="0.35">
      <c r="A167" s="338"/>
      <c r="B167" s="338"/>
      <c r="C167" s="338"/>
      <c r="D167" s="338"/>
      <c r="E167" s="338"/>
      <c r="F167" s="338"/>
      <c r="G167" s="338"/>
      <c r="H167" s="338"/>
      <c r="I167" s="338"/>
      <c r="J167" s="338"/>
      <c r="K167" s="338"/>
      <c r="L167" s="338"/>
      <c r="M167" s="338"/>
      <c r="N167" s="338"/>
      <c r="O167" s="338"/>
      <c r="P167" s="338"/>
      <c r="Q167" s="338"/>
      <c r="R167" s="338"/>
      <c r="S167" s="338"/>
      <c r="T167" s="338"/>
      <c r="U167" s="338"/>
      <c r="V167" s="338"/>
      <c r="W167" s="338"/>
      <c r="X167" s="338"/>
      <c r="Y167" s="338"/>
      <c r="Z167" s="338"/>
      <c r="AA167" s="338"/>
      <c r="AB167" s="338"/>
    </row>
    <row r="168" spans="1:28" x14ac:dyDescent="0.35">
      <c r="A168" s="338"/>
      <c r="B168" s="338"/>
      <c r="C168" s="338"/>
      <c r="D168" s="338"/>
      <c r="E168" s="338"/>
      <c r="F168" s="338"/>
      <c r="G168" s="338"/>
      <c r="H168" s="338"/>
      <c r="I168" s="338"/>
      <c r="J168" s="338"/>
      <c r="K168" s="338"/>
      <c r="L168" s="338"/>
      <c r="M168" s="338"/>
      <c r="N168" s="338"/>
      <c r="O168" s="338"/>
      <c r="P168" s="338"/>
      <c r="Q168" s="338"/>
      <c r="R168" s="338"/>
      <c r="S168" s="338"/>
      <c r="T168" s="338"/>
      <c r="U168" s="338"/>
      <c r="V168" s="338"/>
      <c r="W168" s="338"/>
      <c r="X168" s="338"/>
      <c r="Y168" s="338"/>
      <c r="Z168" s="338"/>
      <c r="AA168" s="338"/>
      <c r="AB168" s="338"/>
    </row>
    <row r="169" spans="1:28" x14ac:dyDescent="0.35">
      <c r="A169" s="338"/>
      <c r="B169" s="338"/>
      <c r="C169" s="338"/>
      <c r="D169" s="338"/>
      <c r="E169" s="338"/>
      <c r="F169" s="338"/>
      <c r="G169" s="338"/>
      <c r="H169" s="338"/>
      <c r="I169" s="338"/>
      <c r="J169" s="338"/>
      <c r="K169" s="338"/>
      <c r="L169" s="338"/>
      <c r="M169" s="338"/>
      <c r="N169" s="338"/>
      <c r="O169" s="338"/>
      <c r="P169" s="338"/>
      <c r="Q169" s="338"/>
      <c r="R169" s="338"/>
      <c r="S169" s="338"/>
      <c r="T169" s="338"/>
      <c r="U169" s="338"/>
      <c r="V169" s="338"/>
      <c r="W169" s="338"/>
      <c r="X169" s="338"/>
      <c r="Y169" s="338"/>
      <c r="Z169" s="338"/>
      <c r="AA169" s="338"/>
      <c r="AB169" s="338"/>
    </row>
    <row r="170" spans="1:28" x14ac:dyDescent="0.35">
      <c r="A170" s="338"/>
      <c r="B170" s="338"/>
      <c r="C170" s="338"/>
      <c r="D170" s="338"/>
      <c r="E170" s="338"/>
      <c r="F170" s="338"/>
      <c r="G170" s="338"/>
      <c r="H170" s="338"/>
      <c r="I170" s="338"/>
      <c r="J170" s="338"/>
      <c r="K170" s="338"/>
      <c r="L170" s="338"/>
      <c r="M170" s="338"/>
      <c r="N170" s="338"/>
      <c r="O170" s="338"/>
      <c r="P170" s="338"/>
      <c r="Q170" s="338"/>
      <c r="R170" s="338"/>
      <c r="S170" s="338"/>
      <c r="T170" s="338"/>
      <c r="U170" s="338"/>
      <c r="V170" s="338"/>
      <c r="W170" s="338"/>
      <c r="X170" s="338"/>
      <c r="Y170" s="338"/>
      <c r="Z170" s="338"/>
      <c r="AA170" s="338"/>
      <c r="AB170" s="338"/>
    </row>
    <row r="171" spans="1:28" x14ac:dyDescent="0.35">
      <c r="A171" s="338"/>
      <c r="B171" s="338"/>
      <c r="C171" s="338"/>
      <c r="D171" s="338"/>
      <c r="E171" s="338"/>
      <c r="F171" s="338"/>
      <c r="G171" s="338"/>
      <c r="H171" s="338"/>
      <c r="I171" s="338"/>
      <c r="J171" s="338"/>
      <c r="K171" s="338"/>
      <c r="L171" s="338"/>
      <c r="M171" s="338"/>
      <c r="N171" s="338"/>
      <c r="O171" s="338"/>
      <c r="P171" s="338"/>
      <c r="Q171" s="338"/>
      <c r="R171" s="338"/>
      <c r="S171" s="338"/>
      <c r="T171" s="338"/>
      <c r="U171" s="338"/>
      <c r="V171" s="338"/>
      <c r="W171" s="338"/>
      <c r="X171" s="338"/>
      <c r="Y171" s="338"/>
      <c r="Z171" s="338"/>
      <c r="AA171" s="338"/>
      <c r="AB171" s="338"/>
    </row>
    <row r="172" spans="1:28" x14ac:dyDescent="0.35">
      <c r="A172" s="338"/>
      <c r="B172" s="338"/>
      <c r="C172" s="338"/>
      <c r="D172" s="338"/>
      <c r="E172" s="338"/>
      <c r="F172" s="338"/>
      <c r="G172" s="338"/>
      <c r="H172" s="338"/>
      <c r="I172" s="338"/>
      <c r="J172" s="338"/>
      <c r="K172" s="338"/>
      <c r="L172" s="338"/>
      <c r="M172" s="338"/>
      <c r="N172" s="338"/>
      <c r="O172" s="338"/>
      <c r="P172" s="338"/>
      <c r="Q172" s="338"/>
      <c r="R172" s="338"/>
      <c r="S172" s="338"/>
      <c r="T172" s="338"/>
      <c r="U172" s="338"/>
      <c r="V172" s="338"/>
      <c r="W172" s="338"/>
      <c r="X172" s="338"/>
      <c r="Y172" s="338"/>
      <c r="Z172" s="338"/>
      <c r="AA172" s="338"/>
      <c r="AB172" s="338"/>
    </row>
    <row r="173" spans="1:28" x14ac:dyDescent="0.35">
      <c r="A173" s="338"/>
      <c r="B173" s="338"/>
      <c r="C173" s="338"/>
      <c r="D173" s="338"/>
      <c r="E173" s="338"/>
      <c r="F173" s="338"/>
      <c r="G173" s="338"/>
      <c r="H173" s="338"/>
      <c r="I173" s="338"/>
      <c r="J173" s="338"/>
      <c r="K173" s="338"/>
      <c r="L173" s="338"/>
      <c r="M173" s="338"/>
      <c r="N173" s="338"/>
      <c r="O173" s="338"/>
      <c r="P173" s="338"/>
      <c r="Q173" s="338"/>
      <c r="R173" s="338"/>
      <c r="S173" s="338"/>
      <c r="T173" s="338"/>
      <c r="U173" s="338"/>
      <c r="V173" s="338"/>
      <c r="W173" s="338"/>
      <c r="X173" s="338"/>
      <c r="Y173" s="338"/>
      <c r="Z173" s="338"/>
      <c r="AA173" s="338"/>
      <c r="AB173" s="338"/>
    </row>
    <row r="174" spans="1:28" x14ac:dyDescent="0.35">
      <c r="A174" s="338"/>
      <c r="B174" s="338"/>
      <c r="C174" s="338"/>
      <c r="D174" s="338"/>
      <c r="E174" s="338"/>
      <c r="F174" s="338"/>
      <c r="G174" s="338"/>
      <c r="H174" s="338"/>
      <c r="I174" s="338"/>
      <c r="J174" s="338"/>
      <c r="K174" s="338"/>
      <c r="L174" s="338"/>
      <c r="M174" s="338"/>
      <c r="N174" s="338"/>
      <c r="O174" s="338"/>
      <c r="P174" s="338"/>
      <c r="Q174" s="338"/>
      <c r="R174" s="338"/>
      <c r="S174" s="338"/>
      <c r="T174" s="338"/>
      <c r="U174" s="338"/>
      <c r="V174" s="338"/>
      <c r="W174" s="338"/>
      <c r="X174" s="338"/>
      <c r="Y174" s="338"/>
      <c r="Z174" s="338"/>
      <c r="AA174" s="338"/>
      <c r="AB174" s="338"/>
    </row>
    <row r="175" spans="1:28" x14ac:dyDescent="0.35">
      <c r="A175" s="338"/>
      <c r="B175" s="338"/>
      <c r="C175" s="338"/>
      <c r="D175" s="338"/>
      <c r="E175" s="338"/>
      <c r="F175" s="338"/>
      <c r="G175" s="338"/>
      <c r="H175" s="338"/>
      <c r="I175" s="338"/>
      <c r="J175" s="338"/>
      <c r="K175" s="338"/>
      <c r="L175" s="338"/>
      <c r="M175" s="338"/>
      <c r="N175" s="338"/>
      <c r="O175" s="338"/>
      <c r="P175" s="338"/>
      <c r="Q175" s="338"/>
      <c r="R175" s="338"/>
      <c r="S175" s="338"/>
      <c r="T175" s="338"/>
      <c r="U175" s="338"/>
      <c r="V175" s="338"/>
      <c r="W175" s="338"/>
      <c r="X175" s="338"/>
      <c r="Y175" s="338"/>
      <c r="Z175" s="338"/>
      <c r="AA175" s="338"/>
      <c r="AB175" s="338"/>
    </row>
    <row r="176" spans="1:28" x14ac:dyDescent="0.35">
      <c r="A176" s="338"/>
      <c r="B176" s="338"/>
      <c r="C176" s="338"/>
      <c r="D176" s="338"/>
      <c r="E176" s="338"/>
      <c r="F176" s="338"/>
      <c r="G176" s="338"/>
      <c r="H176" s="338"/>
      <c r="I176" s="338"/>
      <c r="J176" s="338"/>
      <c r="K176" s="338"/>
      <c r="L176" s="338"/>
      <c r="M176" s="338"/>
      <c r="N176" s="338"/>
      <c r="O176" s="338"/>
      <c r="P176" s="338"/>
      <c r="Q176" s="338"/>
      <c r="R176" s="338"/>
      <c r="S176" s="338"/>
      <c r="T176" s="338"/>
      <c r="U176" s="338"/>
      <c r="V176" s="338"/>
      <c r="W176" s="338"/>
      <c r="X176" s="338"/>
      <c r="Y176" s="338"/>
      <c r="Z176" s="338"/>
      <c r="AA176" s="338"/>
      <c r="AB176" s="338"/>
    </row>
    <row r="177" spans="1:28" x14ac:dyDescent="0.35">
      <c r="A177" s="338"/>
      <c r="B177" s="338"/>
      <c r="C177" s="338"/>
      <c r="D177" s="338"/>
      <c r="E177" s="338"/>
      <c r="F177" s="338"/>
      <c r="G177" s="338"/>
      <c r="H177" s="338"/>
      <c r="I177" s="338"/>
      <c r="J177" s="338"/>
      <c r="K177" s="338"/>
      <c r="L177" s="338"/>
      <c r="M177" s="338"/>
      <c r="N177" s="338"/>
      <c r="O177" s="338"/>
      <c r="P177" s="338"/>
      <c r="Q177" s="338"/>
      <c r="R177" s="338"/>
      <c r="S177" s="338"/>
      <c r="T177" s="338"/>
      <c r="U177" s="338"/>
      <c r="V177" s="338"/>
      <c r="W177" s="338"/>
      <c r="X177" s="338"/>
      <c r="Y177" s="338"/>
      <c r="Z177" s="338"/>
      <c r="AA177" s="338"/>
      <c r="AB177" s="338"/>
    </row>
    <row r="178" spans="1:28" x14ac:dyDescent="0.35">
      <c r="A178" s="338"/>
      <c r="B178" s="338"/>
      <c r="C178" s="338"/>
      <c r="D178" s="338"/>
      <c r="E178" s="338"/>
      <c r="F178" s="338"/>
      <c r="G178" s="338"/>
      <c r="H178" s="338"/>
      <c r="I178" s="338"/>
      <c r="J178" s="338"/>
      <c r="K178" s="338"/>
      <c r="L178" s="338"/>
      <c r="M178" s="338"/>
      <c r="N178" s="338"/>
      <c r="O178" s="338"/>
      <c r="P178" s="338"/>
      <c r="Q178" s="338"/>
      <c r="R178" s="338"/>
      <c r="S178" s="338"/>
      <c r="T178" s="338"/>
      <c r="U178" s="338"/>
      <c r="V178" s="338"/>
      <c r="W178" s="338"/>
      <c r="X178" s="338"/>
      <c r="Y178" s="338"/>
      <c r="Z178" s="338"/>
      <c r="AA178" s="338"/>
      <c r="AB178" s="338"/>
    </row>
    <row r="179" spans="1:28" x14ac:dyDescent="0.35">
      <c r="A179" s="338"/>
      <c r="B179" s="338"/>
      <c r="C179" s="338"/>
      <c r="D179" s="338"/>
      <c r="E179" s="338"/>
      <c r="F179" s="338"/>
      <c r="G179" s="338"/>
      <c r="H179" s="338"/>
      <c r="I179" s="338"/>
      <c r="J179" s="338"/>
      <c r="K179" s="338"/>
      <c r="L179" s="338"/>
      <c r="M179" s="338"/>
      <c r="N179" s="338"/>
      <c r="O179" s="338"/>
      <c r="P179" s="338"/>
      <c r="Q179" s="338"/>
      <c r="R179" s="338"/>
      <c r="S179" s="338"/>
      <c r="T179" s="338"/>
      <c r="U179" s="338"/>
      <c r="V179" s="338"/>
      <c r="W179" s="338"/>
      <c r="X179" s="338"/>
      <c r="Y179" s="338"/>
      <c r="Z179" s="338"/>
      <c r="AA179" s="338"/>
      <c r="AB179" s="338"/>
    </row>
    <row r="180" spans="1:28" x14ac:dyDescent="0.35">
      <c r="A180" s="338"/>
      <c r="B180" s="338"/>
      <c r="C180" s="338"/>
      <c r="D180" s="338"/>
      <c r="E180" s="338"/>
      <c r="F180" s="338"/>
      <c r="G180" s="338"/>
      <c r="H180" s="338"/>
      <c r="I180" s="338"/>
      <c r="J180" s="338"/>
      <c r="K180" s="338"/>
      <c r="L180" s="338"/>
      <c r="M180" s="338"/>
      <c r="N180" s="338"/>
      <c r="O180" s="338"/>
      <c r="P180" s="338"/>
      <c r="Q180" s="338"/>
      <c r="R180" s="338"/>
      <c r="S180" s="338"/>
      <c r="T180" s="338"/>
      <c r="U180" s="338"/>
      <c r="V180" s="338"/>
      <c r="W180" s="338"/>
      <c r="X180" s="338"/>
      <c r="Y180" s="338"/>
      <c r="Z180" s="338"/>
      <c r="AA180" s="338"/>
      <c r="AB180" s="338"/>
    </row>
    <row r="181" spans="1:28" x14ac:dyDescent="0.35">
      <c r="A181" s="338"/>
      <c r="B181" s="338"/>
      <c r="C181" s="338"/>
      <c r="D181" s="338"/>
      <c r="E181" s="338"/>
      <c r="F181" s="338"/>
      <c r="G181" s="338"/>
      <c r="H181" s="338"/>
      <c r="I181" s="338"/>
      <c r="J181" s="338"/>
      <c r="K181" s="338"/>
      <c r="L181" s="338"/>
      <c r="M181" s="338"/>
      <c r="N181" s="338"/>
      <c r="O181" s="338"/>
      <c r="P181" s="338"/>
      <c r="Q181" s="338"/>
      <c r="R181" s="338"/>
      <c r="S181" s="338"/>
      <c r="T181" s="338"/>
      <c r="U181" s="338"/>
      <c r="V181" s="338"/>
      <c r="W181" s="338"/>
      <c r="X181" s="338"/>
      <c r="Y181" s="338"/>
      <c r="Z181" s="338"/>
      <c r="AA181" s="338"/>
      <c r="AB181" s="338"/>
    </row>
    <row r="182" spans="1:28" x14ac:dyDescent="0.35">
      <c r="A182" s="338"/>
      <c r="B182" s="338"/>
      <c r="C182" s="338"/>
      <c r="D182" s="338"/>
      <c r="E182" s="338"/>
      <c r="F182" s="338"/>
      <c r="G182" s="338"/>
      <c r="H182" s="338"/>
      <c r="I182" s="338"/>
      <c r="J182" s="338"/>
      <c r="K182" s="338"/>
      <c r="L182" s="338"/>
      <c r="M182" s="338"/>
      <c r="N182" s="338"/>
      <c r="O182" s="338"/>
      <c r="P182" s="338"/>
      <c r="Q182" s="338"/>
      <c r="R182" s="338"/>
      <c r="S182" s="338"/>
      <c r="T182" s="338"/>
      <c r="U182" s="338"/>
      <c r="V182" s="338"/>
      <c r="W182" s="338"/>
      <c r="X182" s="338"/>
      <c r="Y182" s="338"/>
      <c r="Z182" s="338"/>
      <c r="AA182" s="338"/>
      <c r="AB182" s="338"/>
    </row>
    <row r="183" spans="1:28" x14ac:dyDescent="0.35">
      <c r="A183" s="338"/>
      <c r="B183" s="338"/>
      <c r="C183" s="338"/>
      <c r="D183" s="338"/>
      <c r="E183" s="338"/>
      <c r="F183" s="338"/>
      <c r="G183" s="338"/>
      <c r="H183" s="338"/>
      <c r="I183" s="338"/>
      <c r="J183" s="338"/>
      <c r="K183" s="338"/>
      <c r="L183" s="338"/>
      <c r="M183" s="338"/>
      <c r="N183" s="338"/>
      <c r="O183" s="338"/>
      <c r="P183" s="338"/>
      <c r="Q183" s="338"/>
      <c r="R183" s="338"/>
      <c r="S183" s="338"/>
      <c r="T183" s="338"/>
      <c r="U183" s="338"/>
      <c r="V183" s="338"/>
      <c r="W183" s="338"/>
      <c r="X183" s="338"/>
      <c r="Y183" s="338"/>
      <c r="Z183" s="338"/>
      <c r="AA183" s="338"/>
      <c r="AB183" s="338"/>
    </row>
    <row r="184" spans="1:28" x14ac:dyDescent="0.35">
      <c r="A184" s="338"/>
      <c r="B184" s="338"/>
      <c r="C184" s="338"/>
      <c r="D184" s="338"/>
      <c r="E184" s="338"/>
      <c r="F184" s="338"/>
      <c r="G184" s="338"/>
      <c r="H184" s="338"/>
      <c r="I184" s="338"/>
      <c r="J184" s="338"/>
      <c r="K184" s="338"/>
      <c r="L184" s="338"/>
      <c r="M184" s="338"/>
      <c r="N184" s="338"/>
      <c r="O184" s="338"/>
      <c r="P184" s="338"/>
      <c r="Q184" s="338"/>
      <c r="R184" s="338"/>
      <c r="S184" s="338"/>
      <c r="T184" s="338"/>
      <c r="U184" s="338"/>
      <c r="V184" s="338"/>
      <c r="W184" s="338"/>
      <c r="X184" s="338"/>
      <c r="Y184" s="338"/>
      <c r="Z184" s="338"/>
      <c r="AA184" s="338"/>
      <c r="AB184" s="338"/>
    </row>
    <row r="185" spans="1:28" x14ac:dyDescent="0.35">
      <c r="A185" s="338"/>
      <c r="B185" s="338"/>
      <c r="C185" s="338"/>
      <c r="D185" s="338"/>
      <c r="E185" s="338"/>
      <c r="F185" s="338"/>
      <c r="G185" s="338"/>
      <c r="H185" s="338"/>
      <c r="I185" s="338"/>
      <c r="J185" s="338"/>
      <c r="K185" s="338"/>
      <c r="L185" s="338"/>
      <c r="M185" s="338"/>
      <c r="N185" s="338"/>
      <c r="O185" s="338"/>
      <c r="P185" s="338"/>
      <c r="Q185" s="338"/>
      <c r="R185" s="338"/>
      <c r="S185" s="338"/>
      <c r="T185" s="338"/>
      <c r="U185" s="338"/>
      <c r="V185" s="338"/>
      <c r="W185" s="338"/>
      <c r="X185" s="338"/>
      <c r="Y185" s="338"/>
      <c r="Z185" s="338"/>
      <c r="AA185" s="338"/>
      <c r="AB185" s="338"/>
    </row>
    <row r="186" spans="1:28" x14ac:dyDescent="0.35">
      <c r="A186" s="338"/>
      <c r="B186" s="338"/>
      <c r="C186" s="338"/>
      <c r="D186" s="338"/>
      <c r="E186" s="338"/>
      <c r="F186" s="338"/>
      <c r="G186" s="338"/>
      <c r="H186" s="338"/>
      <c r="I186" s="338"/>
      <c r="J186" s="338"/>
      <c r="K186" s="338"/>
      <c r="L186" s="338"/>
      <c r="M186" s="338"/>
      <c r="N186" s="338"/>
      <c r="O186" s="338"/>
      <c r="P186" s="338"/>
      <c r="Q186" s="338"/>
      <c r="R186" s="338"/>
      <c r="S186" s="338"/>
      <c r="T186" s="338"/>
      <c r="U186" s="338"/>
      <c r="V186" s="338"/>
      <c r="W186" s="338"/>
      <c r="X186" s="338"/>
      <c r="Y186" s="338"/>
      <c r="Z186" s="338"/>
      <c r="AA186" s="338"/>
      <c r="AB186" s="338"/>
    </row>
    <row r="187" spans="1:28" x14ac:dyDescent="0.35">
      <c r="A187" s="338"/>
      <c r="B187" s="338"/>
      <c r="C187" s="338"/>
      <c r="D187" s="338"/>
      <c r="E187" s="338"/>
      <c r="F187" s="338"/>
      <c r="G187" s="338"/>
      <c r="H187" s="338"/>
      <c r="I187" s="338"/>
      <c r="J187" s="338"/>
      <c r="K187" s="338"/>
      <c r="L187" s="338"/>
      <c r="M187" s="338"/>
      <c r="N187" s="338"/>
      <c r="O187" s="338"/>
      <c r="P187" s="338"/>
      <c r="Q187" s="338"/>
      <c r="R187" s="338"/>
      <c r="S187" s="338"/>
      <c r="T187" s="338"/>
      <c r="U187" s="338"/>
      <c r="V187" s="338"/>
      <c r="W187" s="338"/>
      <c r="X187" s="338"/>
      <c r="Y187" s="338"/>
      <c r="Z187" s="338"/>
      <c r="AA187" s="338"/>
      <c r="AB187" s="338"/>
    </row>
    <row r="188" spans="1:28" x14ac:dyDescent="0.35">
      <c r="A188" s="338"/>
      <c r="B188" s="338"/>
      <c r="C188" s="338"/>
      <c r="D188" s="338"/>
      <c r="E188" s="338"/>
      <c r="F188" s="338"/>
      <c r="G188" s="338"/>
      <c r="H188" s="338"/>
      <c r="I188" s="338"/>
      <c r="J188" s="338"/>
      <c r="K188" s="338"/>
      <c r="L188" s="338"/>
      <c r="M188" s="338"/>
      <c r="N188" s="338"/>
      <c r="O188" s="338"/>
      <c r="P188" s="338"/>
      <c r="Q188" s="338"/>
      <c r="R188" s="338"/>
      <c r="S188" s="338"/>
      <c r="T188" s="338"/>
      <c r="U188" s="338"/>
      <c r="V188" s="338"/>
      <c r="W188" s="338"/>
      <c r="X188" s="338"/>
      <c r="Y188" s="338"/>
      <c r="Z188" s="338"/>
      <c r="AA188" s="338"/>
      <c r="AB188" s="338"/>
    </row>
    <row r="189" spans="1:28" x14ac:dyDescent="0.35">
      <c r="A189" s="338"/>
      <c r="B189" s="338"/>
      <c r="C189" s="338"/>
      <c r="D189" s="338"/>
      <c r="E189" s="338"/>
      <c r="F189" s="338"/>
      <c r="G189" s="338"/>
      <c r="H189" s="338"/>
      <c r="I189" s="338"/>
      <c r="J189" s="338"/>
      <c r="K189" s="338"/>
      <c r="L189" s="338"/>
      <c r="M189" s="338"/>
      <c r="N189" s="338"/>
      <c r="O189" s="338"/>
      <c r="P189" s="338"/>
      <c r="Q189" s="338"/>
      <c r="R189" s="338"/>
      <c r="S189" s="338"/>
      <c r="T189" s="338"/>
      <c r="U189" s="338"/>
      <c r="V189" s="338"/>
      <c r="W189" s="338"/>
      <c r="X189" s="338"/>
      <c r="Y189" s="338"/>
      <c r="Z189" s="338"/>
      <c r="AA189" s="338"/>
      <c r="AB189" s="338"/>
    </row>
    <row r="190" spans="1:28" x14ac:dyDescent="0.35">
      <c r="A190" s="338"/>
      <c r="B190" s="338"/>
      <c r="C190" s="338"/>
      <c r="D190" s="338"/>
      <c r="E190" s="338"/>
      <c r="F190" s="338"/>
      <c r="G190" s="338"/>
      <c r="H190" s="338"/>
      <c r="I190" s="338"/>
      <c r="J190" s="338"/>
      <c r="K190" s="338"/>
      <c r="L190" s="338"/>
      <c r="M190" s="338"/>
      <c r="N190" s="338"/>
      <c r="O190" s="338"/>
      <c r="P190" s="338"/>
      <c r="Q190" s="338"/>
      <c r="R190" s="338"/>
      <c r="S190" s="338"/>
      <c r="T190" s="338"/>
      <c r="U190" s="338"/>
      <c r="V190" s="338"/>
      <c r="W190" s="338"/>
      <c r="X190" s="338"/>
      <c r="Y190" s="338"/>
      <c r="Z190" s="338"/>
      <c r="AA190" s="338"/>
      <c r="AB190" s="338"/>
    </row>
    <row r="191" spans="1:28" x14ac:dyDescent="0.35">
      <c r="A191" s="338"/>
      <c r="B191" s="338"/>
      <c r="C191" s="338"/>
      <c r="D191" s="338"/>
      <c r="E191" s="338"/>
      <c r="F191" s="338"/>
      <c r="G191" s="338"/>
      <c r="H191" s="338"/>
      <c r="I191" s="338"/>
      <c r="J191" s="338"/>
      <c r="K191" s="338"/>
      <c r="L191" s="338"/>
      <c r="M191" s="338"/>
      <c r="N191" s="338"/>
      <c r="O191" s="338"/>
      <c r="P191" s="338"/>
      <c r="Q191" s="338"/>
      <c r="R191" s="338"/>
      <c r="S191" s="338"/>
      <c r="T191" s="338"/>
      <c r="U191" s="338"/>
      <c r="V191" s="338"/>
      <c r="W191" s="338"/>
      <c r="X191" s="338"/>
      <c r="Y191" s="338"/>
      <c r="Z191" s="338"/>
      <c r="AA191" s="338"/>
      <c r="AB191" s="338"/>
    </row>
    <row r="192" spans="1:28" x14ac:dyDescent="0.35">
      <c r="A192" s="338"/>
      <c r="B192" s="338"/>
      <c r="C192" s="338"/>
      <c r="D192" s="338"/>
      <c r="E192" s="338"/>
      <c r="F192" s="338"/>
      <c r="G192" s="338"/>
      <c r="H192" s="338"/>
      <c r="I192" s="338"/>
      <c r="J192" s="338"/>
      <c r="K192" s="338"/>
      <c r="L192" s="338"/>
      <c r="M192" s="338"/>
      <c r="N192" s="338"/>
      <c r="O192" s="338"/>
      <c r="P192" s="338"/>
      <c r="Q192" s="338"/>
      <c r="R192" s="338"/>
      <c r="S192" s="338"/>
      <c r="T192" s="338"/>
      <c r="U192" s="338"/>
      <c r="V192" s="338"/>
      <c r="W192" s="338"/>
      <c r="X192" s="338"/>
      <c r="Y192" s="338"/>
      <c r="Z192" s="338"/>
      <c r="AA192" s="338"/>
      <c r="AB192" s="338"/>
    </row>
    <row r="193" spans="1:28" x14ac:dyDescent="0.35">
      <c r="A193" s="338"/>
      <c r="B193" s="338"/>
      <c r="C193" s="338"/>
      <c r="D193" s="338"/>
      <c r="E193" s="338"/>
      <c r="F193" s="338"/>
      <c r="G193" s="338"/>
      <c r="H193" s="338"/>
      <c r="I193" s="338"/>
      <c r="J193" s="338"/>
      <c r="K193" s="338"/>
      <c r="L193" s="338"/>
      <c r="M193" s="338"/>
      <c r="N193" s="338"/>
      <c r="O193" s="338"/>
      <c r="P193" s="338"/>
      <c r="Q193" s="338"/>
      <c r="R193" s="338"/>
      <c r="S193" s="338"/>
      <c r="T193" s="338"/>
      <c r="U193" s="338"/>
      <c r="V193" s="338"/>
      <c r="W193" s="338"/>
      <c r="X193" s="338"/>
      <c r="Y193" s="338"/>
      <c r="Z193" s="338"/>
      <c r="AA193" s="338"/>
      <c r="AB193" s="338"/>
    </row>
    <row r="194" spans="1:28" x14ac:dyDescent="0.35">
      <c r="A194" s="338"/>
      <c r="B194" s="338"/>
      <c r="C194" s="338"/>
      <c r="D194" s="338"/>
      <c r="E194" s="338"/>
      <c r="F194" s="338"/>
      <c r="G194" s="338"/>
      <c r="H194" s="338"/>
      <c r="I194" s="338"/>
      <c r="J194" s="338"/>
      <c r="K194" s="338"/>
      <c r="L194" s="338"/>
      <c r="M194" s="338"/>
      <c r="N194" s="338"/>
      <c r="O194" s="338"/>
      <c r="P194" s="338"/>
      <c r="Q194" s="338"/>
      <c r="R194" s="338"/>
      <c r="S194" s="338"/>
      <c r="T194" s="338"/>
      <c r="U194" s="338"/>
      <c r="V194" s="338"/>
      <c r="W194" s="338"/>
      <c r="X194" s="338"/>
      <c r="Y194" s="338"/>
      <c r="Z194" s="338"/>
      <c r="AA194" s="338"/>
      <c r="AB194" s="338"/>
    </row>
    <row r="195" spans="1:28" x14ac:dyDescent="0.35">
      <c r="A195" s="338"/>
      <c r="B195" s="338"/>
      <c r="C195" s="338"/>
      <c r="D195" s="338"/>
      <c r="E195" s="338"/>
      <c r="F195" s="338"/>
      <c r="G195" s="338"/>
      <c r="H195" s="338"/>
      <c r="I195" s="338"/>
      <c r="J195" s="338"/>
      <c r="K195" s="338"/>
      <c r="L195" s="338"/>
      <c r="M195" s="338"/>
      <c r="N195" s="338"/>
      <c r="O195" s="338"/>
      <c r="P195" s="338"/>
      <c r="Q195" s="338"/>
      <c r="R195" s="338"/>
      <c r="S195" s="338"/>
      <c r="T195" s="338"/>
      <c r="U195" s="338"/>
      <c r="V195" s="338"/>
      <c r="W195" s="338"/>
      <c r="X195" s="338"/>
      <c r="Y195" s="338"/>
      <c r="Z195" s="338"/>
      <c r="AA195" s="338"/>
      <c r="AB195" s="338"/>
    </row>
    <row r="196" spans="1:28" x14ac:dyDescent="0.35">
      <c r="A196" s="338"/>
      <c r="B196" s="338"/>
      <c r="C196" s="338"/>
      <c r="D196" s="338"/>
      <c r="E196" s="338"/>
      <c r="F196" s="338"/>
      <c r="G196" s="338"/>
      <c r="H196" s="338"/>
      <c r="I196" s="338"/>
      <c r="J196" s="338"/>
      <c r="K196" s="338"/>
      <c r="L196" s="338"/>
      <c r="M196" s="338"/>
      <c r="N196" s="338"/>
      <c r="O196" s="338"/>
      <c r="P196" s="338"/>
      <c r="Q196" s="338"/>
      <c r="R196" s="338"/>
      <c r="S196" s="338"/>
      <c r="T196" s="338"/>
      <c r="U196" s="338"/>
      <c r="V196" s="338"/>
      <c r="W196" s="338"/>
      <c r="X196" s="338"/>
      <c r="Y196" s="338"/>
      <c r="Z196" s="338"/>
      <c r="AA196" s="338"/>
      <c r="AB196" s="338"/>
    </row>
    <row r="197" spans="1:28" x14ac:dyDescent="0.35">
      <c r="A197" s="338"/>
      <c r="B197" s="338"/>
      <c r="C197" s="338"/>
      <c r="D197" s="338"/>
      <c r="E197" s="338"/>
      <c r="F197" s="338"/>
      <c r="G197" s="338"/>
      <c r="H197" s="338"/>
      <c r="I197" s="338"/>
      <c r="J197" s="338"/>
      <c r="K197" s="338"/>
      <c r="L197" s="338"/>
      <c r="M197" s="338"/>
      <c r="N197" s="338"/>
      <c r="O197" s="338"/>
      <c r="P197" s="338"/>
      <c r="Q197" s="338"/>
      <c r="R197" s="338"/>
      <c r="S197" s="338"/>
      <c r="T197" s="338"/>
      <c r="U197" s="338"/>
      <c r="V197" s="338"/>
      <c r="W197" s="338"/>
      <c r="X197" s="338"/>
      <c r="Y197" s="338"/>
      <c r="Z197" s="338"/>
      <c r="AA197" s="338"/>
      <c r="AB197" s="338"/>
    </row>
    <row r="198" spans="1:28" x14ac:dyDescent="0.35">
      <c r="A198" s="338"/>
      <c r="B198" s="338"/>
      <c r="C198" s="338"/>
      <c r="D198" s="338"/>
      <c r="E198" s="338"/>
      <c r="F198" s="338"/>
      <c r="G198" s="338"/>
      <c r="H198" s="338"/>
      <c r="I198" s="338"/>
      <c r="J198" s="338"/>
      <c r="K198" s="338"/>
      <c r="L198" s="338"/>
      <c r="M198" s="338"/>
      <c r="N198" s="338"/>
      <c r="O198" s="338"/>
      <c r="P198" s="338"/>
      <c r="Q198" s="338"/>
      <c r="R198" s="338"/>
      <c r="S198" s="338"/>
      <c r="T198" s="338"/>
      <c r="U198" s="338"/>
      <c r="V198" s="338"/>
      <c r="W198" s="338"/>
      <c r="X198" s="338"/>
      <c r="Y198" s="338"/>
      <c r="Z198" s="338"/>
      <c r="AA198" s="338"/>
      <c r="AB198" s="338"/>
    </row>
    <row r="199" spans="1:28" x14ac:dyDescent="0.35">
      <c r="A199" s="338"/>
      <c r="B199" s="338"/>
      <c r="C199" s="338"/>
      <c r="D199" s="338"/>
      <c r="E199" s="338"/>
      <c r="F199" s="338"/>
      <c r="G199" s="338"/>
      <c r="H199" s="338"/>
      <c r="I199" s="338"/>
      <c r="J199" s="338"/>
      <c r="K199" s="338"/>
      <c r="L199" s="338"/>
      <c r="M199" s="338"/>
      <c r="N199" s="338"/>
      <c r="O199" s="338"/>
      <c r="P199" s="338"/>
      <c r="Q199" s="338"/>
      <c r="R199" s="338"/>
      <c r="S199" s="338"/>
      <c r="T199" s="338"/>
      <c r="U199" s="338"/>
      <c r="V199" s="338"/>
      <c r="W199" s="338"/>
      <c r="X199" s="338"/>
      <c r="Y199" s="338"/>
      <c r="Z199" s="338"/>
      <c r="AA199" s="338"/>
      <c r="AB199" s="338"/>
    </row>
    <row r="200" spans="1:28" x14ac:dyDescent="0.35">
      <c r="A200" s="338"/>
      <c r="B200" s="338"/>
      <c r="C200" s="338"/>
      <c r="D200" s="338"/>
      <c r="E200" s="338"/>
      <c r="F200" s="338"/>
      <c r="G200" s="338"/>
      <c r="H200" s="338"/>
      <c r="I200" s="338"/>
      <c r="J200" s="338"/>
      <c r="K200" s="338"/>
      <c r="L200" s="338"/>
      <c r="M200" s="338"/>
      <c r="N200" s="338"/>
      <c r="O200" s="338"/>
      <c r="P200" s="338"/>
      <c r="Q200" s="338"/>
      <c r="R200" s="338"/>
      <c r="S200" s="338"/>
      <c r="T200" s="338"/>
      <c r="U200" s="338"/>
      <c r="V200" s="338"/>
      <c r="W200" s="338"/>
      <c r="X200" s="338"/>
      <c r="Y200" s="338"/>
      <c r="Z200" s="338"/>
      <c r="AA200" s="338"/>
      <c r="AB200" s="338"/>
    </row>
    <row r="201" spans="1:28" x14ac:dyDescent="0.35">
      <c r="A201" s="338"/>
      <c r="B201" s="338"/>
      <c r="C201" s="338"/>
      <c r="D201" s="338"/>
      <c r="E201" s="338"/>
      <c r="F201" s="338"/>
      <c r="G201" s="338"/>
      <c r="H201" s="338"/>
      <c r="I201" s="338"/>
      <c r="J201" s="338"/>
      <c r="K201" s="338"/>
      <c r="L201" s="338"/>
      <c r="M201" s="338"/>
      <c r="N201" s="338"/>
      <c r="O201" s="338"/>
      <c r="P201" s="338"/>
      <c r="Q201" s="338"/>
      <c r="R201" s="338"/>
      <c r="S201" s="338"/>
      <c r="T201" s="338"/>
      <c r="U201" s="338"/>
      <c r="V201" s="338"/>
      <c r="W201" s="338"/>
      <c r="X201" s="338"/>
      <c r="Y201" s="338"/>
      <c r="Z201" s="338"/>
      <c r="AA201" s="338"/>
      <c r="AB201" s="338"/>
    </row>
    <row r="202" spans="1:28" x14ac:dyDescent="0.35">
      <c r="A202" s="338"/>
      <c r="B202" s="338"/>
      <c r="C202" s="338"/>
      <c r="D202" s="338"/>
      <c r="E202" s="338"/>
      <c r="F202" s="338"/>
      <c r="G202" s="338"/>
      <c r="H202" s="338"/>
      <c r="I202" s="338"/>
      <c r="J202" s="338"/>
      <c r="K202" s="338"/>
      <c r="L202" s="338"/>
      <c r="M202" s="338"/>
      <c r="N202" s="338"/>
      <c r="O202" s="338"/>
      <c r="P202" s="338"/>
      <c r="Q202" s="338"/>
      <c r="R202" s="338"/>
      <c r="S202" s="338"/>
      <c r="T202" s="338"/>
      <c r="U202" s="338"/>
      <c r="V202" s="338"/>
      <c r="W202" s="338"/>
      <c r="X202" s="338"/>
      <c r="Y202" s="338"/>
      <c r="Z202" s="338"/>
      <c r="AA202" s="338"/>
      <c r="AB202" s="338"/>
    </row>
    <row r="203" spans="1:28" x14ac:dyDescent="0.35">
      <c r="A203" s="338"/>
      <c r="B203" s="338"/>
      <c r="C203" s="338"/>
      <c r="D203" s="338"/>
      <c r="E203" s="338"/>
      <c r="F203" s="338"/>
      <c r="G203" s="338"/>
      <c r="H203" s="338"/>
      <c r="I203" s="338"/>
      <c r="J203" s="338"/>
      <c r="K203" s="338"/>
      <c r="L203" s="338"/>
      <c r="M203" s="338"/>
      <c r="N203" s="338"/>
      <c r="O203" s="338"/>
      <c r="P203" s="338"/>
      <c r="Q203" s="338"/>
      <c r="R203" s="338"/>
      <c r="S203" s="338"/>
      <c r="T203" s="338"/>
      <c r="U203" s="338"/>
      <c r="V203" s="338"/>
      <c r="W203" s="338"/>
      <c r="X203" s="338"/>
      <c r="Y203" s="338"/>
      <c r="Z203" s="338"/>
      <c r="AA203" s="338"/>
      <c r="AB203" s="338"/>
    </row>
    <row r="204" spans="1:28" x14ac:dyDescent="0.35">
      <c r="A204" s="338"/>
      <c r="B204" s="338"/>
      <c r="C204" s="338"/>
      <c r="D204" s="338"/>
      <c r="E204" s="338"/>
      <c r="F204" s="338"/>
      <c r="G204" s="338"/>
      <c r="H204" s="338"/>
      <c r="I204" s="338"/>
      <c r="J204" s="338"/>
      <c r="K204" s="338"/>
      <c r="L204" s="338"/>
      <c r="M204" s="338"/>
      <c r="N204" s="338"/>
      <c r="O204" s="338"/>
      <c r="P204" s="338"/>
      <c r="Q204" s="338"/>
      <c r="R204" s="338"/>
      <c r="S204" s="338"/>
      <c r="T204" s="338"/>
      <c r="U204" s="338"/>
      <c r="V204" s="338"/>
      <c r="W204" s="338"/>
      <c r="X204" s="338"/>
      <c r="Y204" s="338"/>
      <c r="Z204" s="338"/>
      <c r="AA204" s="338"/>
      <c r="AB204" s="338"/>
    </row>
    <row r="205" spans="1:28" x14ac:dyDescent="0.35">
      <c r="A205" s="338"/>
      <c r="B205" s="338"/>
      <c r="C205" s="338"/>
      <c r="D205" s="338"/>
      <c r="E205" s="338"/>
      <c r="F205" s="338"/>
      <c r="G205" s="338"/>
      <c r="H205" s="338"/>
      <c r="I205" s="338"/>
      <c r="J205" s="338"/>
      <c r="K205" s="338"/>
      <c r="L205" s="338"/>
      <c r="M205" s="338"/>
      <c r="N205" s="338"/>
      <c r="O205" s="338"/>
      <c r="P205" s="338"/>
      <c r="Q205" s="338"/>
      <c r="R205" s="338"/>
      <c r="S205" s="338"/>
      <c r="T205" s="338"/>
      <c r="U205" s="338"/>
      <c r="V205" s="338"/>
      <c r="W205" s="338"/>
      <c r="X205" s="338"/>
      <c r="Y205" s="338"/>
      <c r="Z205" s="338"/>
      <c r="AA205" s="338"/>
      <c r="AB205" s="338"/>
    </row>
    <row r="206" spans="1:28" x14ac:dyDescent="0.35">
      <c r="A206" s="338"/>
      <c r="B206" s="338"/>
      <c r="C206" s="338"/>
      <c r="D206" s="338"/>
      <c r="E206" s="338"/>
      <c r="F206" s="338"/>
      <c r="G206" s="338"/>
      <c r="H206" s="338"/>
      <c r="I206" s="338"/>
      <c r="J206" s="338"/>
      <c r="K206" s="338"/>
      <c r="L206" s="338"/>
      <c r="M206" s="338"/>
      <c r="N206" s="338"/>
      <c r="O206" s="338"/>
      <c r="P206" s="338"/>
      <c r="Q206" s="338"/>
      <c r="R206" s="338"/>
      <c r="S206" s="338"/>
      <c r="T206" s="338"/>
      <c r="U206" s="338"/>
      <c r="V206" s="338"/>
      <c r="W206" s="338"/>
      <c r="X206" s="338"/>
      <c r="Y206" s="338"/>
      <c r="Z206" s="338"/>
      <c r="AA206" s="338"/>
      <c r="AB206" s="338"/>
    </row>
    <row r="207" spans="1:28" x14ac:dyDescent="0.35">
      <c r="A207" s="338"/>
      <c r="B207" s="338"/>
      <c r="C207" s="338"/>
      <c r="D207" s="338"/>
      <c r="E207" s="338"/>
      <c r="F207" s="338"/>
      <c r="G207" s="338"/>
      <c r="H207" s="338"/>
      <c r="I207" s="338"/>
      <c r="J207" s="338"/>
      <c r="K207" s="338"/>
      <c r="L207" s="338"/>
      <c r="M207" s="338"/>
      <c r="N207" s="338"/>
      <c r="O207" s="338"/>
      <c r="P207" s="338"/>
      <c r="Q207" s="338"/>
      <c r="R207" s="338"/>
      <c r="S207" s="338"/>
      <c r="T207" s="338"/>
      <c r="U207" s="338"/>
      <c r="V207" s="338"/>
      <c r="W207" s="338"/>
      <c r="X207" s="338"/>
      <c r="Y207" s="338"/>
      <c r="Z207" s="338"/>
      <c r="AA207" s="338"/>
      <c r="AB207" s="338"/>
    </row>
    <row r="208" spans="1:28" x14ac:dyDescent="0.35">
      <c r="A208" s="338"/>
      <c r="B208" s="338"/>
      <c r="C208" s="338"/>
      <c r="D208" s="338"/>
      <c r="E208" s="338"/>
      <c r="F208" s="338"/>
      <c r="G208" s="338"/>
      <c r="H208" s="338"/>
      <c r="I208" s="338"/>
      <c r="J208" s="338"/>
      <c r="K208" s="338"/>
      <c r="L208" s="338"/>
      <c r="M208" s="338"/>
      <c r="N208" s="338"/>
      <c r="O208" s="338"/>
      <c r="P208" s="338"/>
      <c r="Q208" s="338"/>
      <c r="R208" s="338"/>
      <c r="S208" s="338"/>
      <c r="T208" s="338"/>
      <c r="U208" s="338"/>
      <c r="V208" s="338"/>
      <c r="W208" s="338"/>
      <c r="X208" s="338"/>
      <c r="Y208" s="338"/>
      <c r="Z208" s="338"/>
      <c r="AA208" s="338"/>
      <c r="AB208" s="338"/>
    </row>
    <row r="209" spans="1:28" x14ac:dyDescent="0.35">
      <c r="A209" s="338"/>
      <c r="B209" s="338"/>
      <c r="C209" s="338"/>
      <c r="D209" s="338"/>
      <c r="E209" s="338"/>
      <c r="F209" s="338"/>
      <c r="G209" s="338"/>
      <c r="H209" s="338"/>
      <c r="I209" s="338"/>
      <c r="J209" s="338"/>
      <c r="K209" s="338"/>
      <c r="L209" s="338"/>
      <c r="M209" s="338"/>
      <c r="N209" s="338"/>
      <c r="O209" s="338"/>
      <c r="P209" s="338"/>
      <c r="Q209" s="338"/>
      <c r="R209" s="338"/>
      <c r="S209" s="338"/>
      <c r="T209" s="338"/>
      <c r="U209" s="338"/>
      <c r="V209" s="338"/>
      <c r="W209" s="338"/>
      <c r="X209" s="338"/>
      <c r="Y209" s="338"/>
      <c r="Z209" s="338"/>
      <c r="AA209" s="338"/>
      <c r="AB209" s="338"/>
    </row>
    <row r="210" spans="1:28" x14ac:dyDescent="0.35">
      <c r="A210" s="338"/>
      <c r="B210" s="338"/>
      <c r="C210" s="338"/>
      <c r="D210" s="338"/>
      <c r="E210" s="338"/>
      <c r="F210" s="338"/>
      <c r="G210" s="338"/>
      <c r="H210" s="338"/>
      <c r="I210" s="338"/>
      <c r="J210" s="338"/>
      <c r="K210" s="338"/>
      <c r="L210" s="338"/>
      <c r="M210" s="338"/>
      <c r="N210" s="338"/>
      <c r="O210" s="338"/>
      <c r="P210" s="338"/>
      <c r="Q210" s="338"/>
      <c r="R210" s="338"/>
      <c r="S210" s="338"/>
      <c r="T210" s="338"/>
      <c r="U210" s="338"/>
      <c r="V210" s="338"/>
      <c r="W210" s="338"/>
      <c r="X210" s="338"/>
      <c r="Y210" s="338"/>
      <c r="Z210" s="338"/>
      <c r="AA210" s="338"/>
      <c r="AB210" s="338"/>
    </row>
    <row r="211" spans="1:28" x14ac:dyDescent="0.35">
      <c r="A211" s="338"/>
      <c r="B211" s="338"/>
      <c r="C211" s="338"/>
      <c r="D211" s="338"/>
      <c r="E211" s="338"/>
      <c r="F211" s="338"/>
      <c r="G211" s="338"/>
      <c r="H211" s="338"/>
      <c r="I211" s="338"/>
      <c r="J211" s="338"/>
      <c r="K211" s="338"/>
      <c r="L211" s="338"/>
      <c r="M211" s="338"/>
      <c r="N211" s="338"/>
      <c r="O211" s="338"/>
      <c r="P211" s="338"/>
      <c r="Q211" s="338"/>
      <c r="R211" s="338"/>
      <c r="S211" s="338"/>
      <c r="T211" s="338"/>
      <c r="U211" s="338"/>
      <c r="V211" s="338"/>
      <c r="W211" s="338"/>
      <c r="X211" s="338"/>
      <c r="Y211" s="338"/>
      <c r="Z211" s="338"/>
      <c r="AA211" s="338"/>
      <c r="AB211" s="338"/>
    </row>
    <row r="212" spans="1:28" x14ac:dyDescent="0.35">
      <c r="A212" s="338"/>
      <c r="B212" s="338"/>
      <c r="C212" s="338"/>
      <c r="D212" s="338"/>
      <c r="E212" s="338"/>
      <c r="F212" s="338"/>
      <c r="G212" s="338"/>
      <c r="H212" s="338"/>
      <c r="I212" s="338"/>
      <c r="J212" s="338"/>
      <c r="K212" s="338"/>
      <c r="L212" s="338"/>
      <c r="M212" s="338"/>
      <c r="N212" s="338"/>
      <c r="O212" s="338"/>
      <c r="P212" s="338"/>
      <c r="Q212" s="338"/>
      <c r="R212" s="338"/>
      <c r="S212" s="338"/>
      <c r="T212" s="338"/>
      <c r="U212" s="338"/>
      <c r="V212" s="338"/>
      <c r="W212" s="338"/>
      <c r="X212" s="338"/>
      <c r="Y212" s="338"/>
      <c r="Z212" s="338"/>
      <c r="AA212" s="338"/>
      <c r="AB212" s="338"/>
    </row>
    <row r="213" spans="1:28" x14ac:dyDescent="0.35">
      <c r="A213" s="338"/>
      <c r="B213" s="338"/>
      <c r="C213" s="338"/>
      <c r="D213" s="338"/>
      <c r="E213" s="338"/>
      <c r="F213" s="338"/>
      <c r="G213" s="338"/>
      <c r="H213" s="338"/>
      <c r="I213" s="338"/>
      <c r="J213" s="338"/>
      <c r="K213" s="338"/>
      <c r="L213" s="338"/>
      <c r="M213" s="338"/>
      <c r="N213" s="338"/>
      <c r="O213" s="338"/>
      <c r="P213" s="338"/>
      <c r="Q213" s="338"/>
      <c r="R213" s="338"/>
      <c r="S213" s="338"/>
      <c r="T213" s="338"/>
      <c r="U213" s="338"/>
      <c r="V213" s="338"/>
      <c r="W213" s="338"/>
      <c r="X213" s="338"/>
      <c r="Y213" s="338"/>
      <c r="Z213" s="338"/>
      <c r="AA213" s="338"/>
      <c r="AB213" s="338"/>
    </row>
    <row r="214" spans="1:28" x14ac:dyDescent="0.35">
      <c r="A214" s="338"/>
      <c r="B214" s="338"/>
      <c r="C214" s="338"/>
      <c r="D214" s="338"/>
      <c r="E214" s="338"/>
      <c r="F214" s="338"/>
      <c r="G214" s="338"/>
      <c r="H214" s="338"/>
      <c r="I214" s="338"/>
      <c r="J214" s="338"/>
      <c r="K214" s="338"/>
      <c r="L214" s="338"/>
      <c r="M214" s="338"/>
      <c r="N214" s="338"/>
      <c r="O214" s="338"/>
      <c r="P214" s="338"/>
      <c r="Q214" s="338"/>
      <c r="R214" s="338"/>
      <c r="S214" s="338"/>
      <c r="T214" s="338"/>
      <c r="U214" s="338"/>
      <c r="V214" s="338"/>
      <c r="W214" s="338"/>
      <c r="X214" s="338"/>
      <c r="Y214" s="338"/>
      <c r="Z214" s="338"/>
      <c r="AA214" s="338"/>
      <c r="AB214" s="338"/>
    </row>
    <row r="215" spans="1:28" x14ac:dyDescent="0.35">
      <c r="A215" s="338"/>
      <c r="B215" s="338"/>
      <c r="C215" s="338"/>
      <c r="D215" s="338"/>
      <c r="E215" s="338"/>
      <c r="F215" s="338"/>
      <c r="G215" s="338"/>
      <c r="H215" s="338"/>
      <c r="I215" s="338"/>
      <c r="J215" s="338"/>
      <c r="K215" s="338"/>
      <c r="L215" s="338"/>
      <c r="M215" s="338"/>
      <c r="N215" s="338"/>
      <c r="O215" s="338"/>
      <c r="P215" s="338"/>
      <c r="Q215" s="338"/>
      <c r="R215" s="338"/>
      <c r="S215" s="338"/>
      <c r="T215" s="338"/>
      <c r="U215" s="338"/>
      <c r="V215" s="338"/>
      <c r="W215" s="338"/>
      <c r="X215" s="338"/>
      <c r="Y215" s="338"/>
      <c r="Z215" s="338"/>
      <c r="AA215" s="338"/>
      <c r="AB215" s="338"/>
    </row>
    <row r="216" spans="1:28" x14ac:dyDescent="0.35">
      <c r="A216" s="338"/>
      <c r="B216" s="338"/>
      <c r="C216" s="338"/>
      <c r="D216" s="338"/>
      <c r="E216" s="338"/>
      <c r="F216" s="338"/>
      <c r="G216" s="338"/>
      <c r="H216" s="338"/>
      <c r="I216" s="338"/>
      <c r="J216" s="338"/>
      <c r="K216" s="338"/>
      <c r="L216" s="338"/>
      <c r="M216" s="338"/>
      <c r="N216" s="338"/>
      <c r="O216" s="338"/>
      <c r="P216" s="338"/>
      <c r="Q216" s="338"/>
      <c r="R216" s="338"/>
      <c r="S216" s="338"/>
      <c r="T216" s="338"/>
      <c r="U216" s="338"/>
      <c r="V216" s="338"/>
      <c r="W216" s="338"/>
      <c r="X216" s="338"/>
      <c r="Y216" s="338"/>
      <c r="Z216" s="338"/>
      <c r="AA216" s="338"/>
      <c r="AB216" s="338"/>
    </row>
    <row r="217" spans="1:28" x14ac:dyDescent="0.35">
      <c r="A217" s="338"/>
      <c r="B217" s="338"/>
      <c r="C217" s="338"/>
      <c r="D217" s="338"/>
      <c r="E217" s="338"/>
      <c r="F217" s="338"/>
      <c r="G217" s="338"/>
      <c r="H217" s="338"/>
      <c r="I217" s="338"/>
      <c r="J217" s="338"/>
      <c r="K217" s="338"/>
      <c r="L217" s="338"/>
      <c r="M217" s="338"/>
      <c r="N217" s="338"/>
      <c r="O217" s="338"/>
      <c r="P217" s="338"/>
      <c r="Q217" s="338"/>
      <c r="R217" s="338"/>
      <c r="S217" s="338"/>
      <c r="T217" s="338"/>
      <c r="U217" s="338"/>
      <c r="V217" s="338"/>
      <c r="W217" s="338"/>
      <c r="X217" s="338"/>
      <c r="Y217" s="338"/>
      <c r="Z217" s="338"/>
      <c r="AA217" s="338"/>
      <c r="AB217" s="338"/>
    </row>
    <row r="218" spans="1:28" x14ac:dyDescent="0.35">
      <c r="A218" s="338"/>
      <c r="B218" s="338"/>
      <c r="C218" s="338"/>
      <c r="D218" s="338"/>
      <c r="E218" s="338"/>
      <c r="F218" s="338"/>
      <c r="G218" s="338"/>
      <c r="H218" s="338"/>
      <c r="I218" s="338"/>
      <c r="J218" s="338"/>
      <c r="K218" s="338"/>
      <c r="L218" s="338"/>
      <c r="M218" s="338"/>
      <c r="N218" s="338"/>
      <c r="O218" s="338"/>
      <c r="P218" s="338"/>
      <c r="Q218" s="338"/>
      <c r="R218" s="338"/>
      <c r="S218" s="338"/>
      <c r="T218" s="338"/>
      <c r="U218" s="338"/>
      <c r="V218" s="338"/>
      <c r="W218" s="338"/>
      <c r="X218" s="338"/>
      <c r="Y218" s="338"/>
      <c r="Z218" s="338"/>
      <c r="AA218" s="338"/>
      <c r="AB218" s="338"/>
    </row>
    <row r="219" spans="1:28" x14ac:dyDescent="0.35">
      <c r="A219" s="338"/>
      <c r="B219" s="338"/>
      <c r="C219" s="338"/>
      <c r="D219" s="338"/>
      <c r="E219" s="338"/>
      <c r="F219" s="338"/>
      <c r="G219" s="338"/>
      <c r="H219" s="338"/>
      <c r="I219" s="338"/>
      <c r="J219" s="338"/>
      <c r="K219" s="338"/>
      <c r="L219" s="338"/>
      <c r="M219" s="338"/>
      <c r="N219" s="338"/>
      <c r="O219" s="338"/>
      <c r="P219" s="338"/>
      <c r="Q219" s="338"/>
      <c r="R219" s="338"/>
      <c r="S219" s="338"/>
      <c r="T219" s="338"/>
      <c r="U219" s="338"/>
      <c r="V219" s="338"/>
      <c r="W219" s="338"/>
      <c r="X219" s="338"/>
      <c r="Y219" s="338"/>
      <c r="Z219" s="338"/>
      <c r="AA219" s="338"/>
      <c r="AB219" s="338"/>
    </row>
    <row r="220" spans="1:28" x14ac:dyDescent="0.35">
      <c r="A220" s="338"/>
      <c r="B220" s="338"/>
      <c r="C220" s="338"/>
      <c r="D220" s="338"/>
      <c r="E220" s="338"/>
      <c r="F220" s="338"/>
      <c r="G220" s="338"/>
      <c r="H220" s="338"/>
      <c r="I220" s="338"/>
      <c r="J220" s="338"/>
      <c r="K220" s="338"/>
      <c r="L220" s="338"/>
      <c r="M220" s="338"/>
      <c r="N220" s="338"/>
      <c r="O220" s="338"/>
      <c r="P220" s="338"/>
      <c r="Q220" s="338"/>
      <c r="R220" s="338"/>
      <c r="S220" s="338"/>
      <c r="T220" s="338"/>
      <c r="U220" s="338"/>
      <c r="V220" s="338"/>
      <c r="W220" s="338"/>
      <c r="X220" s="338"/>
      <c r="Y220" s="338"/>
      <c r="Z220" s="338"/>
      <c r="AA220" s="338"/>
      <c r="AB220" s="338"/>
    </row>
    <row r="221" spans="1:28" x14ac:dyDescent="0.35">
      <c r="A221" s="338"/>
      <c r="B221" s="338"/>
      <c r="C221" s="338"/>
      <c r="D221" s="338"/>
      <c r="E221" s="338"/>
      <c r="F221" s="338"/>
      <c r="G221" s="338"/>
      <c r="H221" s="338"/>
      <c r="I221" s="338"/>
      <c r="J221" s="338"/>
      <c r="K221" s="338"/>
      <c r="L221" s="338"/>
      <c r="M221" s="338"/>
      <c r="N221" s="338"/>
      <c r="O221" s="338"/>
      <c r="P221" s="338"/>
      <c r="Q221" s="338"/>
      <c r="R221" s="338"/>
      <c r="S221" s="338"/>
      <c r="T221" s="338"/>
      <c r="U221" s="338"/>
      <c r="V221" s="338"/>
      <c r="W221" s="338"/>
      <c r="X221" s="338"/>
      <c r="Y221" s="338"/>
      <c r="Z221" s="338"/>
      <c r="AA221" s="338"/>
      <c r="AB221" s="338"/>
    </row>
    <row r="222" spans="1:28" x14ac:dyDescent="0.35">
      <c r="A222" s="338"/>
      <c r="B222" s="338"/>
      <c r="C222" s="338"/>
      <c r="D222" s="338"/>
      <c r="E222" s="338"/>
      <c r="F222" s="338"/>
      <c r="G222" s="338"/>
      <c r="H222" s="338"/>
      <c r="I222" s="338"/>
      <c r="J222" s="338"/>
      <c r="K222" s="338"/>
      <c r="L222" s="338"/>
      <c r="M222" s="338"/>
      <c r="N222" s="338"/>
      <c r="O222" s="338"/>
      <c r="P222" s="338"/>
      <c r="Q222" s="338"/>
      <c r="R222" s="338"/>
      <c r="S222" s="338"/>
      <c r="T222" s="338"/>
      <c r="U222" s="338"/>
      <c r="V222" s="338"/>
      <c r="W222" s="338"/>
      <c r="X222" s="338"/>
      <c r="Y222" s="338"/>
      <c r="Z222" s="338"/>
      <c r="AA222" s="338"/>
      <c r="AB222" s="338"/>
    </row>
    <row r="223" spans="1:28" x14ac:dyDescent="0.35">
      <c r="A223" s="338"/>
      <c r="B223" s="338"/>
      <c r="C223" s="338"/>
      <c r="D223" s="338"/>
      <c r="E223" s="338"/>
      <c r="F223" s="338"/>
      <c r="G223" s="338"/>
      <c r="H223" s="338"/>
      <c r="I223" s="338"/>
      <c r="J223" s="338"/>
      <c r="K223" s="338"/>
      <c r="L223" s="338"/>
      <c r="M223" s="338"/>
      <c r="N223" s="338"/>
      <c r="O223" s="338"/>
      <c r="P223" s="338"/>
      <c r="Q223" s="338"/>
      <c r="R223" s="338"/>
      <c r="S223" s="338"/>
      <c r="T223" s="338"/>
      <c r="U223" s="338"/>
      <c r="V223" s="338"/>
      <c r="W223" s="338"/>
      <c r="X223" s="338"/>
      <c r="Y223" s="338"/>
      <c r="Z223" s="338"/>
      <c r="AA223" s="338"/>
      <c r="AB223" s="338"/>
    </row>
    <row r="224" spans="1:28" x14ac:dyDescent="0.35">
      <c r="A224" s="338"/>
      <c r="B224" s="338"/>
      <c r="C224" s="338"/>
      <c r="D224" s="338"/>
      <c r="E224" s="338"/>
      <c r="F224" s="338"/>
      <c r="G224" s="338"/>
      <c r="H224" s="338"/>
      <c r="I224" s="338"/>
      <c r="J224" s="338"/>
      <c r="K224" s="338"/>
      <c r="L224" s="338"/>
      <c r="M224" s="338"/>
      <c r="N224" s="338"/>
      <c r="O224" s="338"/>
      <c r="P224" s="338"/>
      <c r="Q224" s="338"/>
      <c r="R224" s="338"/>
      <c r="S224" s="338"/>
      <c r="T224" s="338"/>
      <c r="U224" s="338"/>
      <c r="V224" s="338"/>
      <c r="W224" s="338"/>
      <c r="X224" s="338"/>
      <c r="Y224" s="338"/>
      <c r="Z224" s="338"/>
      <c r="AA224" s="338"/>
      <c r="AB224" s="338"/>
    </row>
    <row r="225" spans="1:28" x14ac:dyDescent="0.35">
      <c r="A225" s="338"/>
      <c r="B225" s="338"/>
      <c r="C225" s="338"/>
      <c r="D225" s="338"/>
      <c r="E225" s="338"/>
      <c r="F225" s="338"/>
      <c r="G225" s="338"/>
      <c r="H225" s="338"/>
      <c r="I225" s="338"/>
      <c r="J225" s="338"/>
      <c r="K225" s="338"/>
      <c r="L225" s="338"/>
      <c r="M225" s="338"/>
      <c r="N225" s="338"/>
      <c r="O225" s="338"/>
      <c r="P225" s="338"/>
      <c r="Q225" s="338"/>
      <c r="R225" s="338"/>
      <c r="S225" s="338"/>
      <c r="T225" s="338"/>
      <c r="U225" s="338"/>
      <c r="V225" s="338"/>
      <c r="W225" s="338"/>
      <c r="X225" s="338"/>
      <c r="Y225" s="338"/>
      <c r="Z225" s="338"/>
      <c r="AA225" s="338"/>
      <c r="AB225" s="338"/>
    </row>
    <row r="226" spans="1:28" x14ac:dyDescent="0.35">
      <c r="A226" s="338"/>
      <c r="B226" s="338"/>
      <c r="C226" s="338"/>
      <c r="D226" s="338"/>
      <c r="E226" s="338"/>
      <c r="F226" s="338"/>
      <c r="G226" s="338"/>
      <c r="H226" s="338"/>
      <c r="I226" s="338"/>
      <c r="J226" s="338"/>
      <c r="K226" s="338"/>
      <c r="L226" s="338"/>
      <c r="M226" s="338"/>
      <c r="N226" s="338"/>
      <c r="O226" s="338"/>
      <c r="P226" s="338"/>
      <c r="Q226" s="338"/>
      <c r="R226" s="338"/>
      <c r="S226" s="338"/>
      <c r="T226" s="338"/>
      <c r="U226" s="338"/>
      <c r="V226" s="338"/>
      <c r="W226" s="338"/>
      <c r="X226" s="338"/>
      <c r="Y226" s="338"/>
      <c r="Z226" s="338"/>
      <c r="AA226" s="338"/>
      <c r="AB226" s="338"/>
    </row>
    <row r="227" spans="1:28" x14ac:dyDescent="0.35">
      <c r="A227" s="338"/>
      <c r="B227" s="338"/>
      <c r="C227" s="338"/>
      <c r="D227" s="338"/>
      <c r="E227" s="338"/>
      <c r="F227" s="338"/>
      <c r="G227" s="338"/>
      <c r="H227" s="338"/>
      <c r="I227" s="338"/>
      <c r="J227" s="338"/>
      <c r="K227" s="338"/>
      <c r="L227" s="338"/>
      <c r="M227" s="338"/>
      <c r="N227" s="338"/>
      <c r="O227" s="338"/>
      <c r="P227" s="338"/>
      <c r="Q227" s="338"/>
      <c r="R227" s="338"/>
      <c r="S227" s="338"/>
      <c r="T227" s="338"/>
      <c r="U227" s="338"/>
      <c r="V227" s="338"/>
      <c r="W227" s="338"/>
      <c r="X227" s="338"/>
      <c r="Y227" s="338"/>
      <c r="Z227" s="338"/>
      <c r="AA227" s="338"/>
      <c r="AB227" s="338"/>
    </row>
    <row r="228" spans="1:28" x14ac:dyDescent="0.35">
      <c r="A228" s="338"/>
      <c r="B228" s="338"/>
      <c r="C228" s="338"/>
      <c r="D228" s="338"/>
      <c r="E228" s="338"/>
      <c r="F228" s="338"/>
      <c r="G228" s="338"/>
      <c r="H228" s="338"/>
      <c r="I228" s="338"/>
      <c r="J228" s="338"/>
      <c r="K228" s="338"/>
      <c r="L228" s="338"/>
      <c r="M228" s="338"/>
      <c r="N228" s="338"/>
      <c r="O228" s="338"/>
      <c r="P228" s="338"/>
      <c r="Q228" s="338"/>
      <c r="R228" s="338"/>
      <c r="S228" s="338"/>
      <c r="T228" s="338"/>
      <c r="U228" s="338"/>
      <c r="V228" s="338"/>
      <c r="W228" s="338"/>
      <c r="X228" s="338"/>
      <c r="Y228" s="338"/>
      <c r="Z228" s="338"/>
      <c r="AA228" s="338"/>
      <c r="AB228" s="338"/>
    </row>
    <row r="229" spans="1:28" x14ac:dyDescent="0.35">
      <c r="A229" s="338"/>
      <c r="B229" s="338"/>
      <c r="C229" s="338"/>
      <c r="D229" s="338"/>
      <c r="E229" s="338"/>
      <c r="F229" s="338"/>
      <c r="G229" s="338"/>
      <c r="H229" s="338"/>
      <c r="I229" s="338"/>
      <c r="J229" s="338"/>
      <c r="K229" s="338"/>
      <c r="L229" s="338"/>
      <c r="M229" s="338"/>
      <c r="N229" s="338"/>
      <c r="O229" s="338"/>
      <c r="P229" s="338"/>
      <c r="Q229" s="338"/>
      <c r="R229" s="338"/>
      <c r="S229" s="338"/>
      <c r="T229" s="338"/>
      <c r="U229" s="338"/>
      <c r="V229" s="338"/>
      <c r="W229" s="338"/>
      <c r="X229" s="338"/>
      <c r="Y229" s="338"/>
      <c r="Z229" s="338"/>
      <c r="AA229" s="338"/>
      <c r="AB229" s="338"/>
    </row>
    <row r="230" spans="1:28" x14ac:dyDescent="0.35">
      <c r="A230" s="338"/>
      <c r="B230" s="338"/>
      <c r="C230" s="338"/>
      <c r="D230" s="338"/>
      <c r="E230" s="338"/>
      <c r="F230" s="338"/>
      <c r="G230" s="338"/>
      <c r="H230" s="338"/>
      <c r="I230" s="338"/>
      <c r="J230" s="338"/>
      <c r="K230" s="338"/>
      <c r="L230" s="338"/>
      <c r="M230" s="338"/>
      <c r="N230" s="338"/>
      <c r="O230" s="338"/>
      <c r="P230" s="338"/>
      <c r="Q230" s="338"/>
      <c r="R230" s="338"/>
      <c r="S230" s="338"/>
      <c r="T230" s="338"/>
      <c r="U230" s="338"/>
      <c r="V230" s="338"/>
      <c r="W230" s="338"/>
      <c r="X230" s="338"/>
      <c r="Y230" s="338"/>
      <c r="Z230" s="338"/>
      <c r="AA230" s="338"/>
      <c r="AB230" s="338"/>
    </row>
    <row r="231" spans="1:28" x14ac:dyDescent="0.35">
      <c r="A231" s="338"/>
      <c r="B231" s="338"/>
      <c r="C231" s="338"/>
      <c r="D231" s="338"/>
      <c r="E231" s="338"/>
      <c r="F231" s="338"/>
      <c r="G231" s="338"/>
      <c r="H231" s="338"/>
      <c r="I231" s="338"/>
      <c r="J231" s="338"/>
      <c r="K231" s="338"/>
      <c r="L231" s="338"/>
      <c r="M231" s="338"/>
      <c r="N231" s="338"/>
      <c r="O231" s="338"/>
      <c r="P231" s="338"/>
      <c r="Q231" s="338"/>
      <c r="R231" s="338"/>
      <c r="S231" s="338"/>
      <c r="T231" s="338"/>
      <c r="U231" s="338"/>
      <c r="V231" s="338"/>
      <c r="W231" s="338"/>
      <c r="X231" s="338"/>
      <c r="Y231" s="338"/>
      <c r="Z231" s="338"/>
      <c r="AA231" s="338"/>
      <c r="AB231" s="338"/>
    </row>
    <row r="232" spans="1:28" x14ac:dyDescent="0.35">
      <c r="A232" s="338"/>
      <c r="B232" s="338"/>
      <c r="C232" s="338"/>
      <c r="D232" s="338"/>
      <c r="E232" s="338"/>
      <c r="F232" s="338"/>
      <c r="G232" s="338"/>
      <c r="H232" s="338"/>
      <c r="I232" s="338"/>
      <c r="J232" s="338"/>
      <c r="K232" s="338"/>
      <c r="L232" s="338"/>
      <c r="M232" s="338"/>
      <c r="N232" s="338"/>
      <c r="O232" s="338"/>
      <c r="P232" s="338"/>
      <c r="Q232" s="338"/>
      <c r="R232" s="338"/>
      <c r="S232" s="338"/>
      <c r="T232" s="338"/>
      <c r="U232" s="338"/>
      <c r="V232" s="338"/>
      <c r="W232" s="338"/>
      <c r="X232" s="338"/>
      <c r="Y232" s="338"/>
      <c r="Z232" s="338"/>
      <c r="AA232" s="338"/>
      <c r="AB232" s="338"/>
    </row>
    <row r="233" spans="1:28" x14ac:dyDescent="0.35">
      <c r="A233" s="338"/>
      <c r="B233" s="338"/>
      <c r="C233" s="338"/>
      <c r="D233" s="338"/>
      <c r="E233" s="338"/>
      <c r="F233" s="338"/>
      <c r="G233" s="338"/>
      <c r="H233" s="338"/>
      <c r="I233" s="338"/>
      <c r="J233" s="338"/>
      <c r="K233" s="338"/>
      <c r="L233" s="338"/>
      <c r="M233" s="338"/>
      <c r="N233" s="338"/>
      <c r="O233" s="338"/>
      <c r="P233" s="338"/>
      <c r="Q233" s="338"/>
      <c r="R233" s="338"/>
      <c r="S233" s="338"/>
      <c r="T233" s="338"/>
      <c r="U233" s="338"/>
      <c r="V233" s="338"/>
      <c r="W233" s="338"/>
      <c r="X233" s="338"/>
      <c r="Y233" s="338"/>
      <c r="Z233" s="338"/>
      <c r="AA233" s="338"/>
      <c r="AB233" s="338"/>
    </row>
    <row r="234" spans="1:28" x14ac:dyDescent="0.35">
      <c r="A234" s="338"/>
      <c r="B234" s="338"/>
      <c r="C234" s="338"/>
      <c r="D234" s="338"/>
      <c r="E234" s="338"/>
      <c r="F234" s="338"/>
      <c r="G234" s="338"/>
      <c r="H234" s="338"/>
      <c r="I234" s="338"/>
      <c r="J234" s="338"/>
      <c r="K234" s="338"/>
      <c r="L234" s="338"/>
      <c r="M234" s="338"/>
      <c r="N234" s="338"/>
      <c r="O234" s="338"/>
      <c r="P234" s="338"/>
      <c r="Q234" s="338"/>
      <c r="R234" s="338"/>
      <c r="S234" s="338"/>
      <c r="T234" s="338"/>
      <c r="U234" s="338"/>
      <c r="V234" s="338"/>
      <c r="W234" s="338"/>
      <c r="X234" s="338"/>
      <c r="Y234" s="338"/>
      <c r="Z234" s="338"/>
      <c r="AA234" s="338"/>
      <c r="AB234" s="338"/>
    </row>
    <row r="235" spans="1:28" x14ac:dyDescent="0.35">
      <c r="A235" s="338"/>
      <c r="B235" s="338"/>
      <c r="C235" s="338"/>
      <c r="D235" s="338"/>
      <c r="E235" s="338"/>
      <c r="F235" s="338"/>
      <c r="G235" s="338"/>
      <c r="H235" s="338"/>
      <c r="I235" s="338"/>
      <c r="J235" s="338"/>
      <c r="K235" s="338"/>
      <c r="L235" s="338"/>
      <c r="M235" s="338"/>
      <c r="N235" s="338"/>
      <c r="O235" s="338"/>
      <c r="P235" s="338"/>
      <c r="Q235" s="338"/>
      <c r="R235" s="338"/>
      <c r="S235" s="338"/>
      <c r="T235" s="338"/>
      <c r="U235" s="338"/>
      <c r="V235" s="338"/>
      <c r="W235" s="338"/>
      <c r="X235" s="338"/>
      <c r="Y235" s="338"/>
      <c r="Z235" s="338"/>
      <c r="AA235" s="338"/>
      <c r="AB235" s="338"/>
    </row>
    <row r="236" spans="1:28" x14ac:dyDescent="0.35">
      <c r="A236" s="338"/>
      <c r="B236" s="338"/>
      <c r="C236" s="338"/>
      <c r="D236" s="338"/>
      <c r="E236" s="338"/>
      <c r="F236" s="338"/>
      <c r="G236" s="338"/>
      <c r="H236" s="338"/>
      <c r="I236" s="338"/>
      <c r="J236" s="338"/>
      <c r="K236" s="338"/>
      <c r="L236" s="338"/>
      <c r="M236" s="338"/>
      <c r="N236" s="338"/>
      <c r="O236" s="338"/>
      <c r="P236" s="338"/>
      <c r="Q236" s="338"/>
      <c r="R236" s="338"/>
      <c r="S236" s="338"/>
      <c r="T236" s="338"/>
      <c r="U236" s="338"/>
      <c r="V236" s="338"/>
      <c r="W236" s="338"/>
      <c r="X236" s="338"/>
      <c r="Y236" s="338"/>
      <c r="Z236" s="338"/>
      <c r="AA236" s="338"/>
      <c r="AB236" s="338"/>
    </row>
    <row r="237" spans="1:28" x14ac:dyDescent="0.35">
      <c r="A237" s="338"/>
      <c r="B237" s="338"/>
      <c r="C237" s="338"/>
      <c r="D237" s="338"/>
      <c r="E237" s="338"/>
      <c r="F237" s="338"/>
      <c r="G237" s="338"/>
      <c r="H237" s="338"/>
      <c r="I237" s="338"/>
      <c r="J237" s="338"/>
      <c r="K237" s="338"/>
      <c r="L237" s="338"/>
      <c r="M237" s="338"/>
      <c r="N237" s="338"/>
      <c r="O237" s="338"/>
      <c r="P237" s="338"/>
      <c r="Q237" s="338"/>
      <c r="R237" s="338"/>
      <c r="S237" s="338"/>
      <c r="T237" s="338"/>
      <c r="U237" s="338"/>
      <c r="V237" s="338"/>
      <c r="W237" s="338"/>
      <c r="X237" s="338"/>
      <c r="Y237" s="338"/>
      <c r="Z237" s="338"/>
      <c r="AA237" s="338"/>
      <c r="AB237" s="338"/>
    </row>
    <row r="238" spans="1:28" x14ac:dyDescent="0.35">
      <c r="A238" s="338"/>
      <c r="B238" s="338"/>
      <c r="C238" s="338"/>
      <c r="D238" s="338"/>
      <c r="E238" s="338"/>
      <c r="F238" s="338"/>
      <c r="G238" s="338"/>
      <c r="H238" s="338"/>
      <c r="I238" s="338"/>
      <c r="J238" s="338"/>
      <c r="K238" s="338"/>
      <c r="L238" s="338"/>
      <c r="M238" s="338"/>
      <c r="N238" s="338"/>
      <c r="O238" s="338"/>
      <c r="P238" s="338"/>
      <c r="Q238" s="338"/>
      <c r="R238" s="338"/>
      <c r="S238" s="338"/>
      <c r="T238" s="338"/>
      <c r="U238" s="338"/>
      <c r="V238" s="338"/>
      <c r="W238" s="338"/>
      <c r="X238" s="338"/>
      <c r="Y238" s="338"/>
      <c r="Z238" s="338"/>
      <c r="AA238" s="338"/>
      <c r="AB238" s="338"/>
    </row>
    <row r="239" spans="1:28" x14ac:dyDescent="0.35">
      <c r="A239" s="338"/>
      <c r="B239" s="338"/>
      <c r="C239" s="338"/>
      <c r="D239" s="338"/>
      <c r="E239" s="338"/>
      <c r="F239" s="338"/>
      <c r="G239" s="338"/>
      <c r="H239" s="338"/>
      <c r="I239" s="338"/>
      <c r="J239" s="338"/>
      <c r="K239" s="338"/>
      <c r="L239" s="338"/>
      <c r="M239" s="338"/>
      <c r="N239" s="338"/>
      <c r="O239" s="338"/>
      <c r="P239" s="338"/>
      <c r="Q239" s="338"/>
      <c r="R239" s="338"/>
      <c r="S239" s="338"/>
      <c r="T239" s="338"/>
      <c r="U239" s="338"/>
      <c r="V239" s="338"/>
      <c r="W239" s="338"/>
      <c r="X239" s="338"/>
      <c r="Y239" s="338"/>
      <c r="Z239" s="338"/>
      <c r="AA239" s="338"/>
      <c r="AB239" s="338"/>
    </row>
    <row r="240" spans="1:28" x14ac:dyDescent="0.35">
      <c r="A240" s="338"/>
      <c r="B240" s="338"/>
      <c r="C240" s="338"/>
      <c r="D240" s="338"/>
      <c r="E240" s="338"/>
      <c r="F240" s="338"/>
      <c r="G240" s="338"/>
      <c r="H240" s="338"/>
      <c r="I240" s="338"/>
      <c r="J240" s="338"/>
      <c r="K240" s="338"/>
      <c r="L240" s="338"/>
      <c r="M240" s="338"/>
      <c r="N240" s="338"/>
      <c r="O240" s="338"/>
      <c r="P240" s="338"/>
      <c r="Q240" s="338"/>
      <c r="R240" s="338"/>
      <c r="S240" s="338"/>
      <c r="T240" s="338"/>
      <c r="U240" s="338"/>
      <c r="V240" s="338"/>
      <c r="W240" s="338"/>
      <c r="X240" s="338"/>
      <c r="Y240" s="338"/>
      <c r="Z240" s="338"/>
      <c r="AA240" s="338"/>
      <c r="AB240" s="338"/>
    </row>
    <row r="241" spans="1:28" x14ac:dyDescent="0.35">
      <c r="A241" s="338"/>
      <c r="B241" s="338"/>
      <c r="C241" s="338"/>
      <c r="D241" s="338"/>
      <c r="E241" s="338"/>
      <c r="F241" s="338"/>
      <c r="G241" s="338"/>
      <c r="H241" s="338"/>
      <c r="I241" s="338"/>
      <c r="J241" s="338"/>
      <c r="K241" s="338"/>
      <c r="L241" s="338"/>
      <c r="M241" s="338"/>
      <c r="N241" s="338"/>
      <c r="O241" s="338"/>
      <c r="P241" s="338"/>
      <c r="Q241" s="338"/>
      <c r="R241" s="338"/>
      <c r="S241" s="338"/>
      <c r="T241" s="338"/>
      <c r="U241" s="338"/>
      <c r="V241" s="338"/>
      <c r="W241" s="338"/>
      <c r="X241" s="338"/>
      <c r="Y241" s="338"/>
      <c r="Z241" s="338"/>
      <c r="AA241" s="338"/>
      <c r="AB241" s="338"/>
    </row>
    <row r="242" spans="1:28" x14ac:dyDescent="0.35">
      <c r="A242" s="338"/>
      <c r="B242" s="338"/>
      <c r="C242" s="338"/>
      <c r="D242" s="338"/>
      <c r="E242" s="338"/>
      <c r="F242" s="338"/>
      <c r="G242" s="338"/>
      <c r="H242" s="338"/>
      <c r="I242" s="338"/>
      <c r="J242" s="338"/>
      <c r="K242" s="338"/>
      <c r="L242" s="338"/>
      <c r="M242" s="338"/>
      <c r="N242" s="338"/>
      <c r="O242" s="338"/>
      <c r="P242" s="338"/>
      <c r="Q242" s="338"/>
      <c r="R242" s="338"/>
      <c r="S242" s="338"/>
      <c r="T242" s="338"/>
      <c r="U242" s="338"/>
      <c r="V242" s="338"/>
      <c r="W242" s="338"/>
      <c r="X242" s="338"/>
      <c r="Y242" s="338"/>
      <c r="Z242" s="338"/>
      <c r="AA242" s="338"/>
      <c r="AB242" s="338"/>
    </row>
    <row r="243" spans="1:28" x14ac:dyDescent="0.35">
      <c r="A243" s="338"/>
      <c r="B243" s="338"/>
      <c r="C243" s="338"/>
      <c r="D243" s="338"/>
      <c r="E243" s="338"/>
      <c r="F243" s="338"/>
      <c r="G243" s="338"/>
      <c r="H243" s="338"/>
      <c r="I243" s="338"/>
      <c r="J243" s="338"/>
      <c r="K243" s="338"/>
      <c r="L243" s="338"/>
      <c r="M243" s="338"/>
      <c r="N243" s="338"/>
      <c r="O243" s="338"/>
      <c r="P243" s="338"/>
      <c r="Q243" s="338"/>
      <c r="R243" s="338"/>
      <c r="S243" s="338"/>
      <c r="T243" s="338"/>
      <c r="U243" s="338"/>
      <c r="V243" s="338"/>
      <c r="W243" s="338"/>
      <c r="X243" s="338"/>
      <c r="Y243" s="338"/>
      <c r="Z243" s="338"/>
      <c r="AA243" s="338"/>
      <c r="AB243" s="338"/>
    </row>
    <row r="244" spans="1:28" x14ac:dyDescent="0.35">
      <c r="A244" s="338"/>
      <c r="B244" s="338"/>
      <c r="C244" s="338"/>
      <c r="D244" s="338"/>
      <c r="E244" s="338"/>
      <c r="F244" s="338"/>
      <c r="G244" s="338"/>
      <c r="H244" s="338"/>
      <c r="I244" s="338"/>
      <c r="J244" s="338"/>
      <c r="K244" s="338"/>
      <c r="L244" s="338"/>
      <c r="M244" s="338"/>
      <c r="N244" s="338"/>
      <c r="O244" s="338"/>
      <c r="P244" s="338"/>
      <c r="Q244" s="338"/>
      <c r="R244" s="338"/>
      <c r="S244" s="338"/>
      <c r="T244" s="338"/>
      <c r="U244" s="338"/>
      <c r="V244" s="338"/>
      <c r="W244" s="338"/>
      <c r="X244" s="338"/>
      <c r="Y244" s="338"/>
      <c r="Z244" s="338"/>
      <c r="AA244" s="338"/>
      <c r="AB244" s="338"/>
    </row>
    <row r="245" spans="1:28" x14ac:dyDescent="0.35">
      <c r="A245" s="338"/>
      <c r="B245" s="338"/>
      <c r="C245" s="338"/>
      <c r="D245" s="338"/>
      <c r="E245" s="338"/>
      <c r="F245" s="338"/>
      <c r="G245" s="338"/>
      <c r="H245" s="338"/>
      <c r="I245" s="338"/>
      <c r="J245" s="338"/>
      <c r="K245" s="338"/>
      <c r="L245" s="338"/>
      <c r="M245" s="338"/>
      <c r="N245" s="338"/>
      <c r="O245" s="338"/>
      <c r="P245" s="338"/>
      <c r="Q245" s="338"/>
      <c r="R245" s="338"/>
      <c r="S245" s="338"/>
      <c r="T245" s="338"/>
      <c r="U245" s="338"/>
      <c r="V245" s="338"/>
      <c r="W245" s="338"/>
      <c r="X245" s="338"/>
      <c r="Y245" s="338"/>
      <c r="Z245" s="338"/>
      <c r="AA245" s="338"/>
      <c r="AB245" s="338"/>
    </row>
    <row r="246" spans="1:28" x14ac:dyDescent="0.35">
      <c r="A246" s="338"/>
      <c r="B246" s="338"/>
      <c r="C246" s="338"/>
      <c r="D246" s="338"/>
      <c r="E246" s="338"/>
      <c r="F246" s="338"/>
      <c r="G246" s="338"/>
      <c r="H246" s="338"/>
      <c r="I246" s="338"/>
      <c r="J246" s="338"/>
      <c r="K246" s="338"/>
      <c r="L246" s="338"/>
      <c r="M246" s="338"/>
      <c r="N246" s="338"/>
      <c r="O246" s="338"/>
      <c r="P246" s="338"/>
      <c r="Q246" s="338"/>
      <c r="R246" s="338"/>
      <c r="S246" s="338"/>
      <c r="T246" s="338"/>
      <c r="U246" s="338"/>
      <c r="V246" s="338"/>
      <c r="W246" s="338"/>
      <c r="X246" s="338"/>
      <c r="Y246" s="338"/>
      <c r="Z246" s="338"/>
      <c r="AA246" s="338"/>
      <c r="AB246" s="338"/>
    </row>
    <row r="247" spans="1:28" x14ac:dyDescent="0.35">
      <c r="A247" s="338"/>
      <c r="B247" s="338"/>
      <c r="C247" s="338"/>
      <c r="D247" s="338"/>
      <c r="E247" s="338"/>
      <c r="F247" s="338"/>
      <c r="G247" s="338"/>
      <c r="H247" s="338"/>
      <c r="I247" s="338"/>
      <c r="J247" s="338"/>
      <c r="K247" s="338"/>
      <c r="L247" s="338"/>
      <c r="M247" s="338"/>
      <c r="N247" s="338"/>
      <c r="O247" s="338"/>
      <c r="P247" s="338"/>
      <c r="Q247" s="338"/>
      <c r="R247" s="338"/>
      <c r="S247" s="338"/>
      <c r="T247" s="338"/>
      <c r="U247" s="338"/>
      <c r="V247" s="338"/>
      <c r="W247" s="338"/>
      <c r="X247" s="338"/>
      <c r="Y247" s="338"/>
      <c r="Z247" s="338"/>
      <c r="AA247" s="338"/>
      <c r="AB247" s="338"/>
    </row>
    <row r="248" spans="1:28" x14ac:dyDescent="0.35">
      <c r="A248" s="338"/>
      <c r="B248" s="338"/>
      <c r="C248" s="338"/>
      <c r="D248" s="338"/>
      <c r="E248" s="338"/>
      <c r="F248" s="338"/>
      <c r="G248" s="338"/>
      <c r="H248" s="338"/>
      <c r="I248" s="338"/>
      <c r="J248" s="338"/>
      <c r="K248" s="338"/>
      <c r="L248" s="338"/>
      <c r="M248" s="338"/>
      <c r="N248" s="338"/>
      <c r="O248" s="338"/>
      <c r="P248" s="338"/>
      <c r="Q248" s="338"/>
      <c r="R248" s="338"/>
      <c r="S248" s="338"/>
      <c r="T248" s="338"/>
      <c r="U248" s="338"/>
      <c r="V248" s="338"/>
      <c r="W248" s="338"/>
      <c r="X248" s="338"/>
      <c r="Y248" s="338"/>
      <c r="Z248" s="338"/>
      <c r="AA248" s="338"/>
      <c r="AB248" s="338"/>
    </row>
    <row r="249" spans="1:28" x14ac:dyDescent="0.35">
      <c r="A249" s="338"/>
      <c r="B249" s="338"/>
      <c r="C249" s="338"/>
      <c r="D249" s="338"/>
      <c r="E249" s="338"/>
      <c r="F249" s="338"/>
      <c r="G249" s="338"/>
      <c r="H249" s="338"/>
      <c r="I249" s="338"/>
      <c r="J249" s="338"/>
      <c r="K249" s="338"/>
      <c r="L249" s="338"/>
      <c r="M249" s="338"/>
      <c r="N249" s="338"/>
      <c r="O249" s="338"/>
      <c r="P249" s="338"/>
      <c r="Q249" s="338"/>
      <c r="R249" s="338"/>
      <c r="S249" s="338"/>
      <c r="T249" s="338"/>
      <c r="U249" s="338"/>
      <c r="V249" s="338"/>
      <c r="W249" s="338"/>
      <c r="X249" s="338"/>
      <c r="Y249" s="338"/>
      <c r="Z249" s="338"/>
      <c r="AA249" s="338"/>
      <c r="AB249" s="338"/>
    </row>
    <row r="250" spans="1:28" x14ac:dyDescent="0.35">
      <c r="A250" s="338"/>
      <c r="B250" s="338"/>
      <c r="C250" s="338"/>
      <c r="D250" s="338"/>
      <c r="E250" s="338"/>
      <c r="F250" s="338"/>
      <c r="G250" s="338"/>
      <c r="H250" s="338"/>
      <c r="I250" s="338"/>
      <c r="J250" s="338"/>
      <c r="K250" s="338"/>
      <c r="L250" s="338"/>
      <c r="M250" s="338"/>
      <c r="N250" s="338"/>
      <c r="O250" s="338"/>
      <c r="P250" s="338"/>
      <c r="Q250" s="338"/>
      <c r="R250" s="338"/>
      <c r="S250" s="338"/>
      <c r="T250" s="338"/>
      <c r="U250" s="338"/>
      <c r="V250" s="338"/>
      <c r="W250" s="338"/>
      <c r="X250" s="338"/>
      <c r="Y250" s="338"/>
      <c r="Z250" s="338"/>
      <c r="AA250" s="338"/>
      <c r="AB250" s="338"/>
    </row>
    <row r="251" spans="1:28" x14ac:dyDescent="0.35">
      <c r="A251" s="338"/>
      <c r="B251" s="338"/>
      <c r="C251" s="338"/>
      <c r="D251" s="338"/>
      <c r="E251" s="338"/>
      <c r="F251" s="338"/>
      <c r="G251" s="338"/>
      <c r="H251" s="338"/>
      <c r="I251" s="338"/>
      <c r="J251" s="338"/>
      <c r="K251" s="338"/>
      <c r="L251" s="338"/>
      <c r="M251" s="338"/>
      <c r="N251" s="338"/>
      <c r="O251" s="338"/>
      <c r="P251" s="338"/>
      <c r="Q251" s="338"/>
      <c r="R251" s="338"/>
      <c r="S251" s="338"/>
      <c r="T251" s="338"/>
      <c r="U251" s="338"/>
      <c r="V251" s="338"/>
      <c r="W251" s="338"/>
      <c r="X251" s="338"/>
      <c r="Y251" s="338"/>
      <c r="Z251" s="338"/>
      <c r="AA251" s="338"/>
      <c r="AB251" s="338"/>
    </row>
    <row r="252" spans="1:28" x14ac:dyDescent="0.35">
      <c r="A252" s="338"/>
      <c r="B252" s="338"/>
      <c r="C252" s="338"/>
      <c r="D252" s="338"/>
      <c r="E252" s="338"/>
      <c r="F252" s="338"/>
      <c r="G252" s="338"/>
      <c r="H252" s="338"/>
      <c r="I252" s="338"/>
      <c r="J252" s="338"/>
      <c r="K252" s="338"/>
      <c r="L252" s="338"/>
      <c r="M252" s="338"/>
      <c r="N252" s="338"/>
      <c r="O252" s="338"/>
      <c r="P252" s="338"/>
      <c r="Q252" s="338"/>
      <c r="R252" s="338"/>
      <c r="S252" s="338"/>
      <c r="T252" s="338"/>
      <c r="U252" s="338"/>
      <c r="V252" s="338"/>
      <c r="W252" s="338"/>
      <c r="X252" s="338"/>
      <c r="Y252" s="338"/>
      <c r="Z252" s="338"/>
      <c r="AA252" s="338"/>
      <c r="AB252" s="338"/>
    </row>
    <row r="253" spans="1:28" x14ac:dyDescent="0.35">
      <c r="A253" s="338"/>
      <c r="B253" s="338"/>
      <c r="C253" s="338"/>
      <c r="D253" s="338"/>
      <c r="E253" s="338"/>
      <c r="F253" s="338"/>
      <c r="G253" s="338"/>
      <c r="H253" s="338"/>
      <c r="I253" s="338"/>
      <c r="J253" s="338"/>
      <c r="K253" s="338"/>
      <c r="L253" s="338"/>
      <c r="M253" s="338"/>
      <c r="N253" s="338"/>
      <c r="O253" s="338"/>
      <c r="P253" s="338"/>
      <c r="Q253" s="338"/>
      <c r="R253" s="338"/>
      <c r="S253" s="338"/>
      <c r="T253" s="338"/>
      <c r="U253" s="338"/>
      <c r="V253" s="338"/>
      <c r="W253" s="338"/>
      <c r="X253" s="338"/>
      <c r="Y253" s="338"/>
      <c r="Z253" s="338"/>
      <c r="AA253" s="338"/>
      <c r="AB253" s="338"/>
    </row>
    <row r="254" spans="1:28" x14ac:dyDescent="0.35">
      <c r="A254" s="338"/>
      <c r="B254" s="338"/>
      <c r="C254" s="338"/>
      <c r="D254" s="338"/>
      <c r="E254" s="338"/>
      <c r="F254" s="338"/>
      <c r="G254" s="338"/>
      <c r="H254" s="338"/>
      <c r="I254" s="338"/>
      <c r="J254" s="338"/>
      <c r="K254" s="338"/>
      <c r="L254" s="338"/>
      <c r="M254" s="338"/>
      <c r="N254" s="338"/>
      <c r="O254" s="338"/>
      <c r="P254" s="338"/>
      <c r="Q254" s="338"/>
      <c r="R254" s="338"/>
      <c r="S254" s="338"/>
      <c r="T254" s="338"/>
      <c r="U254" s="338"/>
      <c r="V254" s="338"/>
      <c r="W254" s="338"/>
      <c r="X254" s="338"/>
      <c r="Y254" s="338"/>
      <c r="Z254" s="338"/>
      <c r="AA254" s="338"/>
      <c r="AB254" s="338"/>
    </row>
    <row r="255" spans="1:28" x14ac:dyDescent="0.35">
      <c r="A255" s="338"/>
      <c r="B255" s="338"/>
      <c r="C255" s="338"/>
      <c r="D255" s="338"/>
      <c r="E255" s="338"/>
      <c r="F255" s="338"/>
      <c r="G255" s="338"/>
      <c r="H255" s="338"/>
      <c r="I255" s="338"/>
      <c r="J255" s="338"/>
      <c r="K255" s="338"/>
      <c r="L255" s="338"/>
      <c r="M255" s="338"/>
      <c r="N255" s="338"/>
      <c r="O255" s="338"/>
      <c r="P255" s="338"/>
      <c r="Q255" s="338"/>
      <c r="R255" s="338"/>
      <c r="S255" s="338"/>
      <c r="T255" s="338"/>
      <c r="U255" s="338"/>
      <c r="V255" s="338"/>
      <c r="W255" s="338"/>
      <c r="X255" s="338"/>
      <c r="Y255" s="338"/>
      <c r="Z255" s="338"/>
      <c r="AA255" s="338"/>
      <c r="AB255" s="338"/>
    </row>
    <row r="256" spans="1:28" x14ac:dyDescent="0.35">
      <c r="A256" s="338"/>
      <c r="B256" s="338"/>
      <c r="C256" s="338"/>
      <c r="D256" s="338"/>
      <c r="E256" s="338"/>
      <c r="F256" s="338"/>
      <c r="G256" s="338"/>
      <c r="H256" s="338"/>
      <c r="I256" s="338"/>
      <c r="J256" s="338"/>
      <c r="K256" s="338"/>
      <c r="L256" s="338"/>
      <c r="M256" s="338"/>
      <c r="N256" s="338"/>
      <c r="O256" s="338"/>
      <c r="P256" s="338"/>
      <c r="Q256" s="338"/>
      <c r="R256" s="338"/>
      <c r="S256" s="338"/>
      <c r="T256" s="338"/>
      <c r="U256" s="338"/>
      <c r="V256" s="338"/>
      <c r="W256" s="338"/>
      <c r="X256" s="338"/>
      <c r="Y256" s="338"/>
      <c r="Z256" s="338"/>
      <c r="AA256" s="338"/>
      <c r="AB256" s="338"/>
    </row>
    <row r="257" spans="1:28" x14ac:dyDescent="0.35">
      <c r="A257" s="338"/>
      <c r="B257" s="338"/>
      <c r="C257" s="338"/>
      <c r="D257" s="338"/>
      <c r="E257" s="338"/>
      <c r="F257" s="338"/>
      <c r="G257" s="338"/>
      <c r="H257" s="338"/>
      <c r="I257" s="338"/>
      <c r="J257" s="338"/>
      <c r="K257" s="338"/>
      <c r="L257" s="338"/>
      <c r="M257" s="338"/>
      <c r="N257" s="338"/>
      <c r="O257" s="338"/>
      <c r="P257" s="338"/>
      <c r="Q257" s="338"/>
      <c r="R257" s="338"/>
      <c r="S257" s="338"/>
      <c r="T257" s="338"/>
      <c r="U257" s="338"/>
      <c r="V257" s="338"/>
      <c r="W257" s="338"/>
      <c r="X257" s="338"/>
      <c r="Y257" s="338"/>
      <c r="Z257" s="338"/>
      <c r="AA257" s="338"/>
      <c r="AB257" s="338"/>
    </row>
    <row r="258" spans="1:28" x14ac:dyDescent="0.35">
      <c r="A258" s="338"/>
      <c r="B258" s="338"/>
      <c r="C258" s="338"/>
      <c r="D258" s="338"/>
      <c r="E258" s="338"/>
      <c r="F258" s="338"/>
      <c r="G258" s="338"/>
      <c r="H258" s="338"/>
      <c r="I258" s="338"/>
      <c r="J258" s="338"/>
      <c r="K258" s="338"/>
      <c r="L258" s="338"/>
      <c r="M258" s="338"/>
      <c r="N258" s="338"/>
      <c r="O258" s="338"/>
      <c r="P258" s="338"/>
      <c r="Q258" s="338"/>
      <c r="R258" s="338"/>
      <c r="S258" s="338"/>
      <c r="T258" s="338"/>
      <c r="U258" s="338"/>
      <c r="V258" s="338"/>
      <c r="W258" s="338"/>
      <c r="X258" s="338"/>
      <c r="Y258" s="338"/>
      <c r="Z258" s="338"/>
      <c r="AA258" s="338"/>
      <c r="AB258" s="338"/>
    </row>
    <row r="259" spans="1:28" x14ac:dyDescent="0.35">
      <c r="A259" s="338"/>
      <c r="B259" s="338"/>
      <c r="C259" s="338"/>
      <c r="D259" s="338"/>
      <c r="E259" s="338"/>
      <c r="F259" s="338"/>
      <c r="G259" s="338"/>
      <c r="H259" s="338"/>
      <c r="I259" s="338"/>
      <c r="J259" s="338"/>
      <c r="K259" s="338"/>
      <c r="L259" s="338"/>
      <c r="M259" s="338"/>
      <c r="N259" s="338"/>
      <c r="O259" s="338"/>
      <c r="P259" s="338"/>
      <c r="Q259" s="338"/>
      <c r="R259" s="338"/>
      <c r="S259" s="338"/>
      <c r="T259" s="338"/>
      <c r="U259" s="338"/>
      <c r="V259" s="338"/>
      <c r="W259" s="338"/>
      <c r="X259" s="338"/>
      <c r="Y259" s="338"/>
      <c r="Z259" s="338"/>
      <c r="AA259" s="338"/>
      <c r="AB259" s="338"/>
    </row>
    <row r="260" spans="1:28" x14ac:dyDescent="0.35">
      <c r="A260" s="338"/>
      <c r="B260" s="338"/>
      <c r="C260" s="338"/>
      <c r="D260" s="338"/>
      <c r="E260" s="338"/>
      <c r="F260" s="338"/>
      <c r="G260" s="338"/>
      <c r="H260" s="338"/>
      <c r="I260" s="338"/>
      <c r="J260" s="338"/>
      <c r="K260" s="338"/>
      <c r="L260" s="338"/>
      <c r="M260" s="338"/>
      <c r="N260" s="338"/>
      <c r="O260" s="338"/>
      <c r="P260" s="338"/>
      <c r="Q260" s="338"/>
      <c r="R260" s="338"/>
      <c r="S260" s="338"/>
      <c r="T260" s="338"/>
      <c r="U260" s="338"/>
      <c r="V260" s="338"/>
      <c r="W260" s="338"/>
      <c r="X260" s="338"/>
      <c r="Y260" s="338"/>
      <c r="Z260" s="338"/>
      <c r="AA260" s="338"/>
      <c r="AB260" s="338"/>
    </row>
    <row r="261" spans="1:28" x14ac:dyDescent="0.35">
      <c r="A261" s="338"/>
      <c r="B261" s="338"/>
      <c r="C261" s="338"/>
      <c r="D261" s="338"/>
      <c r="E261" s="338"/>
      <c r="F261" s="338"/>
      <c r="G261" s="338"/>
      <c r="H261" s="338"/>
      <c r="I261" s="338"/>
      <c r="J261" s="338"/>
      <c r="K261" s="338"/>
      <c r="L261" s="338"/>
      <c r="M261" s="338"/>
      <c r="N261" s="338"/>
      <c r="O261" s="338"/>
      <c r="P261" s="338"/>
      <c r="Q261" s="338"/>
      <c r="R261" s="338"/>
      <c r="S261" s="338"/>
      <c r="T261" s="338"/>
      <c r="U261" s="338"/>
      <c r="V261" s="338"/>
      <c r="W261" s="338"/>
      <c r="X261" s="338"/>
      <c r="Y261" s="338"/>
      <c r="Z261" s="338"/>
      <c r="AA261" s="338"/>
      <c r="AB261" s="338"/>
    </row>
    <row r="262" spans="1:28" x14ac:dyDescent="0.35">
      <c r="A262" s="338"/>
      <c r="B262" s="338"/>
      <c r="C262" s="338"/>
      <c r="D262" s="338"/>
      <c r="E262" s="338"/>
      <c r="F262" s="338"/>
      <c r="G262" s="338"/>
      <c r="H262" s="338"/>
      <c r="I262" s="338"/>
      <c r="J262" s="338"/>
      <c r="K262" s="338"/>
      <c r="L262" s="338"/>
      <c r="M262" s="338"/>
      <c r="N262" s="338"/>
      <c r="O262" s="338"/>
      <c r="P262" s="338"/>
      <c r="Q262" s="338"/>
      <c r="R262" s="338"/>
      <c r="S262" s="338"/>
      <c r="T262" s="338"/>
      <c r="U262" s="338"/>
      <c r="V262" s="338"/>
      <c r="W262" s="338"/>
      <c r="X262" s="338"/>
      <c r="Y262" s="338"/>
      <c r="Z262" s="338"/>
      <c r="AA262" s="338"/>
      <c r="AB262" s="338"/>
    </row>
    <row r="263" spans="1:28" x14ac:dyDescent="0.35">
      <c r="A263" s="338"/>
      <c r="B263" s="338"/>
      <c r="C263" s="338"/>
      <c r="D263" s="338"/>
      <c r="E263" s="338"/>
      <c r="F263" s="338"/>
      <c r="G263" s="338"/>
      <c r="H263" s="338"/>
      <c r="I263" s="338"/>
      <c r="J263" s="338"/>
      <c r="K263" s="338"/>
      <c r="L263" s="338"/>
      <c r="M263" s="338"/>
      <c r="N263" s="338"/>
      <c r="O263" s="338"/>
      <c r="P263" s="338"/>
      <c r="Q263" s="338"/>
      <c r="R263" s="338"/>
      <c r="S263" s="338"/>
      <c r="T263" s="338"/>
      <c r="U263" s="338"/>
      <c r="V263" s="338"/>
      <c r="W263" s="338"/>
      <c r="X263" s="338"/>
      <c r="Y263" s="338"/>
      <c r="Z263" s="338"/>
      <c r="AA263" s="338"/>
      <c r="AB263" s="338"/>
    </row>
    <row r="264" spans="1:28" x14ac:dyDescent="0.35">
      <c r="A264" s="338"/>
      <c r="B264" s="338"/>
      <c r="C264" s="338"/>
      <c r="D264" s="338"/>
      <c r="E264" s="338"/>
      <c r="F264" s="338"/>
      <c r="G264" s="338"/>
      <c r="H264" s="338"/>
      <c r="I264" s="338"/>
      <c r="J264" s="338"/>
      <c r="K264" s="338"/>
      <c r="L264" s="338"/>
      <c r="M264" s="338"/>
      <c r="N264" s="338"/>
      <c r="O264" s="338"/>
      <c r="P264" s="338"/>
      <c r="Q264" s="338"/>
      <c r="R264" s="338"/>
      <c r="S264" s="338"/>
      <c r="T264" s="338"/>
      <c r="U264" s="338"/>
      <c r="V264" s="338"/>
      <c r="W264" s="338"/>
      <c r="X264" s="338"/>
      <c r="Y264" s="338"/>
      <c r="Z264" s="338"/>
      <c r="AA264" s="338"/>
      <c r="AB264" s="338"/>
    </row>
    <row r="265" spans="1:28" x14ac:dyDescent="0.35">
      <c r="A265" s="338"/>
      <c r="B265" s="338"/>
      <c r="C265" s="338"/>
      <c r="D265" s="338"/>
      <c r="E265" s="338"/>
      <c r="F265" s="338"/>
      <c r="G265" s="338"/>
      <c r="H265" s="338"/>
      <c r="I265" s="338"/>
      <c r="J265" s="338"/>
      <c r="K265" s="338"/>
      <c r="L265" s="338"/>
      <c r="M265" s="338"/>
      <c r="N265" s="338"/>
      <c r="O265" s="338"/>
      <c r="P265" s="338"/>
      <c r="Q265" s="338"/>
      <c r="R265" s="338"/>
      <c r="S265" s="338"/>
      <c r="T265" s="338"/>
      <c r="U265" s="338"/>
      <c r="V265" s="338"/>
      <c r="W265" s="338"/>
      <c r="X265" s="338"/>
      <c r="Y265" s="338"/>
      <c r="Z265" s="338"/>
      <c r="AA265" s="338"/>
      <c r="AB265" s="338"/>
    </row>
    <row r="266" spans="1:28" x14ac:dyDescent="0.35">
      <c r="A266" s="338"/>
      <c r="B266" s="338"/>
      <c r="C266" s="338"/>
      <c r="D266" s="338"/>
      <c r="E266" s="338"/>
      <c r="F266" s="338"/>
      <c r="G266" s="338"/>
      <c r="H266" s="338"/>
      <c r="I266" s="338"/>
      <c r="J266" s="338"/>
      <c r="K266" s="338"/>
      <c r="L266" s="338"/>
      <c r="M266" s="338"/>
      <c r="N266" s="338"/>
      <c r="O266" s="338"/>
      <c r="P266" s="338"/>
      <c r="Q266" s="338"/>
      <c r="R266" s="338"/>
      <c r="S266" s="338"/>
      <c r="T266" s="338"/>
      <c r="U266" s="338"/>
      <c r="V266" s="338"/>
      <c r="W266" s="338"/>
      <c r="X266" s="338"/>
      <c r="Y266" s="338"/>
      <c r="Z266" s="338"/>
      <c r="AA266" s="338"/>
      <c r="AB266" s="338"/>
    </row>
    <row r="267" spans="1:28" x14ac:dyDescent="0.35">
      <c r="A267" s="338"/>
      <c r="B267" s="338"/>
      <c r="C267" s="338"/>
      <c r="D267" s="338"/>
      <c r="E267" s="338"/>
      <c r="F267" s="338"/>
      <c r="G267" s="338"/>
      <c r="H267" s="338"/>
      <c r="I267" s="338"/>
      <c r="J267" s="338"/>
      <c r="K267" s="338"/>
      <c r="L267" s="338"/>
      <c r="M267" s="338"/>
      <c r="N267" s="338"/>
      <c r="O267" s="338"/>
      <c r="P267" s="338"/>
      <c r="Q267" s="338"/>
      <c r="R267" s="338"/>
      <c r="S267" s="338"/>
      <c r="T267" s="338"/>
      <c r="U267" s="338"/>
      <c r="V267" s="338"/>
      <c r="W267" s="338"/>
      <c r="X267" s="338"/>
      <c r="Y267" s="338"/>
      <c r="Z267" s="338"/>
      <c r="AA267" s="338"/>
      <c r="AB267" s="338"/>
    </row>
    <row r="268" spans="1:28" x14ac:dyDescent="0.35">
      <c r="A268" s="338"/>
      <c r="B268" s="338"/>
      <c r="C268" s="338"/>
      <c r="D268" s="338"/>
      <c r="E268" s="338"/>
      <c r="F268" s="338"/>
      <c r="G268" s="338"/>
      <c r="H268" s="338"/>
      <c r="I268" s="338"/>
      <c r="J268" s="338"/>
      <c r="K268" s="338"/>
      <c r="L268" s="338"/>
      <c r="M268" s="338"/>
      <c r="N268" s="338"/>
      <c r="O268" s="338"/>
      <c r="P268" s="338"/>
      <c r="Q268" s="338"/>
      <c r="R268" s="338"/>
      <c r="S268" s="338"/>
      <c r="T268" s="338"/>
      <c r="U268" s="338"/>
      <c r="V268" s="338"/>
      <c r="W268" s="338"/>
      <c r="X268" s="338"/>
      <c r="Y268" s="338"/>
      <c r="Z268" s="338"/>
      <c r="AA268" s="338"/>
      <c r="AB268" s="338"/>
    </row>
    <row r="269" spans="1:28" x14ac:dyDescent="0.35">
      <c r="A269" s="338"/>
      <c r="B269" s="338"/>
      <c r="C269" s="338"/>
      <c r="D269" s="338"/>
      <c r="E269" s="338"/>
      <c r="F269" s="338"/>
      <c r="G269" s="338"/>
      <c r="H269" s="338"/>
      <c r="I269" s="338"/>
      <c r="J269" s="338"/>
      <c r="K269" s="338"/>
      <c r="L269" s="338"/>
      <c r="M269" s="338"/>
      <c r="N269" s="338"/>
      <c r="O269" s="338"/>
      <c r="P269" s="338"/>
      <c r="Q269" s="338"/>
      <c r="R269" s="338"/>
      <c r="S269" s="338"/>
      <c r="T269" s="338"/>
      <c r="U269" s="338"/>
      <c r="V269" s="338"/>
      <c r="W269" s="338"/>
      <c r="X269" s="338"/>
      <c r="Y269" s="338"/>
      <c r="Z269" s="338"/>
      <c r="AA269" s="338"/>
      <c r="AB269" s="338"/>
    </row>
    <row r="270" spans="1:28" x14ac:dyDescent="0.35">
      <c r="A270" s="338"/>
      <c r="B270" s="338"/>
      <c r="C270" s="338"/>
      <c r="D270" s="338"/>
      <c r="E270" s="338"/>
      <c r="F270" s="338"/>
      <c r="G270" s="338"/>
      <c r="H270" s="338"/>
      <c r="I270" s="338"/>
      <c r="J270" s="338"/>
      <c r="K270" s="338"/>
      <c r="L270" s="338"/>
      <c r="M270" s="338"/>
      <c r="N270" s="338"/>
      <c r="O270" s="338"/>
      <c r="P270" s="338"/>
      <c r="Q270" s="338"/>
      <c r="R270" s="338"/>
      <c r="S270" s="338"/>
      <c r="T270" s="338"/>
      <c r="U270" s="338"/>
      <c r="V270" s="338"/>
      <c r="W270" s="338"/>
      <c r="X270" s="338"/>
      <c r="Y270" s="338"/>
      <c r="Z270" s="338"/>
      <c r="AA270" s="338"/>
      <c r="AB270" s="338"/>
    </row>
    <row r="271" spans="1:28" x14ac:dyDescent="0.35">
      <c r="A271" s="338"/>
      <c r="B271" s="338"/>
      <c r="C271" s="338"/>
      <c r="D271" s="338"/>
      <c r="E271" s="338"/>
      <c r="F271" s="338"/>
      <c r="G271" s="338"/>
      <c r="H271" s="338"/>
      <c r="I271" s="338"/>
      <c r="J271" s="338"/>
      <c r="K271" s="338"/>
      <c r="L271" s="338"/>
      <c r="M271" s="338"/>
      <c r="N271" s="338"/>
      <c r="O271" s="338"/>
      <c r="P271" s="338"/>
      <c r="Q271" s="338"/>
      <c r="R271" s="338"/>
      <c r="S271" s="338"/>
      <c r="T271" s="338"/>
      <c r="U271" s="338"/>
      <c r="V271" s="338"/>
      <c r="W271" s="338"/>
      <c r="X271" s="338"/>
      <c r="Y271" s="338"/>
      <c r="Z271" s="338"/>
      <c r="AA271" s="338"/>
      <c r="AB271" s="338"/>
    </row>
    <row r="272" spans="1:28" x14ac:dyDescent="0.35">
      <c r="A272" s="338"/>
      <c r="B272" s="338"/>
      <c r="C272" s="338"/>
      <c r="D272" s="338"/>
      <c r="E272" s="338"/>
      <c r="F272" s="338"/>
      <c r="G272" s="338"/>
      <c r="H272" s="338"/>
      <c r="I272" s="338"/>
      <c r="J272" s="338"/>
      <c r="K272" s="338"/>
      <c r="L272" s="338"/>
      <c r="M272" s="338"/>
      <c r="N272" s="338"/>
      <c r="O272" s="338"/>
      <c r="P272" s="338"/>
      <c r="Q272" s="338"/>
      <c r="R272" s="338"/>
      <c r="S272" s="338"/>
      <c r="T272" s="338"/>
      <c r="U272" s="338"/>
      <c r="V272" s="338"/>
      <c r="W272" s="338"/>
      <c r="X272" s="338"/>
      <c r="Y272" s="338"/>
      <c r="Z272" s="338"/>
      <c r="AA272" s="338"/>
      <c r="AB272" s="338"/>
    </row>
    <row r="273" spans="1:28" x14ac:dyDescent="0.35">
      <c r="A273" s="338"/>
      <c r="B273" s="338"/>
      <c r="C273" s="338"/>
      <c r="D273" s="338"/>
      <c r="E273" s="338"/>
      <c r="F273" s="338"/>
      <c r="G273" s="338"/>
      <c r="H273" s="338"/>
      <c r="I273" s="338"/>
      <c r="J273" s="338"/>
      <c r="K273" s="338"/>
      <c r="L273" s="338"/>
      <c r="M273" s="338"/>
      <c r="N273" s="338"/>
      <c r="O273" s="338"/>
      <c r="P273" s="338"/>
      <c r="Q273" s="338"/>
      <c r="R273" s="338"/>
      <c r="S273" s="338"/>
      <c r="T273" s="338"/>
      <c r="U273" s="338"/>
      <c r="V273" s="338"/>
      <c r="W273" s="338"/>
      <c r="X273" s="338"/>
      <c r="Y273" s="338"/>
      <c r="Z273" s="338"/>
      <c r="AA273" s="338"/>
      <c r="AB273" s="338"/>
    </row>
    <row r="274" spans="1:28" x14ac:dyDescent="0.35">
      <c r="A274" s="1915"/>
      <c r="B274" s="1915"/>
      <c r="C274" s="1915"/>
      <c r="D274" s="1915"/>
      <c r="E274" s="1915"/>
      <c r="F274" s="1915"/>
      <c r="G274" s="1915"/>
      <c r="H274" s="1915"/>
      <c r="I274" s="371"/>
      <c r="J274" s="371"/>
      <c r="K274" s="1915"/>
      <c r="L274" s="1915"/>
      <c r="M274" s="1915"/>
      <c r="N274" s="1915"/>
      <c r="O274" s="1915"/>
      <c r="P274" s="1915"/>
      <c r="Q274" s="1915"/>
      <c r="R274" s="1915"/>
      <c r="S274" s="1915"/>
      <c r="T274" s="371"/>
      <c r="U274" s="1915"/>
      <c r="V274" s="1915"/>
      <c r="W274" s="1915"/>
      <c r="X274" s="1915"/>
      <c r="Y274" s="1915"/>
      <c r="Z274" s="1915"/>
      <c r="AA274" s="371"/>
      <c r="AB274" s="371"/>
    </row>
    <row r="275" spans="1:28" x14ac:dyDescent="0.35">
      <c r="A275" s="1915"/>
      <c r="B275" s="1915"/>
      <c r="C275" s="1915"/>
      <c r="D275" s="1915"/>
      <c r="E275" s="1915"/>
      <c r="F275" s="1915"/>
      <c r="G275" s="1915"/>
      <c r="H275" s="1915"/>
      <c r="I275" s="371"/>
      <c r="J275" s="371"/>
      <c r="K275" s="1915"/>
      <c r="L275" s="1915"/>
      <c r="M275" s="1915"/>
      <c r="N275" s="1915"/>
      <c r="O275" s="1915"/>
      <c r="P275" s="1915"/>
      <c r="Q275" s="1915"/>
      <c r="R275" s="1915"/>
      <c r="S275" s="1915"/>
      <c r="T275" s="371"/>
      <c r="U275" s="1915"/>
      <c r="V275" s="1915"/>
      <c r="W275" s="1915"/>
      <c r="X275" s="1915"/>
      <c r="Y275" s="1915"/>
      <c r="Z275" s="1915"/>
      <c r="AA275" s="371"/>
      <c r="AB275" s="371"/>
    </row>
    <row r="276" spans="1:28" x14ac:dyDescent="0.35">
      <c r="A276" s="1915"/>
      <c r="B276" s="1915"/>
      <c r="C276" s="1915"/>
      <c r="D276" s="1915"/>
      <c r="E276" s="1915"/>
      <c r="F276" s="1915"/>
      <c r="G276" s="1915"/>
      <c r="H276" s="1915"/>
      <c r="I276" s="371"/>
      <c r="J276" s="371"/>
      <c r="K276" s="1915"/>
      <c r="L276" s="1915"/>
      <c r="M276" s="1915"/>
      <c r="N276" s="1915"/>
      <c r="O276" s="1915"/>
      <c r="P276" s="1915"/>
      <c r="Q276" s="1915"/>
      <c r="R276" s="1915"/>
      <c r="S276" s="1915"/>
      <c r="T276" s="371"/>
      <c r="U276" s="1915"/>
      <c r="V276" s="1915"/>
      <c r="W276" s="1915"/>
      <c r="X276" s="1915"/>
      <c r="Y276" s="1915"/>
      <c r="Z276" s="1915"/>
      <c r="AA276" s="371"/>
      <c r="AB276" s="371"/>
    </row>
    <row r="277" spans="1:28" x14ac:dyDescent="0.35">
      <c r="A277" s="1915"/>
      <c r="B277" s="1915"/>
      <c r="C277" s="1915"/>
      <c r="D277" s="1915"/>
      <c r="E277" s="1915"/>
      <c r="F277" s="1915"/>
      <c r="G277" s="1915"/>
      <c r="H277" s="1915"/>
      <c r="I277" s="371"/>
      <c r="J277" s="371"/>
      <c r="K277" s="1915"/>
      <c r="L277" s="1915"/>
      <c r="M277" s="1915"/>
      <c r="N277" s="1915"/>
      <c r="O277" s="1915"/>
      <c r="P277" s="1915"/>
      <c r="Q277" s="1915"/>
      <c r="R277" s="1915"/>
      <c r="S277" s="1915"/>
      <c r="T277" s="371"/>
      <c r="U277" s="1915"/>
      <c r="V277" s="1915"/>
      <c r="W277" s="1915"/>
      <c r="X277" s="1915"/>
      <c r="Y277" s="1915"/>
      <c r="Z277" s="1915"/>
      <c r="AA277" s="371"/>
      <c r="AB277" s="371"/>
    </row>
    <row r="278" spans="1:28" x14ac:dyDescent="0.35">
      <c r="A278" s="1915"/>
      <c r="B278" s="1915"/>
      <c r="C278" s="1915"/>
      <c r="D278" s="1915"/>
      <c r="E278" s="1915"/>
      <c r="F278" s="1915"/>
      <c r="G278" s="1915"/>
      <c r="H278" s="1915"/>
      <c r="I278" s="371"/>
      <c r="J278" s="371"/>
      <c r="K278" s="1915"/>
      <c r="L278" s="1915"/>
      <c r="M278" s="1915"/>
      <c r="N278" s="1915"/>
      <c r="O278" s="1915"/>
      <c r="P278" s="1915"/>
      <c r="Q278" s="1915"/>
      <c r="R278" s="1915"/>
      <c r="S278" s="1915"/>
      <c r="T278" s="371"/>
      <c r="U278" s="1915"/>
      <c r="V278" s="1915"/>
      <c r="W278" s="1915"/>
      <c r="X278" s="1915"/>
      <c r="Y278" s="1915"/>
      <c r="Z278" s="1915"/>
      <c r="AA278" s="371"/>
      <c r="AB278" s="371"/>
    </row>
    <row r="279" spans="1:28" x14ac:dyDescent="0.35">
      <c r="A279" s="1915"/>
      <c r="B279" s="1915"/>
      <c r="C279" s="1915"/>
      <c r="D279" s="1915"/>
      <c r="E279" s="1915"/>
      <c r="F279" s="1915"/>
      <c r="G279" s="1915"/>
      <c r="H279" s="1915"/>
      <c r="I279" s="371"/>
      <c r="J279" s="371"/>
      <c r="K279" s="1915"/>
      <c r="L279" s="1915"/>
      <c r="M279" s="1915"/>
      <c r="N279" s="1915"/>
      <c r="O279" s="1915"/>
      <c r="P279" s="1915"/>
      <c r="Q279" s="1915"/>
      <c r="R279" s="1915"/>
      <c r="S279" s="1915"/>
      <c r="T279" s="371"/>
      <c r="U279" s="1915"/>
      <c r="V279" s="1915"/>
      <c r="W279" s="1915"/>
      <c r="X279" s="1915"/>
      <c r="Y279" s="1915"/>
      <c r="Z279" s="1915"/>
      <c r="AA279" s="371"/>
      <c r="AB279" s="371"/>
    </row>
    <row r="280" spans="1:28" x14ac:dyDescent="0.35">
      <c r="A280" s="1915"/>
      <c r="B280" s="1915"/>
      <c r="C280" s="1915"/>
      <c r="D280" s="1915"/>
      <c r="E280" s="1915"/>
      <c r="F280" s="1915"/>
      <c r="G280" s="1915"/>
      <c r="H280" s="1915"/>
      <c r="I280" s="371"/>
      <c r="J280" s="371"/>
      <c r="K280" s="1915"/>
      <c r="L280" s="1915"/>
      <c r="M280" s="1915"/>
      <c r="N280" s="1915"/>
      <c r="O280" s="1915"/>
      <c r="P280" s="1915"/>
      <c r="Q280" s="1915"/>
      <c r="R280" s="1915"/>
      <c r="S280" s="1915"/>
      <c r="T280" s="371"/>
      <c r="U280" s="1915"/>
      <c r="V280" s="1915"/>
      <c r="W280" s="1915"/>
      <c r="X280" s="1915"/>
      <c r="Y280" s="1915"/>
      <c r="Z280" s="1915"/>
      <c r="AA280" s="371"/>
      <c r="AB280" s="371"/>
    </row>
    <row r="281" spans="1:28" x14ac:dyDescent="0.35">
      <c r="A281" s="1915"/>
      <c r="B281" s="1915"/>
      <c r="C281" s="1915"/>
      <c r="D281" s="1915"/>
      <c r="E281" s="1915"/>
      <c r="F281" s="1915"/>
      <c r="G281" s="1915"/>
      <c r="H281" s="1915"/>
      <c r="I281" s="371"/>
      <c r="J281" s="371"/>
      <c r="K281" s="1915"/>
      <c r="L281" s="1915"/>
      <c r="M281" s="1915"/>
      <c r="N281" s="1915"/>
      <c r="O281" s="1915"/>
      <c r="P281" s="1915"/>
      <c r="Q281" s="1915"/>
      <c r="R281" s="1915"/>
      <c r="S281" s="1915"/>
      <c r="T281" s="371"/>
      <c r="U281" s="1915"/>
      <c r="V281" s="1915"/>
      <c r="W281" s="1915"/>
      <c r="X281" s="1915"/>
      <c r="Y281" s="1915"/>
      <c r="Z281" s="1915"/>
      <c r="AA281" s="371"/>
      <c r="AB281" s="371"/>
    </row>
    <row r="282" spans="1:28" x14ac:dyDescent="0.35">
      <c r="A282" s="1915"/>
      <c r="B282" s="1915"/>
      <c r="C282" s="1915"/>
      <c r="D282" s="1915"/>
      <c r="E282" s="1915"/>
      <c r="F282" s="1915"/>
      <c r="G282" s="1915"/>
      <c r="H282" s="1915"/>
      <c r="I282" s="371"/>
      <c r="J282" s="371"/>
      <c r="K282" s="1915"/>
      <c r="L282" s="1915"/>
      <c r="M282" s="1915"/>
      <c r="N282" s="1915"/>
      <c r="O282" s="1915"/>
      <c r="P282" s="1915"/>
      <c r="Q282" s="1915"/>
      <c r="R282" s="1915"/>
      <c r="S282" s="1915"/>
      <c r="T282" s="371"/>
      <c r="U282" s="1915"/>
      <c r="V282" s="1915"/>
      <c r="W282" s="1915"/>
      <c r="X282" s="1915"/>
      <c r="Y282" s="1915"/>
      <c r="Z282" s="1915"/>
      <c r="AA282" s="371"/>
      <c r="AB282" s="371"/>
    </row>
    <row r="283" spans="1:28" x14ac:dyDescent="0.35">
      <c r="A283" s="1915"/>
      <c r="B283" s="1915"/>
      <c r="C283" s="1915"/>
      <c r="D283" s="1915"/>
      <c r="E283" s="1915"/>
      <c r="F283" s="1915"/>
      <c r="G283" s="1915"/>
      <c r="H283" s="1915"/>
      <c r="I283" s="371"/>
      <c r="J283" s="371"/>
      <c r="K283" s="1915"/>
      <c r="L283" s="1915"/>
      <c r="M283" s="1915"/>
      <c r="N283" s="1915"/>
      <c r="O283" s="1915"/>
      <c r="P283" s="1915"/>
      <c r="Q283" s="1915"/>
      <c r="R283" s="1915"/>
      <c r="S283" s="1915"/>
      <c r="T283" s="371"/>
      <c r="U283" s="1915"/>
      <c r="V283" s="1915"/>
      <c r="W283" s="1915"/>
      <c r="X283" s="1915"/>
      <c r="Y283" s="1915"/>
      <c r="Z283" s="1915"/>
      <c r="AA283" s="371"/>
      <c r="AB283" s="371"/>
    </row>
    <row r="284" spans="1:28" x14ac:dyDescent="0.35">
      <c r="A284" s="1915"/>
      <c r="B284" s="1915"/>
      <c r="C284" s="1915"/>
      <c r="D284" s="1915"/>
      <c r="E284" s="1915"/>
      <c r="F284" s="1915"/>
      <c r="G284" s="1915"/>
      <c r="H284" s="1915"/>
      <c r="I284" s="371"/>
      <c r="J284" s="371"/>
      <c r="K284" s="1915"/>
      <c r="L284" s="1915"/>
      <c r="M284" s="1915"/>
      <c r="N284" s="1915"/>
      <c r="O284" s="1915"/>
      <c r="P284" s="1915"/>
      <c r="Q284" s="1915"/>
      <c r="R284" s="1915"/>
      <c r="S284" s="1915"/>
      <c r="T284" s="371"/>
      <c r="U284" s="1915"/>
      <c r="V284" s="1915"/>
      <c r="W284" s="1915"/>
      <c r="X284" s="1915"/>
      <c r="Y284" s="1915"/>
      <c r="Z284" s="1915"/>
      <c r="AA284" s="371"/>
      <c r="AB284" s="371"/>
    </row>
    <row r="285" spans="1:28" x14ac:dyDescent="0.35">
      <c r="A285" s="1915"/>
      <c r="B285" s="1915"/>
      <c r="C285" s="1915"/>
      <c r="D285" s="1915"/>
      <c r="E285" s="1915"/>
      <c r="F285" s="1915"/>
      <c r="G285" s="1915"/>
      <c r="H285" s="1915"/>
      <c r="I285" s="371"/>
      <c r="J285" s="371"/>
      <c r="K285" s="1915"/>
      <c r="L285" s="1915"/>
      <c r="M285" s="1915"/>
      <c r="N285" s="1915"/>
      <c r="O285" s="1915"/>
      <c r="P285" s="1915"/>
      <c r="Q285" s="1915"/>
      <c r="R285" s="1915"/>
      <c r="S285" s="1915"/>
      <c r="T285" s="371"/>
      <c r="U285" s="1915"/>
      <c r="V285" s="1915"/>
      <c r="W285" s="1915"/>
      <c r="X285" s="1915"/>
      <c r="Y285" s="1915"/>
      <c r="Z285" s="1915"/>
      <c r="AA285" s="371"/>
      <c r="AB285" s="371"/>
    </row>
    <row r="286" spans="1:28" x14ac:dyDescent="0.35">
      <c r="A286" s="1915"/>
      <c r="B286" s="1915"/>
      <c r="C286" s="1915"/>
      <c r="D286" s="1915"/>
      <c r="E286" s="1915"/>
      <c r="F286" s="1915"/>
      <c r="G286" s="1915"/>
      <c r="H286" s="1915"/>
      <c r="I286" s="371"/>
      <c r="J286" s="371"/>
      <c r="K286" s="1915"/>
      <c r="L286" s="1915"/>
      <c r="M286" s="1915"/>
      <c r="N286" s="1915"/>
      <c r="O286" s="1915"/>
      <c r="P286" s="1915"/>
      <c r="Q286" s="1915"/>
      <c r="R286" s="1915"/>
      <c r="S286" s="1915"/>
      <c r="T286" s="371"/>
      <c r="U286" s="1915"/>
      <c r="V286" s="1915"/>
      <c r="W286" s="1915"/>
      <c r="X286" s="1915"/>
      <c r="Y286" s="1915"/>
      <c r="Z286" s="1915"/>
      <c r="AA286" s="371"/>
      <c r="AB286" s="371"/>
    </row>
    <row r="287" spans="1:28" x14ac:dyDescent="0.35">
      <c r="A287" s="1915"/>
      <c r="B287" s="1915"/>
      <c r="C287" s="1915"/>
      <c r="D287" s="1915"/>
      <c r="E287" s="1915"/>
      <c r="F287" s="1915"/>
      <c r="G287" s="1915"/>
      <c r="H287" s="1915"/>
      <c r="I287" s="371"/>
      <c r="J287" s="371"/>
      <c r="K287" s="1915"/>
      <c r="L287" s="1915"/>
      <c r="M287" s="1915"/>
      <c r="N287" s="1915"/>
      <c r="O287" s="1915"/>
      <c r="P287" s="1915"/>
      <c r="Q287" s="1915"/>
      <c r="R287" s="1915"/>
      <c r="S287" s="1915"/>
      <c r="T287" s="371"/>
      <c r="U287" s="1915"/>
      <c r="V287" s="1915"/>
      <c r="W287" s="1915"/>
      <c r="X287" s="1915"/>
      <c r="Y287" s="1915"/>
      <c r="Z287" s="1915"/>
      <c r="AA287" s="371"/>
      <c r="AB287" s="371"/>
    </row>
    <row r="288" spans="1:28" x14ac:dyDescent="0.35">
      <c r="A288" s="1915"/>
      <c r="B288" s="1915"/>
      <c r="C288" s="1915"/>
      <c r="D288" s="1915"/>
      <c r="E288" s="1915"/>
      <c r="F288" s="1915"/>
      <c r="G288" s="1915"/>
      <c r="H288" s="1915"/>
      <c r="I288" s="371"/>
      <c r="J288" s="371"/>
      <c r="K288" s="1915"/>
      <c r="L288" s="1915"/>
      <c r="M288" s="1915"/>
      <c r="N288" s="1915"/>
      <c r="O288" s="1915"/>
      <c r="P288" s="1915"/>
      <c r="Q288" s="1915"/>
      <c r="R288" s="1915"/>
      <c r="S288" s="1915"/>
      <c r="T288" s="371"/>
      <c r="U288" s="1915"/>
      <c r="V288" s="1915"/>
      <c r="W288" s="1915"/>
      <c r="X288" s="1915"/>
      <c r="Y288" s="1915"/>
      <c r="Z288" s="1915"/>
      <c r="AA288" s="371"/>
      <c r="AB288" s="371"/>
    </row>
    <row r="289" spans="1:28" x14ac:dyDescent="0.35">
      <c r="A289" s="1915"/>
      <c r="B289" s="1915"/>
      <c r="C289" s="1915"/>
      <c r="D289" s="1915"/>
      <c r="E289" s="1915"/>
      <c r="F289" s="1915"/>
      <c r="G289" s="1915"/>
      <c r="H289" s="1915"/>
      <c r="I289" s="371"/>
      <c r="J289" s="371"/>
      <c r="K289" s="1915"/>
      <c r="L289" s="1915"/>
      <c r="M289" s="1915"/>
      <c r="N289" s="1915"/>
      <c r="O289" s="1915"/>
      <c r="P289" s="1915"/>
      <c r="Q289" s="1915"/>
      <c r="R289" s="1915"/>
      <c r="S289" s="1915"/>
      <c r="T289" s="371"/>
      <c r="U289" s="1915"/>
      <c r="V289" s="1915"/>
      <c r="W289" s="1915"/>
      <c r="X289" s="1915"/>
      <c r="Y289" s="1915"/>
      <c r="Z289" s="1915"/>
      <c r="AA289" s="371"/>
      <c r="AB289" s="371"/>
    </row>
    <row r="290" spans="1:28" x14ac:dyDescent="0.35">
      <c r="A290" s="1915"/>
      <c r="B290" s="1915"/>
      <c r="C290" s="1915"/>
      <c r="D290" s="1915"/>
      <c r="E290" s="1915"/>
      <c r="F290" s="1915"/>
      <c r="G290" s="1915"/>
      <c r="H290" s="1915"/>
      <c r="I290" s="371"/>
      <c r="J290" s="371"/>
      <c r="K290" s="1915"/>
      <c r="L290" s="1915"/>
      <c r="M290" s="1915"/>
      <c r="N290" s="1915"/>
      <c r="O290" s="1915"/>
      <c r="P290" s="1915"/>
      <c r="Q290" s="1915"/>
      <c r="R290" s="1915"/>
      <c r="S290" s="1915"/>
      <c r="T290" s="371"/>
      <c r="U290" s="1915"/>
      <c r="V290" s="1915"/>
      <c r="W290" s="1915"/>
      <c r="X290" s="1915"/>
      <c r="Y290" s="1915"/>
      <c r="Z290" s="1915"/>
      <c r="AA290" s="371"/>
      <c r="AB290" s="371"/>
    </row>
    <row r="291" spans="1:28" x14ac:dyDescent="0.35">
      <c r="A291" s="1915"/>
      <c r="B291" s="1915"/>
      <c r="C291" s="1915"/>
      <c r="D291" s="1915"/>
      <c r="E291" s="1915"/>
      <c r="F291" s="1915"/>
      <c r="G291" s="1915"/>
      <c r="H291" s="1915"/>
      <c r="I291" s="371"/>
      <c r="J291" s="371"/>
      <c r="K291" s="1915"/>
      <c r="L291" s="1915"/>
      <c r="M291" s="1915"/>
      <c r="N291" s="1915"/>
      <c r="O291" s="1915"/>
      <c r="P291" s="1915"/>
      <c r="Q291" s="1915"/>
      <c r="R291" s="1915"/>
      <c r="S291" s="1915"/>
      <c r="T291" s="371"/>
      <c r="U291" s="1915"/>
      <c r="V291" s="1915"/>
      <c r="W291" s="1915"/>
      <c r="X291" s="1915"/>
      <c r="Y291" s="1915"/>
      <c r="Z291" s="1915"/>
      <c r="AA291" s="371"/>
      <c r="AB291" s="371"/>
    </row>
    <row r="292" spans="1:28" x14ac:dyDescent="0.35">
      <c r="A292" s="1915"/>
      <c r="B292" s="1915"/>
      <c r="C292" s="1915"/>
      <c r="D292" s="1915"/>
      <c r="E292" s="1915"/>
      <c r="F292" s="1915"/>
      <c r="G292" s="1915"/>
      <c r="H292" s="1915"/>
      <c r="I292" s="371"/>
      <c r="J292" s="371"/>
      <c r="K292" s="1915"/>
      <c r="L292" s="1915"/>
      <c r="M292" s="1915"/>
      <c r="N292" s="1915"/>
      <c r="O292" s="1915"/>
      <c r="P292" s="1915"/>
      <c r="Q292" s="1915"/>
      <c r="R292" s="1915"/>
      <c r="S292" s="1915"/>
      <c r="T292" s="371"/>
      <c r="U292" s="1915"/>
      <c r="V292" s="1915"/>
      <c r="W292" s="1915"/>
      <c r="X292" s="1915"/>
      <c r="Y292" s="1915"/>
      <c r="Z292" s="1915"/>
      <c r="AA292" s="371"/>
      <c r="AB292" s="371"/>
    </row>
    <row r="293" spans="1:28" x14ac:dyDescent="0.35">
      <c r="A293" s="1915"/>
      <c r="B293" s="1915"/>
      <c r="C293" s="1915"/>
      <c r="D293" s="1915"/>
      <c r="E293" s="1915"/>
      <c r="F293" s="1915"/>
      <c r="G293" s="1915"/>
      <c r="H293" s="1915"/>
      <c r="I293" s="371"/>
      <c r="J293" s="371"/>
      <c r="K293" s="1915"/>
      <c r="L293" s="1915"/>
      <c r="M293" s="1915"/>
      <c r="N293" s="1915"/>
      <c r="O293" s="1915"/>
      <c r="P293" s="1915"/>
      <c r="Q293" s="1915"/>
      <c r="R293" s="1915"/>
      <c r="S293" s="1915"/>
      <c r="T293" s="371"/>
      <c r="U293" s="1915"/>
      <c r="V293" s="1915"/>
      <c r="W293" s="1915"/>
      <c r="X293" s="1915"/>
      <c r="Y293" s="1915"/>
      <c r="Z293" s="1915"/>
      <c r="AA293" s="371"/>
      <c r="AB293" s="371"/>
    </row>
    <row r="294" spans="1:28" x14ac:dyDescent="0.35">
      <c r="A294" s="1915"/>
      <c r="B294" s="1915"/>
      <c r="C294" s="1915"/>
      <c r="D294" s="1915"/>
      <c r="E294" s="1915"/>
      <c r="F294" s="1915"/>
      <c r="G294" s="1915"/>
      <c r="H294" s="1915"/>
      <c r="I294" s="371"/>
      <c r="J294" s="371"/>
      <c r="K294" s="1915"/>
      <c r="L294" s="1915"/>
      <c r="M294" s="1915"/>
      <c r="N294" s="1915"/>
      <c r="O294" s="1915"/>
      <c r="P294" s="1915"/>
      <c r="Q294" s="1915"/>
      <c r="R294" s="1915"/>
      <c r="S294" s="1915"/>
      <c r="T294" s="371"/>
      <c r="U294" s="1915"/>
      <c r="V294" s="1915"/>
      <c r="W294" s="1915"/>
      <c r="X294" s="1915"/>
      <c r="Y294" s="1915"/>
      <c r="Z294" s="1915"/>
      <c r="AA294" s="371"/>
      <c r="AB294" s="371"/>
    </row>
    <row r="295" spans="1:28" x14ac:dyDescent="0.35">
      <c r="A295" s="1915"/>
      <c r="B295" s="1915"/>
      <c r="C295" s="1915"/>
      <c r="D295" s="1915"/>
      <c r="E295" s="1915"/>
      <c r="F295" s="1915"/>
      <c r="G295" s="1915"/>
      <c r="H295" s="1915"/>
      <c r="I295" s="371"/>
      <c r="J295" s="371"/>
      <c r="K295" s="1915"/>
      <c r="L295" s="1915"/>
      <c r="M295" s="1915"/>
      <c r="N295" s="1915"/>
      <c r="O295" s="1915"/>
      <c r="P295" s="1915"/>
      <c r="Q295" s="1915"/>
      <c r="R295" s="1915"/>
      <c r="S295" s="1915"/>
      <c r="T295" s="371"/>
      <c r="U295" s="1915"/>
      <c r="V295" s="1915"/>
      <c r="W295" s="1915"/>
      <c r="X295" s="1915"/>
      <c r="Y295" s="1915"/>
      <c r="Z295" s="1915"/>
      <c r="AA295" s="371"/>
      <c r="AB295" s="371"/>
    </row>
    <row r="296" spans="1:28" x14ac:dyDescent="0.35">
      <c r="A296" s="1915"/>
      <c r="B296" s="1915"/>
      <c r="C296" s="1915"/>
      <c r="D296" s="1915"/>
      <c r="E296" s="1915"/>
      <c r="F296" s="1915"/>
      <c r="G296" s="1915"/>
      <c r="H296" s="1915"/>
      <c r="I296" s="371"/>
      <c r="J296" s="371"/>
      <c r="K296" s="1915"/>
      <c r="L296" s="1915"/>
      <c r="M296" s="1915"/>
      <c r="N296" s="1915"/>
      <c r="O296" s="1915"/>
      <c r="P296" s="1915"/>
      <c r="Q296" s="1915"/>
      <c r="R296" s="1915"/>
      <c r="S296" s="1915"/>
      <c r="T296" s="371"/>
      <c r="U296" s="1915"/>
      <c r="V296" s="1915"/>
      <c r="W296" s="1915"/>
      <c r="X296" s="1915"/>
      <c r="Y296" s="1915"/>
      <c r="Z296" s="1915"/>
      <c r="AA296" s="371"/>
      <c r="AB296" s="371"/>
    </row>
    <row r="297" spans="1:28" x14ac:dyDescent="0.35">
      <c r="A297" s="1915"/>
      <c r="B297" s="1915"/>
      <c r="C297" s="1915"/>
      <c r="D297" s="1915"/>
      <c r="E297" s="1915"/>
      <c r="F297" s="1915"/>
      <c r="G297" s="1915"/>
      <c r="H297" s="1915"/>
      <c r="I297" s="371"/>
      <c r="J297" s="371"/>
      <c r="K297" s="1915"/>
      <c r="L297" s="1915"/>
      <c r="M297" s="1915"/>
      <c r="N297" s="1915"/>
      <c r="O297" s="1915"/>
      <c r="P297" s="1915"/>
      <c r="Q297" s="1915"/>
      <c r="R297" s="1915"/>
      <c r="S297" s="1915"/>
      <c r="T297" s="371"/>
      <c r="U297" s="1915"/>
      <c r="V297" s="1915"/>
      <c r="W297" s="1915"/>
      <c r="X297" s="1915"/>
      <c r="Y297" s="1915"/>
      <c r="Z297" s="1915"/>
      <c r="AA297" s="371"/>
      <c r="AB297" s="371"/>
    </row>
    <row r="298" spans="1:28" x14ac:dyDescent="0.35">
      <c r="A298" s="1915"/>
      <c r="B298" s="1915"/>
      <c r="C298" s="1915"/>
      <c r="D298" s="1915"/>
      <c r="E298" s="1915"/>
      <c r="F298" s="1915"/>
      <c r="G298" s="1915"/>
      <c r="H298" s="1915"/>
      <c r="I298" s="371"/>
      <c r="J298" s="371"/>
      <c r="K298" s="1915"/>
      <c r="L298" s="1915"/>
      <c r="M298" s="1915"/>
      <c r="N298" s="1915"/>
      <c r="O298" s="1915"/>
      <c r="P298" s="1915"/>
      <c r="Q298" s="1915"/>
      <c r="R298" s="1915"/>
      <c r="S298" s="1915"/>
      <c r="T298" s="371"/>
      <c r="U298" s="1915"/>
      <c r="V298" s="1915"/>
      <c r="W298" s="1915"/>
      <c r="X298" s="1915"/>
      <c r="Y298" s="1915"/>
      <c r="Z298" s="1915"/>
      <c r="AA298" s="371"/>
      <c r="AB298" s="371"/>
    </row>
    <row r="299" spans="1:28" x14ac:dyDescent="0.35">
      <c r="A299" s="1915"/>
      <c r="B299" s="1915"/>
      <c r="C299" s="1915"/>
      <c r="D299" s="1915"/>
      <c r="E299" s="1915"/>
      <c r="F299" s="1915"/>
      <c r="G299" s="1915"/>
      <c r="H299" s="1915"/>
      <c r="I299" s="371"/>
      <c r="J299" s="371"/>
      <c r="K299" s="1915"/>
      <c r="L299" s="1915"/>
      <c r="M299" s="1915"/>
      <c r="N299" s="1915"/>
      <c r="O299" s="1915"/>
      <c r="P299" s="1915"/>
      <c r="Q299" s="1915"/>
      <c r="R299" s="1915"/>
      <c r="S299" s="1915"/>
      <c r="T299" s="371"/>
      <c r="U299" s="1915"/>
      <c r="V299" s="1915"/>
      <c r="W299" s="1915"/>
      <c r="X299" s="1915"/>
      <c r="Y299" s="1915"/>
      <c r="Z299" s="1915"/>
      <c r="AA299" s="371"/>
      <c r="AB299" s="371"/>
    </row>
    <row r="300" spans="1:28" x14ac:dyDescent="0.35">
      <c r="A300" s="1915"/>
      <c r="B300" s="1915"/>
      <c r="C300" s="1915"/>
      <c r="D300" s="1915"/>
      <c r="E300" s="1915"/>
      <c r="F300" s="1915"/>
      <c r="G300" s="1915"/>
      <c r="H300" s="1915"/>
      <c r="I300" s="371"/>
      <c r="J300" s="371"/>
      <c r="K300" s="1915"/>
      <c r="L300" s="1915"/>
      <c r="M300" s="1915"/>
      <c r="N300" s="1915"/>
      <c r="O300" s="1915"/>
      <c r="P300" s="1915"/>
      <c r="Q300" s="1915"/>
      <c r="R300" s="1915"/>
      <c r="S300" s="1915"/>
      <c r="T300" s="371"/>
      <c r="U300" s="1915"/>
      <c r="V300" s="1915"/>
      <c r="W300" s="1915"/>
      <c r="X300" s="1915"/>
      <c r="Y300" s="1915"/>
      <c r="Z300" s="1915"/>
      <c r="AA300" s="371"/>
      <c r="AB300" s="371"/>
    </row>
    <row r="301" spans="1:28" x14ac:dyDescent="0.35">
      <c r="A301" s="1915"/>
      <c r="B301" s="1915"/>
      <c r="C301" s="1915"/>
      <c r="D301" s="1915"/>
      <c r="E301" s="1915"/>
      <c r="F301" s="1915"/>
      <c r="G301" s="1915"/>
      <c r="H301" s="1915"/>
      <c r="I301" s="371"/>
      <c r="J301" s="371"/>
      <c r="K301" s="1915"/>
      <c r="L301" s="1915"/>
      <c r="M301" s="1915"/>
      <c r="N301" s="1915"/>
      <c r="O301" s="1915"/>
      <c r="P301" s="1915"/>
      <c r="Q301" s="1915"/>
      <c r="R301" s="1915"/>
      <c r="S301" s="1915"/>
      <c r="T301" s="371"/>
      <c r="U301" s="1915"/>
      <c r="V301" s="1915"/>
      <c r="W301" s="1915"/>
      <c r="X301" s="1915"/>
      <c r="Y301" s="1915"/>
      <c r="Z301" s="1915"/>
      <c r="AA301" s="371"/>
      <c r="AB301" s="371"/>
    </row>
    <row r="302" spans="1:28" x14ac:dyDescent="0.35">
      <c r="A302" s="1915"/>
      <c r="B302" s="1915"/>
      <c r="C302" s="1915"/>
      <c r="D302" s="1915"/>
      <c r="E302" s="1915"/>
      <c r="F302" s="1915"/>
      <c r="G302" s="1915"/>
      <c r="H302" s="1915"/>
      <c r="I302" s="371"/>
      <c r="J302" s="371"/>
      <c r="K302" s="1915"/>
      <c r="L302" s="1915"/>
      <c r="M302" s="1915"/>
      <c r="N302" s="1915"/>
      <c r="O302" s="1915"/>
      <c r="P302" s="1915"/>
      <c r="Q302" s="1915"/>
      <c r="R302" s="1915"/>
      <c r="S302" s="1915"/>
      <c r="T302" s="371"/>
      <c r="U302" s="1915"/>
      <c r="V302" s="1915"/>
      <c r="W302" s="1915"/>
      <c r="X302" s="1915"/>
      <c r="Y302" s="1915"/>
      <c r="Z302" s="1915"/>
      <c r="AA302" s="371"/>
      <c r="AB302" s="371"/>
    </row>
    <row r="303" spans="1:28" x14ac:dyDescent="0.35">
      <c r="A303" s="1915"/>
      <c r="B303" s="1915"/>
      <c r="C303" s="1915"/>
      <c r="D303" s="1915"/>
      <c r="E303" s="1915"/>
      <c r="F303" s="1915"/>
      <c r="G303" s="1915"/>
      <c r="H303" s="1915"/>
      <c r="I303" s="371"/>
      <c r="J303" s="371"/>
      <c r="K303" s="1915"/>
      <c r="L303" s="1915"/>
      <c r="M303" s="1915"/>
      <c r="N303" s="1915"/>
      <c r="O303" s="1915"/>
      <c r="P303" s="1915"/>
      <c r="Q303" s="1915"/>
      <c r="R303" s="1915"/>
      <c r="S303" s="1915"/>
      <c r="T303" s="371"/>
      <c r="U303" s="1915"/>
      <c r="V303" s="1915"/>
      <c r="W303" s="1915"/>
      <c r="X303" s="1915"/>
      <c r="Y303" s="1915"/>
      <c r="Z303" s="1915"/>
      <c r="AA303" s="371"/>
      <c r="AB303" s="371"/>
    </row>
    <row r="304" spans="1:28" x14ac:dyDescent="0.35">
      <c r="A304" s="1915"/>
      <c r="B304" s="1915"/>
      <c r="C304" s="1915"/>
      <c r="D304" s="1915"/>
      <c r="E304" s="1915"/>
      <c r="F304" s="1915"/>
      <c r="G304" s="1915"/>
      <c r="H304" s="1915"/>
      <c r="I304" s="371"/>
      <c r="J304" s="371"/>
      <c r="K304" s="1915"/>
      <c r="L304" s="1915"/>
      <c r="M304" s="1915"/>
      <c r="N304" s="1915"/>
      <c r="O304" s="1915"/>
      <c r="P304" s="1915"/>
      <c r="Q304" s="1915"/>
      <c r="R304" s="1915"/>
      <c r="S304" s="1915"/>
      <c r="T304" s="371"/>
      <c r="U304" s="1915"/>
      <c r="V304" s="1915"/>
      <c r="W304" s="1915"/>
      <c r="X304" s="1915"/>
      <c r="Y304" s="1915"/>
      <c r="Z304" s="1915"/>
      <c r="AA304" s="371"/>
      <c r="AB304" s="371"/>
    </row>
    <row r="305" spans="1:28" x14ac:dyDescent="0.35">
      <c r="A305" s="1915"/>
      <c r="B305" s="1915"/>
      <c r="C305" s="1915"/>
      <c r="D305" s="1915"/>
      <c r="E305" s="1915"/>
      <c r="F305" s="1915"/>
      <c r="G305" s="1915"/>
      <c r="H305" s="1915"/>
      <c r="I305" s="371"/>
      <c r="J305" s="371"/>
      <c r="K305" s="1915"/>
      <c r="L305" s="1915"/>
      <c r="M305" s="1915"/>
      <c r="N305" s="1915"/>
      <c r="O305" s="1915"/>
      <c r="P305" s="1915"/>
      <c r="Q305" s="1915"/>
      <c r="R305" s="1915"/>
      <c r="S305" s="1915"/>
      <c r="T305" s="371"/>
      <c r="U305" s="1915"/>
      <c r="V305" s="1915"/>
      <c r="W305" s="1915"/>
      <c r="X305" s="1915"/>
      <c r="Y305" s="1915"/>
      <c r="Z305" s="1915"/>
      <c r="AA305" s="371"/>
      <c r="AB305" s="371"/>
    </row>
    <row r="306" spans="1:28" x14ac:dyDescent="0.35">
      <c r="A306" s="1915"/>
      <c r="B306" s="1915"/>
      <c r="C306" s="1915"/>
      <c r="D306" s="1915"/>
      <c r="E306" s="1915"/>
      <c r="F306" s="1915"/>
      <c r="G306" s="1915"/>
      <c r="H306" s="1915"/>
      <c r="I306" s="371"/>
      <c r="J306" s="371"/>
      <c r="K306" s="1915"/>
      <c r="L306" s="1915"/>
      <c r="M306" s="1915"/>
      <c r="N306" s="1915"/>
      <c r="O306" s="1915"/>
      <c r="P306" s="1915"/>
      <c r="Q306" s="1915"/>
      <c r="R306" s="1915"/>
      <c r="S306" s="1915"/>
      <c r="T306" s="371"/>
      <c r="U306" s="1915"/>
      <c r="V306" s="1915"/>
      <c r="W306" s="1915"/>
      <c r="X306" s="1915"/>
      <c r="Y306" s="1915"/>
      <c r="Z306" s="1915"/>
      <c r="AA306" s="371"/>
      <c r="AB306" s="371"/>
    </row>
    <row r="307" spans="1:28" x14ac:dyDescent="0.35">
      <c r="A307" s="1915"/>
      <c r="B307" s="1915"/>
      <c r="C307" s="1915"/>
      <c r="D307" s="1915"/>
      <c r="E307" s="1915"/>
      <c r="F307" s="1915"/>
      <c r="G307" s="1915"/>
      <c r="H307" s="1915"/>
      <c r="I307" s="371"/>
      <c r="J307" s="371"/>
      <c r="K307" s="1915"/>
      <c r="L307" s="1915"/>
      <c r="M307" s="1915"/>
      <c r="N307" s="1915"/>
      <c r="O307" s="1915"/>
      <c r="P307" s="1915"/>
      <c r="Q307" s="1915"/>
      <c r="R307" s="1915"/>
      <c r="S307" s="1915"/>
      <c r="T307" s="371"/>
      <c r="U307" s="1915"/>
      <c r="V307" s="1915"/>
      <c r="W307" s="1915"/>
      <c r="X307" s="1915"/>
      <c r="Y307" s="1915"/>
      <c r="Z307" s="1915"/>
      <c r="AA307" s="371"/>
      <c r="AB307" s="371"/>
    </row>
    <row r="308" spans="1:28" x14ac:dyDescent="0.35">
      <c r="A308" s="1915"/>
      <c r="B308" s="1915"/>
      <c r="C308" s="1915"/>
      <c r="D308" s="1915"/>
      <c r="E308" s="1915"/>
      <c r="F308" s="1915"/>
      <c r="G308" s="1915"/>
      <c r="H308" s="1915"/>
      <c r="I308" s="371"/>
      <c r="J308" s="371"/>
      <c r="K308" s="1915"/>
      <c r="L308" s="1915"/>
      <c r="M308" s="1915"/>
      <c r="N308" s="1915"/>
      <c r="O308" s="1915"/>
      <c r="P308" s="1915"/>
      <c r="Q308" s="1915"/>
      <c r="R308" s="1915"/>
      <c r="S308" s="1915"/>
      <c r="T308" s="371"/>
      <c r="U308" s="1915"/>
      <c r="V308" s="1915"/>
      <c r="W308" s="1915"/>
      <c r="X308" s="1915"/>
      <c r="Y308" s="1915"/>
      <c r="Z308" s="1915"/>
      <c r="AA308" s="371"/>
      <c r="AB308" s="371"/>
    </row>
    <row r="309" spans="1:28" x14ac:dyDescent="0.35">
      <c r="A309" s="1915"/>
      <c r="B309" s="1915"/>
      <c r="C309" s="1915"/>
      <c r="D309" s="1915"/>
      <c r="E309" s="1915"/>
      <c r="F309" s="1915"/>
      <c r="G309" s="1915"/>
      <c r="H309" s="1915"/>
      <c r="I309" s="371"/>
      <c r="J309" s="371"/>
      <c r="K309" s="1915"/>
      <c r="L309" s="1915"/>
      <c r="M309" s="1915"/>
      <c r="N309" s="1915"/>
      <c r="O309" s="1915"/>
      <c r="P309" s="1915"/>
      <c r="Q309" s="1915"/>
      <c r="R309" s="1915"/>
      <c r="S309" s="1915"/>
      <c r="T309" s="371"/>
      <c r="U309" s="1915"/>
      <c r="V309" s="1915"/>
      <c r="W309" s="1915"/>
      <c r="X309" s="1915"/>
      <c r="Y309" s="1915"/>
      <c r="Z309" s="1915"/>
      <c r="AA309" s="371"/>
      <c r="AB309" s="371"/>
    </row>
    <row r="310" spans="1:28" x14ac:dyDescent="0.35">
      <c r="A310" s="1915"/>
      <c r="B310" s="1915"/>
      <c r="C310" s="1915"/>
      <c r="D310" s="1915"/>
      <c r="E310" s="1915"/>
      <c r="F310" s="1915"/>
      <c r="G310" s="1915"/>
      <c r="H310" s="1915"/>
      <c r="I310" s="371"/>
      <c r="J310" s="371"/>
      <c r="K310" s="1915"/>
      <c r="L310" s="1915"/>
      <c r="M310" s="1915"/>
      <c r="N310" s="1915"/>
      <c r="O310" s="1915"/>
      <c r="P310" s="1915"/>
      <c r="Q310" s="1915"/>
      <c r="R310" s="1915"/>
      <c r="S310" s="1915"/>
      <c r="T310" s="371"/>
      <c r="U310" s="1915"/>
      <c r="V310" s="1915"/>
      <c r="W310" s="1915"/>
      <c r="X310" s="1915"/>
      <c r="Y310" s="1915"/>
      <c r="Z310" s="1915"/>
      <c r="AA310" s="371"/>
      <c r="AB310" s="371"/>
    </row>
    <row r="311" spans="1:28" x14ac:dyDescent="0.35">
      <c r="A311" s="1915"/>
      <c r="B311" s="1915"/>
      <c r="C311" s="1915"/>
      <c r="D311" s="1915"/>
      <c r="E311" s="1915"/>
      <c r="F311" s="1915"/>
      <c r="G311" s="1915"/>
      <c r="H311" s="1915"/>
      <c r="I311" s="371"/>
      <c r="J311" s="371"/>
      <c r="K311" s="1915"/>
      <c r="L311" s="1915"/>
      <c r="M311" s="1915"/>
      <c r="N311" s="1915"/>
      <c r="O311" s="1915"/>
      <c r="P311" s="1915"/>
      <c r="Q311" s="1915"/>
      <c r="R311" s="1915"/>
      <c r="S311" s="1915"/>
      <c r="T311" s="371"/>
      <c r="U311" s="1915"/>
      <c r="V311" s="1915"/>
      <c r="W311" s="1915"/>
      <c r="X311" s="1915"/>
      <c r="Y311" s="1915"/>
      <c r="Z311" s="1915"/>
      <c r="AA311" s="371"/>
      <c r="AB311" s="371"/>
    </row>
    <row r="312" spans="1:28" x14ac:dyDescent="0.35">
      <c r="A312" s="1915"/>
      <c r="B312" s="1915"/>
      <c r="C312" s="1915"/>
      <c r="D312" s="1915"/>
      <c r="E312" s="1915"/>
      <c r="F312" s="1915"/>
      <c r="G312" s="1915"/>
      <c r="H312" s="1915"/>
      <c r="I312" s="371"/>
      <c r="J312" s="371"/>
      <c r="K312" s="1915"/>
      <c r="L312" s="1915"/>
      <c r="M312" s="1915"/>
      <c r="N312" s="1915"/>
      <c r="O312" s="1915"/>
      <c r="P312" s="1915"/>
      <c r="Q312" s="1915"/>
      <c r="R312" s="1915"/>
      <c r="S312" s="1915"/>
      <c r="T312" s="371"/>
      <c r="U312" s="1915"/>
      <c r="V312" s="1915"/>
      <c r="W312" s="1915"/>
      <c r="X312" s="1915"/>
      <c r="Y312" s="1915"/>
      <c r="Z312" s="1915"/>
      <c r="AA312" s="371"/>
      <c r="AB312" s="371"/>
    </row>
    <row r="313" spans="1:28" x14ac:dyDescent="0.35">
      <c r="A313" s="1915"/>
      <c r="B313" s="1915"/>
      <c r="C313" s="1915"/>
      <c r="D313" s="1915"/>
      <c r="E313" s="1915"/>
      <c r="F313" s="1915"/>
      <c r="G313" s="1915"/>
      <c r="H313" s="1915"/>
      <c r="I313" s="371"/>
      <c r="J313" s="371"/>
      <c r="K313" s="1915"/>
      <c r="L313" s="1915"/>
      <c r="M313" s="1915"/>
      <c r="N313" s="1915"/>
      <c r="O313" s="1915"/>
      <c r="P313" s="1915"/>
      <c r="Q313" s="1915"/>
      <c r="R313" s="1915"/>
      <c r="S313" s="1915"/>
      <c r="T313" s="371"/>
      <c r="U313" s="1915"/>
      <c r="V313" s="1915"/>
      <c r="W313" s="1915"/>
      <c r="X313" s="1915"/>
      <c r="Y313" s="1915"/>
      <c r="Z313" s="1915"/>
      <c r="AA313" s="371"/>
      <c r="AB313" s="371"/>
    </row>
    <row r="314" spans="1:28" x14ac:dyDescent="0.35">
      <c r="A314" s="1915"/>
      <c r="B314" s="1915"/>
      <c r="C314" s="1915"/>
      <c r="D314" s="1915"/>
      <c r="E314" s="1915"/>
      <c r="F314" s="1915"/>
      <c r="G314" s="1915"/>
      <c r="H314" s="1915"/>
      <c r="I314" s="371"/>
      <c r="J314" s="371"/>
      <c r="K314" s="1915"/>
      <c r="L314" s="1915"/>
      <c r="M314" s="1915"/>
      <c r="N314" s="1915"/>
      <c r="O314" s="1915"/>
      <c r="P314" s="1915"/>
      <c r="Q314" s="1915"/>
      <c r="R314" s="1915"/>
      <c r="S314" s="1915"/>
      <c r="T314" s="371"/>
      <c r="U314" s="1915"/>
      <c r="V314" s="1915"/>
      <c r="W314" s="1915"/>
      <c r="X314" s="1915"/>
      <c r="Y314" s="1915"/>
      <c r="Z314" s="1915"/>
      <c r="AA314" s="371"/>
      <c r="AB314" s="371"/>
    </row>
    <row r="315" spans="1:28" x14ac:dyDescent="0.35">
      <c r="A315" s="1915"/>
      <c r="B315" s="1915"/>
      <c r="C315" s="1915"/>
      <c r="D315" s="1915"/>
      <c r="E315" s="1915"/>
      <c r="F315" s="1915"/>
      <c r="G315" s="1915"/>
      <c r="H315" s="1915"/>
      <c r="I315" s="371"/>
      <c r="J315" s="371"/>
      <c r="K315" s="1915"/>
      <c r="L315" s="1915"/>
      <c r="M315" s="1915"/>
      <c r="N315" s="1915"/>
      <c r="O315" s="1915"/>
      <c r="P315" s="1915"/>
      <c r="Q315" s="1915"/>
      <c r="R315" s="1915"/>
      <c r="S315" s="1915"/>
      <c r="T315" s="371"/>
      <c r="U315" s="1915"/>
      <c r="V315" s="1915"/>
      <c r="W315" s="1915"/>
      <c r="X315" s="1915"/>
      <c r="Y315" s="1915"/>
      <c r="Z315" s="1915"/>
      <c r="AA315" s="371"/>
      <c r="AB315" s="371"/>
    </row>
    <row r="316" spans="1:28" x14ac:dyDescent="0.35">
      <c r="A316" s="1915"/>
      <c r="B316" s="1915"/>
      <c r="C316" s="1915"/>
      <c r="D316" s="1915"/>
      <c r="E316" s="1915"/>
      <c r="F316" s="1915"/>
      <c r="G316" s="1915"/>
      <c r="H316" s="1915"/>
      <c r="I316" s="371"/>
      <c r="J316" s="371"/>
      <c r="K316" s="1915"/>
      <c r="L316" s="1915"/>
      <c r="M316" s="1915"/>
      <c r="N316" s="1915"/>
      <c r="O316" s="1915"/>
      <c r="P316" s="1915"/>
      <c r="Q316" s="1915"/>
      <c r="R316" s="1915"/>
      <c r="S316" s="1915"/>
      <c r="T316" s="371"/>
      <c r="U316" s="1915"/>
      <c r="V316" s="1915"/>
      <c r="W316" s="1915"/>
      <c r="X316" s="1915"/>
      <c r="Y316" s="1915"/>
      <c r="Z316" s="1915"/>
      <c r="AA316" s="371"/>
      <c r="AB316" s="371"/>
    </row>
    <row r="317" spans="1:28" x14ac:dyDescent="0.35">
      <c r="A317" s="1915"/>
      <c r="B317" s="1915"/>
      <c r="C317" s="1915"/>
      <c r="D317" s="1915"/>
      <c r="E317" s="1915"/>
      <c r="F317" s="1915"/>
      <c r="G317" s="1915"/>
      <c r="H317" s="1915"/>
      <c r="I317" s="371"/>
      <c r="J317" s="371"/>
      <c r="K317" s="1915"/>
      <c r="L317" s="1915"/>
      <c r="M317" s="1915"/>
      <c r="N317" s="1915"/>
      <c r="O317" s="1915"/>
      <c r="P317" s="1915"/>
      <c r="Q317" s="1915"/>
      <c r="R317" s="1915"/>
      <c r="S317" s="1915"/>
      <c r="T317" s="371"/>
      <c r="U317" s="1915"/>
      <c r="V317" s="1915"/>
      <c r="W317" s="1915"/>
      <c r="X317" s="1915"/>
      <c r="Y317" s="1915"/>
      <c r="Z317" s="1915"/>
      <c r="AA317" s="371"/>
      <c r="AB317" s="371"/>
    </row>
    <row r="318" spans="1:28" x14ac:dyDescent="0.35">
      <c r="A318" s="1915"/>
      <c r="B318" s="1915"/>
      <c r="C318" s="1915"/>
      <c r="D318" s="1915"/>
      <c r="E318" s="1915"/>
      <c r="F318" s="1915"/>
      <c r="G318" s="1915"/>
      <c r="H318" s="1915"/>
      <c r="I318" s="371"/>
      <c r="J318" s="371"/>
      <c r="K318" s="1915"/>
      <c r="L318" s="1915"/>
      <c r="M318" s="1915"/>
      <c r="N318" s="1915"/>
      <c r="O318" s="1915"/>
      <c r="P318" s="1915"/>
      <c r="Q318" s="1915"/>
      <c r="R318" s="1915"/>
      <c r="S318" s="1915"/>
      <c r="T318" s="371"/>
      <c r="U318" s="1915"/>
      <c r="V318" s="1915"/>
      <c r="W318" s="1915"/>
      <c r="X318" s="1915"/>
      <c r="Y318" s="1915"/>
      <c r="Z318" s="1915"/>
      <c r="AA318" s="371"/>
      <c r="AB318" s="371"/>
    </row>
    <row r="319" spans="1:28" x14ac:dyDescent="0.35">
      <c r="A319" s="1915"/>
      <c r="B319" s="1915"/>
      <c r="C319" s="1915"/>
      <c r="D319" s="1915"/>
      <c r="E319" s="1915"/>
      <c r="F319" s="1915"/>
      <c r="G319" s="1915"/>
      <c r="H319" s="1915"/>
      <c r="I319" s="371"/>
      <c r="J319" s="371"/>
      <c r="K319" s="1915"/>
      <c r="L319" s="1915"/>
      <c r="M319" s="1915"/>
      <c r="N319" s="1915"/>
      <c r="O319" s="1915"/>
      <c r="P319" s="1915"/>
      <c r="Q319" s="1915"/>
      <c r="R319" s="1915"/>
      <c r="S319" s="1915"/>
      <c r="T319" s="371"/>
      <c r="U319" s="1915"/>
      <c r="V319" s="1915"/>
      <c r="W319" s="1915"/>
      <c r="X319" s="1915"/>
      <c r="Y319" s="1915"/>
      <c r="Z319" s="1915"/>
      <c r="AA319" s="371"/>
      <c r="AB319" s="371"/>
    </row>
    <row r="320" spans="1:28" x14ac:dyDescent="0.35">
      <c r="A320" s="1915"/>
      <c r="B320" s="1915"/>
      <c r="C320" s="1915"/>
      <c r="D320" s="1915"/>
      <c r="E320" s="1915"/>
      <c r="F320" s="1915"/>
      <c r="G320" s="1915"/>
      <c r="H320" s="1915"/>
      <c r="I320" s="371"/>
      <c r="J320" s="371"/>
      <c r="K320" s="1915"/>
      <c r="L320" s="1915"/>
      <c r="M320" s="1915"/>
      <c r="N320" s="1915"/>
      <c r="O320" s="1915"/>
      <c r="P320" s="1915"/>
      <c r="Q320" s="1915"/>
      <c r="R320" s="1915"/>
      <c r="S320" s="1915"/>
      <c r="T320" s="371"/>
      <c r="U320" s="1915"/>
      <c r="V320" s="1915"/>
      <c r="W320" s="1915"/>
      <c r="X320" s="1915"/>
      <c r="Y320" s="1915"/>
      <c r="Z320" s="1915"/>
      <c r="AA320" s="371"/>
      <c r="AB320" s="371"/>
    </row>
    <row r="321" spans="1:28" x14ac:dyDescent="0.35">
      <c r="A321" s="1915"/>
      <c r="B321" s="1915"/>
      <c r="C321" s="1915"/>
      <c r="D321" s="1915"/>
      <c r="E321" s="1915"/>
      <c r="F321" s="1915"/>
      <c r="G321" s="1915"/>
      <c r="H321" s="1915"/>
      <c r="I321" s="371"/>
      <c r="J321" s="371"/>
      <c r="K321" s="1915"/>
      <c r="L321" s="1915"/>
      <c r="M321" s="1915"/>
      <c r="N321" s="1915"/>
      <c r="O321" s="1915"/>
      <c r="P321" s="1915"/>
      <c r="Q321" s="1915"/>
      <c r="R321" s="1915"/>
      <c r="S321" s="1915"/>
      <c r="T321" s="371"/>
      <c r="U321" s="1915"/>
      <c r="V321" s="1915"/>
      <c r="W321" s="1915"/>
      <c r="X321" s="1915"/>
      <c r="Y321" s="1915"/>
      <c r="Z321" s="1915"/>
      <c r="AA321" s="371"/>
      <c r="AB321" s="371"/>
    </row>
    <row r="322" spans="1:28" x14ac:dyDescent="0.35">
      <c r="A322" s="1915"/>
      <c r="B322" s="1915"/>
      <c r="C322" s="1915"/>
      <c r="D322" s="1915"/>
      <c r="E322" s="1915"/>
      <c r="F322" s="1915"/>
      <c r="G322" s="1915"/>
      <c r="H322" s="1915"/>
      <c r="I322" s="371"/>
      <c r="J322" s="371"/>
      <c r="K322" s="1915"/>
      <c r="L322" s="1915"/>
      <c r="M322" s="1915"/>
      <c r="N322" s="1915"/>
      <c r="O322" s="1915"/>
      <c r="P322" s="1915"/>
      <c r="Q322" s="1915"/>
      <c r="R322" s="1915"/>
      <c r="S322" s="1915"/>
      <c r="T322" s="371"/>
      <c r="U322" s="1915"/>
      <c r="V322" s="1915"/>
      <c r="W322" s="1915"/>
      <c r="X322" s="1915"/>
      <c r="Y322" s="1915"/>
      <c r="Z322" s="1915"/>
      <c r="AA322" s="371"/>
      <c r="AB322" s="371"/>
    </row>
    <row r="323" spans="1:28" x14ac:dyDescent="0.35">
      <c r="A323" s="1915"/>
      <c r="B323" s="1915"/>
      <c r="C323" s="1915"/>
      <c r="D323" s="1915"/>
      <c r="E323" s="1915"/>
      <c r="F323" s="1915"/>
      <c r="G323" s="1915"/>
      <c r="H323" s="1915"/>
      <c r="I323" s="371"/>
      <c r="J323" s="371"/>
      <c r="K323" s="1915"/>
      <c r="L323" s="1915"/>
      <c r="M323" s="1915"/>
      <c r="N323" s="1915"/>
      <c r="O323" s="1915"/>
      <c r="P323" s="1915"/>
      <c r="Q323" s="1915"/>
      <c r="R323" s="1915"/>
      <c r="S323" s="1915"/>
      <c r="T323" s="371"/>
      <c r="U323" s="1915"/>
      <c r="V323" s="1915"/>
      <c r="W323" s="1915"/>
      <c r="X323" s="1915"/>
      <c r="Y323" s="1915"/>
      <c r="Z323" s="1915"/>
      <c r="AA323" s="371"/>
      <c r="AB323" s="371"/>
    </row>
    <row r="324" spans="1:28" x14ac:dyDescent="0.35">
      <c r="A324" s="1915"/>
      <c r="B324" s="1915"/>
      <c r="C324" s="1915"/>
      <c r="D324" s="1915"/>
      <c r="E324" s="1915"/>
      <c r="F324" s="1915"/>
      <c r="G324" s="1915"/>
      <c r="H324" s="1915"/>
      <c r="I324" s="371"/>
      <c r="J324" s="371"/>
      <c r="K324" s="1915"/>
      <c r="L324" s="1915"/>
      <c r="M324" s="1915"/>
      <c r="N324" s="1915"/>
      <c r="O324" s="1915"/>
      <c r="P324" s="1915"/>
      <c r="Q324" s="1915"/>
      <c r="R324" s="1915"/>
      <c r="S324" s="1915"/>
      <c r="T324" s="371"/>
      <c r="U324" s="1915"/>
      <c r="V324" s="1915"/>
      <c r="W324" s="1915"/>
      <c r="X324" s="1915"/>
      <c r="Y324" s="1915"/>
      <c r="Z324" s="1915"/>
      <c r="AA324" s="371"/>
      <c r="AB324" s="371"/>
    </row>
    <row r="325" spans="1:28" x14ac:dyDescent="0.35">
      <c r="A325" s="1915"/>
      <c r="B325" s="1915"/>
      <c r="C325" s="1915"/>
      <c r="D325" s="1915"/>
      <c r="E325" s="1915"/>
      <c r="F325" s="1915"/>
      <c r="G325" s="1915"/>
      <c r="H325" s="1915"/>
      <c r="I325" s="371"/>
      <c r="J325" s="371"/>
      <c r="K325" s="1915"/>
      <c r="L325" s="1915"/>
      <c r="M325" s="1915"/>
      <c r="N325" s="1915"/>
      <c r="O325" s="1915"/>
      <c r="P325" s="1915"/>
      <c r="Q325" s="1915"/>
      <c r="R325" s="1915"/>
      <c r="S325" s="1915"/>
      <c r="T325" s="371"/>
      <c r="U325" s="1915"/>
      <c r="V325" s="1915"/>
      <c r="W325" s="1915"/>
      <c r="X325" s="1915"/>
      <c r="Y325" s="1915"/>
      <c r="Z325" s="1915"/>
      <c r="AA325" s="371"/>
      <c r="AB325" s="371"/>
    </row>
    <row r="326" spans="1:28" x14ac:dyDescent="0.35">
      <c r="A326" s="1915"/>
      <c r="B326" s="1915"/>
      <c r="C326" s="1915"/>
      <c r="D326" s="1915"/>
      <c r="E326" s="1915"/>
      <c r="F326" s="1915"/>
      <c r="G326" s="1915"/>
      <c r="H326" s="1915"/>
      <c r="I326" s="371"/>
      <c r="J326" s="371"/>
      <c r="K326" s="1915"/>
      <c r="L326" s="1915"/>
      <c r="M326" s="1915"/>
      <c r="N326" s="1915"/>
      <c r="O326" s="1915"/>
      <c r="P326" s="1915"/>
      <c r="Q326" s="1915"/>
      <c r="R326" s="1915"/>
      <c r="S326" s="1915"/>
      <c r="T326" s="371"/>
      <c r="U326" s="1915"/>
      <c r="V326" s="1915"/>
      <c r="W326" s="1915"/>
      <c r="X326" s="1915"/>
      <c r="Y326" s="1915"/>
      <c r="Z326" s="1915"/>
      <c r="AA326" s="371"/>
      <c r="AB326" s="371"/>
    </row>
    <row r="327" spans="1:28" x14ac:dyDescent="0.35">
      <c r="A327" s="1915"/>
      <c r="B327" s="1915"/>
      <c r="C327" s="1915"/>
      <c r="D327" s="1915"/>
      <c r="E327" s="1915"/>
      <c r="F327" s="1915"/>
      <c r="G327" s="1915"/>
      <c r="H327" s="1915"/>
      <c r="I327" s="371"/>
      <c r="J327" s="371"/>
      <c r="K327" s="1915"/>
      <c r="L327" s="1915"/>
      <c r="M327" s="1915"/>
      <c r="N327" s="1915"/>
      <c r="O327" s="1915"/>
      <c r="P327" s="1915"/>
      <c r="Q327" s="1915"/>
      <c r="R327" s="1915"/>
      <c r="S327" s="1915"/>
      <c r="T327" s="371"/>
      <c r="U327" s="1915"/>
      <c r="V327" s="1915"/>
      <c r="W327" s="1915"/>
      <c r="X327" s="1915"/>
      <c r="Y327" s="1915"/>
      <c r="Z327" s="1915"/>
      <c r="AA327" s="371"/>
      <c r="AB327" s="371"/>
    </row>
    <row r="328" spans="1:28" x14ac:dyDescent="0.35">
      <c r="A328" s="1915"/>
      <c r="B328" s="1915"/>
      <c r="C328" s="1915"/>
      <c r="D328" s="1915"/>
      <c r="E328" s="1915"/>
      <c r="F328" s="1915"/>
      <c r="G328" s="1915"/>
      <c r="H328" s="1915"/>
      <c r="I328" s="371"/>
      <c r="J328" s="371"/>
      <c r="K328" s="1915"/>
      <c r="L328" s="1915"/>
      <c r="M328" s="1915"/>
      <c r="N328" s="1915"/>
      <c r="O328" s="1915"/>
      <c r="P328" s="1915"/>
      <c r="Q328" s="1915"/>
      <c r="R328" s="1915"/>
      <c r="S328" s="1915"/>
      <c r="T328" s="371"/>
      <c r="U328" s="1915"/>
      <c r="V328" s="1915"/>
      <c r="W328" s="1915"/>
      <c r="X328" s="1915"/>
      <c r="Y328" s="1915"/>
      <c r="Z328" s="1915"/>
      <c r="AA328" s="371"/>
      <c r="AB328" s="371"/>
    </row>
    <row r="329" spans="1:28" x14ac:dyDescent="0.35">
      <c r="A329" s="1915"/>
      <c r="B329" s="1915"/>
      <c r="C329" s="1915"/>
      <c r="D329" s="1915"/>
      <c r="E329" s="1915"/>
      <c r="F329" s="1915"/>
      <c r="G329" s="1915"/>
      <c r="H329" s="1915"/>
      <c r="I329" s="371"/>
      <c r="J329" s="371"/>
      <c r="K329" s="1915"/>
      <c r="L329" s="1915"/>
      <c r="M329" s="1915"/>
      <c r="N329" s="1915"/>
      <c r="O329" s="1915"/>
      <c r="P329" s="1915"/>
      <c r="Q329" s="1915"/>
      <c r="R329" s="1915"/>
      <c r="S329" s="1915"/>
      <c r="T329" s="371"/>
      <c r="U329" s="1915"/>
      <c r="V329" s="1915"/>
      <c r="W329" s="1915"/>
      <c r="X329" s="1915"/>
      <c r="Y329" s="1915"/>
      <c r="Z329" s="1915"/>
      <c r="AA329" s="371"/>
      <c r="AB329" s="371"/>
    </row>
    <row r="330" spans="1:28" x14ac:dyDescent="0.35">
      <c r="A330" s="1915"/>
      <c r="B330" s="1915"/>
      <c r="C330" s="1915"/>
      <c r="D330" s="1915"/>
      <c r="E330" s="1915"/>
      <c r="F330" s="1915"/>
      <c r="G330" s="1915"/>
      <c r="H330" s="1915"/>
      <c r="I330" s="371"/>
      <c r="J330" s="371"/>
      <c r="K330" s="1915"/>
      <c r="L330" s="1915"/>
      <c r="M330" s="1915"/>
      <c r="N330" s="1915"/>
      <c r="O330" s="1915"/>
      <c r="P330" s="1915"/>
      <c r="Q330" s="1915"/>
      <c r="R330" s="1915"/>
      <c r="S330" s="1915"/>
      <c r="T330" s="371"/>
      <c r="U330" s="1915"/>
      <c r="V330" s="1915"/>
      <c r="W330" s="1915"/>
      <c r="X330" s="1915"/>
      <c r="Y330" s="1915"/>
      <c r="Z330" s="1915"/>
      <c r="AA330" s="371"/>
      <c r="AB330" s="371"/>
    </row>
    <row r="331" spans="1:28" x14ac:dyDescent="0.35">
      <c r="A331" s="1915"/>
      <c r="B331" s="1915"/>
      <c r="C331" s="1915"/>
      <c r="D331" s="1915"/>
      <c r="E331" s="1915"/>
      <c r="F331" s="1915"/>
      <c r="G331" s="1915"/>
      <c r="H331" s="1915"/>
      <c r="I331" s="371"/>
      <c r="J331" s="371"/>
      <c r="K331" s="1915"/>
      <c r="L331" s="1915"/>
      <c r="M331" s="1915"/>
      <c r="N331" s="1915"/>
      <c r="O331" s="1915"/>
      <c r="P331" s="1915"/>
      <c r="Q331" s="1915"/>
      <c r="R331" s="1915"/>
      <c r="S331" s="1915"/>
      <c r="T331" s="371"/>
      <c r="U331" s="1915"/>
      <c r="V331" s="1915"/>
      <c r="W331" s="1915"/>
      <c r="X331" s="1915"/>
      <c r="Y331" s="1915"/>
      <c r="Z331" s="1915"/>
      <c r="AA331" s="371"/>
      <c r="AB331" s="371"/>
    </row>
    <row r="332" spans="1:28" x14ac:dyDescent="0.35">
      <c r="A332" s="1915"/>
      <c r="B332" s="1915"/>
      <c r="C332" s="1915"/>
      <c r="D332" s="1915"/>
      <c r="E332" s="1915"/>
      <c r="F332" s="1915"/>
      <c r="G332" s="1915"/>
      <c r="H332" s="1915"/>
      <c r="I332" s="371"/>
      <c r="J332" s="371"/>
      <c r="K332" s="1915"/>
      <c r="L332" s="1915"/>
      <c r="M332" s="1915"/>
      <c r="N332" s="1915"/>
      <c r="O332" s="1915"/>
      <c r="P332" s="1915"/>
      <c r="Q332" s="1915"/>
      <c r="R332" s="1915"/>
      <c r="S332" s="1915"/>
      <c r="T332" s="371"/>
      <c r="U332" s="1915"/>
      <c r="V332" s="1915"/>
      <c r="W332" s="1915"/>
      <c r="X332" s="1915"/>
      <c r="Y332" s="1915"/>
      <c r="Z332" s="1915"/>
      <c r="AA332" s="371"/>
      <c r="AB332" s="371"/>
    </row>
    <row r="333" spans="1:28" x14ac:dyDescent="0.35">
      <c r="A333" s="1915"/>
      <c r="B333" s="1915"/>
      <c r="C333" s="1915"/>
      <c r="D333" s="1915"/>
      <c r="E333" s="1915"/>
      <c r="F333" s="1915"/>
      <c r="G333" s="1915"/>
      <c r="H333" s="1915"/>
      <c r="I333" s="371"/>
      <c r="J333" s="371"/>
      <c r="K333" s="1915"/>
      <c r="L333" s="1915"/>
      <c r="M333" s="1915"/>
      <c r="N333" s="1915"/>
      <c r="O333" s="1915"/>
      <c r="P333" s="1915"/>
      <c r="Q333" s="1915"/>
      <c r="R333" s="1915"/>
      <c r="S333" s="1915"/>
      <c r="T333" s="371"/>
      <c r="U333" s="1915"/>
      <c r="V333" s="1915"/>
      <c r="W333" s="1915"/>
      <c r="X333" s="1915"/>
      <c r="Y333" s="1915"/>
      <c r="Z333" s="1915"/>
      <c r="AA333" s="371"/>
      <c r="AB333" s="371"/>
    </row>
    <row r="334" spans="1:28" x14ac:dyDescent="0.35">
      <c r="A334" s="1915"/>
      <c r="B334" s="1915"/>
      <c r="C334" s="1915"/>
      <c r="D334" s="1915"/>
      <c r="E334" s="1915"/>
      <c r="F334" s="1915"/>
      <c r="G334" s="1915"/>
      <c r="H334" s="1915"/>
      <c r="I334" s="371"/>
      <c r="J334" s="371"/>
      <c r="K334" s="1915"/>
      <c r="L334" s="1915"/>
      <c r="M334" s="1915"/>
      <c r="N334" s="1915"/>
      <c r="O334" s="1915"/>
      <c r="P334" s="1915"/>
      <c r="Q334" s="1915"/>
      <c r="R334" s="1915"/>
      <c r="S334" s="1915"/>
      <c r="T334" s="371"/>
      <c r="U334" s="1915"/>
      <c r="V334" s="1915"/>
      <c r="W334" s="1915"/>
      <c r="X334" s="1915"/>
      <c r="Y334" s="1915"/>
      <c r="Z334" s="1915"/>
      <c r="AA334" s="371"/>
      <c r="AB334" s="371"/>
    </row>
    <row r="335" spans="1:28" x14ac:dyDescent="0.35">
      <c r="A335" s="1915"/>
      <c r="B335" s="1915"/>
      <c r="C335" s="1915"/>
      <c r="D335" s="1915"/>
      <c r="E335" s="1915"/>
      <c r="F335" s="1915"/>
      <c r="G335" s="1915"/>
      <c r="H335" s="1915"/>
      <c r="I335" s="371"/>
      <c r="J335" s="371"/>
      <c r="K335" s="1915"/>
      <c r="L335" s="1915"/>
      <c r="M335" s="1915"/>
      <c r="N335" s="1915"/>
      <c r="O335" s="1915"/>
      <c r="P335" s="1915"/>
      <c r="Q335" s="1915"/>
      <c r="R335" s="1915"/>
      <c r="S335" s="1915"/>
      <c r="T335" s="371"/>
      <c r="U335" s="1915"/>
      <c r="V335" s="1915"/>
      <c r="W335" s="1915"/>
      <c r="X335" s="1915"/>
      <c r="Y335" s="1915"/>
      <c r="Z335" s="1915"/>
      <c r="AA335" s="371"/>
      <c r="AB335" s="371"/>
    </row>
    <row r="336" spans="1:28" x14ac:dyDescent="0.35">
      <c r="A336" s="1915"/>
      <c r="B336" s="1915"/>
      <c r="C336" s="1915"/>
      <c r="D336" s="1915"/>
      <c r="E336" s="1915"/>
      <c r="F336" s="1915"/>
      <c r="G336" s="1915"/>
      <c r="H336" s="1915"/>
      <c r="I336" s="371"/>
      <c r="J336" s="371"/>
      <c r="K336" s="1915"/>
      <c r="L336" s="1915"/>
      <c r="M336" s="1915"/>
      <c r="N336" s="1915"/>
      <c r="O336" s="1915"/>
      <c r="P336" s="1915"/>
      <c r="Q336" s="1915"/>
      <c r="R336" s="1915"/>
      <c r="S336" s="1915"/>
      <c r="T336" s="371"/>
      <c r="U336" s="1915"/>
      <c r="V336" s="1915"/>
      <c r="W336" s="1915"/>
      <c r="X336" s="1915"/>
      <c r="Y336" s="1915"/>
      <c r="Z336" s="1915"/>
      <c r="AA336" s="371"/>
      <c r="AB336" s="371"/>
    </row>
    <row r="337" spans="1:28" x14ac:dyDescent="0.35">
      <c r="A337" s="1915"/>
      <c r="B337" s="1915"/>
      <c r="C337" s="1915"/>
      <c r="D337" s="1915"/>
      <c r="E337" s="1915"/>
      <c r="F337" s="1915"/>
      <c r="G337" s="1915"/>
      <c r="H337" s="1915"/>
      <c r="I337" s="371"/>
      <c r="J337" s="371"/>
      <c r="K337" s="1915"/>
      <c r="L337" s="1915"/>
      <c r="M337" s="1915"/>
      <c r="N337" s="1915"/>
      <c r="O337" s="1915"/>
      <c r="P337" s="1915"/>
      <c r="Q337" s="1915"/>
      <c r="R337" s="1915"/>
      <c r="S337" s="1915"/>
      <c r="T337" s="371"/>
      <c r="U337" s="1915"/>
      <c r="V337" s="1915"/>
      <c r="W337" s="1915"/>
      <c r="X337" s="1915"/>
      <c r="Y337" s="1915"/>
      <c r="Z337" s="1915"/>
      <c r="AA337" s="371"/>
      <c r="AB337" s="371"/>
    </row>
    <row r="338" spans="1:28" x14ac:dyDescent="0.35">
      <c r="A338" s="1915"/>
      <c r="B338" s="1915"/>
      <c r="C338" s="1915"/>
      <c r="D338" s="1915"/>
      <c r="E338" s="1915"/>
      <c r="F338" s="1915"/>
      <c r="G338" s="1915"/>
      <c r="H338" s="1915"/>
      <c r="I338" s="371"/>
      <c r="J338" s="371"/>
      <c r="K338" s="1915"/>
      <c r="L338" s="1915"/>
      <c r="M338" s="1915"/>
      <c r="N338" s="1915"/>
      <c r="O338" s="1915"/>
      <c r="P338" s="1915"/>
      <c r="Q338" s="1915"/>
      <c r="R338" s="1915"/>
      <c r="S338" s="1915"/>
      <c r="T338" s="371"/>
      <c r="U338" s="1915"/>
      <c r="V338" s="1915"/>
      <c r="W338" s="1915"/>
      <c r="X338" s="1915"/>
      <c r="Y338" s="1915"/>
      <c r="Z338" s="1915"/>
      <c r="AA338" s="371"/>
      <c r="AB338" s="371"/>
    </row>
    <row r="339" spans="1:28" x14ac:dyDescent="0.35">
      <c r="A339" s="1915"/>
      <c r="B339" s="1915"/>
      <c r="C339" s="1915"/>
      <c r="D339" s="1915"/>
      <c r="E339" s="1915"/>
      <c r="F339" s="1915"/>
      <c r="G339" s="1915"/>
      <c r="H339" s="1915"/>
      <c r="I339" s="371"/>
      <c r="J339" s="371"/>
      <c r="K339" s="1915"/>
      <c r="L339" s="1915"/>
      <c r="M339" s="1915"/>
      <c r="N339" s="1915"/>
      <c r="O339" s="1915"/>
      <c r="P339" s="1915"/>
      <c r="Q339" s="1915"/>
      <c r="R339" s="1915"/>
      <c r="S339" s="1915"/>
      <c r="T339" s="371"/>
      <c r="U339" s="1915"/>
      <c r="V339" s="1915"/>
      <c r="W339" s="1915"/>
      <c r="X339" s="1915"/>
      <c r="Y339" s="1915"/>
      <c r="Z339" s="1915"/>
      <c r="AA339" s="371"/>
      <c r="AB339" s="371"/>
    </row>
    <row r="340" spans="1:28" x14ac:dyDescent="0.35">
      <c r="A340" s="1915"/>
      <c r="B340" s="1915"/>
      <c r="C340" s="1915"/>
      <c r="D340" s="1915"/>
      <c r="E340" s="1915"/>
      <c r="F340" s="1915"/>
      <c r="G340" s="1915"/>
      <c r="H340" s="1915"/>
      <c r="I340" s="371"/>
      <c r="J340" s="371"/>
      <c r="K340" s="1915"/>
      <c r="L340" s="1915"/>
      <c r="M340" s="1915"/>
      <c r="N340" s="1915"/>
      <c r="O340" s="1915"/>
      <c r="P340" s="1915"/>
      <c r="Q340" s="1915"/>
      <c r="R340" s="1915"/>
      <c r="S340" s="1915"/>
      <c r="T340" s="371"/>
      <c r="U340" s="1915"/>
      <c r="V340" s="1915"/>
      <c r="W340" s="1915"/>
      <c r="X340" s="1915"/>
      <c r="Y340" s="1915"/>
      <c r="Z340" s="1915"/>
      <c r="AA340" s="371"/>
      <c r="AB340" s="371"/>
    </row>
    <row r="341" spans="1:28" x14ac:dyDescent="0.35">
      <c r="A341" s="1915"/>
      <c r="B341" s="1915"/>
      <c r="C341" s="1915"/>
      <c r="D341" s="1915"/>
      <c r="E341" s="1915"/>
      <c r="F341" s="1915"/>
      <c r="G341" s="1915"/>
      <c r="H341" s="1915"/>
      <c r="I341" s="371"/>
      <c r="J341" s="371"/>
      <c r="K341" s="1915"/>
      <c r="L341" s="1915"/>
      <c r="M341" s="1915"/>
      <c r="N341" s="1915"/>
      <c r="O341" s="1915"/>
      <c r="P341" s="1915"/>
      <c r="Q341" s="1915"/>
      <c r="R341" s="1915"/>
      <c r="S341" s="1915"/>
      <c r="T341" s="371"/>
      <c r="U341" s="1915"/>
      <c r="V341" s="1915"/>
      <c r="W341" s="1915"/>
      <c r="X341" s="1915"/>
      <c r="Y341" s="1915"/>
      <c r="Z341" s="1915"/>
      <c r="AA341" s="371"/>
      <c r="AB341" s="371"/>
    </row>
    <row r="342" spans="1:28" x14ac:dyDescent="0.35">
      <c r="A342" s="1915"/>
      <c r="B342" s="1915"/>
      <c r="C342" s="1915"/>
      <c r="D342" s="1915"/>
      <c r="E342" s="1915"/>
      <c r="F342" s="1915"/>
      <c r="G342" s="1915"/>
      <c r="H342" s="1915"/>
      <c r="I342" s="371"/>
      <c r="J342" s="371"/>
      <c r="K342" s="1915"/>
      <c r="L342" s="1915"/>
      <c r="M342" s="1915"/>
      <c r="N342" s="1915"/>
      <c r="O342" s="1915"/>
      <c r="P342" s="1915"/>
      <c r="Q342" s="1915"/>
      <c r="R342" s="1915"/>
      <c r="S342" s="1915"/>
      <c r="T342" s="371"/>
      <c r="U342" s="1915"/>
      <c r="V342" s="1915"/>
      <c r="W342" s="1915"/>
      <c r="X342" s="1915"/>
      <c r="Y342" s="1915"/>
      <c r="Z342" s="1915"/>
      <c r="AA342" s="371"/>
      <c r="AB342" s="371"/>
    </row>
    <row r="343" spans="1:28" x14ac:dyDescent="0.35">
      <c r="A343" s="1915"/>
      <c r="B343" s="1915"/>
      <c r="C343" s="1915"/>
      <c r="D343" s="1915"/>
      <c r="E343" s="1915"/>
      <c r="F343" s="1915"/>
      <c r="G343" s="1915"/>
      <c r="H343" s="1915"/>
      <c r="I343" s="371"/>
      <c r="J343" s="371"/>
      <c r="K343" s="1915"/>
      <c r="L343" s="1915"/>
      <c r="M343" s="1915"/>
      <c r="N343" s="1915"/>
      <c r="O343" s="1915"/>
      <c r="P343" s="1915"/>
      <c r="Q343" s="1915"/>
      <c r="R343" s="1915"/>
      <c r="S343" s="1915"/>
      <c r="T343" s="371"/>
      <c r="U343" s="1915"/>
      <c r="V343" s="1915"/>
      <c r="W343" s="1915"/>
      <c r="X343" s="1915"/>
      <c r="Y343" s="1915"/>
      <c r="Z343" s="1915"/>
      <c r="AA343" s="371"/>
      <c r="AB343" s="371"/>
    </row>
    <row r="344" spans="1:28" x14ac:dyDescent="0.35">
      <c r="A344" s="1915"/>
      <c r="B344" s="1915"/>
      <c r="C344" s="1915"/>
      <c r="D344" s="1915"/>
      <c r="E344" s="1915"/>
      <c r="F344" s="1915"/>
      <c r="G344" s="1915"/>
      <c r="H344" s="1915"/>
      <c r="I344" s="371"/>
      <c r="J344" s="371"/>
      <c r="K344" s="1915"/>
      <c r="L344" s="1915"/>
      <c r="M344" s="1915"/>
      <c r="N344" s="1915"/>
      <c r="O344" s="1915"/>
      <c r="P344" s="1915"/>
      <c r="Q344" s="1915"/>
      <c r="R344" s="1915"/>
      <c r="S344" s="1915"/>
      <c r="T344" s="371"/>
      <c r="U344" s="1915"/>
      <c r="V344" s="1915"/>
      <c r="W344" s="1915"/>
      <c r="X344" s="1915"/>
      <c r="Y344" s="1915"/>
      <c r="Z344" s="1915"/>
      <c r="AA344" s="371"/>
      <c r="AB344" s="371"/>
    </row>
    <row r="345" spans="1:28" x14ac:dyDescent="0.35">
      <c r="A345" s="1915"/>
      <c r="B345" s="1915"/>
      <c r="C345" s="1915"/>
      <c r="D345" s="1915"/>
      <c r="E345" s="1915"/>
      <c r="F345" s="1915"/>
      <c r="G345" s="1915"/>
      <c r="H345" s="1915"/>
      <c r="I345" s="371"/>
      <c r="J345" s="371"/>
      <c r="K345" s="1915"/>
      <c r="L345" s="1915"/>
      <c r="M345" s="1915"/>
      <c r="N345" s="1915"/>
      <c r="O345" s="1915"/>
      <c r="P345" s="1915"/>
      <c r="Q345" s="1915"/>
      <c r="R345" s="1915"/>
      <c r="S345" s="1915"/>
      <c r="T345" s="371"/>
      <c r="U345" s="1915"/>
      <c r="V345" s="1915"/>
      <c r="W345" s="1915"/>
      <c r="X345" s="1915"/>
      <c r="Y345" s="1915"/>
      <c r="Z345" s="1915"/>
      <c r="AA345" s="371"/>
      <c r="AB345" s="371"/>
    </row>
    <row r="346" spans="1:28" x14ac:dyDescent="0.35">
      <c r="A346" s="1915"/>
      <c r="B346" s="1915"/>
      <c r="C346" s="1915"/>
      <c r="D346" s="1915"/>
      <c r="E346" s="1915"/>
      <c r="F346" s="1915"/>
      <c r="G346" s="1915"/>
      <c r="H346" s="1915"/>
      <c r="I346" s="371"/>
      <c r="J346" s="371"/>
      <c r="K346" s="1915"/>
      <c r="L346" s="1915"/>
      <c r="M346" s="1915"/>
      <c r="N346" s="1915"/>
      <c r="O346" s="1915"/>
      <c r="P346" s="1915"/>
      <c r="Q346" s="1915"/>
      <c r="R346" s="1915"/>
      <c r="S346" s="1915"/>
      <c r="T346" s="371"/>
      <c r="U346" s="1915"/>
      <c r="V346" s="1915"/>
      <c r="W346" s="1915"/>
      <c r="X346" s="1915"/>
      <c r="Y346" s="1915"/>
      <c r="Z346" s="1915"/>
      <c r="AA346" s="371"/>
      <c r="AB346" s="371"/>
    </row>
    <row r="347" spans="1:28" x14ac:dyDescent="0.35">
      <c r="A347" s="1915"/>
      <c r="B347" s="1915"/>
      <c r="C347" s="1915"/>
      <c r="D347" s="1915"/>
      <c r="E347" s="1915"/>
      <c r="F347" s="1915"/>
      <c r="G347" s="1915"/>
      <c r="H347" s="1915"/>
      <c r="I347" s="371"/>
      <c r="J347" s="371"/>
      <c r="K347" s="1915"/>
      <c r="L347" s="1915"/>
      <c r="M347" s="1915"/>
      <c r="N347" s="1915"/>
      <c r="O347" s="1915"/>
      <c r="P347" s="1915"/>
      <c r="Q347" s="1915"/>
      <c r="R347" s="1915"/>
      <c r="S347" s="1915"/>
      <c r="T347" s="371"/>
      <c r="U347" s="1915"/>
      <c r="V347" s="1915"/>
      <c r="W347" s="1915"/>
      <c r="X347" s="1915"/>
      <c r="Y347" s="1915"/>
      <c r="Z347" s="1915"/>
      <c r="AA347" s="371"/>
      <c r="AB347" s="371"/>
    </row>
    <row r="348" spans="1:28" x14ac:dyDescent="0.35">
      <c r="A348" s="1915"/>
      <c r="B348" s="1915"/>
      <c r="C348" s="1915"/>
      <c r="D348" s="1915"/>
      <c r="E348" s="1915"/>
      <c r="F348" s="1915"/>
      <c r="G348" s="1915"/>
      <c r="H348" s="1915"/>
      <c r="I348" s="371"/>
      <c r="J348" s="371"/>
      <c r="K348" s="1915"/>
      <c r="L348" s="1915"/>
      <c r="M348" s="1915"/>
      <c r="N348" s="1915"/>
      <c r="O348" s="1915"/>
      <c r="P348" s="1915"/>
      <c r="Q348" s="1915"/>
      <c r="R348" s="1915"/>
      <c r="S348" s="1915"/>
      <c r="T348" s="371"/>
      <c r="U348" s="1915"/>
      <c r="V348" s="1915"/>
      <c r="W348" s="1915"/>
      <c r="X348" s="1915"/>
      <c r="Y348" s="1915"/>
      <c r="Z348" s="1915"/>
      <c r="AA348" s="371"/>
      <c r="AB348" s="371"/>
    </row>
    <row r="349" spans="1:28" x14ac:dyDescent="0.35">
      <c r="A349" s="1915"/>
      <c r="B349" s="1915"/>
      <c r="C349" s="1915"/>
      <c r="D349" s="1915"/>
      <c r="E349" s="1915"/>
      <c r="F349" s="1915"/>
      <c r="G349" s="1915"/>
      <c r="H349" s="1915"/>
      <c r="I349" s="371"/>
      <c r="J349" s="371"/>
      <c r="K349" s="1915"/>
      <c r="L349" s="1915"/>
      <c r="M349" s="1915"/>
      <c r="N349" s="1915"/>
      <c r="O349" s="1915"/>
      <c r="P349" s="1915"/>
      <c r="Q349" s="1915"/>
      <c r="R349" s="1915"/>
      <c r="S349" s="1915"/>
      <c r="T349" s="371"/>
      <c r="U349" s="1915"/>
      <c r="V349" s="1915"/>
      <c r="W349" s="1915"/>
      <c r="X349" s="1915"/>
      <c r="Y349" s="1915"/>
      <c r="Z349" s="1915"/>
      <c r="AA349" s="371"/>
      <c r="AB349" s="371"/>
    </row>
    <row r="350" spans="1:28" x14ac:dyDescent="0.35">
      <c r="A350" s="1915"/>
      <c r="B350" s="1915"/>
      <c r="C350" s="1915"/>
      <c r="D350" s="1915"/>
      <c r="E350" s="1915"/>
      <c r="F350" s="1915"/>
      <c r="G350" s="1915"/>
      <c r="H350" s="1915"/>
      <c r="I350" s="371"/>
      <c r="J350" s="371"/>
      <c r="K350" s="1915"/>
      <c r="L350" s="1915"/>
      <c r="M350" s="1915"/>
      <c r="N350" s="1915"/>
      <c r="O350" s="1915"/>
      <c r="P350" s="1915"/>
      <c r="Q350" s="1915"/>
      <c r="R350" s="1915"/>
      <c r="S350" s="1915"/>
      <c r="T350" s="371"/>
      <c r="U350" s="1915"/>
      <c r="V350" s="1915"/>
      <c r="W350" s="1915"/>
      <c r="X350" s="1915"/>
      <c r="Y350" s="1915"/>
      <c r="Z350" s="1915"/>
      <c r="AA350" s="371"/>
      <c r="AB350" s="371"/>
    </row>
    <row r="351" spans="1:28" x14ac:dyDescent="0.35">
      <c r="A351" s="1915"/>
      <c r="B351" s="1915"/>
      <c r="C351" s="1915"/>
      <c r="D351" s="1915"/>
      <c r="E351" s="1915"/>
      <c r="F351" s="1915"/>
      <c r="G351" s="1915"/>
      <c r="H351" s="1915"/>
      <c r="I351" s="371"/>
      <c r="J351" s="371"/>
      <c r="K351" s="1915"/>
      <c r="L351" s="1915"/>
      <c r="M351" s="1915"/>
      <c r="N351" s="1915"/>
      <c r="O351" s="1915"/>
      <c r="P351" s="1915"/>
      <c r="Q351" s="1915"/>
      <c r="R351" s="1915"/>
      <c r="S351" s="1915"/>
      <c r="T351" s="371"/>
      <c r="U351" s="1915"/>
      <c r="V351" s="1915"/>
      <c r="W351" s="1915"/>
      <c r="X351" s="1915"/>
      <c r="Y351" s="1915"/>
      <c r="Z351" s="1915"/>
      <c r="AA351" s="371"/>
      <c r="AB351" s="371"/>
    </row>
    <row r="352" spans="1:28" x14ac:dyDescent="0.35">
      <c r="A352" s="1915"/>
      <c r="B352" s="1915"/>
      <c r="C352" s="1915"/>
      <c r="D352" s="1915"/>
      <c r="E352" s="1915"/>
      <c r="F352" s="1915"/>
      <c r="G352" s="1915"/>
      <c r="H352" s="1915"/>
      <c r="I352" s="371"/>
      <c r="J352" s="371"/>
      <c r="K352" s="1915"/>
      <c r="L352" s="1915"/>
      <c r="M352" s="1915"/>
      <c r="N352" s="1915"/>
      <c r="O352" s="1915"/>
      <c r="P352" s="1915"/>
      <c r="Q352" s="1915"/>
      <c r="R352" s="1915"/>
      <c r="S352" s="1915"/>
      <c r="T352" s="371"/>
      <c r="U352" s="1915"/>
      <c r="V352" s="1915"/>
      <c r="W352" s="1915"/>
      <c r="X352" s="1915"/>
      <c r="Y352" s="1915"/>
      <c r="Z352" s="1915"/>
      <c r="AA352" s="371"/>
      <c r="AB352" s="371"/>
    </row>
    <row r="353" spans="1:28" x14ac:dyDescent="0.35">
      <c r="A353" s="1915"/>
      <c r="B353" s="1915"/>
      <c r="C353" s="1915"/>
      <c r="D353" s="1915"/>
      <c r="E353" s="1915"/>
      <c r="F353" s="1915"/>
      <c r="G353" s="1915"/>
      <c r="H353" s="1915"/>
      <c r="I353" s="371"/>
      <c r="J353" s="371"/>
      <c r="K353" s="1915"/>
      <c r="L353" s="1915"/>
      <c r="M353" s="1915"/>
      <c r="N353" s="1915"/>
      <c r="O353" s="1915"/>
      <c r="P353" s="1915"/>
      <c r="Q353" s="1915"/>
      <c r="R353" s="1915"/>
      <c r="S353" s="1915"/>
      <c r="T353" s="371"/>
      <c r="U353" s="1915"/>
      <c r="V353" s="1915"/>
      <c r="W353" s="1915"/>
      <c r="X353" s="1915"/>
      <c r="Y353" s="1915"/>
      <c r="Z353" s="1915"/>
      <c r="AA353" s="371"/>
      <c r="AB353" s="371"/>
    </row>
    <row r="354" spans="1:28" x14ac:dyDescent="0.35">
      <c r="A354" s="1915"/>
      <c r="B354" s="1915"/>
      <c r="C354" s="1915"/>
      <c r="D354" s="1915"/>
      <c r="E354" s="1915"/>
      <c r="F354" s="1915"/>
      <c r="G354" s="1915"/>
      <c r="H354" s="1915"/>
      <c r="I354" s="371"/>
      <c r="J354" s="371"/>
      <c r="K354" s="1915"/>
      <c r="L354" s="1915"/>
      <c r="M354" s="1915"/>
      <c r="N354" s="1915"/>
      <c r="O354" s="1915"/>
      <c r="P354" s="1915"/>
      <c r="Q354" s="1915"/>
      <c r="R354" s="1915"/>
      <c r="S354" s="1915"/>
      <c r="T354" s="371"/>
      <c r="U354" s="1915"/>
      <c r="V354" s="1915"/>
      <c r="W354" s="1915"/>
      <c r="X354" s="1915"/>
      <c r="Y354" s="1915"/>
      <c r="Z354" s="1915"/>
      <c r="AA354" s="371"/>
      <c r="AB354" s="371"/>
    </row>
    <row r="355" spans="1:28" x14ac:dyDescent="0.35">
      <c r="A355" s="1915"/>
      <c r="B355" s="1915"/>
      <c r="C355" s="1915"/>
      <c r="D355" s="1915"/>
      <c r="E355" s="1915"/>
      <c r="F355" s="1915"/>
      <c r="G355" s="1915"/>
      <c r="H355" s="1915"/>
      <c r="I355" s="371"/>
      <c r="J355" s="371"/>
      <c r="K355" s="1915"/>
      <c r="L355" s="1915"/>
      <c r="M355" s="1915"/>
      <c r="N355" s="1915"/>
      <c r="O355" s="1915"/>
      <c r="P355" s="1915"/>
      <c r="Q355" s="1915"/>
      <c r="R355" s="1915"/>
      <c r="S355" s="1915"/>
      <c r="T355" s="371"/>
      <c r="U355" s="1915"/>
      <c r="V355" s="1915"/>
      <c r="W355" s="1915"/>
      <c r="X355" s="1915"/>
      <c r="Y355" s="1915"/>
      <c r="Z355" s="1915"/>
      <c r="AA355" s="371"/>
      <c r="AB355" s="371"/>
    </row>
    <row r="356" spans="1:28" x14ac:dyDescent="0.35">
      <c r="A356" s="1915"/>
      <c r="B356" s="1915"/>
      <c r="C356" s="1915"/>
      <c r="D356" s="1915"/>
      <c r="E356" s="1915"/>
      <c r="F356" s="1915"/>
      <c r="G356" s="1915"/>
      <c r="H356" s="1915"/>
      <c r="I356" s="371"/>
      <c r="J356" s="371"/>
      <c r="K356" s="1915"/>
      <c r="L356" s="1915"/>
      <c r="M356" s="1915"/>
      <c r="N356" s="1915"/>
      <c r="O356" s="1915"/>
      <c r="P356" s="1915"/>
      <c r="Q356" s="1915"/>
      <c r="R356" s="1915"/>
      <c r="S356" s="1915"/>
      <c r="T356" s="371"/>
      <c r="U356" s="1915"/>
      <c r="V356" s="1915"/>
      <c r="W356" s="1915"/>
      <c r="X356" s="1915"/>
      <c r="Y356" s="1915"/>
      <c r="Z356" s="1915"/>
      <c r="AA356" s="371"/>
      <c r="AB356" s="371"/>
    </row>
    <row r="357" spans="1:28" x14ac:dyDescent="0.35">
      <c r="A357" s="1915"/>
      <c r="B357" s="1915"/>
      <c r="C357" s="1915"/>
      <c r="D357" s="1915"/>
      <c r="E357" s="1915"/>
      <c r="F357" s="1915"/>
      <c r="G357" s="1915"/>
      <c r="H357" s="1915"/>
      <c r="I357" s="371"/>
      <c r="J357" s="371"/>
      <c r="K357" s="1915"/>
      <c r="L357" s="1915"/>
      <c r="M357" s="1915"/>
      <c r="N357" s="1915"/>
      <c r="O357" s="1915"/>
      <c r="P357" s="1915"/>
      <c r="Q357" s="1915"/>
      <c r="R357" s="1915"/>
      <c r="S357" s="1915"/>
      <c r="T357" s="371"/>
      <c r="U357" s="1915"/>
      <c r="V357" s="1915"/>
      <c r="W357" s="1915"/>
      <c r="X357" s="1915"/>
      <c r="Y357" s="1915"/>
      <c r="Z357" s="1915"/>
      <c r="AA357" s="371"/>
      <c r="AB357" s="371"/>
    </row>
    <row r="358" spans="1:28" x14ac:dyDescent="0.35">
      <c r="A358" s="1915"/>
      <c r="B358" s="1915"/>
      <c r="C358" s="1915"/>
      <c r="D358" s="1915"/>
      <c r="E358" s="1915"/>
      <c r="F358" s="1915"/>
      <c r="G358" s="1915"/>
      <c r="H358" s="1915"/>
      <c r="I358" s="371"/>
      <c r="J358" s="371"/>
      <c r="K358" s="1915"/>
      <c r="L358" s="1915"/>
      <c r="M358" s="1915"/>
      <c r="N358" s="1915"/>
      <c r="O358" s="1915"/>
      <c r="P358" s="1915"/>
      <c r="Q358" s="1915"/>
      <c r="R358" s="1915"/>
      <c r="S358" s="1915"/>
      <c r="T358" s="371"/>
      <c r="U358" s="1915"/>
      <c r="V358" s="1915"/>
      <c r="W358" s="1915"/>
      <c r="X358" s="1915"/>
      <c r="Y358" s="1915"/>
      <c r="Z358" s="1915"/>
      <c r="AA358" s="371"/>
      <c r="AB358" s="371"/>
    </row>
    <row r="359" spans="1:28" x14ac:dyDescent="0.35">
      <c r="A359" s="1915"/>
      <c r="B359" s="1915"/>
      <c r="C359" s="1915"/>
      <c r="D359" s="1915"/>
      <c r="E359" s="1915"/>
      <c r="F359" s="1915"/>
      <c r="G359" s="1915"/>
      <c r="H359" s="1915"/>
      <c r="I359" s="371"/>
      <c r="J359" s="371"/>
      <c r="K359" s="1915"/>
      <c r="L359" s="1915"/>
      <c r="M359" s="1915"/>
      <c r="N359" s="1915"/>
      <c r="O359" s="1915"/>
      <c r="P359" s="1915"/>
      <c r="Q359" s="1915"/>
      <c r="R359" s="1915"/>
      <c r="S359" s="1915"/>
      <c r="T359" s="371"/>
      <c r="U359" s="1915"/>
      <c r="V359" s="1915"/>
      <c r="W359" s="1915"/>
      <c r="X359" s="1915"/>
      <c r="Y359" s="1915"/>
      <c r="Z359" s="1915"/>
      <c r="AA359" s="371"/>
      <c r="AB359" s="371"/>
    </row>
    <row r="360" spans="1:28" x14ac:dyDescent="0.35">
      <c r="A360" s="1915"/>
      <c r="B360" s="1915"/>
      <c r="C360" s="1915"/>
      <c r="D360" s="1915"/>
      <c r="E360" s="1915"/>
      <c r="F360" s="1915"/>
      <c r="G360" s="1915"/>
      <c r="H360" s="1915"/>
      <c r="I360" s="371"/>
      <c r="J360" s="371"/>
      <c r="K360" s="1915"/>
      <c r="L360" s="1915"/>
      <c r="M360" s="1915"/>
      <c r="N360" s="1915"/>
      <c r="O360" s="1915"/>
      <c r="P360" s="1915"/>
      <c r="Q360" s="1915"/>
      <c r="R360" s="1915"/>
      <c r="S360" s="1915"/>
      <c r="T360" s="371"/>
      <c r="U360" s="1915"/>
      <c r="V360" s="1915"/>
      <c r="W360" s="1915"/>
      <c r="X360" s="1915"/>
      <c r="Y360" s="1915"/>
      <c r="Z360" s="1915"/>
      <c r="AA360" s="371"/>
      <c r="AB360" s="371"/>
    </row>
    <row r="361" spans="1:28" x14ac:dyDescent="0.35">
      <c r="A361" s="1915"/>
      <c r="B361" s="1915"/>
      <c r="C361" s="1915"/>
      <c r="D361" s="1915"/>
      <c r="E361" s="1915"/>
      <c r="F361" s="1915"/>
      <c r="G361" s="1915"/>
      <c r="H361" s="1915"/>
      <c r="I361" s="371"/>
      <c r="J361" s="371"/>
      <c r="K361" s="1915"/>
      <c r="L361" s="1915"/>
      <c r="M361" s="1915"/>
      <c r="N361" s="1915"/>
      <c r="O361" s="1915"/>
      <c r="P361" s="1915"/>
      <c r="Q361" s="1915"/>
      <c r="R361" s="1915"/>
      <c r="S361" s="1915"/>
      <c r="T361" s="371"/>
      <c r="U361" s="1915"/>
      <c r="V361" s="1915"/>
      <c r="W361" s="1915"/>
      <c r="X361" s="1915"/>
      <c r="Y361" s="1915"/>
      <c r="Z361" s="1915"/>
      <c r="AA361" s="371"/>
      <c r="AB361" s="371"/>
    </row>
    <row r="362" spans="1:28" x14ac:dyDescent="0.35">
      <c r="A362" s="1915"/>
      <c r="B362" s="1915"/>
      <c r="C362" s="1915"/>
      <c r="D362" s="1915"/>
      <c r="E362" s="1915"/>
      <c r="F362" s="1915"/>
      <c r="G362" s="1915"/>
      <c r="H362" s="1915"/>
      <c r="I362" s="371"/>
      <c r="J362" s="371"/>
      <c r="K362" s="1915"/>
      <c r="L362" s="1915"/>
      <c r="M362" s="1915"/>
      <c r="N362" s="1915"/>
      <c r="O362" s="1915"/>
      <c r="P362" s="1915"/>
      <c r="Q362" s="1915"/>
      <c r="R362" s="1915"/>
      <c r="S362" s="1915"/>
      <c r="T362" s="371"/>
      <c r="U362" s="1915"/>
      <c r="V362" s="1915"/>
      <c r="W362" s="1915"/>
      <c r="X362" s="1915"/>
      <c r="Y362" s="1915"/>
      <c r="Z362" s="1915"/>
      <c r="AA362" s="371"/>
      <c r="AB362" s="371"/>
    </row>
    <row r="363" spans="1:28" x14ac:dyDescent="0.35">
      <c r="A363" s="1915"/>
      <c r="B363" s="1915"/>
      <c r="C363" s="1915"/>
      <c r="D363" s="1915"/>
      <c r="E363" s="1915"/>
      <c r="F363" s="1915"/>
      <c r="G363" s="1915"/>
      <c r="H363" s="1915"/>
      <c r="I363" s="371"/>
      <c r="J363" s="371"/>
      <c r="K363" s="1915"/>
      <c r="L363" s="1915"/>
      <c r="M363" s="1915"/>
      <c r="N363" s="1915"/>
      <c r="O363" s="1915"/>
      <c r="P363" s="1915"/>
      <c r="Q363" s="1915"/>
      <c r="R363" s="1915"/>
      <c r="S363" s="1915"/>
      <c r="T363" s="371"/>
      <c r="U363" s="1915"/>
      <c r="V363" s="1915"/>
      <c r="W363" s="1915"/>
      <c r="X363" s="1915"/>
      <c r="Y363" s="1915"/>
      <c r="Z363" s="1915"/>
      <c r="AA363" s="371"/>
      <c r="AB363" s="371"/>
    </row>
    <row r="364" spans="1:28" x14ac:dyDescent="0.35">
      <c r="A364" s="1915"/>
      <c r="B364" s="1915"/>
      <c r="C364" s="1915"/>
      <c r="D364" s="1915"/>
      <c r="E364" s="1915"/>
      <c r="F364" s="1915"/>
      <c r="G364" s="1915"/>
      <c r="H364" s="1915"/>
      <c r="I364" s="371"/>
      <c r="J364" s="371"/>
      <c r="K364" s="1915"/>
      <c r="L364" s="1915"/>
      <c r="M364" s="1915"/>
      <c r="N364" s="1915"/>
      <c r="O364" s="1915"/>
      <c r="P364" s="1915"/>
      <c r="Q364" s="1915"/>
      <c r="R364" s="1915"/>
      <c r="S364" s="1915"/>
      <c r="T364" s="371"/>
      <c r="U364" s="1915"/>
      <c r="V364" s="1915"/>
      <c r="W364" s="1915"/>
      <c r="X364" s="1915"/>
      <c r="Y364" s="1915"/>
      <c r="Z364" s="1915"/>
      <c r="AA364" s="371"/>
      <c r="AB364" s="371"/>
    </row>
    <row r="365" spans="1:28" x14ac:dyDescent="0.35">
      <c r="A365" s="1915"/>
      <c r="B365" s="1915"/>
      <c r="C365" s="1915"/>
      <c r="D365" s="1915"/>
      <c r="E365" s="1915"/>
      <c r="F365" s="1915"/>
      <c r="G365" s="1915"/>
      <c r="H365" s="1915"/>
      <c r="I365" s="371"/>
      <c r="J365" s="371"/>
      <c r="K365" s="1915"/>
      <c r="L365" s="1915"/>
      <c r="M365" s="1915"/>
      <c r="N365" s="1915"/>
      <c r="O365" s="1915"/>
      <c r="P365" s="1915"/>
      <c r="Q365" s="1915"/>
      <c r="R365" s="1915"/>
      <c r="S365" s="1915"/>
      <c r="T365" s="371"/>
      <c r="U365" s="1915"/>
      <c r="V365" s="1915"/>
      <c r="W365" s="1915"/>
      <c r="X365" s="1915"/>
      <c r="Y365" s="1915"/>
      <c r="Z365" s="1915"/>
      <c r="AA365" s="371"/>
      <c r="AB365" s="371"/>
    </row>
    <row r="366" spans="1:28" x14ac:dyDescent="0.35">
      <c r="A366" s="1915"/>
      <c r="B366" s="1915"/>
      <c r="C366" s="1915"/>
      <c r="D366" s="1915"/>
      <c r="E366" s="1915"/>
      <c r="F366" s="1915"/>
      <c r="G366" s="1915"/>
      <c r="H366" s="1915"/>
      <c r="I366" s="371"/>
      <c r="J366" s="371"/>
      <c r="K366" s="1915"/>
      <c r="L366" s="1915"/>
      <c r="M366" s="1915"/>
      <c r="N366" s="1915"/>
      <c r="O366" s="1915"/>
      <c r="P366" s="1915"/>
      <c r="Q366" s="1915"/>
      <c r="R366" s="1915"/>
      <c r="S366" s="1915"/>
      <c r="T366" s="371"/>
      <c r="U366" s="1915"/>
      <c r="V366" s="1915"/>
      <c r="W366" s="1915"/>
      <c r="X366" s="1915"/>
      <c r="Y366" s="1915"/>
      <c r="Z366" s="1915"/>
      <c r="AA366" s="371"/>
      <c r="AB366" s="371"/>
    </row>
    <row r="367" spans="1:28" x14ac:dyDescent="0.35">
      <c r="A367" s="1915"/>
      <c r="B367" s="1915"/>
      <c r="C367" s="1915"/>
      <c r="D367" s="1915"/>
      <c r="E367" s="1915"/>
      <c r="F367" s="1915"/>
      <c r="G367" s="1915"/>
      <c r="H367" s="1915"/>
      <c r="I367" s="371"/>
      <c r="J367" s="371"/>
      <c r="K367" s="1915"/>
      <c r="L367" s="1915"/>
      <c r="M367" s="1915"/>
      <c r="N367" s="1915"/>
      <c r="O367" s="1915"/>
      <c r="P367" s="1915"/>
      <c r="Q367" s="1915"/>
      <c r="R367" s="1915"/>
      <c r="S367" s="1915"/>
      <c r="T367" s="371"/>
      <c r="U367" s="1915"/>
      <c r="V367" s="1915"/>
      <c r="W367" s="1915"/>
      <c r="X367" s="1915"/>
      <c r="Y367" s="1915"/>
      <c r="Z367" s="1915"/>
      <c r="AA367" s="371"/>
      <c r="AB367" s="371"/>
    </row>
    <row r="368" spans="1:28" x14ac:dyDescent="0.35">
      <c r="A368" s="1915"/>
      <c r="B368" s="1915"/>
      <c r="C368" s="1915"/>
      <c r="D368" s="1915"/>
      <c r="E368" s="1915"/>
      <c r="F368" s="1915"/>
      <c r="G368" s="1915"/>
      <c r="H368" s="1915"/>
      <c r="I368" s="371"/>
      <c r="J368" s="371"/>
      <c r="K368" s="1915"/>
      <c r="L368" s="1915"/>
      <c r="M368" s="1915"/>
      <c r="N368" s="1915"/>
      <c r="O368" s="1915"/>
      <c r="P368" s="1915"/>
      <c r="Q368" s="1915"/>
      <c r="R368" s="1915"/>
      <c r="S368" s="1915"/>
      <c r="T368" s="371"/>
      <c r="U368" s="1915"/>
      <c r="V368" s="1915"/>
      <c r="W368" s="1915"/>
      <c r="X368" s="1915"/>
      <c r="Y368" s="1915"/>
      <c r="Z368" s="1915"/>
      <c r="AA368" s="371"/>
      <c r="AB368" s="371"/>
    </row>
    <row r="369" spans="1:28" x14ac:dyDescent="0.35">
      <c r="A369" s="1915"/>
      <c r="B369" s="1915"/>
      <c r="C369" s="1915"/>
      <c r="D369" s="1915"/>
      <c r="E369" s="1915"/>
      <c r="F369" s="1915"/>
      <c r="G369" s="1915"/>
      <c r="H369" s="1915"/>
      <c r="I369" s="371"/>
      <c r="J369" s="371"/>
      <c r="K369" s="1915"/>
      <c r="L369" s="1915"/>
      <c r="M369" s="1915"/>
      <c r="N369" s="1915"/>
      <c r="O369" s="1915"/>
      <c r="P369" s="1915"/>
      <c r="Q369" s="1915"/>
      <c r="R369" s="1915"/>
      <c r="S369" s="1915"/>
      <c r="T369" s="371"/>
      <c r="U369" s="1915"/>
      <c r="V369" s="1915"/>
      <c r="W369" s="1915"/>
      <c r="X369" s="1915"/>
      <c r="Y369" s="1915"/>
      <c r="Z369" s="1915"/>
      <c r="AA369" s="371"/>
      <c r="AB369" s="371"/>
    </row>
    <row r="370" spans="1:28" x14ac:dyDescent="0.35">
      <c r="A370" s="1915"/>
      <c r="B370" s="1915"/>
      <c r="C370" s="1915"/>
      <c r="D370" s="1915"/>
      <c r="E370" s="1915"/>
      <c r="F370" s="1915"/>
      <c r="G370" s="1915"/>
      <c r="H370" s="1915"/>
      <c r="I370" s="371"/>
      <c r="J370" s="371"/>
      <c r="K370" s="1915"/>
      <c r="L370" s="1915"/>
      <c r="M370" s="1915"/>
      <c r="N370" s="1915"/>
      <c r="O370" s="1915"/>
      <c r="P370" s="1915"/>
      <c r="Q370" s="1915"/>
      <c r="R370" s="1915"/>
      <c r="S370" s="1915"/>
      <c r="T370" s="371"/>
      <c r="U370" s="1915"/>
      <c r="V370" s="1915"/>
      <c r="W370" s="1915"/>
      <c r="X370" s="1915"/>
      <c r="Y370" s="1915"/>
      <c r="Z370" s="1915"/>
      <c r="AA370" s="371"/>
      <c r="AB370" s="371"/>
    </row>
    <row r="371" spans="1:28" x14ac:dyDescent="0.35">
      <c r="A371" s="1915"/>
      <c r="B371" s="1915"/>
      <c r="C371" s="1915"/>
      <c r="D371" s="1915"/>
      <c r="E371" s="1915"/>
      <c r="F371" s="1915"/>
      <c r="G371" s="1915"/>
      <c r="H371" s="1915"/>
      <c r="I371" s="371"/>
      <c r="J371" s="371"/>
      <c r="K371" s="1915"/>
      <c r="L371" s="1915"/>
      <c r="M371" s="1915"/>
      <c r="N371" s="1915"/>
      <c r="O371" s="1915"/>
      <c r="P371" s="1915"/>
      <c r="Q371" s="1915"/>
      <c r="R371" s="1915"/>
      <c r="S371" s="1915"/>
      <c r="T371" s="371"/>
      <c r="U371" s="1915"/>
      <c r="V371" s="1915"/>
      <c r="W371" s="1915"/>
      <c r="X371" s="1915"/>
      <c r="Y371" s="1915"/>
      <c r="Z371" s="1915"/>
      <c r="AA371" s="371"/>
      <c r="AB371" s="371"/>
    </row>
    <row r="372" spans="1:28" x14ac:dyDescent="0.35">
      <c r="A372" s="1915"/>
      <c r="B372" s="1915"/>
      <c r="C372" s="1915"/>
      <c r="D372" s="1915"/>
      <c r="E372" s="1915"/>
      <c r="F372" s="1915"/>
      <c r="G372" s="1915"/>
      <c r="H372" s="1915"/>
      <c r="I372" s="371"/>
      <c r="J372" s="371"/>
      <c r="K372" s="1915"/>
      <c r="L372" s="1915"/>
      <c r="M372" s="1915"/>
      <c r="N372" s="1915"/>
      <c r="O372" s="1915"/>
      <c r="P372" s="1915"/>
      <c r="Q372" s="1915"/>
      <c r="R372" s="1915"/>
      <c r="S372" s="1915"/>
      <c r="T372" s="371"/>
      <c r="U372" s="1915"/>
      <c r="V372" s="1915"/>
      <c r="W372" s="1915"/>
      <c r="X372" s="1915"/>
      <c r="Y372" s="1915"/>
      <c r="Z372" s="1915"/>
      <c r="AA372" s="371"/>
      <c r="AB372" s="371"/>
    </row>
    <row r="373" spans="1:28" x14ac:dyDescent="0.35">
      <c r="A373" s="1915"/>
      <c r="B373" s="1915"/>
      <c r="C373" s="1915"/>
      <c r="D373" s="1915"/>
      <c r="E373" s="1915"/>
      <c r="F373" s="1915"/>
      <c r="G373" s="1915"/>
      <c r="H373" s="1915"/>
      <c r="I373" s="371"/>
      <c r="J373" s="371"/>
      <c r="K373" s="1915"/>
      <c r="L373" s="1915"/>
      <c r="M373" s="1915"/>
      <c r="N373" s="1915"/>
      <c r="O373" s="1915"/>
      <c r="P373" s="1915"/>
      <c r="Q373" s="1915"/>
      <c r="R373" s="1915"/>
      <c r="S373" s="1915"/>
      <c r="T373" s="371"/>
      <c r="U373" s="1915"/>
      <c r="V373" s="1915"/>
      <c r="W373" s="1915"/>
      <c r="X373" s="1915"/>
      <c r="Y373" s="1915"/>
      <c r="Z373" s="1915"/>
      <c r="AA373" s="371"/>
      <c r="AB373" s="371"/>
    </row>
    <row r="374" spans="1:28" x14ac:dyDescent="0.35">
      <c r="A374" s="1915"/>
      <c r="B374" s="1915"/>
      <c r="C374" s="1915"/>
      <c r="D374" s="1915"/>
      <c r="E374" s="1915"/>
      <c r="F374" s="1915"/>
      <c r="G374" s="1915"/>
      <c r="H374" s="1915"/>
      <c r="I374" s="371"/>
      <c r="J374" s="371"/>
      <c r="K374" s="1915"/>
      <c r="L374" s="1915"/>
      <c r="M374" s="1915"/>
      <c r="N374" s="1915"/>
      <c r="O374" s="1915"/>
      <c r="P374" s="1915"/>
      <c r="Q374" s="1915"/>
      <c r="R374" s="1915"/>
      <c r="S374" s="1915"/>
      <c r="T374" s="371"/>
      <c r="U374" s="1915"/>
      <c r="V374" s="1915"/>
      <c r="W374" s="1915"/>
      <c r="X374" s="1915"/>
      <c r="Y374" s="1915"/>
      <c r="Z374" s="1915"/>
      <c r="AA374" s="371"/>
      <c r="AB374" s="371"/>
    </row>
    <row r="375" spans="1:28" x14ac:dyDescent="0.35">
      <c r="A375" s="1915"/>
      <c r="B375" s="1915"/>
      <c r="C375" s="1915"/>
      <c r="D375" s="1915"/>
      <c r="E375" s="1915"/>
      <c r="F375" s="1915"/>
      <c r="G375" s="1915"/>
      <c r="H375" s="1915"/>
      <c r="I375" s="371"/>
      <c r="J375" s="371"/>
      <c r="K375" s="1915"/>
      <c r="L375" s="1915"/>
      <c r="M375" s="1915"/>
      <c r="N375" s="1915"/>
      <c r="O375" s="1915"/>
      <c r="P375" s="1915"/>
      <c r="Q375" s="1915"/>
      <c r="R375" s="1915"/>
      <c r="S375" s="1915"/>
      <c r="T375" s="371"/>
      <c r="U375" s="1915"/>
      <c r="V375" s="1915"/>
      <c r="W375" s="1915"/>
      <c r="X375" s="1915"/>
      <c r="Y375" s="1915"/>
      <c r="Z375" s="1915"/>
      <c r="AA375" s="371"/>
      <c r="AB375" s="371"/>
    </row>
    <row r="376" spans="1:28" x14ac:dyDescent="0.35">
      <c r="A376" s="1915"/>
      <c r="B376" s="1915"/>
      <c r="C376" s="1915"/>
      <c r="D376" s="1915"/>
      <c r="E376" s="1915"/>
      <c r="F376" s="1915"/>
      <c r="G376" s="1915"/>
      <c r="H376" s="1915"/>
      <c r="I376" s="371"/>
      <c r="J376" s="371"/>
      <c r="K376" s="1915"/>
      <c r="L376" s="1915"/>
      <c r="M376" s="1915"/>
      <c r="N376" s="1915"/>
      <c r="O376" s="1915"/>
      <c r="P376" s="1915"/>
      <c r="Q376" s="1915"/>
      <c r="R376" s="1915"/>
      <c r="S376" s="1915"/>
      <c r="T376" s="371"/>
      <c r="U376" s="1915"/>
      <c r="V376" s="1915"/>
      <c r="W376" s="1915"/>
      <c r="X376" s="1915"/>
      <c r="Y376" s="1915"/>
      <c r="Z376" s="1915"/>
      <c r="AA376" s="371"/>
      <c r="AB376" s="371"/>
    </row>
    <row r="377" spans="1:28" x14ac:dyDescent="0.35">
      <c r="A377" s="1915"/>
      <c r="B377" s="1915"/>
      <c r="C377" s="1915"/>
      <c r="D377" s="1915"/>
      <c r="E377" s="1915"/>
      <c r="F377" s="1915"/>
      <c r="G377" s="1915"/>
      <c r="H377" s="1915"/>
      <c r="I377" s="371"/>
      <c r="J377" s="371"/>
      <c r="K377" s="1915"/>
      <c r="L377" s="1915"/>
      <c r="M377" s="1915"/>
      <c r="N377" s="1915"/>
      <c r="O377" s="1915"/>
      <c r="P377" s="1915"/>
      <c r="Q377" s="1915"/>
      <c r="R377" s="1915"/>
      <c r="S377" s="1915"/>
      <c r="T377" s="371"/>
      <c r="U377" s="1915"/>
      <c r="V377" s="1915"/>
      <c r="W377" s="1915"/>
      <c r="X377" s="1915"/>
      <c r="Y377" s="1915"/>
      <c r="Z377" s="1915"/>
      <c r="AA377" s="371"/>
      <c r="AB377" s="371"/>
    </row>
    <row r="378" spans="1:28" x14ac:dyDescent="0.35">
      <c r="A378" s="1915"/>
      <c r="B378" s="1915"/>
      <c r="C378" s="1915"/>
      <c r="D378" s="1915"/>
      <c r="E378" s="1915"/>
      <c r="F378" s="1915"/>
      <c r="G378" s="1915"/>
      <c r="H378" s="1915"/>
      <c r="I378" s="371"/>
      <c r="J378" s="371"/>
      <c r="K378" s="1915"/>
      <c r="L378" s="1915"/>
      <c r="M378" s="1915"/>
      <c r="N378" s="1915"/>
      <c r="O378" s="1915"/>
      <c r="P378" s="1915"/>
      <c r="Q378" s="1915"/>
      <c r="R378" s="1915"/>
      <c r="S378" s="1915"/>
      <c r="T378" s="371"/>
      <c r="U378" s="1915"/>
      <c r="V378" s="1915"/>
      <c r="W378" s="1915"/>
      <c r="X378" s="1915"/>
      <c r="Y378" s="1915"/>
      <c r="Z378" s="1915"/>
      <c r="AA378" s="371"/>
      <c r="AB378" s="371"/>
    </row>
    <row r="379" spans="1:28" x14ac:dyDescent="0.35">
      <c r="A379" s="1915"/>
      <c r="B379" s="1915"/>
      <c r="C379" s="1915"/>
      <c r="D379" s="1915"/>
      <c r="E379" s="1915"/>
      <c r="F379" s="1915"/>
      <c r="G379" s="1915"/>
      <c r="H379" s="1915"/>
      <c r="I379" s="371"/>
      <c r="J379" s="371"/>
      <c r="K379" s="1915"/>
      <c r="L379" s="1915"/>
      <c r="M379" s="1915"/>
      <c r="N379" s="1915"/>
      <c r="O379" s="1915"/>
      <c r="P379" s="1915"/>
      <c r="Q379" s="1915"/>
      <c r="R379" s="1915"/>
      <c r="S379" s="1915"/>
      <c r="T379" s="371"/>
      <c r="U379" s="1915"/>
      <c r="V379" s="1915"/>
      <c r="W379" s="1915"/>
      <c r="X379" s="1915"/>
      <c r="Y379" s="1915"/>
      <c r="Z379" s="1915"/>
      <c r="AA379" s="371"/>
      <c r="AB379" s="371"/>
    </row>
    <row r="380" spans="1:28" x14ac:dyDescent="0.35">
      <c r="A380" s="1915"/>
      <c r="B380" s="1915"/>
      <c r="C380" s="1915"/>
      <c r="D380" s="1915"/>
      <c r="E380" s="1915"/>
      <c r="F380" s="1915"/>
      <c r="G380" s="1915"/>
      <c r="H380" s="1915"/>
      <c r="I380" s="371"/>
      <c r="J380" s="371"/>
      <c r="K380" s="1915"/>
      <c r="L380" s="1915"/>
      <c r="M380" s="1915"/>
      <c r="N380" s="1915"/>
      <c r="O380" s="1915"/>
      <c r="P380" s="1915"/>
      <c r="Q380" s="1915"/>
      <c r="R380" s="1915"/>
      <c r="S380" s="1915"/>
      <c r="T380" s="371"/>
      <c r="U380" s="1915"/>
      <c r="V380" s="1915"/>
      <c r="W380" s="1915"/>
      <c r="X380" s="1915"/>
      <c r="Y380" s="1915"/>
      <c r="Z380" s="1915"/>
      <c r="AA380" s="371"/>
      <c r="AB380" s="371"/>
    </row>
    <row r="381" spans="1:28" x14ac:dyDescent="0.35">
      <c r="A381" s="1915"/>
      <c r="B381" s="1915"/>
      <c r="C381" s="1915"/>
      <c r="D381" s="1915"/>
      <c r="E381" s="1915"/>
      <c r="F381" s="1915"/>
      <c r="G381" s="1915"/>
      <c r="H381" s="1915"/>
      <c r="I381" s="371"/>
      <c r="J381" s="371"/>
      <c r="K381" s="1915"/>
      <c r="L381" s="1915"/>
      <c r="M381" s="1915"/>
      <c r="N381" s="1915"/>
      <c r="O381" s="1915"/>
      <c r="P381" s="1915"/>
      <c r="Q381" s="1915"/>
      <c r="R381" s="1915"/>
      <c r="S381" s="1915"/>
      <c r="T381" s="371"/>
      <c r="U381" s="1915"/>
      <c r="V381" s="1915"/>
      <c r="W381" s="1915"/>
      <c r="X381" s="1915"/>
      <c r="Y381" s="1915"/>
      <c r="Z381" s="1915"/>
      <c r="AA381" s="371"/>
      <c r="AB381" s="371"/>
    </row>
    <row r="382" spans="1:28" x14ac:dyDescent="0.35">
      <c r="A382" s="1915"/>
      <c r="B382" s="1915"/>
      <c r="C382" s="1915"/>
      <c r="D382" s="1915"/>
      <c r="E382" s="1915"/>
      <c r="F382" s="1915"/>
      <c r="G382" s="1915"/>
      <c r="H382" s="1915"/>
      <c r="I382" s="371"/>
      <c r="J382" s="371"/>
      <c r="K382" s="1915"/>
      <c r="L382" s="1915"/>
      <c r="M382" s="1915"/>
      <c r="N382" s="1915"/>
      <c r="O382" s="1915"/>
      <c r="P382" s="1915"/>
      <c r="Q382" s="1915"/>
      <c r="R382" s="1915"/>
      <c r="S382" s="1915"/>
      <c r="T382" s="371"/>
      <c r="U382" s="1915"/>
      <c r="V382" s="1915"/>
      <c r="W382" s="1915"/>
      <c r="X382" s="1915"/>
      <c r="Y382" s="1915"/>
      <c r="Z382" s="1915"/>
      <c r="AA382" s="371"/>
      <c r="AB382" s="371"/>
    </row>
    <row r="383" spans="1:28" x14ac:dyDescent="0.35">
      <c r="A383" s="1915"/>
      <c r="B383" s="1915"/>
      <c r="C383" s="1915"/>
      <c r="D383" s="1915"/>
      <c r="E383" s="1915"/>
      <c r="F383" s="1915"/>
      <c r="G383" s="1915"/>
      <c r="H383" s="1915"/>
      <c r="I383" s="371"/>
      <c r="J383" s="371"/>
      <c r="K383" s="1915"/>
      <c r="L383" s="1915"/>
      <c r="M383" s="1915"/>
      <c r="N383" s="1915"/>
      <c r="O383" s="1915"/>
      <c r="P383" s="1915"/>
      <c r="Q383" s="1915"/>
      <c r="R383" s="1915"/>
      <c r="S383" s="1915"/>
      <c r="T383" s="371"/>
      <c r="U383" s="1915"/>
      <c r="V383" s="1915"/>
      <c r="W383" s="1915"/>
      <c r="X383" s="1915"/>
      <c r="Y383" s="1915"/>
      <c r="Z383" s="1915"/>
      <c r="AA383" s="371"/>
      <c r="AB383" s="371"/>
    </row>
    <row r="384" spans="1:28" x14ac:dyDescent="0.35">
      <c r="A384" s="1915"/>
      <c r="B384" s="1915"/>
      <c r="C384" s="1915"/>
      <c r="D384" s="1915"/>
      <c r="E384" s="1915"/>
      <c r="F384" s="1915"/>
      <c r="G384" s="1915"/>
      <c r="H384" s="1915"/>
      <c r="I384" s="371"/>
      <c r="J384" s="371"/>
      <c r="K384" s="1915"/>
      <c r="L384" s="1915"/>
      <c r="M384" s="1915"/>
      <c r="N384" s="1915"/>
      <c r="O384" s="1915"/>
      <c r="P384" s="1915"/>
      <c r="Q384" s="1915"/>
      <c r="R384" s="1915"/>
      <c r="S384" s="1915"/>
      <c r="T384" s="371"/>
      <c r="U384" s="1915"/>
      <c r="V384" s="1915"/>
      <c r="W384" s="1915"/>
      <c r="X384" s="1915"/>
      <c r="Y384" s="1915"/>
      <c r="Z384" s="1915"/>
      <c r="AA384" s="371"/>
      <c r="AB384" s="371"/>
    </row>
    <row r="385" spans="1:28" x14ac:dyDescent="0.35">
      <c r="A385" s="1915"/>
      <c r="B385" s="1915"/>
      <c r="C385" s="1915"/>
      <c r="D385" s="1915"/>
      <c r="E385" s="1915"/>
      <c r="F385" s="1915"/>
      <c r="G385" s="1915"/>
      <c r="H385" s="1915"/>
      <c r="I385" s="371"/>
      <c r="J385" s="371"/>
      <c r="K385" s="1915"/>
      <c r="L385" s="1915"/>
      <c r="M385" s="1915"/>
      <c r="N385" s="1915"/>
      <c r="O385" s="1915"/>
      <c r="P385" s="1915"/>
      <c r="Q385" s="1915"/>
      <c r="R385" s="1915"/>
      <c r="S385" s="1915"/>
      <c r="T385" s="371"/>
      <c r="U385" s="1915"/>
      <c r="V385" s="1915"/>
      <c r="W385" s="1915"/>
      <c r="X385" s="1915"/>
      <c r="Y385" s="1915"/>
      <c r="Z385" s="1915"/>
      <c r="AA385" s="371"/>
      <c r="AB385" s="371"/>
    </row>
    <row r="386" spans="1:28" x14ac:dyDescent="0.35">
      <c r="A386" s="1915"/>
      <c r="B386" s="1915"/>
      <c r="C386" s="1915"/>
      <c r="D386" s="1915"/>
      <c r="E386" s="1915"/>
      <c r="F386" s="1915"/>
      <c r="G386" s="1915"/>
      <c r="H386" s="1915"/>
      <c r="I386" s="371"/>
      <c r="J386" s="371"/>
      <c r="K386" s="1915"/>
      <c r="L386" s="1915"/>
      <c r="M386" s="1915"/>
      <c r="N386" s="1915"/>
      <c r="O386" s="1915"/>
      <c r="P386" s="1915"/>
      <c r="Q386" s="1915"/>
      <c r="R386" s="1915"/>
      <c r="S386" s="1915"/>
      <c r="T386" s="371"/>
      <c r="U386" s="1915"/>
      <c r="V386" s="1915"/>
      <c r="W386" s="1915"/>
      <c r="X386" s="1915"/>
      <c r="Y386" s="1915"/>
      <c r="Z386" s="1915"/>
      <c r="AA386" s="371"/>
      <c r="AB386" s="371"/>
    </row>
    <row r="387" spans="1:28" x14ac:dyDescent="0.35">
      <c r="A387" s="1915"/>
      <c r="B387" s="1915"/>
      <c r="C387" s="1915"/>
      <c r="D387" s="1915"/>
      <c r="E387" s="1915"/>
      <c r="F387" s="1915"/>
      <c r="G387" s="1915"/>
      <c r="H387" s="1915"/>
      <c r="I387" s="371"/>
      <c r="J387" s="371"/>
      <c r="K387" s="1915"/>
      <c r="L387" s="1915"/>
      <c r="M387" s="1915"/>
      <c r="N387" s="1915"/>
      <c r="O387" s="1915"/>
      <c r="P387" s="1915"/>
      <c r="Q387" s="1915"/>
      <c r="R387" s="1915"/>
      <c r="S387" s="1915"/>
      <c r="T387" s="371"/>
      <c r="U387" s="1915"/>
      <c r="V387" s="1915"/>
      <c r="W387" s="1915"/>
      <c r="X387" s="1915"/>
      <c r="Y387" s="1915"/>
      <c r="Z387" s="1915"/>
      <c r="AA387" s="371"/>
      <c r="AB387" s="371"/>
    </row>
    <row r="388" spans="1:28" x14ac:dyDescent="0.35">
      <c r="A388" s="1915"/>
      <c r="B388" s="1915"/>
      <c r="C388" s="1915"/>
      <c r="D388" s="1915"/>
      <c r="E388" s="1915"/>
      <c r="F388" s="1915"/>
      <c r="G388" s="1915"/>
      <c r="H388" s="1915"/>
      <c r="I388" s="371"/>
      <c r="J388" s="371"/>
      <c r="K388" s="1915"/>
      <c r="L388" s="1915"/>
      <c r="M388" s="1915"/>
      <c r="N388" s="1915"/>
      <c r="O388" s="1915"/>
      <c r="P388" s="1915"/>
      <c r="Q388" s="1915"/>
      <c r="R388" s="1915"/>
      <c r="S388" s="1915"/>
      <c r="T388" s="371"/>
      <c r="U388" s="1915"/>
      <c r="V388" s="1915"/>
      <c r="W388" s="1915"/>
      <c r="X388" s="1915"/>
      <c r="Y388" s="1915"/>
      <c r="Z388" s="1915"/>
      <c r="AA388" s="371"/>
      <c r="AB388" s="371"/>
    </row>
    <row r="389" spans="1:28" x14ac:dyDescent="0.35">
      <c r="A389" s="1915"/>
      <c r="B389" s="1915"/>
      <c r="C389" s="1915"/>
      <c r="D389" s="1915"/>
      <c r="E389" s="1915"/>
      <c r="F389" s="1915"/>
      <c r="G389" s="1915"/>
      <c r="H389" s="1915"/>
      <c r="I389" s="371"/>
      <c r="J389" s="371"/>
      <c r="K389" s="1915"/>
      <c r="L389" s="1915"/>
      <c r="M389" s="1915"/>
      <c r="N389" s="1915"/>
      <c r="O389" s="1915"/>
      <c r="P389" s="1915"/>
      <c r="Q389" s="1915"/>
      <c r="R389" s="1915"/>
      <c r="S389" s="1915"/>
      <c r="T389" s="371"/>
      <c r="U389" s="1915"/>
      <c r="V389" s="1915"/>
      <c r="W389" s="1915"/>
      <c r="X389" s="1915"/>
      <c r="Y389" s="1915"/>
      <c r="Z389" s="1915"/>
      <c r="AA389" s="371"/>
      <c r="AB389" s="371"/>
    </row>
    <row r="390" spans="1:28" x14ac:dyDescent="0.35">
      <c r="A390" s="1915"/>
      <c r="B390" s="1915"/>
      <c r="C390" s="1915"/>
      <c r="D390" s="1915"/>
      <c r="E390" s="1915"/>
      <c r="F390" s="1915"/>
      <c r="G390" s="1915"/>
      <c r="H390" s="1915"/>
      <c r="I390" s="371"/>
      <c r="J390" s="371"/>
      <c r="K390" s="1915"/>
      <c r="L390" s="1915"/>
      <c r="M390" s="1915"/>
      <c r="N390" s="1915"/>
      <c r="O390" s="1915"/>
      <c r="P390" s="1915"/>
      <c r="Q390" s="1915"/>
      <c r="R390" s="1915"/>
      <c r="S390" s="1915"/>
      <c r="T390" s="371"/>
      <c r="U390" s="1915"/>
      <c r="V390" s="1915"/>
      <c r="W390" s="1915"/>
      <c r="X390" s="1915"/>
      <c r="Y390" s="1915"/>
      <c r="Z390" s="1915"/>
      <c r="AA390" s="371"/>
      <c r="AB390" s="371"/>
    </row>
    <row r="391" spans="1:28" x14ac:dyDescent="0.35">
      <c r="A391" s="1915"/>
      <c r="B391" s="1915"/>
      <c r="C391" s="1915"/>
      <c r="D391" s="1915"/>
      <c r="E391" s="1915"/>
      <c r="F391" s="1915"/>
      <c r="G391" s="1915"/>
      <c r="H391" s="1915"/>
      <c r="I391" s="371"/>
      <c r="J391" s="371"/>
      <c r="K391" s="1915"/>
      <c r="L391" s="1915"/>
      <c r="M391" s="1915"/>
      <c r="N391" s="1915"/>
      <c r="O391" s="1915"/>
      <c r="P391" s="1915"/>
      <c r="Q391" s="1915"/>
      <c r="R391" s="1915"/>
      <c r="S391" s="1915"/>
      <c r="T391" s="371"/>
      <c r="U391" s="1915"/>
      <c r="V391" s="1915"/>
      <c r="W391" s="1915"/>
      <c r="X391" s="1915"/>
      <c r="Y391" s="1915"/>
      <c r="Z391" s="1915"/>
      <c r="AA391" s="371"/>
      <c r="AB391" s="371"/>
    </row>
    <row r="392" spans="1:28" x14ac:dyDescent="0.35">
      <c r="A392" s="1915"/>
      <c r="B392" s="1915"/>
      <c r="C392" s="1915"/>
      <c r="D392" s="1915"/>
      <c r="E392" s="1915"/>
      <c r="F392" s="1915"/>
      <c r="G392" s="1915"/>
      <c r="H392" s="1915"/>
      <c r="I392" s="371"/>
      <c r="J392" s="371"/>
      <c r="K392" s="1915"/>
      <c r="L392" s="1915"/>
      <c r="M392" s="1915"/>
      <c r="N392" s="1915"/>
      <c r="O392" s="1915"/>
      <c r="P392" s="1915"/>
      <c r="Q392" s="1915"/>
      <c r="R392" s="1915"/>
      <c r="S392" s="1915"/>
      <c r="T392" s="371"/>
      <c r="U392" s="1915"/>
      <c r="V392" s="1915"/>
      <c r="W392" s="1915"/>
      <c r="X392" s="1915"/>
      <c r="Y392" s="1915"/>
      <c r="Z392" s="1915"/>
      <c r="AA392" s="371"/>
      <c r="AB392" s="371"/>
    </row>
    <row r="393" spans="1:28" x14ac:dyDescent="0.35">
      <c r="A393" s="1915"/>
      <c r="B393" s="1915"/>
      <c r="C393" s="1915"/>
      <c r="D393" s="1915"/>
      <c r="E393" s="1915"/>
      <c r="F393" s="1915"/>
      <c r="G393" s="1915"/>
      <c r="H393" s="1915"/>
      <c r="I393" s="371"/>
      <c r="J393" s="371"/>
      <c r="K393" s="1915"/>
      <c r="L393" s="1915"/>
      <c r="M393" s="1915"/>
      <c r="N393" s="1915"/>
      <c r="O393" s="1915"/>
      <c r="P393" s="1915"/>
      <c r="Q393" s="1915"/>
      <c r="R393" s="1915"/>
      <c r="S393" s="1915"/>
      <c r="T393" s="371"/>
      <c r="U393" s="1915"/>
      <c r="V393" s="1915"/>
      <c r="W393" s="1915"/>
      <c r="X393" s="1915"/>
      <c r="Y393" s="1915"/>
      <c r="Z393" s="1915"/>
      <c r="AA393" s="371"/>
      <c r="AB393" s="371"/>
    </row>
    <row r="394" spans="1:28" x14ac:dyDescent="0.35">
      <c r="A394" s="1915"/>
      <c r="B394" s="1915"/>
      <c r="C394" s="1915"/>
      <c r="D394" s="1915"/>
      <c r="E394" s="1915"/>
      <c r="F394" s="1915"/>
      <c r="G394" s="1915"/>
      <c r="H394" s="1915"/>
      <c r="I394" s="371"/>
      <c r="J394" s="371"/>
      <c r="K394" s="1915"/>
      <c r="L394" s="1915"/>
      <c r="M394" s="1915"/>
      <c r="N394" s="1915"/>
      <c r="O394" s="1915"/>
      <c r="P394" s="1915"/>
      <c r="Q394" s="1915"/>
      <c r="R394" s="1915"/>
      <c r="S394" s="1915"/>
      <c r="T394" s="371"/>
      <c r="U394" s="1915"/>
      <c r="V394" s="1915"/>
      <c r="W394" s="1915"/>
      <c r="X394" s="1915"/>
      <c r="Y394" s="1915"/>
      <c r="Z394" s="1915"/>
      <c r="AA394" s="371"/>
      <c r="AB394" s="371"/>
    </row>
    <row r="395" spans="1:28" x14ac:dyDescent="0.35">
      <c r="A395" s="1915"/>
      <c r="B395" s="1915"/>
      <c r="C395" s="1915"/>
      <c r="D395" s="1915"/>
      <c r="E395" s="1915"/>
      <c r="F395" s="1915"/>
      <c r="G395" s="1915"/>
      <c r="H395" s="1915"/>
      <c r="I395" s="371"/>
      <c r="J395" s="371"/>
      <c r="K395" s="1915"/>
      <c r="L395" s="1915"/>
      <c r="M395" s="1915"/>
      <c r="N395" s="1915"/>
      <c r="O395" s="1915"/>
      <c r="P395" s="1915"/>
      <c r="Q395" s="1915"/>
      <c r="R395" s="1915"/>
      <c r="S395" s="1915"/>
      <c r="T395" s="371"/>
      <c r="U395" s="1915"/>
      <c r="V395" s="1915"/>
      <c r="W395" s="1915"/>
      <c r="X395" s="1915"/>
      <c r="Y395" s="1915"/>
      <c r="Z395" s="1915"/>
      <c r="AA395" s="371"/>
      <c r="AB395" s="371"/>
    </row>
    <row r="396" spans="1:28" x14ac:dyDescent="0.35">
      <c r="A396" s="1915"/>
      <c r="B396" s="1915"/>
      <c r="C396" s="1915"/>
      <c r="D396" s="1915"/>
      <c r="E396" s="1915"/>
      <c r="F396" s="1915"/>
      <c r="G396" s="1915"/>
      <c r="H396" s="1915"/>
      <c r="I396" s="371"/>
      <c r="J396" s="371"/>
      <c r="K396" s="1915"/>
      <c r="L396" s="1915"/>
      <c r="M396" s="1915"/>
      <c r="N396" s="1915"/>
      <c r="O396" s="1915"/>
      <c r="P396" s="1915"/>
      <c r="Q396" s="1915"/>
      <c r="R396" s="1915"/>
      <c r="S396" s="1915"/>
      <c r="T396" s="371"/>
      <c r="U396" s="1915"/>
      <c r="V396" s="1915"/>
      <c r="W396" s="1915"/>
      <c r="X396" s="1915"/>
      <c r="Y396" s="1915"/>
      <c r="Z396" s="1915"/>
      <c r="AA396" s="371"/>
      <c r="AB396" s="371"/>
    </row>
    <row r="397" spans="1:28" x14ac:dyDescent="0.35">
      <c r="A397" s="1915"/>
      <c r="B397" s="1915"/>
      <c r="C397" s="1915"/>
      <c r="D397" s="1915"/>
      <c r="E397" s="1915"/>
      <c r="F397" s="1915"/>
      <c r="G397" s="1915"/>
      <c r="H397" s="1915"/>
      <c r="I397" s="371"/>
      <c r="J397" s="371"/>
      <c r="K397" s="1915"/>
      <c r="L397" s="1915"/>
      <c r="M397" s="1915"/>
      <c r="N397" s="1915"/>
      <c r="O397" s="1915"/>
      <c r="P397" s="1915"/>
      <c r="Q397" s="1915"/>
      <c r="R397" s="1915"/>
      <c r="S397" s="1915"/>
      <c r="T397" s="371"/>
      <c r="U397" s="1915"/>
      <c r="V397" s="1915"/>
      <c r="W397" s="1915"/>
      <c r="X397" s="1915"/>
      <c r="Y397" s="1915"/>
      <c r="Z397" s="1915"/>
      <c r="AA397" s="371"/>
      <c r="AB397" s="371"/>
    </row>
    <row r="398" spans="1:28" x14ac:dyDescent="0.35">
      <c r="A398" s="1915"/>
      <c r="B398" s="1915"/>
      <c r="C398" s="1915"/>
      <c r="D398" s="1915"/>
      <c r="E398" s="1915"/>
      <c r="F398" s="1915"/>
      <c r="G398" s="1915"/>
      <c r="H398" s="1915"/>
      <c r="I398" s="371"/>
      <c r="J398" s="371"/>
      <c r="K398" s="1915"/>
      <c r="L398" s="1915"/>
      <c r="M398" s="1915"/>
      <c r="N398" s="1915"/>
      <c r="O398" s="1915"/>
      <c r="P398" s="1915"/>
      <c r="Q398" s="1915"/>
      <c r="R398" s="1915"/>
      <c r="S398" s="1915"/>
      <c r="T398" s="371"/>
      <c r="U398" s="1915"/>
      <c r="V398" s="1915"/>
      <c r="W398" s="1915"/>
      <c r="X398" s="1915"/>
      <c r="Y398" s="1915"/>
      <c r="Z398" s="1915"/>
      <c r="AA398" s="371"/>
      <c r="AB398" s="371"/>
    </row>
    <row r="399" spans="1:28" x14ac:dyDescent="0.35">
      <c r="A399" s="1915"/>
      <c r="B399" s="1915"/>
      <c r="C399" s="1915"/>
      <c r="D399" s="1915"/>
      <c r="E399" s="1915"/>
      <c r="F399" s="1915"/>
      <c r="G399" s="1915"/>
      <c r="H399" s="1915"/>
      <c r="I399" s="371"/>
      <c r="J399" s="371"/>
      <c r="K399" s="1915"/>
      <c r="L399" s="1915"/>
      <c r="M399" s="1915"/>
      <c r="N399" s="1915"/>
      <c r="O399" s="1915"/>
      <c r="P399" s="1915"/>
      <c r="Q399" s="1915"/>
      <c r="R399" s="1915"/>
      <c r="S399" s="1915"/>
      <c r="T399" s="371"/>
      <c r="U399" s="1915"/>
      <c r="V399" s="1915"/>
      <c r="W399" s="1915"/>
      <c r="X399" s="1915"/>
      <c r="Y399" s="1915"/>
      <c r="Z399" s="1915"/>
      <c r="AA399" s="371"/>
      <c r="AB399" s="371"/>
    </row>
    <row r="400" spans="1:28" x14ac:dyDescent="0.35">
      <c r="A400" s="1915"/>
      <c r="B400" s="1915"/>
      <c r="C400" s="1915"/>
      <c r="D400" s="1915"/>
      <c r="E400" s="1915"/>
      <c r="F400" s="1915"/>
      <c r="G400" s="1915"/>
      <c r="H400" s="1915"/>
      <c r="I400" s="371"/>
      <c r="J400" s="371"/>
      <c r="K400" s="1915"/>
      <c r="L400" s="1915"/>
      <c r="M400" s="1915"/>
      <c r="N400" s="1915"/>
      <c r="O400" s="1915"/>
      <c r="P400" s="1915"/>
      <c r="Q400" s="1915"/>
      <c r="R400" s="1915"/>
      <c r="S400" s="1915"/>
      <c r="T400" s="371"/>
      <c r="U400" s="1915"/>
      <c r="V400" s="1915"/>
      <c r="W400" s="1915"/>
      <c r="X400" s="1915"/>
      <c r="Y400" s="1915"/>
      <c r="Z400" s="1915"/>
      <c r="AA400" s="371"/>
      <c r="AB400" s="371"/>
    </row>
    <row r="401" spans="1:28" x14ac:dyDescent="0.35">
      <c r="A401" s="1915"/>
      <c r="B401" s="1915"/>
      <c r="C401" s="1915"/>
      <c r="D401" s="1915"/>
      <c r="E401" s="1915"/>
      <c r="F401" s="1915"/>
      <c r="G401" s="1915"/>
      <c r="H401" s="1915"/>
      <c r="I401" s="371"/>
      <c r="J401" s="371"/>
      <c r="K401" s="1915"/>
      <c r="L401" s="1915"/>
      <c r="M401" s="1915"/>
      <c r="N401" s="1915"/>
      <c r="O401" s="1915"/>
      <c r="P401" s="1915"/>
      <c r="Q401" s="1915"/>
      <c r="R401" s="1915"/>
      <c r="S401" s="1915"/>
      <c r="T401" s="371"/>
      <c r="U401" s="1915"/>
      <c r="V401" s="1915"/>
      <c r="W401" s="1915"/>
      <c r="X401" s="1915"/>
      <c r="Y401" s="1915"/>
      <c r="Z401" s="1915"/>
      <c r="AA401" s="371"/>
      <c r="AB401" s="371"/>
    </row>
    <row r="402" spans="1:28" x14ac:dyDescent="0.35">
      <c r="A402" s="1915"/>
      <c r="B402" s="1915"/>
      <c r="C402" s="1915"/>
      <c r="D402" s="1915"/>
      <c r="E402" s="1915"/>
      <c r="F402" s="1915"/>
      <c r="G402" s="1915"/>
      <c r="H402" s="1915"/>
      <c r="I402" s="371"/>
      <c r="J402" s="371"/>
      <c r="K402" s="1915"/>
      <c r="L402" s="1915"/>
      <c r="M402" s="1915"/>
      <c r="N402" s="1915"/>
      <c r="O402" s="1915"/>
      <c r="P402" s="1915"/>
      <c r="Q402" s="1915"/>
      <c r="R402" s="1915"/>
      <c r="S402" s="1915"/>
      <c r="T402" s="371"/>
      <c r="U402" s="1915"/>
      <c r="V402" s="1915"/>
      <c r="W402" s="1915"/>
      <c r="X402" s="1915"/>
      <c r="Y402" s="1915"/>
      <c r="Z402" s="1915"/>
      <c r="AA402" s="371"/>
      <c r="AB402" s="371"/>
    </row>
    <row r="403" spans="1:28" x14ac:dyDescent="0.35">
      <c r="A403" s="1915"/>
      <c r="B403" s="1915"/>
      <c r="C403" s="1915"/>
      <c r="D403" s="1915"/>
      <c r="E403" s="1915"/>
      <c r="F403" s="1915"/>
      <c r="G403" s="1915"/>
      <c r="H403" s="1915"/>
      <c r="I403" s="371"/>
      <c r="J403" s="371"/>
      <c r="K403" s="1915"/>
      <c r="L403" s="1915"/>
      <c r="M403" s="1915"/>
      <c r="N403" s="1915"/>
      <c r="O403" s="1915"/>
      <c r="P403" s="1915"/>
      <c r="Q403" s="1915"/>
      <c r="R403" s="1915"/>
      <c r="S403" s="1915"/>
      <c r="T403" s="371"/>
      <c r="U403" s="1915"/>
      <c r="V403" s="1915"/>
      <c r="W403" s="1915"/>
      <c r="X403" s="1915"/>
      <c r="Y403" s="1915"/>
      <c r="Z403" s="1915"/>
      <c r="AA403" s="371"/>
      <c r="AB403" s="371"/>
    </row>
    <row r="404" spans="1:28" x14ac:dyDescent="0.35">
      <c r="A404" s="1915"/>
      <c r="B404" s="1915"/>
      <c r="C404" s="1915"/>
      <c r="D404" s="1915"/>
      <c r="E404" s="1915"/>
      <c r="F404" s="1915"/>
      <c r="G404" s="1915"/>
      <c r="H404" s="1915"/>
      <c r="I404" s="371"/>
      <c r="J404" s="371"/>
      <c r="K404" s="1915"/>
      <c r="L404" s="1915"/>
      <c r="M404" s="1915"/>
      <c r="N404" s="1915"/>
      <c r="O404" s="1915"/>
      <c r="P404" s="1915"/>
      <c r="Q404" s="1915"/>
      <c r="R404" s="1915"/>
      <c r="S404" s="1915"/>
      <c r="T404" s="371"/>
      <c r="U404" s="1915"/>
      <c r="V404" s="1915"/>
      <c r="W404" s="1915"/>
      <c r="X404" s="1915"/>
      <c r="Y404" s="1915"/>
      <c r="Z404" s="1915"/>
      <c r="AA404" s="371"/>
      <c r="AB404" s="371"/>
    </row>
    <row r="405" spans="1:28" x14ac:dyDescent="0.35">
      <c r="A405" s="1915"/>
      <c r="B405" s="1915"/>
      <c r="C405" s="1915"/>
      <c r="D405" s="1915"/>
      <c r="E405" s="1915"/>
      <c r="F405" s="1915"/>
      <c r="G405" s="1915"/>
      <c r="H405" s="1915"/>
      <c r="I405" s="371"/>
      <c r="J405" s="371"/>
      <c r="K405" s="1915"/>
      <c r="L405" s="1915"/>
      <c r="M405" s="1915"/>
      <c r="N405" s="1915"/>
      <c r="O405" s="1915"/>
      <c r="P405" s="1915"/>
      <c r="Q405" s="1915"/>
      <c r="R405" s="1915"/>
      <c r="S405" s="1915"/>
      <c r="T405" s="371"/>
      <c r="U405" s="1915"/>
      <c r="V405" s="1915"/>
      <c r="W405" s="1915"/>
      <c r="X405" s="1915"/>
      <c r="Y405" s="1915"/>
      <c r="Z405" s="1915"/>
      <c r="AA405" s="371"/>
      <c r="AB405" s="371"/>
    </row>
    <row r="406" spans="1:28" x14ac:dyDescent="0.35">
      <c r="A406" s="1915"/>
      <c r="B406" s="1915"/>
      <c r="C406" s="1915"/>
      <c r="D406" s="1915"/>
      <c r="E406" s="1915"/>
      <c r="F406" s="1915"/>
      <c r="G406" s="1915"/>
      <c r="H406" s="1915"/>
      <c r="I406" s="371"/>
      <c r="J406" s="371"/>
      <c r="K406" s="1915"/>
      <c r="L406" s="1915"/>
      <c r="M406" s="1915"/>
      <c r="N406" s="1915"/>
      <c r="O406" s="1915"/>
      <c r="P406" s="1915"/>
      <c r="Q406" s="1915"/>
      <c r="R406" s="1915"/>
      <c r="S406" s="1915"/>
      <c r="T406" s="371"/>
      <c r="U406" s="1915"/>
      <c r="V406" s="1915"/>
      <c r="W406" s="1915"/>
      <c r="X406" s="1915"/>
      <c r="Y406" s="1915"/>
      <c r="Z406" s="1915"/>
      <c r="AA406" s="371"/>
      <c r="AB406" s="371"/>
    </row>
    <row r="407" spans="1:28" x14ac:dyDescent="0.35">
      <c r="A407" s="1915"/>
      <c r="B407" s="1915"/>
      <c r="C407" s="1915"/>
      <c r="D407" s="1915"/>
      <c r="E407" s="1915"/>
      <c r="F407" s="1915"/>
      <c r="G407" s="1915"/>
      <c r="H407" s="1915"/>
      <c r="I407" s="371"/>
      <c r="J407" s="371"/>
      <c r="K407" s="1915"/>
      <c r="L407" s="1915"/>
      <c r="M407" s="1915"/>
      <c r="N407" s="1915"/>
      <c r="O407" s="1915"/>
      <c r="P407" s="1915"/>
      <c r="Q407" s="1915"/>
      <c r="R407" s="1915"/>
      <c r="S407" s="1915"/>
      <c r="T407" s="371"/>
      <c r="U407" s="1915"/>
      <c r="V407" s="1915"/>
      <c r="W407" s="1915"/>
      <c r="X407" s="1915"/>
      <c r="Y407" s="1915"/>
      <c r="Z407" s="1915"/>
      <c r="AA407" s="371"/>
      <c r="AB407" s="371"/>
    </row>
    <row r="408" spans="1:28" x14ac:dyDescent="0.35">
      <c r="A408" s="1915"/>
      <c r="B408" s="1915"/>
      <c r="C408" s="1915"/>
      <c r="D408" s="1915"/>
      <c r="E408" s="1915"/>
      <c r="F408" s="1915"/>
      <c r="G408" s="1915"/>
      <c r="H408" s="1915"/>
      <c r="I408" s="371"/>
      <c r="J408" s="371"/>
      <c r="K408" s="1915"/>
      <c r="L408" s="1915"/>
      <c r="M408" s="1915"/>
      <c r="N408" s="1915"/>
      <c r="O408" s="1915"/>
      <c r="P408" s="1915"/>
      <c r="Q408" s="1915"/>
      <c r="R408" s="1915"/>
      <c r="S408" s="1915"/>
      <c r="T408" s="371"/>
      <c r="U408" s="1915"/>
      <c r="V408" s="1915"/>
      <c r="W408" s="1915"/>
      <c r="X408" s="1915"/>
      <c r="Y408" s="1915"/>
      <c r="Z408" s="1915"/>
      <c r="AA408" s="371"/>
      <c r="AB408" s="371"/>
    </row>
    <row r="409" spans="1:28" x14ac:dyDescent="0.35">
      <c r="A409" s="1915"/>
      <c r="B409" s="1915"/>
      <c r="C409" s="1915"/>
      <c r="D409" s="1915"/>
      <c r="E409" s="1915"/>
      <c r="F409" s="1915"/>
      <c r="G409" s="1915"/>
      <c r="H409" s="1915"/>
      <c r="I409" s="371"/>
      <c r="J409" s="371"/>
      <c r="K409" s="1915"/>
      <c r="L409" s="1915"/>
      <c r="M409" s="1915"/>
      <c r="N409" s="1915"/>
      <c r="O409" s="1915"/>
      <c r="P409" s="1915"/>
      <c r="Q409" s="1915"/>
      <c r="R409" s="1915"/>
      <c r="S409" s="1915"/>
      <c r="T409" s="371"/>
      <c r="U409" s="1915"/>
      <c r="V409" s="1915"/>
      <c r="W409" s="1915"/>
      <c r="X409" s="1915"/>
      <c r="Y409" s="1915"/>
      <c r="Z409" s="1915"/>
      <c r="AA409" s="371"/>
      <c r="AB409" s="371"/>
    </row>
    <row r="410" spans="1:28" x14ac:dyDescent="0.35">
      <c r="A410" s="1915"/>
      <c r="B410" s="1915"/>
      <c r="C410" s="1915"/>
      <c r="D410" s="1915"/>
      <c r="E410" s="1915"/>
      <c r="F410" s="1915"/>
      <c r="G410" s="1915"/>
      <c r="H410" s="1915"/>
      <c r="I410" s="371"/>
      <c r="J410" s="371"/>
      <c r="K410" s="1915"/>
      <c r="L410" s="1915"/>
      <c r="M410" s="1915"/>
      <c r="N410" s="1915"/>
      <c r="O410" s="1915"/>
      <c r="P410" s="1915"/>
      <c r="Q410" s="1915"/>
      <c r="R410" s="1915"/>
      <c r="S410" s="1915"/>
      <c r="T410" s="371"/>
      <c r="U410" s="1915"/>
      <c r="V410" s="1915"/>
      <c r="W410" s="1915"/>
      <c r="X410" s="1915"/>
      <c r="Y410" s="1915"/>
      <c r="Z410" s="1915"/>
      <c r="AA410" s="371"/>
      <c r="AB410" s="371"/>
    </row>
    <row r="411" spans="1:28" x14ac:dyDescent="0.35">
      <c r="A411" s="1915"/>
      <c r="B411" s="1915"/>
      <c r="C411" s="1915"/>
      <c r="D411" s="1915"/>
      <c r="E411" s="1915"/>
      <c r="F411" s="1915"/>
      <c r="G411" s="1915"/>
      <c r="H411" s="1915"/>
      <c r="I411" s="371"/>
      <c r="J411" s="371"/>
      <c r="K411" s="1915"/>
      <c r="L411" s="1915"/>
      <c r="M411" s="1915"/>
      <c r="N411" s="1915"/>
      <c r="O411" s="1915"/>
      <c r="P411" s="1915"/>
      <c r="Q411" s="1915"/>
      <c r="R411" s="1915"/>
      <c r="S411" s="1915"/>
      <c r="T411" s="371"/>
      <c r="U411" s="1915"/>
      <c r="V411" s="1915"/>
      <c r="W411" s="1915"/>
      <c r="X411" s="1915"/>
      <c r="Y411" s="1915"/>
      <c r="Z411" s="1915"/>
      <c r="AA411" s="371"/>
      <c r="AB411" s="371"/>
    </row>
    <row r="412" spans="1:28" x14ac:dyDescent="0.35">
      <c r="A412" s="1915"/>
      <c r="B412" s="1915"/>
      <c r="C412" s="1915"/>
      <c r="D412" s="1915"/>
      <c r="E412" s="1915"/>
      <c r="F412" s="1915"/>
      <c r="G412" s="1915"/>
      <c r="H412" s="1915"/>
      <c r="I412" s="371"/>
      <c r="J412" s="371"/>
      <c r="K412" s="1915"/>
      <c r="L412" s="1915"/>
      <c r="M412" s="1915"/>
      <c r="N412" s="1915"/>
      <c r="O412" s="1915"/>
      <c r="P412" s="1915"/>
      <c r="Q412" s="1915"/>
      <c r="R412" s="1915"/>
      <c r="S412" s="1915"/>
      <c r="T412" s="371"/>
      <c r="U412" s="1915"/>
      <c r="V412" s="1915"/>
      <c r="W412" s="1915"/>
      <c r="X412" s="1915"/>
      <c r="Y412" s="1915"/>
      <c r="Z412" s="1915"/>
      <c r="AA412" s="371"/>
      <c r="AB412" s="371"/>
    </row>
    <row r="413" spans="1:28" x14ac:dyDescent="0.35">
      <c r="A413" s="1915"/>
      <c r="B413" s="1915"/>
      <c r="C413" s="1915"/>
      <c r="D413" s="1915"/>
      <c r="E413" s="1915"/>
      <c r="F413" s="1915"/>
      <c r="G413" s="1915"/>
      <c r="H413" s="1915"/>
      <c r="I413" s="371"/>
      <c r="J413" s="371"/>
      <c r="K413" s="1915"/>
      <c r="L413" s="1915"/>
      <c r="M413" s="1915"/>
      <c r="N413" s="1915"/>
      <c r="O413" s="1915"/>
      <c r="P413" s="1915"/>
      <c r="Q413" s="1915"/>
      <c r="R413" s="1915"/>
      <c r="S413" s="1915"/>
      <c r="T413" s="371"/>
      <c r="U413" s="1915"/>
      <c r="V413" s="1915"/>
      <c r="W413" s="1915"/>
      <c r="X413" s="1915"/>
      <c r="Y413" s="1915"/>
      <c r="Z413" s="1915"/>
      <c r="AA413" s="371"/>
      <c r="AB413" s="371"/>
    </row>
    <row r="414" spans="1:28" x14ac:dyDescent="0.35">
      <c r="A414" s="1915"/>
      <c r="B414" s="1915"/>
      <c r="C414" s="1915"/>
      <c r="D414" s="1915"/>
      <c r="E414" s="1915"/>
      <c r="F414" s="1915"/>
      <c r="G414" s="1915"/>
      <c r="H414" s="1915"/>
      <c r="I414" s="371"/>
      <c r="J414" s="371"/>
      <c r="K414" s="1915"/>
      <c r="L414" s="1915"/>
      <c r="M414" s="1915"/>
      <c r="N414" s="1915"/>
      <c r="O414" s="1915"/>
      <c r="P414" s="1915"/>
      <c r="Q414" s="1915"/>
      <c r="R414" s="1915"/>
      <c r="S414" s="1915"/>
      <c r="T414" s="371"/>
      <c r="U414" s="1915"/>
      <c r="V414" s="1915"/>
      <c r="W414" s="1915"/>
      <c r="X414" s="1915"/>
      <c r="Y414" s="1915"/>
      <c r="Z414" s="1915"/>
      <c r="AA414" s="371"/>
      <c r="AB414" s="371"/>
    </row>
    <row r="415" spans="1:28" x14ac:dyDescent="0.35">
      <c r="A415" s="1915"/>
      <c r="B415" s="1915"/>
      <c r="C415" s="1915"/>
      <c r="D415" s="1915"/>
      <c r="E415" s="1915"/>
      <c r="F415" s="1915"/>
      <c r="G415" s="1915"/>
      <c r="H415" s="1915"/>
      <c r="I415" s="371"/>
      <c r="J415" s="371"/>
      <c r="K415" s="1915"/>
      <c r="L415" s="1915"/>
      <c r="M415" s="1915"/>
      <c r="N415" s="1915"/>
      <c r="O415" s="1915"/>
      <c r="P415" s="1915"/>
      <c r="Q415" s="1915"/>
      <c r="R415" s="1915"/>
      <c r="S415" s="1915"/>
      <c r="T415" s="371"/>
      <c r="U415" s="1915"/>
      <c r="V415" s="1915"/>
      <c r="W415" s="1915"/>
      <c r="X415" s="1915"/>
      <c r="Y415" s="1915"/>
      <c r="Z415" s="1915"/>
      <c r="AA415" s="371"/>
      <c r="AB415" s="371"/>
    </row>
    <row r="416" spans="1:28" x14ac:dyDescent="0.35">
      <c r="A416" s="1915"/>
      <c r="B416" s="1915"/>
      <c r="C416" s="1915"/>
      <c r="D416" s="1915"/>
      <c r="E416" s="1915"/>
      <c r="F416" s="1915"/>
      <c r="G416" s="1915"/>
      <c r="H416" s="1915"/>
      <c r="I416" s="371"/>
      <c r="J416" s="371"/>
      <c r="K416" s="1915"/>
      <c r="L416" s="1915"/>
      <c r="M416" s="1915"/>
      <c r="N416" s="1915"/>
      <c r="O416" s="1915"/>
      <c r="P416" s="1915"/>
      <c r="Q416" s="1915"/>
      <c r="R416" s="1915"/>
      <c r="S416" s="1915"/>
      <c r="T416" s="371"/>
      <c r="U416" s="1915"/>
      <c r="V416" s="1915"/>
      <c r="W416" s="1915"/>
      <c r="X416" s="1915"/>
      <c r="Y416" s="1915"/>
      <c r="Z416" s="1915"/>
      <c r="AA416" s="371"/>
      <c r="AB416" s="371"/>
    </row>
    <row r="417" spans="1:28" x14ac:dyDescent="0.35">
      <c r="A417" s="1915"/>
      <c r="B417" s="1915"/>
      <c r="C417" s="1915"/>
      <c r="D417" s="1915"/>
      <c r="E417" s="1915"/>
      <c r="F417" s="1915"/>
      <c r="G417" s="1915"/>
      <c r="H417" s="1915"/>
      <c r="I417" s="371"/>
      <c r="J417" s="371"/>
      <c r="K417" s="1915"/>
      <c r="L417" s="1915"/>
      <c r="M417" s="1915"/>
      <c r="N417" s="1915"/>
      <c r="O417" s="1915"/>
      <c r="P417" s="1915"/>
      <c r="Q417" s="1915"/>
      <c r="R417" s="1915"/>
      <c r="S417" s="1915"/>
      <c r="T417" s="371"/>
      <c r="U417" s="1915"/>
      <c r="V417" s="1915"/>
      <c r="W417" s="1915"/>
      <c r="X417" s="1915"/>
      <c r="Y417" s="1915"/>
      <c r="Z417" s="1915"/>
      <c r="AA417" s="371"/>
      <c r="AB417" s="371"/>
    </row>
    <row r="418" spans="1:28" x14ac:dyDescent="0.35">
      <c r="A418" s="1915"/>
      <c r="B418" s="1915"/>
      <c r="C418" s="1915"/>
      <c r="D418" s="1915"/>
      <c r="E418" s="1915"/>
      <c r="F418" s="1915"/>
      <c r="G418" s="1915"/>
      <c r="H418" s="1915"/>
      <c r="I418" s="371"/>
      <c r="J418" s="371"/>
      <c r="K418" s="1915"/>
      <c r="L418" s="1915"/>
      <c r="M418" s="1915"/>
      <c r="N418" s="1915"/>
      <c r="O418" s="1915"/>
      <c r="P418" s="1915"/>
      <c r="Q418" s="1915"/>
      <c r="R418" s="1915"/>
      <c r="S418" s="1915"/>
      <c r="T418" s="371"/>
      <c r="U418" s="1915"/>
      <c r="V418" s="1915"/>
      <c r="W418" s="1915"/>
      <c r="X418" s="1915"/>
      <c r="Y418" s="1915"/>
      <c r="Z418" s="1915"/>
      <c r="AA418" s="371"/>
      <c r="AB418" s="371"/>
    </row>
    <row r="419" spans="1:28" x14ac:dyDescent="0.35">
      <c r="A419" s="1915"/>
      <c r="B419" s="1915"/>
      <c r="C419" s="1915"/>
      <c r="D419" s="1915"/>
      <c r="E419" s="1915"/>
      <c r="F419" s="1915"/>
      <c r="G419" s="1915"/>
      <c r="H419" s="1915"/>
      <c r="I419" s="371"/>
      <c r="J419" s="371"/>
      <c r="K419" s="1915"/>
      <c r="L419" s="1915"/>
      <c r="M419" s="1915"/>
      <c r="N419" s="1915"/>
      <c r="O419" s="1915"/>
      <c r="P419" s="1915"/>
      <c r="Q419" s="1915"/>
      <c r="R419" s="1915"/>
      <c r="S419" s="1915"/>
      <c r="T419" s="371"/>
      <c r="U419" s="1915"/>
      <c r="V419" s="1915"/>
      <c r="W419" s="1915"/>
      <c r="X419" s="1915"/>
      <c r="Y419" s="1915"/>
      <c r="Z419" s="1915"/>
      <c r="AA419" s="371"/>
      <c r="AB419" s="371"/>
    </row>
    <row r="420" spans="1:28" x14ac:dyDescent="0.35">
      <c r="A420" s="1915"/>
      <c r="B420" s="1915"/>
      <c r="C420" s="1915"/>
      <c r="D420" s="1915"/>
      <c r="E420" s="1915"/>
      <c r="F420" s="1915"/>
      <c r="G420" s="1915"/>
      <c r="H420" s="1915"/>
      <c r="I420" s="371"/>
      <c r="J420" s="371"/>
      <c r="K420" s="1915"/>
      <c r="L420" s="1915"/>
      <c r="M420" s="1915"/>
      <c r="N420" s="1915"/>
      <c r="O420" s="1915"/>
      <c r="P420" s="1915"/>
      <c r="Q420" s="1915"/>
      <c r="R420" s="1915"/>
      <c r="S420" s="1915"/>
      <c r="T420" s="371"/>
      <c r="U420" s="1915"/>
      <c r="V420" s="1915"/>
      <c r="W420" s="1915"/>
      <c r="X420" s="1915"/>
      <c r="Y420" s="1915"/>
      <c r="Z420" s="1915"/>
      <c r="AA420" s="371"/>
      <c r="AB420" s="371"/>
    </row>
    <row r="421" spans="1:28" x14ac:dyDescent="0.35">
      <c r="A421" s="1915"/>
      <c r="B421" s="1915"/>
      <c r="C421" s="1915"/>
      <c r="D421" s="1915"/>
      <c r="E421" s="1915"/>
      <c r="F421" s="1915"/>
      <c r="G421" s="1915"/>
      <c r="H421" s="1915"/>
      <c r="I421" s="371"/>
      <c r="J421" s="371"/>
      <c r="K421" s="1915"/>
      <c r="L421" s="1915"/>
      <c r="M421" s="1915"/>
      <c r="N421" s="1915"/>
      <c r="O421" s="1915"/>
      <c r="P421" s="1915"/>
      <c r="Q421" s="1915"/>
      <c r="R421" s="1915"/>
      <c r="S421" s="1915"/>
      <c r="T421" s="371"/>
      <c r="U421" s="1915"/>
      <c r="V421" s="1915"/>
      <c r="W421" s="1915"/>
      <c r="X421" s="1915"/>
      <c r="Y421" s="1915"/>
      <c r="Z421" s="1915"/>
      <c r="AA421" s="371"/>
      <c r="AB421" s="371"/>
    </row>
    <row r="422" spans="1:28" x14ac:dyDescent="0.35">
      <c r="A422" s="1915"/>
      <c r="B422" s="1915"/>
      <c r="C422" s="1915"/>
      <c r="D422" s="1915"/>
      <c r="E422" s="1915"/>
      <c r="F422" s="1915"/>
      <c r="G422" s="1915"/>
      <c r="H422" s="1915"/>
      <c r="I422" s="371"/>
      <c r="J422" s="371"/>
      <c r="K422" s="1915"/>
      <c r="L422" s="1915"/>
      <c r="M422" s="1915"/>
      <c r="N422" s="1915"/>
      <c r="O422" s="1915"/>
      <c r="P422" s="1915"/>
      <c r="Q422" s="1915"/>
      <c r="R422" s="1915"/>
      <c r="S422" s="1915"/>
      <c r="T422" s="371"/>
      <c r="U422" s="1915"/>
      <c r="V422" s="1915"/>
      <c r="W422" s="1915"/>
      <c r="X422" s="1915"/>
      <c r="Y422" s="1915"/>
      <c r="Z422" s="1915"/>
      <c r="AA422" s="371"/>
      <c r="AB422" s="371"/>
    </row>
    <row r="423" spans="1:28" x14ac:dyDescent="0.35">
      <c r="A423" s="1915"/>
      <c r="B423" s="1915"/>
      <c r="C423" s="1915"/>
      <c r="D423" s="1915"/>
      <c r="E423" s="1915"/>
      <c r="F423" s="1915"/>
      <c r="G423" s="1915"/>
      <c r="H423" s="1915"/>
      <c r="I423" s="371"/>
      <c r="J423" s="371"/>
      <c r="K423" s="1915"/>
      <c r="L423" s="1915"/>
      <c r="M423" s="1915"/>
      <c r="N423" s="1915"/>
      <c r="O423" s="1915"/>
      <c r="P423" s="1915"/>
      <c r="Q423" s="1915"/>
      <c r="R423" s="1915"/>
      <c r="S423" s="1915"/>
      <c r="T423" s="371"/>
      <c r="U423" s="1915"/>
      <c r="V423" s="1915"/>
      <c r="W423" s="1915"/>
      <c r="X423" s="1915"/>
      <c r="Y423" s="1915"/>
      <c r="Z423" s="1915"/>
      <c r="AA423" s="371"/>
      <c r="AB423" s="371"/>
    </row>
    <row r="424" spans="1:28" x14ac:dyDescent="0.35">
      <c r="A424" s="1915"/>
      <c r="B424" s="1915"/>
      <c r="C424" s="1915"/>
      <c r="D424" s="1915"/>
      <c r="E424" s="1915"/>
      <c r="F424" s="1915"/>
      <c r="G424" s="1915"/>
      <c r="H424" s="1915"/>
      <c r="I424" s="371"/>
      <c r="J424" s="371"/>
      <c r="K424" s="1915"/>
      <c r="L424" s="1915"/>
      <c r="M424" s="1915"/>
      <c r="N424" s="1915"/>
      <c r="O424" s="1915"/>
      <c r="P424" s="1915"/>
      <c r="Q424" s="1915"/>
      <c r="R424" s="1915"/>
      <c r="S424" s="1915"/>
      <c r="T424" s="371"/>
      <c r="U424" s="1915"/>
      <c r="V424" s="1915"/>
      <c r="W424" s="1915"/>
      <c r="X424" s="1915"/>
      <c r="Y424" s="1915"/>
      <c r="Z424" s="1915"/>
      <c r="AA424" s="371"/>
      <c r="AB424" s="371"/>
    </row>
    <row r="425" spans="1:28" x14ac:dyDescent="0.35">
      <c r="A425" s="1915"/>
      <c r="B425" s="1915"/>
      <c r="C425" s="1915"/>
      <c r="D425" s="1915"/>
      <c r="E425" s="1915"/>
      <c r="F425" s="1915"/>
      <c r="G425" s="1915"/>
      <c r="H425" s="1915"/>
      <c r="I425" s="371"/>
      <c r="J425" s="371"/>
      <c r="K425" s="1915"/>
      <c r="L425" s="1915"/>
      <c r="M425" s="1915"/>
      <c r="N425" s="1915"/>
      <c r="O425" s="1915"/>
      <c r="P425" s="1915"/>
      <c r="Q425" s="1915"/>
      <c r="R425" s="1915"/>
      <c r="S425" s="1915"/>
      <c r="T425" s="371"/>
      <c r="U425" s="1915"/>
      <c r="V425" s="1915"/>
      <c r="W425" s="1915"/>
      <c r="X425" s="1915"/>
      <c r="Y425" s="1915"/>
      <c r="Z425" s="1915"/>
      <c r="AA425" s="371"/>
      <c r="AB425" s="371"/>
    </row>
    <row r="426" spans="1:28" x14ac:dyDescent="0.35">
      <c r="A426" s="1915"/>
      <c r="B426" s="1915"/>
      <c r="C426" s="1915"/>
      <c r="D426" s="1915"/>
      <c r="E426" s="1915"/>
      <c r="F426" s="1915"/>
      <c r="G426" s="1915"/>
      <c r="H426" s="1915"/>
      <c r="I426" s="371"/>
      <c r="J426" s="371"/>
      <c r="K426" s="1915"/>
      <c r="L426" s="1915"/>
      <c r="M426" s="1915"/>
      <c r="N426" s="1915"/>
      <c r="O426" s="1915"/>
      <c r="P426" s="1915"/>
      <c r="Q426" s="1915"/>
      <c r="R426" s="1915"/>
      <c r="S426" s="1915"/>
      <c r="T426" s="371"/>
      <c r="U426" s="1915"/>
      <c r="V426" s="1915"/>
      <c r="W426" s="1915"/>
      <c r="X426" s="1915"/>
      <c r="Y426" s="1915"/>
      <c r="Z426" s="1915"/>
      <c r="AA426" s="371"/>
      <c r="AB426" s="371"/>
    </row>
    <row r="427" spans="1:28" x14ac:dyDescent="0.35">
      <c r="A427" s="1915"/>
      <c r="B427" s="1915"/>
      <c r="C427" s="1915"/>
      <c r="D427" s="1915"/>
      <c r="E427" s="1915"/>
      <c r="F427" s="1915"/>
      <c r="G427" s="1915"/>
      <c r="H427" s="1915"/>
      <c r="I427" s="371"/>
      <c r="J427" s="371"/>
      <c r="K427" s="1915"/>
      <c r="L427" s="1915"/>
      <c r="M427" s="1915"/>
      <c r="N427" s="1915"/>
      <c r="O427" s="1915"/>
      <c r="P427" s="1915"/>
      <c r="Q427" s="1915"/>
      <c r="R427" s="1915"/>
      <c r="S427" s="1915"/>
      <c r="T427" s="371"/>
      <c r="U427" s="1915"/>
      <c r="V427" s="1915"/>
      <c r="W427" s="1915"/>
      <c r="X427" s="1915"/>
      <c r="Y427" s="1915"/>
      <c r="Z427" s="1915"/>
      <c r="AA427" s="371"/>
      <c r="AB427" s="371"/>
    </row>
    <row r="428" spans="1:28" x14ac:dyDescent="0.35">
      <c r="A428" s="1915"/>
      <c r="B428" s="1915"/>
      <c r="C428" s="1915"/>
      <c r="D428" s="1915"/>
      <c r="E428" s="1915"/>
      <c r="F428" s="1915"/>
      <c r="G428" s="1915"/>
      <c r="H428" s="1915"/>
      <c r="I428" s="371"/>
      <c r="J428" s="371"/>
      <c r="K428" s="1915"/>
      <c r="L428" s="1915"/>
      <c r="M428" s="1915"/>
      <c r="N428" s="1915"/>
      <c r="O428" s="1915"/>
      <c r="P428" s="1915"/>
      <c r="Q428" s="1915"/>
      <c r="R428" s="1915"/>
      <c r="S428" s="1915"/>
      <c r="T428" s="371"/>
      <c r="U428" s="1915"/>
      <c r="V428" s="1915"/>
      <c r="W428" s="1915"/>
      <c r="X428" s="1915"/>
      <c r="Y428" s="1915"/>
      <c r="Z428" s="1915"/>
      <c r="AA428" s="371"/>
      <c r="AB428" s="371"/>
    </row>
    <row r="429" spans="1:28" x14ac:dyDescent="0.35">
      <c r="A429" s="1915"/>
      <c r="B429" s="1915"/>
      <c r="C429" s="1915"/>
      <c r="D429" s="1915"/>
      <c r="E429" s="1915"/>
      <c r="F429" s="1915"/>
      <c r="G429" s="1915"/>
      <c r="H429" s="1915"/>
      <c r="I429" s="371"/>
      <c r="J429" s="371"/>
      <c r="K429" s="1915"/>
      <c r="L429" s="1915"/>
      <c r="M429" s="1915"/>
      <c r="N429" s="1915"/>
      <c r="O429" s="1915"/>
      <c r="P429" s="1915"/>
      <c r="Q429" s="1915"/>
      <c r="R429" s="1915"/>
      <c r="S429" s="1915"/>
      <c r="T429" s="371"/>
      <c r="U429" s="1915"/>
      <c r="V429" s="1915"/>
      <c r="W429" s="1915"/>
      <c r="X429" s="1915"/>
      <c r="Y429" s="1915"/>
      <c r="Z429" s="1915"/>
      <c r="AA429" s="371"/>
      <c r="AB429" s="371"/>
    </row>
    <row r="430" spans="1:28" x14ac:dyDescent="0.35">
      <c r="A430" s="1915"/>
      <c r="B430" s="1915"/>
      <c r="C430" s="1915"/>
      <c r="D430" s="1915"/>
      <c r="E430" s="1915"/>
      <c r="F430" s="1915"/>
      <c r="G430" s="1915"/>
      <c r="H430" s="1915"/>
      <c r="I430" s="371"/>
      <c r="J430" s="371"/>
      <c r="K430" s="1915"/>
      <c r="L430" s="1915"/>
      <c r="M430" s="1915"/>
      <c r="N430" s="1915"/>
      <c r="O430" s="1915"/>
      <c r="P430" s="1915"/>
      <c r="Q430" s="1915"/>
      <c r="R430" s="1915"/>
      <c r="S430" s="1915"/>
      <c r="T430" s="371"/>
      <c r="U430" s="1915"/>
      <c r="V430" s="1915"/>
      <c r="W430" s="1915"/>
      <c r="X430" s="1915"/>
      <c r="Y430" s="1915"/>
      <c r="Z430" s="1915"/>
      <c r="AA430" s="371"/>
      <c r="AB430" s="371"/>
    </row>
    <row r="431" spans="1:28" x14ac:dyDescent="0.35">
      <c r="A431" s="1915"/>
      <c r="B431" s="1915"/>
      <c r="C431" s="1915"/>
      <c r="D431" s="1915"/>
      <c r="E431" s="1915"/>
      <c r="F431" s="1915"/>
      <c r="G431" s="1915"/>
      <c r="H431" s="1915"/>
      <c r="I431" s="371"/>
      <c r="J431" s="371"/>
      <c r="K431" s="1915"/>
      <c r="L431" s="1915"/>
      <c r="M431" s="1915"/>
      <c r="N431" s="1915"/>
      <c r="O431" s="1915"/>
      <c r="P431" s="1915"/>
      <c r="Q431" s="1915"/>
      <c r="R431" s="1915"/>
      <c r="S431" s="1915"/>
      <c r="T431" s="371"/>
      <c r="U431" s="1915"/>
      <c r="V431" s="1915"/>
      <c r="W431" s="1915"/>
      <c r="X431" s="1915"/>
      <c r="Y431" s="1915"/>
      <c r="Z431" s="1915"/>
      <c r="AA431" s="371"/>
      <c r="AB431" s="371"/>
    </row>
    <row r="432" spans="1:28" x14ac:dyDescent="0.35">
      <c r="A432" s="1915"/>
      <c r="B432" s="1915"/>
      <c r="C432" s="1915"/>
      <c r="D432" s="1915"/>
      <c r="E432" s="1915"/>
      <c r="F432" s="1915"/>
      <c r="G432" s="1915"/>
      <c r="H432" s="1915"/>
      <c r="I432" s="371"/>
      <c r="J432" s="371"/>
      <c r="K432" s="1915"/>
      <c r="L432" s="1915"/>
      <c r="M432" s="1915"/>
      <c r="N432" s="1915"/>
      <c r="O432" s="1915"/>
      <c r="P432" s="1915"/>
      <c r="Q432" s="1915"/>
      <c r="R432" s="1915"/>
      <c r="S432" s="1915"/>
      <c r="T432" s="371"/>
      <c r="U432" s="1915"/>
      <c r="V432" s="1915"/>
      <c r="W432" s="1915"/>
      <c r="X432" s="1915"/>
      <c r="Y432" s="1915"/>
      <c r="Z432" s="1915"/>
      <c r="AA432" s="371"/>
      <c r="AB432" s="371"/>
    </row>
    <row r="433" spans="1:28" x14ac:dyDescent="0.35">
      <c r="A433" s="1915"/>
      <c r="B433" s="1915"/>
      <c r="C433" s="1915"/>
      <c r="D433" s="1915"/>
      <c r="E433" s="1915"/>
      <c r="F433" s="1915"/>
      <c r="G433" s="1915"/>
      <c r="H433" s="1915"/>
      <c r="I433" s="371"/>
      <c r="J433" s="371"/>
      <c r="K433" s="1915"/>
      <c r="L433" s="1915"/>
      <c r="M433" s="1915"/>
      <c r="N433" s="1915"/>
      <c r="O433" s="1915"/>
      <c r="P433" s="1915"/>
      <c r="Q433" s="1915"/>
      <c r="R433" s="1915"/>
      <c r="S433" s="1915"/>
      <c r="T433" s="371"/>
      <c r="U433" s="1915"/>
      <c r="V433" s="1915"/>
      <c r="W433" s="1915"/>
      <c r="X433" s="1915"/>
      <c r="Y433" s="1915"/>
      <c r="Z433" s="1915"/>
      <c r="AA433" s="371"/>
      <c r="AB433" s="371"/>
    </row>
    <row r="434" spans="1:28" x14ac:dyDescent="0.35">
      <c r="A434" s="1915"/>
      <c r="B434" s="1915"/>
      <c r="C434" s="1915"/>
      <c r="D434" s="1915"/>
      <c r="E434" s="1915"/>
      <c r="F434" s="1915"/>
      <c r="G434" s="1915"/>
      <c r="H434" s="1915"/>
      <c r="I434" s="371"/>
      <c r="J434" s="371"/>
      <c r="K434" s="1915"/>
      <c r="L434" s="1915"/>
      <c r="M434" s="1915"/>
      <c r="N434" s="1915"/>
      <c r="O434" s="1915"/>
      <c r="P434" s="1915"/>
      <c r="Q434" s="1915"/>
      <c r="R434" s="1915"/>
      <c r="S434" s="1915"/>
      <c r="T434" s="371"/>
      <c r="U434" s="1915"/>
      <c r="V434" s="1915"/>
      <c r="W434" s="1915"/>
      <c r="X434" s="1915"/>
      <c r="Y434" s="1915"/>
      <c r="Z434" s="1915"/>
      <c r="AA434" s="371"/>
      <c r="AB434" s="371"/>
    </row>
    <row r="435" spans="1:28" x14ac:dyDescent="0.35">
      <c r="A435" s="1915"/>
      <c r="B435" s="1915"/>
      <c r="C435" s="1915"/>
      <c r="D435" s="1915"/>
      <c r="E435" s="1915"/>
      <c r="F435" s="1915"/>
      <c r="G435" s="1915"/>
      <c r="H435" s="1915"/>
      <c r="I435" s="371"/>
      <c r="J435" s="371"/>
      <c r="K435" s="1915"/>
      <c r="L435" s="1915"/>
      <c r="M435" s="1915"/>
      <c r="N435" s="1915"/>
      <c r="O435" s="1915"/>
      <c r="P435" s="1915"/>
      <c r="Q435" s="1915"/>
      <c r="R435" s="1915"/>
      <c r="S435" s="1915"/>
      <c r="T435" s="371"/>
      <c r="U435" s="1915"/>
      <c r="V435" s="1915"/>
      <c r="W435" s="1915"/>
      <c r="X435" s="1915"/>
      <c r="Y435" s="1915"/>
      <c r="Z435" s="1915"/>
      <c r="AA435" s="371"/>
      <c r="AB435" s="371"/>
    </row>
    <row r="436" spans="1:28" x14ac:dyDescent="0.35">
      <c r="A436" s="1915"/>
      <c r="B436" s="1915"/>
      <c r="C436" s="1915"/>
      <c r="D436" s="1915"/>
      <c r="E436" s="1915"/>
      <c r="F436" s="1915"/>
      <c r="G436" s="1915"/>
      <c r="H436" s="1915"/>
      <c r="I436" s="371"/>
      <c r="J436" s="371"/>
      <c r="K436" s="1915"/>
      <c r="L436" s="1915"/>
      <c r="M436" s="1915"/>
      <c r="N436" s="1915"/>
      <c r="O436" s="1915"/>
      <c r="P436" s="1915"/>
      <c r="Q436" s="1915"/>
      <c r="R436" s="1915"/>
      <c r="S436" s="1915"/>
      <c r="T436" s="371"/>
      <c r="U436" s="1915"/>
      <c r="V436" s="1915"/>
      <c r="W436" s="1915"/>
      <c r="X436" s="1915"/>
      <c r="Y436" s="1915"/>
      <c r="Z436" s="1915"/>
      <c r="AA436" s="371"/>
      <c r="AB436" s="371"/>
    </row>
    <row r="437" spans="1:28" x14ac:dyDescent="0.35">
      <c r="A437" s="1915"/>
      <c r="B437" s="1915"/>
      <c r="C437" s="1915"/>
      <c r="D437" s="1915"/>
      <c r="E437" s="1915"/>
      <c r="F437" s="1915"/>
      <c r="G437" s="1915"/>
      <c r="H437" s="1915"/>
      <c r="I437" s="371"/>
      <c r="J437" s="371"/>
      <c r="K437" s="1915"/>
      <c r="L437" s="1915"/>
      <c r="M437" s="1915"/>
      <c r="N437" s="1915"/>
      <c r="O437" s="1915"/>
      <c r="P437" s="1915"/>
      <c r="Q437" s="1915"/>
      <c r="R437" s="1915"/>
      <c r="S437" s="1915"/>
      <c r="T437" s="371"/>
      <c r="U437" s="1915"/>
      <c r="V437" s="1915"/>
      <c r="W437" s="1915"/>
      <c r="X437" s="1915"/>
      <c r="Y437" s="1915"/>
      <c r="Z437" s="1915"/>
      <c r="AA437" s="371"/>
      <c r="AB437" s="371"/>
    </row>
    <row r="438" spans="1:28" x14ac:dyDescent="0.35">
      <c r="A438" s="1915"/>
      <c r="B438" s="1915"/>
      <c r="C438" s="1915"/>
      <c r="D438" s="1915"/>
      <c r="E438" s="1915"/>
      <c r="F438" s="1915"/>
      <c r="G438" s="1915"/>
      <c r="H438" s="1915"/>
      <c r="I438" s="371"/>
      <c r="J438" s="371"/>
      <c r="K438" s="1915"/>
      <c r="L438" s="1915"/>
      <c r="M438" s="1915"/>
      <c r="N438" s="1915"/>
      <c r="O438" s="1915"/>
      <c r="P438" s="1915"/>
      <c r="Q438" s="1915"/>
      <c r="R438" s="1915"/>
      <c r="S438" s="1915"/>
      <c r="T438" s="371"/>
      <c r="U438" s="1915"/>
      <c r="V438" s="1915"/>
      <c r="W438" s="1915"/>
      <c r="X438" s="1915"/>
      <c r="Y438" s="1915"/>
      <c r="Z438" s="1915"/>
      <c r="AA438" s="371"/>
      <c r="AB438" s="371"/>
    </row>
    <row r="439" spans="1:28" x14ac:dyDescent="0.35">
      <c r="A439" s="1915"/>
      <c r="B439" s="1915"/>
      <c r="C439" s="1915"/>
      <c r="D439" s="1915"/>
      <c r="E439" s="1915"/>
      <c r="F439" s="1915"/>
      <c r="G439" s="1915"/>
      <c r="H439" s="1915"/>
      <c r="I439" s="371"/>
      <c r="J439" s="371"/>
      <c r="K439" s="1915"/>
      <c r="L439" s="1915"/>
      <c r="M439" s="1915"/>
      <c r="N439" s="1915"/>
      <c r="O439" s="1915"/>
      <c r="P439" s="1915"/>
      <c r="Q439" s="1915"/>
      <c r="R439" s="1915"/>
      <c r="S439" s="1915"/>
      <c r="T439" s="371"/>
      <c r="U439" s="1915"/>
      <c r="V439" s="1915"/>
      <c r="W439" s="1915"/>
      <c r="X439" s="1915"/>
      <c r="Y439" s="1915"/>
      <c r="Z439" s="1915"/>
      <c r="AA439" s="371"/>
      <c r="AB439" s="371"/>
    </row>
    <row r="440" spans="1:28" x14ac:dyDescent="0.35">
      <c r="A440" s="1915"/>
      <c r="B440" s="1915"/>
      <c r="C440" s="1915"/>
      <c r="D440" s="1915"/>
      <c r="E440" s="1915"/>
      <c r="F440" s="1915"/>
      <c r="G440" s="1915"/>
      <c r="H440" s="1915"/>
      <c r="I440" s="371"/>
      <c r="J440" s="371"/>
      <c r="K440" s="1915"/>
      <c r="L440" s="1915"/>
      <c r="M440" s="1915"/>
      <c r="N440" s="1915"/>
      <c r="O440" s="1915"/>
      <c r="P440" s="1915"/>
      <c r="Q440" s="1915"/>
      <c r="R440" s="1915"/>
      <c r="S440" s="1915"/>
      <c r="T440" s="371"/>
      <c r="U440" s="1915"/>
      <c r="V440" s="1915"/>
      <c r="W440" s="1915"/>
      <c r="X440" s="1915"/>
      <c r="Y440" s="1915"/>
      <c r="Z440" s="1915"/>
      <c r="AA440" s="371"/>
      <c r="AB440" s="371"/>
    </row>
    <row r="441" spans="1:28" x14ac:dyDescent="0.35">
      <c r="A441" s="1915"/>
      <c r="B441" s="1915"/>
      <c r="C441" s="1915"/>
      <c r="D441" s="1915"/>
      <c r="E441" s="1915"/>
      <c r="F441" s="1915"/>
      <c r="G441" s="1915"/>
      <c r="H441" s="1915"/>
      <c r="I441" s="371"/>
      <c r="J441" s="371"/>
      <c r="K441" s="1915"/>
      <c r="L441" s="1915"/>
      <c r="M441" s="1915"/>
      <c r="N441" s="1915"/>
      <c r="O441" s="1915"/>
      <c r="P441" s="1915"/>
      <c r="Q441" s="1915"/>
      <c r="R441" s="1915"/>
      <c r="S441" s="1915"/>
      <c r="T441" s="371"/>
      <c r="U441" s="1915"/>
      <c r="V441" s="1915"/>
      <c r="W441" s="1915"/>
      <c r="X441" s="1915"/>
      <c r="Y441" s="1915"/>
      <c r="Z441" s="1915"/>
      <c r="AA441" s="371"/>
      <c r="AB441" s="371"/>
    </row>
    <row r="442" spans="1:28" x14ac:dyDescent="0.35">
      <c r="A442" s="1915"/>
      <c r="B442" s="1915"/>
      <c r="C442" s="1915"/>
      <c r="D442" s="1915"/>
      <c r="E442" s="1915"/>
      <c r="F442" s="1915"/>
      <c r="G442" s="1915"/>
      <c r="H442" s="1915"/>
      <c r="I442" s="371"/>
      <c r="J442" s="371"/>
      <c r="K442" s="1915"/>
      <c r="L442" s="1915"/>
      <c r="M442" s="1915"/>
      <c r="N442" s="1915"/>
      <c r="O442" s="1915"/>
      <c r="P442" s="1915"/>
      <c r="Q442" s="1915"/>
      <c r="R442" s="1915"/>
      <c r="S442" s="1915"/>
      <c r="T442" s="371"/>
      <c r="U442" s="1915"/>
      <c r="V442" s="1915"/>
      <c r="W442" s="1915"/>
      <c r="X442" s="1915"/>
      <c r="Y442" s="1915"/>
      <c r="Z442" s="1915"/>
      <c r="AA442" s="371"/>
      <c r="AB442" s="371"/>
    </row>
    <row r="443" spans="1:28" x14ac:dyDescent="0.35">
      <c r="A443" s="1915"/>
      <c r="B443" s="1915"/>
      <c r="C443" s="1915"/>
      <c r="D443" s="1915"/>
      <c r="E443" s="1915"/>
      <c r="F443" s="1915"/>
      <c r="G443" s="1915"/>
      <c r="H443" s="1915"/>
      <c r="I443" s="371"/>
      <c r="J443" s="371"/>
      <c r="K443" s="1915"/>
      <c r="L443" s="1915"/>
      <c r="M443" s="1915"/>
      <c r="N443" s="1915"/>
      <c r="O443" s="1915"/>
      <c r="P443" s="1915"/>
      <c r="Q443" s="1915"/>
      <c r="R443" s="1915"/>
      <c r="S443" s="1915"/>
      <c r="T443" s="371"/>
      <c r="U443" s="1915"/>
      <c r="V443" s="1915"/>
      <c r="W443" s="1915"/>
      <c r="X443" s="1915"/>
      <c r="Y443" s="1915"/>
      <c r="Z443" s="1915"/>
      <c r="AA443" s="371"/>
      <c r="AB443" s="371"/>
    </row>
    <row r="444" spans="1:28" x14ac:dyDescent="0.35">
      <c r="A444" s="1915"/>
      <c r="B444" s="1915"/>
      <c r="C444" s="1915"/>
      <c r="D444" s="1915"/>
      <c r="E444" s="1915"/>
      <c r="F444" s="1915"/>
      <c r="G444" s="1915"/>
      <c r="H444" s="1915"/>
      <c r="I444" s="371"/>
      <c r="J444" s="371"/>
      <c r="K444" s="1915"/>
      <c r="L444" s="1915"/>
      <c r="M444" s="1915"/>
      <c r="N444" s="1915"/>
      <c r="O444" s="1915"/>
      <c r="P444" s="1915"/>
      <c r="Q444" s="1915"/>
      <c r="R444" s="1915"/>
      <c r="S444" s="1915"/>
      <c r="T444" s="371"/>
      <c r="U444" s="1915"/>
      <c r="V444" s="1915"/>
      <c r="W444" s="1915"/>
      <c r="X444" s="1915"/>
      <c r="Y444" s="1915"/>
      <c r="Z444" s="1915"/>
      <c r="AA444" s="371"/>
      <c r="AB444" s="371"/>
    </row>
    <row r="445" spans="1:28" x14ac:dyDescent="0.35">
      <c r="A445" s="1915"/>
      <c r="B445" s="1915"/>
      <c r="C445" s="1915"/>
      <c r="D445" s="1915"/>
      <c r="E445" s="1915"/>
      <c r="F445" s="1915"/>
      <c r="G445" s="1915"/>
      <c r="H445" s="1915"/>
      <c r="I445" s="371"/>
      <c r="J445" s="371"/>
      <c r="K445" s="1915"/>
      <c r="L445" s="1915"/>
      <c r="M445" s="1915"/>
      <c r="N445" s="1915"/>
      <c r="O445" s="1915"/>
      <c r="P445" s="1915"/>
      <c r="Q445" s="1915"/>
      <c r="R445" s="1915"/>
      <c r="S445" s="1915"/>
      <c r="T445" s="371"/>
      <c r="U445" s="1915"/>
      <c r="V445" s="1915"/>
      <c r="W445" s="1915"/>
      <c r="X445" s="1915"/>
      <c r="Y445" s="1915"/>
      <c r="Z445" s="1915"/>
      <c r="AA445" s="371"/>
      <c r="AB445" s="371"/>
    </row>
    <row r="446" spans="1:28" x14ac:dyDescent="0.35">
      <c r="A446" s="1915"/>
      <c r="B446" s="1915"/>
      <c r="C446" s="1915"/>
      <c r="D446" s="1915"/>
      <c r="E446" s="1915"/>
      <c r="F446" s="1915"/>
      <c r="G446" s="1915"/>
      <c r="H446" s="1915"/>
      <c r="I446" s="371"/>
      <c r="J446" s="371"/>
      <c r="K446" s="1915"/>
      <c r="L446" s="1915"/>
      <c r="M446" s="1915"/>
      <c r="N446" s="1915"/>
      <c r="O446" s="1915"/>
      <c r="P446" s="1915"/>
      <c r="Q446" s="1915"/>
      <c r="R446" s="1915"/>
      <c r="S446" s="1915"/>
      <c r="T446" s="371"/>
      <c r="U446" s="1915"/>
      <c r="V446" s="1915"/>
      <c r="W446" s="1915"/>
      <c r="X446" s="1915"/>
      <c r="Y446" s="1915"/>
      <c r="Z446" s="1915"/>
      <c r="AA446" s="371"/>
      <c r="AB446" s="371"/>
    </row>
    <row r="447" spans="1:28" x14ac:dyDescent="0.35">
      <c r="A447" s="1915"/>
      <c r="B447" s="1915"/>
      <c r="C447" s="1915"/>
      <c r="D447" s="1915"/>
      <c r="E447" s="1915"/>
      <c r="F447" s="1915"/>
      <c r="G447" s="1915"/>
      <c r="H447" s="1915"/>
      <c r="I447" s="371"/>
      <c r="J447" s="371"/>
      <c r="K447" s="1915"/>
      <c r="L447" s="1915"/>
      <c r="M447" s="1915"/>
      <c r="N447" s="1915"/>
      <c r="O447" s="1915"/>
      <c r="P447" s="1915"/>
      <c r="Q447" s="1915"/>
      <c r="R447" s="1915"/>
      <c r="S447" s="1915"/>
      <c r="T447" s="371"/>
      <c r="U447" s="1915"/>
      <c r="V447" s="1915"/>
      <c r="W447" s="1915"/>
      <c r="X447" s="1915"/>
      <c r="Y447" s="1915"/>
      <c r="Z447" s="1915"/>
      <c r="AA447" s="371"/>
      <c r="AB447" s="371"/>
    </row>
    <row r="448" spans="1:28" x14ac:dyDescent="0.35">
      <c r="A448" s="1915"/>
      <c r="B448" s="1915"/>
      <c r="C448" s="1915"/>
      <c r="D448" s="1915"/>
      <c r="E448" s="1915"/>
      <c r="F448" s="1915"/>
      <c r="G448" s="1915"/>
      <c r="H448" s="1915"/>
      <c r="I448" s="371"/>
      <c r="J448" s="371"/>
      <c r="K448" s="1915"/>
      <c r="L448" s="1915"/>
      <c r="M448" s="1915"/>
      <c r="N448" s="1915"/>
      <c r="O448" s="1915"/>
      <c r="P448" s="1915"/>
      <c r="Q448" s="1915"/>
      <c r="R448" s="1915"/>
      <c r="S448" s="1915"/>
      <c r="T448" s="371"/>
      <c r="U448" s="1915"/>
      <c r="V448" s="1915"/>
      <c r="W448" s="1915"/>
      <c r="X448" s="1915"/>
      <c r="Y448" s="1915"/>
      <c r="Z448" s="1915"/>
      <c r="AA448" s="371"/>
      <c r="AB448" s="371"/>
    </row>
    <row r="449" spans="1:28" x14ac:dyDescent="0.35">
      <c r="A449" s="1915"/>
      <c r="B449" s="1915"/>
      <c r="C449" s="1915"/>
      <c r="D449" s="1915"/>
      <c r="E449" s="1915"/>
      <c r="F449" s="1915"/>
      <c r="G449" s="1915"/>
      <c r="H449" s="1915"/>
      <c r="I449" s="371"/>
      <c r="J449" s="371"/>
      <c r="K449" s="1915"/>
      <c r="L449" s="1915"/>
      <c r="M449" s="1915"/>
      <c r="N449" s="1915"/>
      <c r="O449" s="1915"/>
      <c r="P449" s="1915"/>
      <c r="Q449" s="1915"/>
      <c r="R449" s="1915"/>
      <c r="S449" s="1915"/>
      <c r="T449" s="371"/>
      <c r="U449" s="1915"/>
      <c r="V449" s="1915"/>
      <c r="W449" s="1915"/>
      <c r="X449" s="1915"/>
      <c r="Y449" s="1915"/>
      <c r="Z449" s="1915"/>
      <c r="AA449" s="371"/>
      <c r="AB449" s="371"/>
    </row>
    <row r="450" spans="1:28" x14ac:dyDescent="0.35">
      <c r="A450" s="1915"/>
      <c r="B450" s="1915"/>
      <c r="C450" s="1915"/>
      <c r="D450" s="1915"/>
      <c r="E450" s="1915"/>
      <c r="F450" s="1915"/>
      <c r="G450" s="1915"/>
      <c r="H450" s="1915"/>
      <c r="I450" s="371"/>
      <c r="J450" s="371"/>
      <c r="K450" s="1915"/>
      <c r="L450" s="1915"/>
      <c r="M450" s="1915"/>
      <c r="N450" s="1915"/>
      <c r="O450" s="1915"/>
      <c r="P450" s="1915"/>
      <c r="Q450" s="1915"/>
      <c r="R450" s="1915"/>
      <c r="S450" s="1915"/>
      <c r="T450" s="371"/>
      <c r="U450" s="1915"/>
      <c r="V450" s="1915"/>
      <c r="W450" s="1915"/>
      <c r="X450" s="1915"/>
      <c r="Y450" s="1915"/>
      <c r="Z450" s="1915"/>
      <c r="AA450" s="371"/>
      <c r="AB450" s="371"/>
    </row>
    <row r="451" spans="1:28" x14ac:dyDescent="0.35">
      <c r="A451" s="1915"/>
      <c r="B451" s="1915"/>
      <c r="C451" s="1915"/>
      <c r="D451" s="1915"/>
      <c r="E451" s="1915"/>
      <c r="F451" s="1915"/>
      <c r="G451" s="1915"/>
      <c r="H451" s="1915"/>
      <c r="I451" s="371"/>
      <c r="J451" s="371"/>
      <c r="K451" s="1915"/>
      <c r="L451" s="1915"/>
      <c r="M451" s="1915"/>
      <c r="N451" s="1915"/>
      <c r="O451" s="1915"/>
      <c r="P451" s="1915"/>
      <c r="Q451" s="1915"/>
      <c r="R451" s="1915"/>
      <c r="S451" s="1915"/>
      <c r="T451" s="371"/>
      <c r="U451" s="1915"/>
      <c r="V451" s="1915"/>
      <c r="W451" s="1915"/>
      <c r="X451" s="1915"/>
      <c r="Y451" s="1915"/>
      <c r="Z451" s="1915"/>
      <c r="AA451" s="371"/>
      <c r="AB451" s="371"/>
    </row>
    <row r="452" spans="1:28" x14ac:dyDescent="0.35">
      <c r="A452" s="1915"/>
      <c r="B452" s="1915"/>
      <c r="C452" s="1915"/>
      <c r="D452" s="1915"/>
      <c r="E452" s="1915"/>
      <c r="F452" s="1915"/>
      <c r="G452" s="1915"/>
      <c r="H452" s="1915"/>
      <c r="I452" s="371"/>
      <c r="J452" s="371"/>
      <c r="K452" s="1915"/>
      <c r="L452" s="1915"/>
      <c r="M452" s="1915"/>
      <c r="N452" s="1915"/>
      <c r="O452" s="1915"/>
      <c r="P452" s="1915"/>
      <c r="Q452" s="1915"/>
      <c r="R452" s="1915"/>
      <c r="S452" s="1915"/>
      <c r="T452" s="371"/>
      <c r="U452" s="1915"/>
      <c r="V452" s="1915"/>
      <c r="W452" s="1915"/>
      <c r="X452" s="1915"/>
      <c r="Y452" s="1915"/>
      <c r="Z452" s="1915"/>
      <c r="AA452" s="371"/>
      <c r="AB452" s="371"/>
    </row>
    <row r="453" spans="1:28" x14ac:dyDescent="0.35">
      <c r="A453" s="1915"/>
      <c r="B453" s="1915"/>
      <c r="C453" s="1915"/>
      <c r="D453" s="1915"/>
      <c r="E453" s="1915"/>
      <c r="F453" s="1915"/>
      <c r="G453" s="1915"/>
      <c r="H453" s="1915"/>
      <c r="I453" s="371"/>
      <c r="J453" s="371"/>
      <c r="K453" s="1915"/>
      <c r="L453" s="1915"/>
      <c r="M453" s="1915"/>
      <c r="N453" s="1915"/>
      <c r="O453" s="1915"/>
      <c r="P453" s="1915"/>
      <c r="Q453" s="1915"/>
      <c r="R453" s="1915"/>
      <c r="S453" s="1915"/>
      <c r="T453" s="371"/>
      <c r="U453" s="1915"/>
      <c r="V453" s="1915"/>
      <c r="W453" s="1915"/>
      <c r="X453" s="1915"/>
      <c r="Y453" s="1915"/>
      <c r="Z453" s="1915"/>
      <c r="AA453" s="371"/>
      <c r="AB453" s="371"/>
    </row>
    <row r="454" spans="1:28" x14ac:dyDescent="0.35">
      <c r="A454" s="1915"/>
      <c r="B454" s="1915"/>
      <c r="C454" s="1915"/>
      <c r="D454" s="1915"/>
      <c r="E454" s="1915"/>
      <c r="F454" s="1915"/>
      <c r="G454" s="1915"/>
      <c r="H454" s="1915"/>
      <c r="I454" s="371"/>
      <c r="J454" s="371"/>
      <c r="K454" s="1915"/>
      <c r="L454" s="1915"/>
      <c r="M454" s="1915"/>
      <c r="N454" s="1915"/>
      <c r="O454" s="1915"/>
      <c r="P454" s="1915"/>
      <c r="Q454" s="1915"/>
      <c r="R454" s="1915"/>
      <c r="S454" s="1915"/>
      <c r="T454" s="371"/>
      <c r="U454" s="1915"/>
      <c r="V454" s="1915"/>
      <c r="W454" s="1915"/>
      <c r="X454" s="1915"/>
      <c r="Y454" s="1915"/>
      <c r="Z454" s="1915"/>
      <c r="AA454" s="371"/>
      <c r="AB454" s="371"/>
    </row>
    <row r="455" spans="1:28" x14ac:dyDescent="0.35">
      <c r="A455" s="1915"/>
      <c r="B455" s="1915"/>
      <c r="C455" s="1915"/>
      <c r="D455" s="1915"/>
      <c r="E455" s="1915"/>
      <c r="F455" s="1915"/>
      <c r="G455" s="1915"/>
      <c r="H455" s="1915"/>
      <c r="I455" s="371"/>
      <c r="J455" s="371"/>
      <c r="K455" s="1915"/>
      <c r="L455" s="1915"/>
      <c r="M455" s="1915"/>
      <c r="N455" s="1915"/>
      <c r="O455" s="1915"/>
      <c r="P455" s="1915"/>
      <c r="Q455" s="1915"/>
      <c r="R455" s="1915"/>
      <c r="S455" s="1915"/>
      <c r="T455" s="371"/>
      <c r="U455" s="1915"/>
      <c r="V455" s="1915"/>
      <c r="W455" s="1915"/>
      <c r="X455" s="1915"/>
      <c r="Y455" s="1915"/>
      <c r="Z455" s="1915"/>
      <c r="AA455" s="371"/>
      <c r="AB455" s="371"/>
    </row>
    <row r="456" spans="1:28" x14ac:dyDescent="0.35">
      <c r="A456" s="1915"/>
      <c r="B456" s="1915"/>
      <c r="C456" s="1915"/>
      <c r="D456" s="1915"/>
      <c r="E456" s="1915"/>
      <c r="F456" s="1915"/>
      <c r="G456" s="1915"/>
      <c r="H456" s="1915"/>
      <c r="I456" s="371"/>
      <c r="J456" s="371"/>
      <c r="K456" s="1915"/>
      <c r="L456" s="1915"/>
      <c r="M456" s="1915"/>
      <c r="N456" s="1915"/>
      <c r="O456" s="1915"/>
      <c r="P456" s="1915"/>
      <c r="Q456" s="1915"/>
      <c r="R456" s="1915"/>
      <c r="S456" s="1915"/>
      <c r="T456" s="371"/>
      <c r="U456" s="1915"/>
      <c r="V456" s="1915"/>
      <c r="W456" s="1915"/>
      <c r="X456" s="1915"/>
      <c r="Y456" s="1915"/>
      <c r="Z456" s="1915"/>
      <c r="AA456" s="371"/>
      <c r="AB456" s="371"/>
    </row>
    <row r="457" spans="1:28" x14ac:dyDescent="0.35">
      <c r="A457" s="1915"/>
      <c r="B457" s="1915"/>
      <c r="C457" s="1915"/>
      <c r="D457" s="1915"/>
      <c r="E457" s="1915"/>
      <c r="F457" s="1915"/>
      <c r="G457" s="1915"/>
      <c r="H457" s="1915"/>
      <c r="I457" s="371"/>
      <c r="J457" s="371"/>
      <c r="K457" s="1915"/>
      <c r="L457" s="1915"/>
      <c r="M457" s="1915"/>
      <c r="N457" s="1915"/>
      <c r="O457" s="1915"/>
      <c r="P457" s="1915"/>
      <c r="Q457" s="1915"/>
      <c r="R457" s="1915"/>
      <c r="S457" s="1915"/>
      <c r="T457" s="371"/>
      <c r="U457" s="1915"/>
      <c r="V457" s="1915"/>
      <c r="W457" s="1915"/>
      <c r="X457" s="1915"/>
      <c r="Y457" s="1915"/>
      <c r="Z457" s="1915"/>
      <c r="AA457" s="371"/>
      <c r="AB457" s="371"/>
    </row>
    <row r="458" spans="1:28" x14ac:dyDescent="0.35">
      <c r="A458" s="1915"/>
      <c r="B458" s="1915"/>
      <c r="C458" s="1915"/>
      <c r="D458" s="1915"/>
      <c r="E458" s="1915"/>
      <c r="F458" s="1915"/>
      <c r="G458" s="1915"/>
      <c r="H458" s="1915"/>
      <c r="I458" s="371"/>
      <c r="J458" s="371"/>
      <c r="K458" s="1915"/>
      <c r="L458" s="1915"/>
      <c r="M458" s="1915"/>
      <c r="N458" s="1915"/>
      <c r="O458" s="1915"/>
      <c r="P458" s="1915"/>
      <c r="Q458" s="1915"/>
      <c r="R458" s="1915"/>
      <c r="S458" s="1915"/>
      <c r="T458" s="371"/>
      <c r="U458" s="1915"/>
      <c r="V458" s="1915"/>
      <c r="W458" s="1915"/>
      <c r="X458" s="1915"/>
      <c r="Y458" s="1915"/>
      <c r="Z458" s="1915"/>
      <c r="AA458" s="371"/>
      <c r="AB458" s="371"/>
    </row>
    <row r="459" spans="1:28" x14ac:dyDescent="0.35">
      <c r="A459" s="1915"/>
      <c r="B459" s="1915"/>
      <c r="C459" s="1915"/>
      <c r="D459" s="1915"/>
      <c r="E459" s="1915"/>
      <c r="F459" s="1915"/>
      <c r="G459" s="1915"/>
      <c r="H459" s="1915"/>
      <c r="I459" s="371"/>
      <c r="J459" s="371"/>
      <c r="K459" s="1915"/>
      <c r="L459" s="1915"/>
      <c r="M459" s="1915"/>
      <c r="N459" s="1915"/>
      <c r="O459" s="1915"/>
      <c r="P459" s="1915"/>
      <c r="Q459" s="1915"/>
      <c r="R459" s="1915"/>
      <c r="S459" s="1915"/>
      <c r="T459" s="371"/>
      <c r="U459" s="1915"/>
      <c r="V459" s="1915"/>
      <c r="W459" s="1915"/>
      <c r="X459" s="1915"/>
      <c r="Y459" s="1915"/>
      <c r="Z459" s="1915"/>
      <c r="AA459" s="371"/>
      <c r="AB459" s="371"/>
    </row>
    <row r="460" spans="1:28" x14ac:dyDescent="0.35">
      <c r="A460" s="1915"/>
      <c r="B460" s="1915"/>
      <c r="C460" s="1915"/>
      <c r="D460" s="1915"/>
      <c r="E460" s="1915"/>
      <c r="F460" s="1915"/>
      <c r="G460" s="1915"/>
      <c r="H460" s="1915"/>
      <c r="I460" s="371"/>
      <c r="J460" s="371"/>
      <c r="K460" s="1915"/>
      <c r="L460" s="1915"/>
      <c r="M460" s="1915"/>
      <c r="N460" s="1915"/>
      <c r="O460" s="1915"/>
      <c r="P460" s="1915"/>
      <c r="Q460" s="1915"/>
      <c r="R460" s="1915"/>
      <c r="S460" s="1915"/>
      <c r="T460" s="371"/>
      <c r="U460" s="1915"/>
      <c r="V460" s="1915"/>
      <c r="W460" s="1915"/>
      <c r="X460" s="1915"/>
      <c r="Y460" s="1915"/>
      <c r="Z460" s="1915"/>
      <c r="AA460" s="371"/>
      <c r="AB460" s="371"/>
    </row>
    <row r="461" spans="1:28" x14ac:dyDescent="0.35">
      <c r="A461" s="1915"/>
      <c r="B461" s="1915"/>
      <c r="C461" s="1915"/>
      <c r="D461" s="1915"/>
      <c r="E461" s="1915"/>
      <c r="F461" s="1915"/>
      <c r="G461" s="1915"/>
      <c r="H461" s="1915"/>
      <c r="I461" s="371"/>
      <c r="J461" s="371"/>
      <c r="K461" s="1915"/>
      <c r="L461" s="1915"/>
      <c r="M461" s="1915"/>
      <c r="N461" s="1915"/>
      <c r="O461" s="1915"/>
      <c r="P461" s="1915"/>
      <c r="Q461" s="1915"/>
      <c r="R461" s="1915"/>
      <c r="S461" s="1915"/>
      <c r="T461" s="371"/>
      <c r="U461" s="1915"/>
      <c r="V461" s="1915"/>
      <c r="W461" s="1915"/>
      <c r="X461" s="1915"/>
      <c r="Y461" s="1915"/>
      <c r="Z461" s="1915"/>
      <c r="AA461" s="371"/>
      <c r="AB461" s="371"/>
    </row>
    <row r="462" spans="1:28" x14ac:dyDescent="0.35">
      <c r="A462" s="1915"/>
      <c r="B462" s="1915"/>
      <c r="C462" s="1915"/>
      <c r="D462" s="1915"/>
      <c r="E462" s="1915"/>
      <c r="F462" s="1915"/>
      <c r="G462" s="1915"/>
      <c r="H462" s="1915"/>
      <c r="I462" s="371"/>
      <c r="J462" s="371"/>
      <c r="K462" s="1915"/>
      <c r="L462" s="1915"/>
      <c r="M462" s="1915"/>
      <c r="N462" s="1915"/>
      <c r="O462" s="1915"/>
      <c r="P462" s="1915"/>
      <c r="Q462" s="1915"/>
      <c r="R462" s="1915"/>
      <c r="S462" s="1915"/>
      <c r="T462" s="371"/>
      <c r="U462" s="1915"/>
      <c r="V462" s="1915"/>
      <c r="W462" s="1915"/>
      <c r="X462" s="1915"/>
      <c r="Y462" s="1915"/>
      <c r="Z462" s="1915"/>
      <c r="AA462" s="371"/>
      <c r="AB462" s="371"/>
    </row>
    <row r="463" spans="1:28" x14ac:dyDescent="0.35">
      <c r="A463" s="1915"/>
      <c r="B463" s="1915"/>
      <c r="C463" s="1915"/>
      <c r="D463" s="1915"/>
      <c r="E463" s="1915"/>
      <c r="F463" s="1915"/>
      <c r="G463" s="1915"/>
      <c r="H463" s="1915"/>
      <c r="I463" s="371"/>
      <c r="J463" s="371"/>
      <c r="K463" s="1915"/>
      <c r="L463" s="1915"/>
      <c r="M463" s="1915"/>
      <c r="N463" s="1915"/>
      <c r="O463" s="1915"/>
      <c r="P463" s="1915"/>
      <c r="Q463" s="1915"/>
      <c r="R463" s="1915"/>
      <c r="S463" s="1915"/>
      <c r="T463" s="371"/>
      <c r="U463" s="1915"/>
      <c r="V463" s="1915"/>
      <c r="W463" s="1915"/>
      <c r="X463" s="1915"/>
      <c r="Y463" s="1915"/>
      <c r="Z463" s="1915"/>
      <c r="AA463" s="371"/>
      <c r="AB463" s="371"/>
    </row>
    <row r="464" spans="1:28" x14ac:dyDescent="0.35">
      <c r="A464" s="1915"/>
      <c r="B464" s="1915"/>
      <c r="C464" s="1915"/>
      <c r="D464" s="1915"/>
      <c r="E464" s="1915"/>
      <c r="F464" s="1915"/>
      <c r="G464" s="1915"/>
      <c r="H464" s="1915"/>
      <c r="I464" s="371"/>
      <c r="J464" s="371"/>
      <c r="K464" s="1915"/>
      <c r="L464" s="1915"/>
      <c r="M464" s="1915"/>
      <c r="N464" s="1915"/>
      <c r="O464" s="1915"/>
      <c r="P464" s="1915"/>
      <c r="Q464" s="1915"/>
      <c r="R464" s="1915"/>
      <c r="S464" s="1915"/>
      <c r="T464" s="371"/>
      <c r="U464" s="1915"/>
      <c r="V464" s="1915"/>
      <c r="W464" s="1915"/>
      <c r="X464" s="1915"/>
      <c r="Y464" s="1915"/>
      <c r="Z464" s="1915"/>
      <c r="AA464" s="371"/>
      <c r="AB464" s="371"/>
    </row>
    <row r="465" spans="1:28" x14ac:dyDescent="0.35">
      <c r="A465" s="1915"/>
      <c r="B465" s="1915"/>
      <c r="C465" s="1915"/>
      <c r="D465" s="1915"/>
      <c r="E465" s="1915"/>
      <c r="F465" s="1915"/>
      <c r="G465" s="1915"/>
      <c r="H465" s="1915"/>
      <c r="I465" s="371"/>
      <c r="J465" s="371"/>
      <c r="K465" s="1915"/>
      <c r="L465" s="1915"/>
      <c r="M465" s="1915"/>
      <c r="N465" s="1915"/>
      <c r="O465" s="1915"/>
      <c r="P465" s="1915"/>
      <c r="Q465" s="1915"/>
      <c r="R465" s="1915"/>
      <c r="S465" s="1915"/>
      <c r="T465" s="371"/>
      <c r="U465" s="1915"/>
      <c r="V465" s="1915"/>
      <c r="W465" s="1915"/>
      <c r="X465" s="1915"/>
      <c r="Y465" s="1915"/>
      <c r="Z465" s="1915"/>
      <c r="AA465" s="371"/>
      <c r="AB465" s="371"/>
    </row>
    <row r="466" spans="1:28" x14ac:dyDescent="0.35">
      <c r="A466" s="1915"/>
      <c r="B466" s="1915"/>
      <c r="C466" s="1915"/>
      <c r="D466" s="1915"/>
      <c r="E466" s="1915"/>
      <c r="F466" s="1915"/>
      <c r="G466" s="1915"/>
      <c r="H466" s="1915"/>
      <c r="I466" s="371"/>
      <c r="J466" s="371"/>
      <c r="K466" s="1915"/>
      <c r="L466" s="1915"/>
      <c r="M466" s="1915"/>
      <c r="N466" s="1915"/>
      <c r="O466" s="1915"/>
      <c r="P466" s="1915"/>
      <c r="Q466" s="1915"/>
      <c r="R466" s="1915"/>
      <c r="S466" s="1915"/>
      <c r="T466" s="371"/>
      <c r="U466" s="1915"/>
      <c r="V466" s="1915"/>
      <c r="W466" s="1915"/>
      <c r="X466" s="1915"/>
      <c r="Y466" s="1915"/>
      <c r="Z466" s="1915"/>
      <c r="AA466" s="371"/>
      <c r="AB466" s="371"/>
    </row>
    <row r="467" spans="1:28" x14ac:dyDescent="0.35">
      <c r="A467" s="1915"/>
      <c r="B467" s="1915"/>
      <c r="C467" s="1915"/>
      <c r="D467" s="1915"/>
      <c r="E467" s="1915"/>
      <c r="F467" s="1915"/>
      <c r="G467" s="1915"/>
      <c r="H467" s="1915"/>
      <c r="I467" s="371"/>
      <c r="J467" s="371"/>
      <c r="K467" s="1915"/>
      <c r="L467" s="1915"/>
      <c r="M467" s="1915"/>
      <c r="N467" s="1915"/>
      <c r="O467" s="1915"/>
      <c r="P467" s="1915"/>
      <c r="Q467" s="1915"/>
      <c r="R467" s="1915"/>
      <c r="S467" s="1915"/>
      <c r="T467" s="371"/>
      <c r="U467" s="1915"/>
      <c r="V467" s="1915"/>
      <c r="W467" s="1915"/>
      <c r="X467" s="1915"/>
      <c r="Y467" s="1915"/>
      <c r="Z467" s="1915"/>
      <c r="AA467" s="371"/>
      <c r="AB467" s="371"/>
    </row>
    <row r="468" spans="1:28" x14ac:dyDescent="0.35">
      <c r="A468" s="1915"/>
      <c r="B468" s="1915"/>
      <c r="C468" s="1915"/>
      <c r="D468" s="1915"/>
      <c r="E468" s="1915"/>
      <c r="F468" s="1915"/>
      <c r="G468" s="1915"/>
      <c r="H468" s="1915"/>
      <c r="I468" s="371"/>
      <c r="J468" s="371"/>
      <c r="K468" s="1915"/>
      <c r="L468" s="1915"/>
      <c r="M468" s="1915"/>
      <c r="N468" s="1915"/>
      <c r="O468" s="1915"/>
      <c r="P468" s="1915"/>
      <c r="Q468" s="1915"/>
      <c r="R468" s="1915"/>
      <c r="S468" s="1915"/>
      <c r="T468" s="371"/>
      <c r="U468" s="1915"/>
      <c r="V468" s="1915"/>
      <c r="W468" s="1915"/>
      <c r="X468" s="1915"/>
      <c r="Y468" s="1915"/>
      <c r="Z468" s="1915"/>
      <c r="AA468" s="371"/>
      <c r="AB468" s="371"/>
    </row>
    <row r="469" spans="1:28" x14ac:dyDescent="0.35">
      <c r="A469" s="1915"/>
      <c r="B469" s="1915"/>
      <c r="C469" s="1915"/>
      <c r="D469" s="1915"/>
      <c r="E469" s="1915"/>
      <c r="F469" s="1915"/>
      <c r="G469" s="1915"/>
      <c r="H469" s="1915"/>
      <c r="I469" s="371"/>
      <c r="J469" s="371"/>
      <c r="K469" s="1915"/>
      <c r="L469" s="1915"/>
      <c r="M469" s="1915"/>
      <c r="N469" s="1915"/>
      <c r="O469" s="1915"/>
      <c r="P469" s="1915"/>
      <c r="Q469" s="1915"/>
      <c r="R469" s="1915"/>
      <c r="S469" s="1915"/>
      <c r="T469" s="371"/>
      <c r="U469" s="1915"/>
      <c r="V469" s="1915"/>
      <c r="W469" s="1915"/>
      <c r="X469" s="1915"/>
      <c r="Y469" s="1915"/>
      <c r="Z469" s="1915"/>
      <c r="AA469" s="371"/>
      <c r="AB469" s="371"/>
    </row>
    <row r="470" spans="1:28" x14ac:dyDescent="0.35">
      <c r="A470" s="1915"/>
      <c r="B470" s="1915"/>
      <c r="C470" s="1915"/>
      <c r="D470" s="1915"/>
      <c r="E470" s="1915"/>
      <c r="F470" s="1915"/>
      <c r="G470" s="1915"/>
      <c r="H470" s="1915"/>
      <c r="I470" s="371"/>
      <c r="J470" s="371"/>
      <c r="K470" s="1915"/>
      <c r="L470" s="1915"/>
      <c r="M470" s="1915"/>
      <c r="N470" s="1915"/>
      <c r="O470" s="1915"/>
      <c r="P470" s="1915"/>
      <c r="Q470" s="1915"/>
      <c r="R470" s="1915"/>
      <c r="S470" s="1915"/>
      <c r="T470" s="371"/>
      <c r="U470" s="1915"/>
      <c r="V470" s="1915"/>
      <c r="W470" s="1915"/>
      <c r="X470" s="1915"/>
      <c r="Y470" s="1915"/>
      <c r="Z470" s="1915"/>
      <c r="AA470" s="371"/>
      <c r="AB470" s="371"/>
    </row>
    <row r="471" spans="1:28" x14ac:dyDescent="0.35">
      <c r="A471" s="1915"/>
      <c r="B471" s="1915"/>
      <c r="C471" s="1915"/>
      <c r="D471" s="1915"/>
      <c r="E471" s="1915"/>
      <c r="F471" s="1915"/>
      <c r="G471" s="1915"/>
      <c r="H471" s="1915"/>
      <c r="I471" s="371"/>
      <c r="J471" s="371"/>
      <c r="K471" s="1915"/>
      <c r="L471" s="1915"/>
      <c r="M471" s="1915"/>
      <c r="N471" s="1915"/>
      <c r="O471" s="1915"/>
      <c r="P471" s="1915"/>
      <c r="Q471" s="1915"/>
      <c r="R471" s="1915"/>
      <c r="S471" s="1915"/>
      <c r="T471" s="371"/>
      <c r="U471" s="1915"/>
      <c r="V471" s="1915"/>
      <c r="W471" s="1915"/>
      <c r="X471" s="1915"/>
      <c r="Y471" s="1915"/>
      <c r="Z471" s="1915"/>
      <c r="AA471" s="371"/>
      <c r="AB471" s="371"/>
    </row>
    <row r="472" spans="1:28" x14ac:dyDescent="0.35">
      <c r="A472" s="1915"/>
      <c r="B472" s="1915"/>
      <c r="C472" s="1915"/>
      <c r="D472" s="1915"/>
      <c r="E472" s="1915"/>
      <c r="F472" s="1915"/>
      <c r="G472" s="1915"/>
      <c r="H472" s="1915"/>
      <c r="I472" s="371"/>
      <c r="J472" s="371"/>
      <c r="K472" s="1915"/>
      <c r="L472" s="1915"/>
      <c r="M472" s="1915"/>
      <c r="N472" s="1915"/>
      <c r="O472" s="1915"/>
      <c r="P472" s="1915"/>
      <c r="Q472" s="1915"/>
      <c r="R472" s="1915"/>
      <c r="S472" s="1915"/>
      <c r="T472" s="371"/>
      <c r="U472" s="1915"/>
      <c r="V472" s="1915"/>
      <c r="W472" s="1915"/>
      <c r="X472" s="1915"/>
      <c r="Y472" s="1915"/>
      <c r="Z472" s="1915"/>
      <c r="AA472" s="371"/>
      <c r="AB472" s="371"/>
    </row>
    <row r="473" spans="1:28" x14ac:dyDescent="0.35">
      <c r="A473" s="1915"/>
      <c r="B473" s="1915"/>
      <c r="C473" s="1915"/>
      <c r="D473" s="1915"/>
      <c r="E473" s="1915"/>
      <c r="F473" s="1915"/>
      <c r="G473" s="1915"/>
      <c r="H473" s="1915"/>
      <c r="I473" s="371"/>
      <c r="J473" s="371"/>
      <c r="K473" s="1915"/>
      <c r="L473" s="1915"/>
      <c r="M473" s="1915"/>
      <c r="N473" s="1915"/>
      <c r="O473" s="1915"/>
      <c r="P473" s="1915"/>
      <c r="Q473" s="1915"/>
      <c r="R473" s="1915"/>
      <c r="S473" s="1915"/>
      <c r="T473" s="371"/>
      <c r="U473" s="1915"/>
      <c r="V473" s="1915"/>
      <c r="W473" s="1915"/>
      <c r="X473" s="1915"/>
      <c r="Y473" s="1915"/>
      <c r="Z473" s="1915"/>
      <c r="AA473" s="371"/>
      <c r="AB473" s="371"/>
    </row>
    <row r="474" spans="1:28" x14ac:dyDescent="0.35">
      <c r="A474" s="1915"/>
      <c r="B474" s="1915"/>
      <c r="C474" s="1915"/>
      <c r="D474" s="1915"/>
      <c r="E474" s="1915"/>
      <c r="F474" s="1915"/>
      <c r="G474" s="1915"/>
      <c r="H474" s="1915"/>
      <c r="I474" s="371"/>
      <c r="J474" s="371"/>
      <c r="K474" s="1915"/>
      <c r="L474" s="1915"/>
      <c r="M474" s="1915"/>
      <c r="N474" s="1915"/>
      <c r="O474" s="1915"/>
      <c r="P474" s="1915"/>
      <c r="Q474" s="1915"/>
      <c r="R474" s="1915"/>
      <c r="S474" s="1915"/>
      <c r="T474" s="371"/>
      <c r="U474" s="1915"/>
      <c r="V474" s="1915"/>
      <c r="W474" s="1915"/>
      <c r="X474" s="1915"/>
      <c r="Y474" s="1915"/>
      <c r="Z474" s="1915"/>
      <c r="AA474" s="371"/>
      <c r="AB474" s="371"/>
    </row>
    <row r="475" spans="1:28" x14ac:dyDescent="0.35">
      <c r="A475" s="1915"/>
      <c r="B475" s="1915"/>
      <c r="C475" s="1915"/>
      <c r="D475" s="1915"/>
      <c r="E475" s="1915"/>
      <c r="F475" s="1915"/>
      <c r="G475" s="1915"/>
      <c r="H475" s="1915"/>
      <c r="I475" s="371"/>
      <c r="J475" s="371"/>
      <c r="K475" s="1915"/>
      <c r="L475" s="1915"/>
      <c r="M475" s="1915"/>
      <c r="N475" s="1915"/>
      <c r="O475" s="1915"/>
      <c r="P475" s="1915"/>
      <c r="Q475" s="1915"/>
      <c r="R475" s="1915"/>
      <c r="S475" s="1915"/>
      <c r="T475" s="371"/>
      <c r="U475" s="1915"/>
      <c r="V475" s="1915"/>
      <c r="W475" s="1915"/>
      <c r="X475" s="1915"/>
      <c r="Y475" s="1915"/>
      <c r="Z475" s="1915"/>
      <c r="AA475" s="371"/>
      <c r="AB475" s="371"/>
    </row>
    <row r="476" spans="1:28" x14ac:dyDescent="0.35">
      <c r="A476" s="1915"/>
      <c r="B476" s="1915"/>
      <c r="C476" s="1915"/>
      <c r="D476" s="1915"/>
      <c r="E476" s="1915"/>
      <c r="F476" s="1915"/>
      <c r="G476" s="1915"/>
      <c r="H476" s="1915"/>
      <c r="I476" s="371"/>
      <c r="J476" s="371"/>
      <c r="K476" s="1915"/>
      <c r="L476" s="1915"/>
      <c r="M476" s="1915"/>
      <c r="N476" s="1915"/>
      <c r="O476" s="1915"/>
      <c r="P476" s="1915"/>
      <c r="Q476" s="1915"/>
      <c r="R476" s="1915"/>
      <c r="S476" s="1915"/>
      <c r="T476" s="371"/>
      <c r="U476" s="1915"/>
      <c r="V476" s="1915"/>
      <c r="W476" s="1915"/>
      <c r="X476" s="1915"/>
      <c r="Y476" s="1915"/>
      <c r="Z476" s="1915"/>
      <c r="AA476" s="371"/>
      <c r="AB476" s="371"/>
    </row>
    <row r="477" spans="1:28" x14ac:dyDescent="0.35">
      <c r="A477" s="1915"/>
      <c r="B477" s="1915"/>
      <c r="C477" s="1915"/>
      <c r="D477" s="1915"/>
      <c r="E477" s="1915"/>
      <c r="F477" s="1915"/>
      <c r="G477" s="1915"/>
      <c r="H477" s="1915"/>
      <c r="I477" s="371"/>
      <c r="J477" s="371"/>
      <c r="K477" s="1915"/>
      <c r="L477" s="1915"/>
      <c r="M477" s="1915"/>
      <c r="N477" s="1915"/>
      <c r="O477" s="1915"/>
      <c r="P477" s="1915"/>
      <c r="Q477" s="1915"/>
      <c r="R477" s="1915"/>
      <c r="S477" s="1915"/>
      <c r="T477" s="371"/>
      <c r="U477" s="1915"/>
      <c r="V477" s="1915"/>
      <c r="W477" s="1915"/>
      <c r="X477" s="1915"/>
      <c r="Y477" s="1915"/>
      <c r="Z477" s="1915"/>
      <c r="AA477" s="371"/>
      <c r="AB477" s="371"/>
    </row>
    <row r="478" spans="1:28" x14ac:dyDescent="0.35">
      <c r="A478" s="1915"/>
      <c r="B478" s="1915"/>
      <c r="C478" s="1915"/>
      <c r="D478" s="1915"/>
      <c r="E478" s="1915"/>
      <c r="F478" s="1915"/>
      <c r="G478" s="1915"/>
      <c r="H478" s="1915"/>
      <c r="I478" s="371"/>
      <c r="J478" s="371"/>
      <c r="K478" s="1915"/>
      <c r="L478" s="1915"/>
      <c r="M478" s="1915"/>
      <c r="N478" s="1915"/>
      <c r="O478" s="1915"/>
      <c r="P478" s="1915"/>
      <c r="Q478" s="1915"/>
      <c r="R478" s="1915"/>
      <c r="S478" s="1915"/>
      <c r="T478" s="371"/>
      <c r="U478" s="1915"/>
      <c r="V478" s="1915"/>
      <c r="W478" s="1915"/>
      <c r="X478" s="1915"/>
      <c r="Y478" s="1915"/>
      <c r="Z478" s="1915"/>
      <c r="AA478" s="371"/>
      <c r="AB478" s="371"/>
    </row>
    <row r="479" spans="1:28" x14ac:dyDescent="0.35">
      <c r="A479" s="1915"/>
      <c r="B479" s="1915"/>
      <c r="C479" s="1915"/>
      <c r="D479" s="1915"/>
      <c r="E479" s="1915"/>
      <c r="F479" s="1915"/>
      <c r="G479" s="1915"/>
      <c r="H479" s="1915"/>
      <c r="I479" s="371"/>
      <c r="J479" s="371"/>
      <c r="K479" s="1915"/>
      <c r="L479" s="1915"/>
      <c r="M479" s="1915"/>
      <c r="N479" s="1915"/>
      <c r="O479" s="1915"/>
      <c r="P479" s="1915"/>
      <c r="Q479" s="1915"/>
      <c r="R479" s="1915"/>
      <c r="S479" s="1915"/>
      <c r="T479" s="371"/>
      <c r="U479" s="1915"/>
      <c r="V479" s="1915"/>
      <c r="W479" s="1915"/>
      <c r="X479" s="1915"/>
      <c r="Y479" s="1915"/>
      <c r="Z479" s="1915"/>
      <c r="AA479" s="371"/>
      <c r="AB479" s="371"/>
    </row>
    <row r="480" spans="1:28" x14ac:dyDescent="0.35">
      <c r="A480" s="1915"/>
      <c r="B480" s="1915"/>
      <c r="C480" s="1915"/>
      <c r="D480" s="1915"/>
      <c r="E480" s="1915"/>
      <c r="F480" s="1915"/>
      <c r="G480" s="1915"/>
      <c r="H480" s="1915"/>
      <c r="I480" s="371"/>
      <c r="J480" s="371"/>
      <c r="K480" s="1915"/>
      <c r="L480" s="1915"/>
      <c r="M480" s="1915"/>
      <c r="N480" s="1915"/>
      <c r="O480" s="1915"/>
      <c r="P480" s="1915"/>
      <c r="Q480" s="1915"/>
      <c r="R480" s="1915"/>
      <c r="S480" s="1915"/>
      <c r="T480" s="371"/>
      <c r="U480" s="1915"/>
      <c r="V480" s="1915"/>
      <c r="W480" s="1915"/>
      <c r="X480" s="1915"/>
      <c r="Y480" s="1915"/>
      <c r="Z480" s="1915"/>
      <c r="AA480" s="371"/>
      <c r="AB480" s="371"/>
    </row>
    <row r="481" spans="1:28" x14ac:dyDescent="0.35">
      <c r="A481" s="1915"/>
      <c r="B481" s="1915"/>
      <c r="C481" s="1915"/>
      <c r="D481" s="1915"/>
      <c r="E481" s="1915"/>
      <c r="F481" s="1915"/>
      <c r="G481" s="1915"/>
      <c r="H481" s="1915"/>
      <c r="I481" s="371"/>
      <c r="J481" s="371"/>
      <c r="K481" s="1915"/>
      <c r="L481" s="1915"/>
      <c r="M481" s="1915"/>
      <c r="N481" s="1915"/>
      <c r="O481" s="1915"/>
      <c r="P481" s="1915"/>
      <c r="Q481" s="1915"/>
      <c r="R481" s="1915"/>
      <c r="S481" s="1915"/>
      <c r="T481" s="371"/>
      <c r="U481" s="1915"/>
      <c r="V481" s="1915"/>
      <c r="W481" s="1915"/>
      <c r="X481" s="1915"/>
      <c r="Y481" s="1915"/>
      <c r="Z481" s="1915"/>
      <c r="AA481" s="371"/>
      <c r="AB481" s="371"/>
    </row>
    <row r="482" spans="1:28" x14ac:dyDescent="0.35">
      <c r="A482" s="1915"/>
      <c r="B482" s="1915"/>
      <c r="C482" s="1915"/>
      <c r="D482" s="1915"/>
      <c r="E482" s="1915"/>
      <c r="F482" s="1915"/>
      <c r="G482" s="1915"/>
      <c r="H482" s="1915"/>
      <c r="I482" s="371"/>
      <c r="J482" s="371"/>
      <c r="K482" s="1915"/>
      <c r="L482" s="1915"/>
      <c r="M482" s="1915"/>
      <c r="N482" s="1915"/>
      <c r="O482" s="1915"/>
      <c r="P482" s="1915"/>
      <c r="Q482" s="1915"/>
      <c r="R482" s="1915"/>
      <c r="S482" s="1915"/>
      <c r="T482" s="371"/>
      <c r="U482" s="1915"/>
      <c r="V482" s="1915"/>
      <c r="W482" s="1915"/>
      <c r="X482" s="1915"/>
      <c r="Y482" s="1915"/>
      <c r="Z482" s="1915"/>
      <c r="AA482" s="371"/>
      <c r="AB482" s="371"/>
    </row>
    <row r="483" spans="1:28" x14ac:dyDescent="0.35">
      <c r="A483" s="1915"/>
      <c r="B483" s="1915"/>
      <c r="C483" s="1915"/>
      <c r="D483" s="1915"/>
      <c r="E483" s="1915"/>
      <c r="F483" s="1915"/>
      <c r="G483" s="1915"/>
      <c r="H483" s="1915"/>
      <c r="I483" s="371"/>
      <c r="J483" s="371"/>
      <c r="K483" s="1915"/>
      <c r="L483" s="1915"/>
      <c r="M483" s="1915"/>
      <c r="N483" s="1915"/>
      <c r="O483" s="1915"/>
      <c r="P483" s="1915"/>
      <c r="Q483" s="1915"/>
      <c r="R483" s="1915"/>
      <c r="S483" s="1915"/>
      <c r="T483" s="371"/>
      <c r="U483" s="1915"/>
      <c r="V483" s="1915"/>
      <c r="W483" s="1915"/>
      <c r="X483" s="1915"/>
      <c r="Y483" s="1915"/>
      <c r="Z483" s="1915"/>
      <c r="AA483" s="371"/>
      <c r="AB483" s="371"/>
    </row>
    <row r="484" spans="1:28" x14ac:dyDescent="0.35">
      <c r="A484" s="1915"/>
      <c r="B484" s="1915"/>
      <c r="C484" s="1915"/>
      <c r="D484" s="1915"/>
      <c r="E484" s="1915"/>
      <c r="F484" s="1915"/>
      <c r="G484" s="1915"/>
      <c r="H484" s="1915"/>
      <c r="I484" s="371"/>
      <c r="J484" s="371"/>
      <c r="K484" s="1915"/>
      <c r="L484" s="1915"/>
      <c r="M484" s="1915"/>
      <c r="N484" s="1915"/>
      <c r="O484" s="1915"/>
      <c r="P484" s="1915"/>
      <c r="Q484" s="1915"/>
      <c r="R484" s="1915"/>
      <c r="S484" s="1915"/>
      <c r="T484" s="371"/>
      <c r="U484" s="1915"/>
      <c r="V484" s="1915"/>
      <c r="W484" s="1915"/>
      <c r="X484" s="1915"/>
      <c r="Y484" s="1915"/>
      <c r="Z484" s="1915"/>
      <c r="AA484" s="371"/>
      <c r="AB484" s="371"/>
    </row>
    <row r="485" spans="1:28" x14ac:dyDescent="0.35">
      <c r="A485" s="1915"/>
      <c r="B485" s="1915"/>
      <c r="C485" s="1915"/>
      <c r="D485" s="1915"/>
      <c r="E485" s="1915"/>
      <c r="F485" s="1915"/>
      <c r="G485" s="1915"/>
      <c r="H485" s="1915"/>
      <c r="I485" s="371"/>
      <c r="J485" s="371"/>
      <c r="K485" s="1915"/>
      <c r="L485" s="1915"/>
      <c r="M485" s="1915"/>
      <c r="N485" s="1915"/>
      <c r="O485" s="1915"/>
      <c r="P485" s="1915"/>
      <c r="Q485" s="1915"/>
      <c r="R485" s="1915"/>
      <c r="S485" s="1915"/>
      <c r="T485" s="371"/>
      <c r="U485" s="1915"/>
      <c r="V485" s="1915"/>
      <c r="W485" s="1915"/>
      <c r="X485" s="1915"/>
      <c r="Y485" s="1915"/>
      <c r="Z485" s="1915"/>
      <c r="AA485" s="371"/>
      <c r="AB485" s="371"/>
    </row>
    <row r="486" spans="1:28" x14ac:dyDescent="0.35">
      <c r="A486" s="1915"/>
      <c r="B486" s="1915"/>
      <c r="C486" s="1915"/>
      <c r="D486" s="1915"/>
      <c r="E486" s="1915"/>
      <c r="F486" s="1915"/>
      <c r="G486" s="1915"/>
      <c r="H486" s="1915"/>
      <c r="I486" s="371"/>
      <c r="J486" s="371"/>
      <c r="K486" s="1915"/>
      <c r="L486" s="1915"/>
      <c r="M486" s="1915"/>
      <c r="N486" s="1915"/>
      <c r="O486" s="1915"/>
      <c r="P486" s="1915"/>
      <c r="Q486" s="1915"/>
      <c r="R486" s="1915"/>
      <c r="S486" s="1915"/>
      <c r="T486" s="371"/>
      <c r="U486" s="1915"/>
      <c r="V486" s="1915"/>
      <c r="W486" s="1915"/>
      <c r="X486" s="1915"/>
      <c r="Y486" s="1915"/>
      <c r="Z486" s="1915"/>
      <c r="AA486" s="371"/>
      <c r="AB486" s="371"/>
    </row>
    <row r="487" spans="1:28" x14ac:dyDescent="0.35">
      <c r="A487" s="1915"/>
      <c r="B487" s="1915"/>
      <c r="C487" s="1915"/>
      <c r="D487" s="1915"/>
      <c r="E487" s="1915"/>
      <c r="F487" s="1915"/>
      <c r="G487" s="1915"/>
      <c r="H487" s="1915"/>
      <c r="I487" s="371"/>
      <c r="J487" s="371"/>
      <c r="K487" s="1915"/>
      <c r="L487" s="1915"/>
      <c r="M487" s="1915"/>
      <c r="N487" s="1915"/>
      <c r="O487" s="1915"/>
      <c r="P487" s="1915"/>
      <c r="Q487" s="1915"/>
      <c r="R487" s="1915"/>
      <c r="S487" s="1915"/>
      <c r="T487" s="371"/>
      <c r="U487" s="1915"/>
      <c r="V487" s="1915"/>
      <c r="W487" s="1915"/>
      <c r="X487" s="1915"/>
      <c r="Y487" s="1915"/>
      <c r="Z487" s="1915"/>
      <c r="AA487" s="371"/>
      <c r="AB487" s="371"/>
    </row>
    <row r="488" spans="1:28" x14ac:dyDescent="0.35">
      <c r="A488" s="1915"/>
      <c r="B488" s="1915"/>
      <c r="C488" s="1915"/>
      <c r="D488" s="1915"/>
      <c r="E488" s="1915"/>
      <c r="F488" s="1915"/>
      <c r="G488" s="1915"/>
      <c r="H488" s="1915"/>
      <c r="I488" s="371"/>
      <c r="J488" s="371"/>
      <c r="K488" s="1915"/>
      <c r="L488" s="1915"/>
      <c r="M488" s="1915"/>
      <c r="N488" s="1915"/>
      <c r="O488" s="1915"/>
      <c r="P488" s="1915"/>
      <c r="Q488" s="1915"/>
      <c r="R488" s="1915"/>
      <c r="S488" s="1915"/>
      <c r="T488" s="371"/>
      <c r="U488" s="1915"/>
      <c r="V488" s="1915"/>
      <c r="W488" s="1915"/>
      <c r="X488" s="1915"/>
      <c r="Y488" s="1915"/>
      <c r="Z488" s="1915"/>
      <c r="AA488" s="371"/>
      <c r="AB488" s="371"/>
    </row>
    <row r="489" spans="1:28" x14ac:dyDescent="0.35">
      <c r="A489" s="1915"/>
      <c r="B489" s="1915"/>
      <c r="C489" s="1915"/>
      <c r="D489" s="1915"/>
      <c r="E489" s="1915"/>
      <c r="F489" s="1915"/>
      <c r="G489" s="1915"/>
      <c r="H489" s="1915"/>
      <c r="I489" s="371"/>
      <c r="J489" s="371"/>
      <c r="K489" s="1915"/>
      <c r="L489" s="1915"/>
      <c r="M489" s="1915"/>
      <c r="N489" s="1915"/>
      <c r="O489" s="1915"/>
      <c r="P489" s="1915"/>
      <c r="Q489" s="1915"/>
      <c r="R489" s="1915"/>
      <c r="S489" s="1915"/>
      <c r="T489" s="371"/>
      <c r="U489" s="1915"/>
      <c r="V489" s="1915"/>
      <c r="W489" s="1915"/>
      <c r="X489" s="1915"/>
      <c r="Y489" s="1915"/>
      <c r="Z489" s="1915"/>
      <c r="AA489" s="371"/>
      <c r="AB489" s="371"/>
    </row>
    <row r="490" spans="1:28" x14ac:dyDescent="0.35">
      <c r="A490" s="1915"/>
      <c r="B490" s="1915"/>
      <c r="C490" s="1915"/>
      <c r="D490" s="1915"/>
      <c r="E490" s="1915"/>
      <c r="F490" s="1915"/>
      <c r="G490" s="1915"/>
      <c r="H490" s="1915"/>
      <c r="I490" s="371"/>
      <c r="J490" s="371"/>
      <c r="K490" s="1915"/>
      <c r="L490" s="1915"/>
      <c r="M490" s="1915"/>
      <c r="N490" s="1915"/>
      <c r="O490" s="1915"/>
      <c r="P490" s="1915"/>
      <c r="Q490" s="1915"/>
      <c r="R490" s="1915"/>
      <c r="S490" s="1915"/>
      <c r="T490" s="371"/>
      <c r="U490" s="1915"/>
      <c r="V490" s="1915"/>
      <c r="W490" s="1915"/>
      <c r="X490" s="1915"/>
      <c r="Y490" s="1915"/>
      <c r="Z490" s="1915"/>
      <c r="AA490" s="371"/>
      <c r="AB490" s="371"/>
    </row>
    <row r="491" spans="1:28" x14ac:dyDescent="0.35">
      <c r="A491" s="1915"/>
      <c r="B491" s="1915"/>
      <c r="C491" s="1915"/>
      <c r="D491" s="1915"/>
      <c r="E491" s="1915"/>
      <c r="F491" s="1915"/>
      <c r="G491" s="1915"/>
      <c r="H491" s="1915"/>
      <c r="I491" s="371"/>
      <c r="J491" s="371"/>
      <c r="K491" s="1915"/>
      <c r="L491" s="1915"/>
      <c r="M491" s="1915"/>
      <c r="N491" s="1915"/>
      <c r="O491" s="1915"/>
      <c r="P491" s="1915"/>
      <c r="Q491" s="1915"/>
      <c r="R491" s="1915"/>
      <c r="S491" s="1915"/>
      <c r="T491" s="371"/>
      <c r="U491" s="1915"/>
      <c r="V491" s="1915"/>
      <c r="W491" s="1915"/>
      <c r="X491" s="1915"/>
      <c r="Y491" s="1915"/>
      <c r="Z491" s="1915"/>
      <c r="AA491" s="371"/>
      <c r="AB491" s="371"/>
    </row>
    <row r="492" spans="1:28" x14ac:dyDescent="0.35">
      <c r="A492" s="1915"/>
      <c r="B492" s="1915"/>
      <c r="C492" s="1915"/>
      <c r="D492" s="1915"/>
      <c r="E492" s="1915"/>
      <c r="F492" s="1915"/>
      <c r="G492" s="1915"/>
      <c r="H492" s="1915"/>
      <c r="I492" s="371"/>
      <c r="J492" s="371"/>
      <c r="K492" s="1915"/>
      <c r="L492" s="1915"/>
      <c r="M492" s="1915"/>
      <c r="N492" s="1915"/>
      <c r="O492" s="1915"/>
      <c r="P492" s="1915"/>
      <c r="Q492" s="1915"/>
      <c r="R492" s="1915"/>
      <c r="S492" s="1915"/>
      <c r="T492" s="371"/>
      <c r="U492" s="1915"/>
      <c r="V492" s="1915"/>
      <c r="W492" s="1915"/>
      <c r="X492" s="1915"/>
      <c r="Y492" s="1915"/>
      <c r="Z492" s="1915"/>
      <c r="AA492" s="371"/>
      <c r="AB492" s="371"/>
    </row>
    <row r="493" spans="1:28" x14ac:dyDescent="0.35">
      <c r="A493" s="1915"/>
      <c r="B493" s="1915"/>
      <c r="C493" s="1915"/>
      <c r="D493" s="1915"/>
      <c r="E493" s="1915"/>
      <c r="F493" s="1915"/>
      <c r="G493" s="1915"/>
      <c r="H493" s="1915"/>
      <c r="I493" s="371"/>
      <c r="J493" s="371"/>
      <c r="K493" s="1915"/>
      <c r="L493" s="1915"/>
      <c r="M493" s="1915"/>
      <c r="N493" s="1915"/>
      <c r="O493" s="1915"/>
      <c r="P493" s="1915"/>
      <c r="Q493" s="1915"/>
      <c r="R493" s="1915"/>
      <c r="S493" s="1915"/>
      <c r="T493" s="371"/>
      <c r="U493" s="1915"/>
      <c r="V493" s="1915"/>
      <c r="W493" s="1915"/>
      <c r="X493" s="1915"/>
      <c r="Y493" s="1915"/>
      <c r="Z493" s="1915"/>
      <c r="AA493" s="371"/>
      <c r="AB493" s="371"/>
    </row>
    <row r="494" spans="1:28" x14ac:dyDescent="0.35">
      <c r="A494" s="1915"/>
      <c r="B494" s="1915"/>
      <c r="C494" s="1915"/>
      <c r="D494" s="1915"/>
      <c r="E494" s="1915"/>
      <c r="F494" s="1915"/>
      <c r="G494" s="1915"/>
      <c r="H494" s="1915"/>
      <c r="I494" s="371"/>
      <c r="J494" s="371"/>
      <c r="K494" s="1915"/>
      <c r="L494" s="1915"/>
      <c r="M494" s="1915"/>
      <c r="N494" s="1915"/>
      <c r="O494" s="1915"/>
      <c r="P494" s="1915"/>
      <c r="Q494" s="1915"/>
      <c r="R494" s="1915"/>
      <c r="S494" s="1915"/>
      <c r="T494" s="371"/>
      <c r="U494" s="1915"/>
      <c r="V494" s="1915"/>
      <c r="W494" s="1915"/>
      <c r="X494" s="1915"/>
      <c r="Y494" s="1915"/>
      <c r="Z494" s="1915"/>
      <c r="AA494" s="371"/>
      <c r="AB494" s="371"/>
    </row>
    <row r="495" spans="1:28" x14ac:dyDescent="0.35">
      <c r="A495" s="1915"/>
      <c r="B495" s="1915"/>
      <c r="C495" s="1915"/>
      <c r="D495" s="1915"/>
      <c r="E495" s="1915"/>
      <c r="F495" s="1915"/>
      <c r="G495" s="1915"/>
      <c r="H495" s="1915"/>
      <c r="I495" s="371"/>
      <c r="J495" s="371"/>
      <c r="K495" s="1915"/>
      <c r="L495" s="1915"/>
      <c r="M495" s="1915"/>
      <c r="N495" s="1915"/>
      <c r="O495" s="1915"/>
      <c r="P495" s="1915"/>
      <c r="Q495" s="1915"/>
      <c r="R495" s="1915"/>
      <c r="S495" s="1915"/>
      <c r="T495" s="371"/>
      <c r="U495" s="1915"/>
      <c r="V495" s="1915"/>
      <c r="W495" s="1915"/>
      <c r="X495" s="1915"/>
      <c r="Y495" s="1915"/>
      <c r="Z495" s="1915"/>
      <c r="AA495" s="371"/>
      <c r="AB495" s="371"/>
    </row>
    <row r="496" spans="1:28" x14ac:dyDescent="0.35">
      <c r="A496" s="1915"/>
      <c r="B496" s="1915"/>
      <c r="C496" s="1915"/>
      <c r="D496" s="1915"/>
      <c r="E496" s="1915"/>
      <c r="F496" s="1915"/>
      <c r="G496" s="1915"/>
      <c r="H496" s="1915"/>
      <c r="I496" s="371"/>
      <c r="J496" s="371"/>
      <c r="K496" s="1915"/>
      <c r="L496" s="1915"/>
      <c r="M496" s="1915"/>
      <c r="N496" s="1915"/>
      <c r="O496" s="1915"/>
      <c r="P496" s="1915"/>
      <c r="Q496" s="1915"/>
      <c r="R496" s="1915"/>
      <c r="S496" s="1915"/>
      <c r="T496" s="371"/>
      <c r="U496" s="1915"/>
      <c r="V496" s="1915"/>
      <c r="W496" s="1915"/>
      <c r="X496" s="1915"/>
      <c r="Y496" s="1915"/>
      <c r="Z496" s="1915"/>
      <c r="AA496" s="371"/>
      <c r="AB496" s="371"/>
    </row>
    <row r="497" spans="1:28" x14ac:dyDescent="0.35">
      <c r="A497" s="1915"/>
      <c r="B497" s="1915"/>
      <c r="C497" s="1915"/>
      <c r="D497" s="1915"/>
      <c r="E497" s="1915"/>
      <c r="F497" s="1915"/>
      <c r="G497" s="1915"/>
      <c r="H497" s="1915"/>
      <c r="I497" s="371"/>
      <c r="J497" s="371"/>
      <c r="K497" s="1915"/>
      <c r="L497" s="1915"/>
      <c r="M497" s="1915"/>
      <c r="N497" s="1915"/>
      <c r="O497" s="1915"/>
      <c r="P497" s="1915"/>
      <c r="Q497" s="1915"/>
      <c r="R497" s="1915"/>
      <c r="S497" s="1915"/>
      <c r="T497" s="371"/>
      <c r="U497" s="1915"/>
      <c r="V497" s="1915"/>
      <c r="W497" s="1915"/>
      <c r="X497" s="1915"/>
      <c r="Y497" s="1915"/>
      <c r="Z497" s="1915"/>
      <c r="AA497" s="371"/>
      <c r="AB497" s="371"/>
    </row>
    <row r="498" spans="1:28" x14ac:dyDescent="0.35">
      <c r="A498" s="1915"/>
      <c r="B498" s="1915"/>
      <c r="C498" s="1915"/>
      <c r="D498" s="1915"/>
      <c r="E498" s="1915"/>
      <c r="F498" s="1915"/>
      <c r="G498" s="1915"/>
      <c r="H498" s="1915"/>
      <c r="I498" s="371"/>
      <c r="J498" s="371"/>
      <c r="K498" s="1915"/>
      <c r="L498" s="1915"/>
      <c r="M498" s="1915"/>
      <c r="N498" s="1915"/>
      <c r="O498" s="1915"/>
      <c r="P498" s="1915"/>
      <c r="Q498" s="1915"/>
      <c r="R498" s="1915"/>
      <c r="S498" s="1915"/>
      <c r="T498" s="371"/>
      <c r="U498" s="1915"/>
      <c r="V498" s="1915"/>
      <c r="W498" s="1915"/>
      <c r="X498" s="1915"/>
      <c r="Y498" s="1915"/>
      <c r="Z498" s="1915"/>
      <c r="AA498" s="371"/>
      <c r="AB498" s="371"/>
    </row>
    <row r="499" spans="1:28" x14ac:dyDescent="0.35">
      <c r="A499" s="1915"/>
      <c r="B499" s="1915"/>
      <c r="C499" s="1915"/>
      <c r="D499" s="1915"/>
      <c r="E499" s="1915"/>
      <c r="F499" s="1915"/>
      <c r="G499" s="1915"/>
      <c r="H499" s="1915"/>
      <c r="I499" s="371"/>
      <c r="J499" s="371"/>
      <c r="K499" s="1915"/>
      <c r="L499" s="1915"/>
      <c r="M499" s="1915"/>
      <c r="N499" s="1915"/>
      <c r="O499" s="1915"/>
      <c r="P499" s="1915"/>
      <c r="Q499" s="1915"/>
      <c r="R499" s="1915"/>
      <c r="S499" s="1915"/>
      <c r="T499" s="371"/>
      <c r="U499" s="1915"/>
      <c r="V499" s="1915"/>
      <c r="W499" s="1915"/>
      <c r="X499" s="1915"/>
      <c r="Y499" s="1915"/>
      <c r="Z499" s="1915"/>
      <c r="AA499" s="371"/>
      <c r="AB499" s="371"/>
    </row>
    <row r="500" spans="1:28" x14ac:dyDescent="0.35">
      <c r="A500" s="1915"/>
      <c r="B500" s="1915"/>
      <c r="C500" s="1915"/>
      <c r="D500" s="1915"/>
      <c r="E500" s="1915"/>
      <c r="F500" s="1915"/>
      <c r="G500" s="1915"/>
      <c r="H500" s="1915"/>
      <c r="I500" s="371"/>
      <c r="J500" s="371"/>
      <c r="K500" s="1915"/>
      <c r="L500" s="1915"/>
      <c r="M500" s="1915"/>
      <c r="N500" s="1915"/>
      <c r="O500" s="1915"/>
      <c r="P500" s="1915"/>
      <c r="Q500" s="1915"/>
      <c r="R500" s="1915"/>
      <c r="S500" s="1915"/>
      <c r="T500" s="371"/>
      <c r="U500" s="1915"/>
      <c r="V500" s="1915"/>
      <c r="W500" s="1915"/>
      <c r="X500" s="1915"/>
      <c r="Y500" s="1915"/>
      <c r="Z500" s="1915"/>
      <c r="AA500" s="371"/>
      <c r="AB500" s="371"/>
    </row>
    <row r="501" spans="1:28" x14ac:dyDescent="0.35">
      <c r="A501" s="1915"/>
      <c r="B501" s="1915"/>
      <c r="C501" s="1915"/>
      <c r="D501" s="1915"/>
      <c r="E501" s="1915"/>
      <c r="F501" s="1915"/>
      <c r="G501" s="1915"/>
      <c r="H501" s="1915"/>
      <c r="I501" s="371"/>
      <c r="J501" s="371"/>
      <c r="K501" s="1915"/>
      <c r="L501" s="1915"/>
      <c r="M501" s="1915"/>
      <c r="N501" s="1915"/>
      <c r="O501" s="1915"/>
      <c r="P501" s="1915"/>
      <c r="Q501" s="1915"/>
      <c r="R501" s="1915"/>
      <c r="S501" s="1915"/>
      <c r="T501" s="371"/>
      <c r="U501" s="1915"/>
      <c r="V501" s="1915"/>
      <c r="W501" s="1915"/>
      <c r="X501" s="1915"/>
      <c r="Y501" s="1915"/>
      <c r="Z501" s="1915"/>
      <c r="AA501" s="371"/>
      <c r="AB501" s="371"/>
    </row>
    <row r="502" spans="1:28" x14ac:dyDescent="0.35">
      <c r="A502" s="1915"/>
      <c r="B502" s="1915"/>
      <c r="C502" s="1915"/>
      <c r="D502" s="1915"/>
      <c r="E502" s="1915"/>
      <c r="F502" s="1915"/>
      <c r="G502" s="1915"/>
      <c r="H502" s="1915"/>
      <c r="I502" s="371"/>
      <c r="J502" s="371"/>
      <c r="K502" s="1915"/>
      <c r="L502" s="1915"/>
      <c r="M502" s="1915"/>
      <c r="N502" s="1915"/>
      <c r="O502" s="1915"/>
      <c r="P502" s="1915"/>
      <c r="Q502" s="1915"/>
      <c r="R502" s="1915"/>
      <c r="S502" s="1915"/>
      <c r="T502" s="371"/>
      <c r="U502" s="1915"/>
      <c r="V502" s="1915"/>
      <c r="W502" s="1915"/>
      <c r="X502" s="1915"/>
      <c r="Y502" s="1915"/>
      <c r="Z502" s="1915"/>
      <c r="AA502" s="371"/>
      <c r="AB502" s="371"/>
    </row>
    <row r="503" spans="1:28" x14ac:dyDescent="0.35">
      <c r="A503" s="1915"/>
      <c r="B503" s="1915"/>
      <c r="C503" s="1915"/>
      <c r="D503" s="1915"/>
      <c r="E503" s="1915"/>
      <c r="F503" s="1915"/>
      <c r="G503" s="1915"/>
      <c r="H503" s="1915"/>
      <c r="I503" s="371"/>
      <c r="J503" s="371"/>
      <c r="K503" s="1915"/>
      <c r="L503" s="1915"/>
      <c r="M503" s="1915"/>
      <c r="N503" s="1915"/>
      <c r="O503" s="1915"/>
      <c r="P503" s="1915"/>
      <c r="Q503" s="1915"/>
      <c r="R503" s="1915"/>
      <c r="S503" s="1915"/>
      <c r="T503" s="371"/>
      <c r="U503" s="1915"/>
      <c r="V503" s="1915"/>
      <c r="W503" s="1915"/>
      <c r="X503" s="1915"/>
      <c r="Y503" s="1915"/>
      <c r="Z503" s="1915"/>
      <c r="AA503" s="371"/>
      <c r="AB503" s="371"/>
    </row>
    <row r="504" spans="1:28" x14ac:dyDescent="0.35">
      <c r="A504" s="1915"/>
      <c r="B504" s="1915"/>
      <c r="C504" s="1915"/>
      <c r="D504" s="1915"/>
      <c r="E504" s="1915"/>
      <c r="F504" s="1915"/>
      <c r="G504" s="1915"/>
      <c r="H504" s="1915"/>
      <c r="I504" s="371"/>
      <c r="J504" s="371"/>
      <c r="K504" s="1915"/>
      <c r="L504" s="1915"/>
      <c r="M504" s="1915"/>
      <c r="N504" s="1915"/>
      <c r="O504" s="1915"/>
      <c r="P504" s="1915"/>
      <c r="Q504" s="1915"/>
      <c r="R504" s="1915"/>
      <c r="S504" s="1915"/>
      <c r="T504" s="371"/>
      <c r="U504" s="1915"/>
      <c r="V504" s="1915"/>
      <c r="W504" s="1915"/>
      <c r="X504" s="1915"/>
      <c r="Y504" s="1915"/>
      <c r="Z504" s="1915"/>
      <c r="AA504" s="371"/>
      <c r="AB504" s="371"/>
    </row>
    <row r="505" spans="1:28" x14ac:dyDescent="0.35">
      <c r="A505" s="1915"/>
      <c r="B505" s="1915"/>
      <c r="C505" s="1915"/>
      <c r="D505" s="1915"/>
      <c r="E505" s="1915"/>
      <c r="F505" s="1915"/>
      <c r="G505" s="1915"/>
      <c r="H505" s="1915"/>
      <c r="I505" s="371"/>
      <c r="J505" s="371"/>
      <c r="K505" s="1915"/>
      <c r="L505" s="1915"/>
      <c r="M505" s="1915"/>
      <c r="N505" s="1915"/>
      <c r="O505" s="1915"/>
      <c r="P505" s="1915"/>
      <c r="Q505" s="1915"/>
      <c r="R505" s="1915"/>
      <c r="S505" s="1915"/>
      <c r="T505" s="371"/>
      <c r="U505" s="1915"/>
      <c r="V505" s="1915"/>
      <c r="W505" s="1915"/>
      <c r="X505" s="1915"/>
      <c r="Y505" s="1915"/>
      <c r="Z505" s="1915"/>
      <c r="AA505" s="371"/>
      <c r="AB505" s="371"/>
    </row>
    <row r="506" spans="1:28" x14ac:dyDescent="0.35">
      <c r="A506" s="1915"/>
      <c r="B506" s="1915"/>
      <c r="C506" s="1915"/>
      <c r="D506" s="1915"/>
      <c r="E506" s="1915"/>
      <c r="F506" s="1915"/>
      <c r="G506" s="1915"/>
      <c r="H506" s="1915"/>
      <c r="I506" s="371"/>
      <c r="J506" s="371"/>
      <c r="K506" s="1915"/>
      <c r="L506" s="1915"/>
      <c r="M506" s="1915"/>
      <c r="N506" s="1915"/>
      <c r="O506" s="1915"/>
      <c r="P506" s="1915"/>
      <c r="Q506" s="1915"/>
      <c r="R506" s="1915"/>
      <c r="S506" s="1915"/>
      <c r="T506" s="371"/>
      <c r="U506" s="1915"/>
      <c r="V506" s="1915"/>
      <c r="W506" s="1915"/>
      <c r="X506" s="1915"/>
      <c r="Y506" s="1915"/>
      <c r="Z506" s="1915"/>
      <c r="AA506" s="371"/>
      <c r="AB506" s="371"/>
    </row>
    <row r="507" spans="1:28" x14ac:dyDescent="0.35">
      <c r="A507" s="1915"/>
      <c r="B507" s="1915"/>
      <c r="C507" s="1915"/>
      <c r="D507" s="1915"/>
      <c r="E507" s="1915"/>
      <c r="F507" s="1915"/>
      <c r="G507" s="1915"/>
      <c r="H507" s="1915"/>
      <c r="I507" s="371"/>
      <c r="J507" s="371"/>
      <c r="K507" s="1915"/>
      <c r="L507" s="1915"/>
      <c r="M507" s="1915"/>
      <c r="N507" s="1915"/>
      <c r="O507" s="1915"/>
      <c r="P507" s="1915"/>
      <c r="Q507" s="1915"/>
      <c r="R507" s="1915"/>
      <c r="S507" s="1915"/>
      <c r="T507" s="371"/>
      <c r="U507" s="1915"/>
      <c r="V507" s="1915"/>
      <c r="W507" s="1915"/>
      <c r="X507" s="1915"/>
      <c r="Y507" s="1915"/>
      <c r="Z507" s="1915"/>
      <c r="AA507" s="371"/>
      <c r="AB507" s="371"/>
    </row>
    <row r="508" spans="1:28" x14ac:dyDescent="0.35">
      <c r="A508" s="1915"/>
      <c r="B508" s="1915"/>
      <c r="C508" s="1915"/>
      <c r="D508" s="1915"/>
      <c r="E508" s="1915"/>
      <c r="F508" s="1915"/>
      <c r="G508" s="1915"/>
      <c r="H508" s="1915"/>
      <c r="I508" s="371"/>
      <c r="J508" s="371"/>
      <c r="K508" s="1915"/>
      <c r="L508" s="1915"/>
      <c r="M508" s="1915"/>
      <c r="N508" s="1915"/>
      <c r="O508" s="1915"/>
      <c r="P508" s="1915"/>
      <c r="Q508" s="1915"/>
      <c r="R508" s="1915"/>
      <c r="S508" s="1915"/>
      <c r="T508" s="371"/>
      <c r="U508" s="1915"/>
      <c r="V508" s="1915"/>
      <c r="W508" s="1915"/>
      <c r="X508" s="1915"/>
      <c r="Y508" s="1915"/>
      <c r="Z508" s="1915"/>
      <c r="AA508" s="371"/>
      <c r="AB508" s="371"/>
    </row>
    <row r="509" spans="1:28" x14ac:dyDescent="0.35">
      <c r="A509" s="1915"/>
      <c r="B509" s="1915"/>
      <c r="C509" s="1915"/>
      <c r="D509" s="1915"/>
      <c r="E509" s="1915"/>
      <c r="F509" s="1915"/>
      <c r="G509" s="1915"/>
      <c r="H509" s="1915"/>
      <c r="I509" s="371"/>
      <c r="J509" s="371"/>
      <c r="K509" s="1915"/>
      <c r="L509" s="1915"/>
      <c r="M509" s="1915"/>
      <c r="N509" s="1915"/>
      <c r="O509" s="1915"/>
      <c r="P509" s="1915"/>
      <c r="Q509" s="1915"/>
      <c r="R509" s="1915"/>
      <c r="S509" s="1915"/>
      <c r="T509" s="371"/>
      <c r="U509" s="1915"/>
      <c r="V509" s="1915"/>
      <c r="W509" s="1915"/>
      <c r="X509" s="1915"/>
      <c r="Y509" s="1915"/>
      <c r="Z509" s="1915"/>
      <c r="AA509" s="371"/>
      <c r="AB509" s="371"/>
    </row>
    <row r="510" spans="1:28" x14ac:dyDescent="0.35">
      <c r="A510" s="1915"/>
      <c r="B510" s="1915"/>
      <c r="C510" s="1915"/>
      <c r="D510" s="1915"/>
      <c r="E510" s="1915"/>
      <c r="F510" s="1915"/>
      <c r="G510" s="1915"/>
      <c r="H510" s="1915"/>
      <c r="I510" s="371"/>
      <c r="J510" s="371"/>
      <c r="K510" s="1915"/>
      <c r="L510" s="1915"/>
      <c r="M510" s="1915"/>
      <c r="N510" s="1915"/>
      <c r="O510" s="1915"/>
      <c r="P510" s="1915"/>
      <c r="Q510" s="1915"/>
      <c r="R510" s="1915"/>
      <c r="S510" s="1915"/>
      <c r="T510" s="371"/>
      <c r="U510" s="1915"/>
      <c r="V510" s="1915"/>
      <c r="W510" s="1915"/>
      <c r="X510" s="1915"/>
      <c r="Y510" s="1915"/>
      <c r="Z510" s="1915"/>
      <c r="AA510" s="371"/>
      <c r="AB510" s="371"/>
    </row>
    <row r="511" spans="1:28" x14ac:dyDescent="0.35">
      <c r="A511" s="1915"/>
      <c r="B511" s="1915"/>
      <c r="C511" s="1915"/>
      <c r="D511" s="1915"/>
      <c r="E511" s="1915"/>
      <c r="F511" s="1915"/>
      <c r="G511" s="1915"/>
      <c r="H511" s="1915"/>
      <c r="I511" s="371"/>
      <c r="J511" s="371"/>
      <c r="K511" s="1915"/>
      <c r="L511" s="1915"/>
      <c r="M511" s="1915"/>
      <c r="N511" s="1915"/>
      <c r="O511" s="1915"/>
      <c r="P511" s="1915"/>
      <c r="Q511" s="1915"/>
      <c r="R511" s="1915"/>
      <c r="S511" s="1915"/>
      <c r="T511" s="371"/>
      <c r="U511" s="1915"/>
      <c r="V511" s="1915"/>
      <c r="W511" s="1915"/>
      <c r="X511" s="1915"/>
      <c r="Y511" s="1915"/>
      <c r="Z511" s="1915"/>
      <c r="AA511" s="371"/>
      <c r="AB511" s="371"/>
    </row>
    <row r="512" spans="1:28" x14ac:dyDescent="0.35">
      <c r="A512" s="1915"/>
      <c r="B512" s="1915"/>
      <c r="C512" s="1915"/>
      <c r="D512" s="1915"/>
      <c r="E512" s="1915"/>
      <c r="F512" s="1915"/>
      <c r="G512" s="1915"/>
      <c r="H512" s="1915"/>
      <c r="I512" s="371"/>
      <c r="J512" s="371"/>
      <c r="K512" s="1915"/>
      <c r="L512" s="1915"/>
      <c r="M512" s="1915"/>
      <c r="N512" s="1915"/>
      <c r="O512" s="1915"/>
      <c r="P512" s="1915"/>
      <c r="Q512" s="1915"/>
      <c r="R512" s="1915"/>
      <c r="S512" s="1915"/>
      <c r="T512" s="371"/>
      <c r="U512" s="1915"/>
      <c r="V512" s="1915"/>
      <c r="W512" s="1915"/>
      <c r="X512" s="1915"/>
      <c r="Y512" s="1915"/>
      <c r="Z512" s="1915"/>
      <c r="AA512" s="371"/>
      <c r="AB512" s="371"/>
    </row>
    <row r="513" spans="1:28" x14ac:dyDescent="0.35">
      <c r="A513" s="1915"/>
      <c r="B513" s="1915"/>
      <c r="C513" s="1915"/>
      <c r="D513" s="1915"/>
      <c r="E513" s="1915"/>
      <c r="F513" s="1915"/>
      <c r="G513" s="1915"/>
      <c r="H513" s="1915"/>
      <c r="I513" s="371"/>
      <c r="J513" s="371"/>
      <c r="K513" s="1915"/>
      <c r="L513" s="1915"/>
      <c r="M513" s="1915"/>
      <c r="N513" s="1915"/>
      <c r="O513" s="1915"/>
      <c r="P513" s="1915"/>
      <c r="Q513" s="1915"/>
      <c r="R513" s="1915"/>
      <c r="S513" s="1915"/>
      <c r="T513" s="371"/>
      <c r="U513" s="1915"/>
      <c r="V513" s="1915"/>
      <c r="W513" s="1915"/>
      <c r="X513" s="1915"/>
      <c r="Y513" s="1915"/>
      <c r="Z513" s="1915"/>
      <c r="AA513" s="371"/>
      <c r="AB513" s="371"/>
    </row>
    <row r="514" spans="1:28" x14ac:dyDescent="0.35">
      <c r="A514" s="1915"/>
      <c r="B514" s="1915"/>
      <c r="C514" s="1915"/>
      <c r="D514" s="1915"/>
      <c r="E514" s="1915"/>
      <c r="F514" s="1915"/>
      <c r="G514" s="1915"/>
      <c r="H514" s="1915"/>
      <c r="I514" s="371"/>
      <c r="J514" s="371"/>
      <c r="K514" s="1915"/>
      <c r="L514" s="1915"/>
      <c r="M514" s="1915"/>
      <c r="N514" s="1915"/>
      <c r="O514" s="1915"/>
      <c r="P514" s="1915"/>
      <c r="Q514" s="1915"/>
      <c r="R514" s="1915"/>
      <c r="S514" s="1915"/>
      <c r="T514" s="371"/>
      <c r="U514" s="1915"/>
      <c r="V514" s="1915"/>
      <c r="W514" s="1915"/>
      <c r="X514" s="1915"/>
      <c r="Y514" s="1915"/>
      <c r="Z514" s="1915"/>
      <c r="AA514" s="371"/>
      <c r="AB514" s="371"/>
    </row>
    <row r="515" spans="1:28" x14ac:dyDescent="0.35">
      <c r="A515" s="1915"/>
      <c r="B515" s="1915"/>
      <c r="C515" s="1915"/>
      <c r="D515" s="1915"/>
      <c r="E515" s="1915"/>
      <c r="F515" s="1915"/>
      <c r="G515" s="1915"/>
      <c r="H515" s="1915"/>
      <c r="I515" s="371"/>
      <c r="J515" s="371"/>
      <c r="K515" s="1915"/>
      <c r="L515" s="1915"/>
      <c r="M515" s="1915"/>
      <c r="N515" s="1915"/>
      <c r="O515" s="1915"/>
      <c r="P515" s="1915"/>
      <c r="Q515" s="1915"/>
      <c r="R515" s="1915"/>
      <c r="S515" s="1915"/>
      <c r="T515" s="371"/>
      <c r="U515" s="1915"/>
      <c r="V515" s="1915"/>
      <c r="W515" s="1915"/>
      <c r="X515" s="1915"/>
      <c r="Y515" s="1915"/>
      <c r="Z515" s="1915"/>
      <c r="AA515" s="371"/>
      <c r="AB515" s="371"/>
    </row>
    <row r="516" spans="1:28" x14ac:dyDescent="0.35">
      <c r="A516" s="1915"/>
      <c r="B516" s="1915"/>
      <c r="C516" s="1915"/>
      <c r="D516" s="1915"/>
      <c r="E516" s="1915"/>
      <c r="F516" s="1915"/>
      <c r="G516" s="1915"/>
      <c r="H516" s="1915"/>
      <c r="I516" s="371"/>
      <c r="J516" s="371"/>
      <c r="K516" s="1915"/>
      <c r="L516" s="1915"/>
      <c r="M516" s="1915"/>
      <c r="N516" s="1915"/>
      <c r="O516" s="1915"/>
      <c r="P516" s="1915"/>
      <c r="Q516" s="1915"/>
      <c r="R516" s="1915"/>
      <c r="S516" s="1915"/>
      <c r="T516" s="371"/>
      <c r="U516" s="1915"/>
      <c r="V516" s="1915"/>
      <c r="W516" s="1915"/>
      <c r="X516" s="1915"/>
      <c r="Y516" s="1915"/>
      <c r="Z516" s="1915"/>
      <c r="AA516" s="371"/>
      <c r="AB516" s="371"/>
    </row>
    <row r="517" spans="1:28" x14ac:dyDescent="0.35">
      <c r="A517" s="1915"/>
      <c r="B517" s="1915"/>
      <c r="C517" s="1915"/>
      <c r="D517" s="1915"/>
      <c r="E517" s="1915"/>
      <c r="F517" s="1915"/>
      <c r="G517" s="1915"/>
      <c r="H517" s="1915"/>
      <c r="I517" s="371"/>
      <c r="J517" s="371"/>
      <c r="K517" s="1915"/>
      <c r="L517" s="1915"/>
      <c r="M517" s="1915"/>
      <c r="N517" s="1915"/>
      <c r="O517" s="1915"/>
      <c r="P517" s="1915"/>
      <c r="Q517" s="1915"/>
      <c r="R517" s="1915"/>
      <c r="S517" s="1915"/>
      <c r="T517" s="371"/>
      <c r="U517" s="1915"/>
      <c r="V517" s="1915"/>
      <c r="W517" s="1915"/>
      <c r="X517" s="1915"/>
      <c r="Y517" s="1915"/>
      <c r="Z517" s="1915"/>
      <c r="AA517" s="371"/>
      <c r="AB517" s="371"/>
    </row>
    <row r="518" spans="1:28" x14ac:dyDescent="0.35">
      <c r="A518" s="1915"/>
      <c r="B518" s="1915"/>
      <c r="C518" s="1915"/>
      <c r="D518" s="1915"/>
      <c r="E518" s="1915"/>
      <c r="F518" s="1915"/>
      <c r="G518" s="1915"/>
      <c r="H518" s="1915"/>
      <c r="I518" s="371"/>
      <c r="J518" s="371"/>
      <c r="K518" s="1915"/>
      <c r="L518" s="1915"/>
      <c r="M518" s="1915"/>
      <c r="N518" s="1915"/>
      <c r="O518" s="1915"/>
      <c r="P518" s="1915"/>
      <c r="Q518" s="1915"/>
      <c r="R518" s="1915"/>
      <c r="S518" s="1915"/>
      <c r="T518" s="371"/>
      <c r="U518" s="1915"/>
      <c r="V518" s="1915"/>
      <c r="W518" s="1915"/>
      <c r="X518" s="1915"/>
      <c r="Y518" s="1915"/>
      <c r="Z518" s="1915"/>
      <c r="AA518" s="371"/>
      <c r="AB518" s="371"/>
    </row>
    <row r="519" spans="1:28" x14ac:dyDescent="0.35">
      <c r="A519" s="1915"/>
      <c r="B519" s="1915"/>
      <c r="C519" s="1915"/>
      <c r="D519" s="1915"/>
      <c r="E519" s="1915"/>
      <c r="F519" s="1915"/>
      <c r="G519" s="1915"/>
      <c r="H519" s="1915"/>
      <c r="I519" s="371"/>
      <c r="J519" s="371"/>
      <c r="K519" s="1915"/>
      <c r="L519" s="1915"/>
      <c r="M519" s="1915"/>
      <c r="N519" s="1915"/>
      <c r="O519" s="1915"/>
      <c r="P519" s="1915"/>
      <c r="Q519" s="1915"/>
      <c r="R519" s="1915"/>
      <c r="S519" s="1915"/>
      <c r="T519" s="371"/>
      <c r="U519" s="1915"/>
      <c r="V519" s="1915"/>
      <c r="W519" s="1915"/>
      <c r="X519" s="1915"/>
      <c r="Y519" s="1915"/>
      <c r="Z519" s="1915"/>
      <c r="AA519" s="371"/>
      <c r="AB519" s="371"/>
    </row>
    <row r="520" spans="1:28" x14ac:dyDescent="0.35">
      <c r="A520" s="1915"/>
      <c r="B520" s="1915"/>
      <c r="C520" s="1915"/>
      <c r="D520" s="1915"/>
      <c r="E520" s="1915"/>
      <c r="F520" s="1915"/>
      <c r="G520" s="1915"/>
      <c r="H520" s="1915"/>
      <c r="I520" s="371"/>
      <c r="J520" s="371"/>
      <c r="K520" s="1915"/>
      <c r="L520" s="1915"/>
      <c r="M520" s="1915"/>
      <c r="N520" s="1915"/>
      <c r="O520" s="1915"/>
      <c r="P520" s="1915"/>
      <c r="Q520" s="1915"/>
      <c r="R520" s="1915"/>
      <c r="S520" s="1915"/>
      <c r="T520" s="371"/>
      <c r="U520" s="1915"/>
      <c r="V520" s="1915"/>
      <c r="W520" s="1915"/>
      <c r="X520" s="1915"/>
      <c r="Y520" s="1915"/>
      <c r="Z520" s="1915"/>
      <c r="AA520" s="371"/>
      <c r="AB520" s="371"/>
    </row>
    <row r="521" spans="1:28" x14ac:dyDescent="0.35">
      <c r="A521" s="1915"/>
      <c r="B521" s="1915"/>
      <c r="C521" s="1915"/>
      <c r="D521" s="1915"/>
      <c r="E521" s="1915"/>
      <c r="F521" s="1915"/>
      <c r="G521" s="1915"/>
      <c r="H521" s="1915"/>
      <c r="I521" s="371"/>
      <c r="J521" s="371"/>
      <c r="K521" s="1915"/>
      <c r="L521" s="1915"/>
      <c r="M521" s="1915"/>
      <c r="N521" s="1915"/>
      <c r="O521" s="1915"/>
      <c r="P521" s="1915"/>
      <c r="Q521" s="1915"/>
      <c r="R521" s="1915"/>
      <c r="S521" s="1915"/>
      <c r="T521" s="371"/>
      <c r="U521" s="1915"/>
      <c r="V521" s="1915"/>
      <c r="W521" s="1915"/>
      <c r="X521" s="1915"/>
      <c r="Y521" s="1915"/>
      <c r="Z521" s="1915"/>
      <c r="AA521" s="371"/>
      <c r="AB521" s="371"/>
    </row>
    <row r="522" spans="1:28" x14ac:dyDescent="0.35">
      <c r="A522" s="1915"/>
      <c r="B522" s="1915"/>
      <c r="C522" s="1915"/>
      <c r="D522" s="1915"/>
      <c r="E522" s="1915"/>
      <c r="F522" s="1915"/>
      <c r="G522" s="1915"/>
      <c r="H522" s="1915"/>
      <c r="I522" s="371"/>
      <c r="J522" s="371"/>
      <c r="K522" s="1915"/>
      <c r="L522" s="1915"/>
      <c r="M522" s="1915"/>
      <c r="N522" s="1915"/>
      <c r="O522" s="1915"/>
      <c r="P522" s="1915"/>
      <c r="Q522" s="1915"/>
      <c r="R522" s="1915"/>
      <c r="S522" s="1915"/>
      <c r="T522" s="371"/>
      <c r="U522" s="1915"/>
      <c r="V522" s="1915"/>
      <c r="W522" s="1915"/>
      <c r="X522" s="1915"/>
      <c r="Y522" s="1915"/>
      <c r="Z522" s="1915"/>
      <c r="AA522" s="371"/>
      <c r="AB522" s="371"/>
    </row>
    <row r="523" spans="1:28" x14ac:dyDescent="0.35">
      <c r="A523" s="1915"/>
      <c r="B523" s="1915"/>
      <c r="C523" s="1915"/>
      <c r="D523" s="1915"/>
      <c r="E523" s="1915"/>
      <c r="F523" s="1915"/>
      <c r="G523" s="1915"/>
      <c r="H523" s="1915"/>
      <c r="I523" s="371"/>
      <c r="J523" s="371"/>
      <c r="K523" s="1915"/>
      <c r="L523" s="1915"/>
      <c r="M523" s="1915"/>
      <c r="N523" s="1915"/>
      <c r="O523" s="1915"/>
      <c r="P523" s="1915"/>
      <c r="Q523" s="1915"/>
      <c r="R523" s="1915"/>
      <c r="S523" s="1915"/>
      <c r="T523" s="371"/>
      <c r="U523" s="1915"/>
      <c r="V523" s="1915"/>
      <c r="W523" s="1915"/>
      <c r="X523" s="1915"/>
      <c r="Y523" s="1915"/>
      <c r="Z523" s="1915"/>
      <c r="AA523" s="371"/>
      <c r="AB523" s="371"/>
    </row>
    <row r="524" spans="1:28" x14ac:dyDescent="0.35">
      <c r="A524" s="1915"/>
      <c r="B524" s="1915"/>
      <c r="C524" s="1915"/>
      <c r="D524" s="1915"/>
      <c r="E524" s="1915"/>
      <c r="F524" s="1915"/>
      <c r="G524" s="1915"/>
      <c r="H524" s="1915"/>
      <c r="I524" s="371"/>
      <c r="J524" s="371"/>
      <c r="K524" s="1915"/>
      <c r="L524" s="1915"/>
      <c r="M524" s="1915"/>
      <c r="N524" s="1915"/>
      <c r="O524" s="1915"/>
      <c r="P524" s="1915"/>
      <c r="Q524" s="1915"/>
      <c r="R524" s="1915"/>
      <c r="S524" s="1915"/>
      <c r="T524" s="371"/>
      <c r="U524" s="1915"/>
      <c r="V524" s="1915"/>
      <c r="W524" s="1915"/>
      <c r="X524" s="1915"/>
      <c r="Y524" s="1915"/>
      <c r="Z524" s="1915"/>
      <c r="AA524" s="371"/>
      <c r="AB524" s="371"/>
    </row>
    <row r="525" spans="1:28" x14ac:dyDescent="0.35">
      <c r="A525" s="1915"/>
      <c r="B525" s="1915"/>
      <c r="C525" s="1915"/>
      <c r="D525" s="1915"/>
      <c r="E525" s="1915"/>
      <c r="F525" s="1915"/>
      <c r="G525" s="1915"/>
      <c r="H525" s="1915"/>
      <c r="I525" s="371"/>
      <c r="J525" s="371"/>
      <c r="K525" s="1915"/>
      <c r="L525" s="1915"/>
      <c r="M525" s="1915"/>
      <c r="N525" s="1915"/>
      <c r="O525" s="1915"/>
      <c r="P525" s="1915"/>
      <c r="Q525" s="1915"/>
      <c r="R525" s="1915"/>
      <c r="S525" s="1915"/>
      <c r="T525" s="371"/>
      <c r="U525" s="1915"/>
      <c r="V525" s="1915"/>
      <c r="W525" s="1915"/>
      <c r="X525" s="1915"/>
      <c r="Y525" s="1915"/>
      <c r="Z525" s="1915"/>
      <c r="AA525" s="371"/>
      <c r="AB525" s="371"/>
    </row>
    <row r="526" spans="1:28" x14ac:dyDescent="0.35">
      <c r="A526" s="1915"/>
      <c r="B526" s="1915"/>
      <c r="C526" s="1915"/>
      <c r="D526" s="1915"/>
      <c r="E526" s="1915"/>
      <c r="F526" s="1915"/>
      <c r="G526" s="1915"/>
      <c r="H526" s="1915"/>
      <c r="I526" s="371"/>
      <c r="J526" s="371"/>
      <c r="K526" s="1915"/>
      <c r="L526" s="1915"/>
      <c r="M526" s="1915"/>
      <c r="N526" s="1915"/>
      <c r="O526" s="1915"/>
      <c r="P526" s="1915"/>
      <c r="Q526" s="1915"/>
      <c r="R526" s="1915"/>
      <c r="S526" s="1915"/>
      <c r="T526" s="371"/>
      <c r="U526" s="1915"/>
      <c r="V526" s="1915"/>
      <c r="W526" s="1915"/>
      <c r="X526" s="1915"/>
      <c r="Y526" s="1915"/>
      <c r="Z526" s="1915"/>
      <c r="AA526" s="371"/>
      <c r="AB526" s="371"/>
    </row>
    <row r="527" spans="1:28" x14ac:dyDescent="0.35">
      <c r="A527" s="1915"/>
      <c r="B527" s="1915"/>
      <c r="C527" s="1915"/>
      <c r="D527" s="1915"/>
      <c r="E527" s="1915"/>
      <c r="F527" s="1915"/>
      <c r="G527" s="1915"/>
      <c r="H527" s="1915"/>
      <c r="I527" s="371"/>
      <c r="J527" s="371"/>
      <c r="K527" s="1915"/>
      <c r="L527" s="1915"/>
      <c r="M527" s="1915"/>
      <c r="N527" s="1915"/>
      <c r="O527" s="1915"/>
      <c r="P527" s="1915"/>
      <c r="Q527" s="1915"/>
      <c r="R527" s="1915"/>
      <c r="S527" s="1915"/>
      <c r="T527" s="371"/>
      <c r="U527" s="1915"/>
      <c r="V527" s="1915"/>
      <c r="W527" s="1915"/>
      <c r="X527" s="1915"/>
      <c r="Y527" s="1915"/>
      <c r="Z527" s="1915"/>
      <c r="AA527" s="371"/>
      <c r="AB527" s="371"/>
    </row>
    <row r="528" spans="1:28" x14ac:dyDescent="0.35">
      <c r="A528" s="1915"/>
      <c r="B528" s="1915"/>
      <c r="C528" s="1915"/>
      <c r="D528" s="1915"/>
      <c r="E528" s="1915"/>
      <c r="F528" s="1915"/>
      <c r="G528" s="1915"/>
      <c r="H528" s="1915"/>
      <c r="I528" s="371"/>
      <c r="J528" s="371"/>
      <c r="K528" s="1915"/>
      <c r="L528" s="1915"/>
      <c r="M528" s="1915"/>
      <c r="N528" s="1915"/>
      <c r="O528" s="1915"/>
      <c r="P528" s="1915"/>
      <c r="Q528" s="1915"/>
      <c r="R528" s="1915"/>
      <c r="S528" s="1915"/>
      <c r="T528" s="371"/>
      <c r="U528" s="1915"/>
      <c r="V528" s="1915"/>
      <c r="W528" s="1915"/>
      <c r="X528" s="1915"/>
      <c r="Y528" s="1915"/>
      <c r="Z528" s="1915"/>
      <c r="AA528" s="371"/>
      <c r="AB528" s="371"/>
    </row>
    <row r="529" spans="1:28" x14ac:dyDescent="0.35">
      <c r="A529" s="1915"/>
      <c r="B529" s="1915"/>
      <c r="C529" s="1915"/>
      <c r="D529" s="1915"/>
      <c r="E529" s="1915"/>
      <c r="F529" s="1915"/>
      <c r="G529" s="1915"/>
      <c r="H529" s="1915"/>
      <c r="I529" s="371"/>
      <c r="J529" s="371"/>
      <c r="K529" s="1915"/>
      <c r="L529" s="1915"/>
      <c r="M529" s="1915"/>
      <c r="N529" s="1915"/>
      <c r="O529" s="1915"/>
      <c r="P529" s="1915"/>
      <c r="Q529" s="1915"/>
      <c r="R529" s="1915"/>
      <c r="S529" s="1915"/>
      <c r="T529" s="371"/>
      <c r="U529" s="1915"/>
      <c r="V529" s="1915"/>
      <c r="W529" s="1915"/>
      <c r="X529" s="1915"/>
      <c r="Y529" s="1915"/>
      <c r="Z529" s="1915"/>
      <c r="AA529" s="371"/>
      <c r="AB529" s="371"/>
    </row>
    <row r="530" spans="1:28" x14ac:dyDescent="0.35">
      <c r="A530" s="1915"/>
      <c r="B530" s="1915"/>
      <c r="C530" s="1915"/>
      <c r="D530" s="1915"/>
      <c r="E530" s="1915"/>
      <c r="F530" s="1915"/>
      <c r="G530" s="1915"/>
      <c r="H530" s="1915"/>
      <c r="I530" s="371"/>
      <c r="J530" s="371"/>
      <c r="K530" s="1915"/>
      <c r="L530" s="1915"/>
      <c r="M530" s="1915"/>
      <c r="N530" s="1915"/>
      <c r="O530" s="1915"/>
      <c r="P530" s="1915"/>
      <c r="Q530" s="1915"/>
      <c r="R530" s="1915"/>
      <c r="S530" s="1915"/>
      <c r="T530" s="371"/>
      <c r="U530" s="1915"/>
      <c r="V530" s="1915"/>
      <c r="W530" s="1915"/>
      <c r="X530" s="1915"/>
      <c r="Y530" s="1915"/>
      <c r="Z530" s="1915"/>
      <c r="AA530" s="371"/>
      <c r="AB530" s="371"/>
    </row>
    <row r="531" spans="1:28" x14ac:dyDescent="0.35">
      <c r="A531" s="1915"/>
      <c r="B531" s="1915"/>
      <c r="C531" s="1915"/>
      <c r="D531" s="1915"/>
      <c r="E531" s="1915"/>
      <c r="F531" s="1915"/>
      <c r="G531" s="1915"/>
      <c r="H531" s="1915"/>
      <c r="I531" s="371"/>
      <c r="J531" s="371"/>
      <c r="K531" s="1915"/>
      <c r="L531" s="1915"/>
      <c r="M531" s="1915"/>
      <c r="N531" s="1915"/>
      <c r="O531" s="1915"/>
      <c r="P531" s="1915"/>
      <c r="Q531" s="1915"/>
      <c r="R531" s="1915"/>
      <c r="S531" s="1915"/>
      <c r="T531" s="371"/>
      <c r="U531" s="1915"/>
      <c r="V531" s="1915"/>
      <c r="W531" s="1915"/>
      <c r="X531" s="1915"/>
      <c r="Y531" s="1915"/>
      <c r="Z531" s="1915"/>
      <c r="AA531" s="371"/>
      <c r="AB531" s="371"/>
    </row>
    <row r="532" spans="1:28" x14ac:dyDescent="0.35">
      <c r="A532" s="1915"/>
      <c r="B532" s="1915"/>
      <c r="C532" s="1915"/>
      <c r="D532" s="1915"/>
      <c r="E532" s="1915"/>
      <c r="F532" s="1915"/>
      <c r="G532" s="1915"/>
      <c r="H532" s="1915"/>
      <c r="I532" s="371"/>
      <c r="J532" s="371"/>
      <c r="K532" s="1915"/>
      <c r="L532" s="1915"/>
      <c r="M532" s="1915"/>
      <c r="N532" s="1915"/>
      <c r="O532" s="1915"/>
      <c r="P532" s="1915"/>
      <c r="Q532" s="1915"/>
      <c r="R532" s="1915"/>
      <c r="S532" s="1915"/>
      <c r="T532" s="371"/>
      <c r="U532" s="1915"/>
      <c r="V532" s="1915"/>
      <c r="W532" s="1915"/>
      <c r="X532" s="1915"/>
      <c r="Y532" s="1915"/>
      <c r="Z532" s="1915"/>
      <c r="AA532" s="371"/>
      <c r="AB532" s="371"/>
    </row>
    <row r="533" spans="1:28" x14ac:dyDescent="0.35">
      <c r="A533" s="1915"/>
      <c r="B533" s="1915"/>
      <c r="C533" s="1915"/>
      <c r="D533" s="1915"/>
      <c r="E533" s="1915"/>
      <c r="F533" s="1915"/>
      <c r="G533" s="1915"/>
      <c r="H533" s="1915"/>
      <c r="I533" s="371"/>
      <c r="J533" s="371"/>
      <c r="K533" s="1915"/>
      <c r="L533" s="1915"/>
      <c r="M533" s="1915"/>
      <c r="N533" s="1915"/>
      <c r="O533" s="1915"/>
      <c r="P533" s="1915"/>
      <c r="Q533" s="1915"/>
      <c r="R533" s="1915"/>
      <c r="S533" s="1915"/>
      <c r="T533" s="371"/>
      <c r="U533" s="1915"/>
      <c r="V533" s="1915"/>
      <c r="W533" s="1915"/>
      <c r="X533" s="1915"/>
      <c r="Y533" s="1915"/>
      <c r="Z533" s="1915"/>
      <c r="AA533" s="371"/>
      <c r="AB533" s="371"/>
    </row>
    <row r="534" spans="1:28" x14ac:dyDescent="0.35">
      <c r="A534" s="1915"/>
      <c r="B534" s="1915"/>
      <c r="C534" s="1915"/>
      <c r="D534" s="1915"/>
      <c r="E534" s="1915"/>
      <c r="F534" s="1915"/>
      <c r="G534" s="1915"/>
      <c r="H534" s="1915"/>
      <c r="I534" s="371"/>
      <c r="J534" s="371"/>
      <c r="K534" s="1915"/>
      <c r="L534" s="1915"/>
      <c r="M534" s="1915"/>
      <c r="N534" s="1915"/>
      <c r="O534" s="1915"/>
      <c r="P534" s="1915"/>
      <c r="Q534" s="1915"/>
      <c r="R534" s="1915"/>
      <c r="S534" s="1915"/>
      <c r="T534" s="371"/>
      <c r="U534" s="1915"/>
      <c r="V534" s="1915"/>
      <c r="W534" s="1915"/>
      <c r="X534" s="1915"/>
      <c r="Y534" s="1915"/>
      <c r="Z534" s="1915"/>
      <c r="AA534" s="371"/>
      <c r="AB534" s="371"/>
    </row>
    <row r="535" spans="1:28" x14ac:dyDescent="0.35">
      <c r="A535" s="1915"/>
      <c r="B535" s="1915"/>
      <c r="C535" s="1915"/>
      <c r="D535" s="1915"/>
      <c r="E535" s="1915"/>
      <c r="F535" s="1915"/>
      <c r="G535" s="1915"/>
      <c r="H535" s="1915"/>
      <c r="I535" s="371"/>
      <c r="J535" s="371"/>
      <c r="K535" s="1915"/>
      <c r="L535" s="1915"/>
      <c r="M535" s="1915"/>
      <c r="N535" s="1915"/>
      <c r="O535" s="1915"/>
      <c r="P535" s="1915"/>
      <c r="Q535" s="1915"/>
      <c r="R535" s="1915"/>
      <c r="S535" s="1915"/>
      <c r="T535" s="371"/>
      <c r="U535" s="1915"/>
      <c r="V535" s="1915"/>
      <c r="W535" s="1915"/>
      <c r="X535" s="1915"/>
      <c r="Y535" s="1915"/>
      <c r="Z535" s="1915"/>
      <c r="AA535" s="371"/>
      <c r="AB535" s="371"/>
    </row>
    <row r="536" spans="1:28" x14ac:dyDescent="0.35">
      <c r="A536" s="1915"/>
      <c r="B536" s="1915"/>
      <c r="C536" s="1915"/>
      <c r="D536" s="1915"/>
      <c r="E536" s="1915"/>
      <c r="F536" s="1915"/>
      <c r="G536" s="1915"/>
      <c r="H536" s="1915"/>
      <c r="I536" s="371"/>
      <c r="J536" s="371"/>
      <c r="K536" s="1915"/>
      <c r="L536" s="1915"/>
      <c r="M536" s="1915"/>
      <c r="N536" s="1915"/>
      <c r="O536" s="1915"/>
      <c r="P536" s="1915"/>
      <c r="Q536" s="1915"/>
      <c r="R536" s="1915"/>
      <c r="S536" s="1915"/>
      <c r="T536" s="371"/>
      <c r="U536" s="1915"/>
      <c r="V536" s="1915"/>
      <c r="W536" s="1915"/>
      <c r="X536" s="1915"/>
      <c r="Y536" s="1915"/>
      <c r="Z536" s="1915"/>
      <c r="AA536" s="371"/>
      <c r="AB536" s="371"/>
    </row>
    <row r="537" spans="1:28" x14ac:dyDescent="0.35">
      <c r="A537" s="1915"/>
      <c r="B537" s="1915"/>
      <c r="C537" s="1915"/>
      <c r="D537" s="1915"/>
      <c r="E537" s="1915"/>
      <c r="F537" s="1915"/>
      <c r="G537" s="1915"/>
      <c r="H537" s="1915"/>
      <c r="I537" s="371"/>
      <c r="J537" s="371"/>
      <c r="K537" s="1915"/>
      <c r="L537" s="1915"/>
      <c r="M537" s="1915"/>
      <c r="N537" s="1915"/>
      <c r="O537" s="1915"/>
      <c r="P537" s="1915"/>
      <c r="Q537" s="1915"/>
      <c r="R537" s="1915"/>
      <c r="S537" s="1915"/>
      <c r="T537" s="371"/>
      <c r="U537" s="1915"/>
      <c r="V537" s="1915"/>
      <c r="W537" s="1915"/>
      <c r="X537" s="1915"/>
      <c r="Y537" s="1915"/>
      <c r="Z537" s="1915"/>
      <c r="AA537" s="371"/>
      <c r="AB537" s="371"/>
    </row>
    <row r="538" spans="1:28" x14ac:dyDescent="0.35">
      <c r="A538" s="1915"/>
      <c r="B538" s="1915"/>
      <c r="C538" s="1915"/>
      <c r="D538" s="1915"/>
      <c r="E538" s="1915"/>
      <c r="F538" s="1915"/>
      <c r="G538" s="1915"/>
      <c r="H538" s="1915"/>
      <c r="I538" s="371"/>
      <c r="J538" s="371"/>
      <c r="K538" s="1915"/>
      <c r="L538" s="1915"/>
      <c r="M538" s="1915"/>
      <c r="N538" s="1915"/>
      <c r="O538" s="1915"/>
      <c r="P538" s="1915"/>
      <c r="Q538" s="1915"/>
      <c r="R538" s="1915"/>
      <c r="S538" s="1915"/>
      <c r="T538" s="371"/>
      <c r="U538" s="1915"/>
      <c r="V538" s="1915"/>
      <c r="W538" s="1915"/>
      <c r="X538" s="1915"/>
      <c r="Y538" s="1915"/>
      <c r="Z538" s="1915"/>
      <c r="AA538" s="371"/>
      <c r="AB538" s="371"/>
    </row>
    <row r="539" spans="1:28" x14ac:dyDescent="0.35">
      <c r="A539" s="1915"/>
      <c r="B539" s="1915"/>
      <c r="C539" s="1915"/>
      <c r="D539" s="1915"/>
      <c r="E539" s="1915"/>
      <c r="F539" s="1915"/>
      <c r="G539" s="1915"/>
      <c r="H539" s="1915"/>
      <c r="I539" s="371"/>
      <c r="J539" s="371"/>
      <c r="K539" s="1915"/>
      <c r="L539" s="1915"/>
      <c r="M539" s="1915"/>
      <c r="N539" s="1915"/>
      <c r="O539" s="1915"/>
      <c r="P539" s="1915"/>
      <c r="Q539" s="1915"/>
      <c r="R539" s="1915"/>
      <c r="S539" s="1915"/>
      <c r="T539" s="371"/>
      <c r="U539" s="1915"/>
      <c r="V539" s="1915"/>
      <c r="W539" s="1915"/>
      <c r="X539" s="1915"/>
      <c r="Y539" s="1915"/>
      <c r="Z539" s="1915"/>
      <c r="AA539" s="371"/>
      <c r="AB539" s="371"/>
    </row>
    <row r="540" spans="1:28" x14ac:dyDescent="0.35">
      <c r="A540" s="1915"/>
      <c r="B540" s="1915"/>
      <c r="C540" s="1915"/>
      <c r="D540" s="1915"/>
      <c r="E540" s="1915"/>
      <c r="F540" s="1915"/>
      <c r="G540" s="1915"/>
      <c r="H540" s="1915"/>
      <c r="I540" s="371"/>
      <c r="J540" s="371"/>
      <c r="K540" s="1915"/>
      <c r="L540" s="1915"/>
      <c r="M540" s="1915"/>
      <c r="N540" s="1915"/>
      <c r="O540" s="1915"/>
      <c r="P540" s="1915"/>
      <c r="Q540" s="1915"/>
      <c r="R540" s="1915"/>
      <c r="S540" s="1915"/>
      <c r="T540" s="371"/>
      <c r="U540" s="1915"/>
      <c r="V540" s="1915"/>
      <c r="W540" s="1915"/>
      <c r="X540" s="1915"/>
      <c r="Y540" s="1915"/>
      <c r="Z540" s="1915"/>
      <c r="AA540" s="371"/>
      <c r="AB540" s="371"/>
    </row>
    <row r="541" spans="1:28" x14ac:dyDescent="0.35">
      <c r="A541" s="1915"/>
      <c r="B541" s="1915"/>
      <c r="C541" s="1915"/>
      <c r="D541" s="1915"/>
      <c r="E541" s="1915"/>
      <c r="F541" s="1915"/>
      <c r="G541" s="1915"/>
      <c r="H541" s="1915"/>
      <c r="I541" s="371"/>
      <c r="J541" s="371"/>
      <c r="K541" s="1915"/>
      <c r="L541" s="1915"/>
      <c r="M541" s="1915"/>
      <c r="N541" s="1915"/>
      <c r="O541" s="1915"/>
      <c r="P541" s="1915"/>
      <c r="Q541" s="1915"/>
      <c r="R541" s="1915"/>
      <c r="S541" s="1915"/>
      <c r="T541" s="371"/>
      <c r="U541" s="1915"/>
      <c r="V541" s="1915"/>
      <c r="W541" s="1915"/>
      <c r="X541" s="1915"/>
      <c r="Y541" s="1915"/>
      <c r="Z541" s="1915"/>
      <c r="AA541" s="371"/>
      <c r="AB541" s="371"/>
    </row>
    <row r="542" spans="1:28" x14ac:dyDescent="0.35">
      <c r="A542" s="1915"/>
      <c r="B542" s="1915"/>
      <c r="C542" s="1915"/>
      <c r="D542" s="1915"/>
      <c r="E542" s="1915"/>
      <c r="F542" s="1915"/>
      <c r="G542" s="1915"/>
      <c r="H542" s="1915"/>
      <c r="I542" s="371"/>
      <c r="J542" s="371"/>
      <c r="K542" s="1915"/>
      <c r="L542" s="1915"/>
      <c r="M542" s="1915"/>
      <c r="N542" s="1915"/>
      <c r="O542" s="1915"/>
      <c r="P542" s="1915"/>
      <c r="Q542" s="1915"/>
      <c r="R542" s="1915"/>
      <c r="S542" s="1915"/>
      <c r="T542" s="371"/>
      <c r="U542" s="1915"/>
      <c r="V542" s="1915"/>
      <c r="W542" s="1915"/>
      <c r="X542" s="1915"/>
      <c r="Y542" s="1915"/>
      <c r="Z542" s="1915"/>
      <c r="AA542" s="371"/>
      <c r="AB542" s="371"/>
    </row>
    <row r="543" spans="1:28" x14ac:dyDescent="0.35">
      <c r="A543" s="1915"/>
      <c r="B543" s="1915"/>
      <c r="C543" s="1915"/>
      <c r="D543" s="1915"/>
      <c r="E543" s="1915"/>
      <c r="F543" s="1915"/>
      <c r="G543" s="1915"/>
      <c r="H543" s="1915"/>
      <c r="I543" s="371"/>
      <c r="J543" s="371"/>
      <c r="K543" s="1915"/>
      <c r="L543" s="1915"/>
      <c r="M543" s="1915"/>
      <c r="N543" s="1915"/>
      <c r="O543" s="1915"/>
      <c r="P543" s="1915"/>
      <c r="Q543" s="1915"/>
      <c r="R543" s="1915"/>
      <c r="S543" s="1915"/>
      <c r="T543" s="371"/>
      <c r="U543" s="1915"/>
      <c r="V543" s="1915"/>
      <c r="W543" s="1915"/>
      <c r="X543" s="1915"/>
      <c r="Y543" s="1915"/>
      <c r="Z543" s="1915"/>
      <c r="AA543" s="371"/>
      <c r="AB543" s="371"/>
    </row>
    <row r="544" spans="1:28" x14ac:dyDescent="0.35">
      <c r="A544" s="1915"/>
      <c r="B544" s="1915"/>
      <c r="C544" s="1915"/>
      <c r="D544" s="1915"/>
      <c r="E544" s="1915"/>
      <c r="F544" s="1915"/>
      <c r="G544" s="1915"/>
      <c r="H544" s="1915"/>
      <c r="I544" s="371"/>
      <c r="J544" s="371"/>
      <c r="K544" s="1915"/>
      <c r="L544" s="1915"/>
      <c r="M544" s="1915"/>
      <c r="N544" s="1915"/>
      <c r="O544" s="1915"/>
      <c r="P544" s="1915"/>
      <c r="Q544" s="1915"/>
      <c r="R544" s="1915"/>
      <c r="S544" s="1915"/>
      <c r="T544" s="371"/>
      <c r="U544" s="1915"/>
      <c r="V544" s="1915"/>
      <c r="W544" s="1915"/>
      <c r="X544" s="1915"/>
      <c r="Y544" s="1915"/>
      <c r="Z544" s="1915"/>
      <c r="AA544" s="371"/>
      <c r="AB544" s="371"/>
    </row>
    <row r="545" spans="1:28" x14ac:dyDescent="0.35">
      <c r="A545" s="1915"/>
      <c r="B545" s="1915"/>
      <c r="C545" s="1915"/>
      <c r="D545" s="1915"/>
      <c r="E545" s="1915"/>
      <c r="F545" s="1915"/>
      <c r="G545" s="1915"/>
      <c r="H545" s="1915"/>
      <c r="I545" s="371"/>
      <c r="J545" s="371"/>
      <c r="K545" s="1915"/>
      <c r="L545" s="1915"/>
      <c r="M545" s="1915"/>
      <c r="N545" s="1915"/>
      <c r="O545" s="1915"/>
      <c r="P545" s="1915"/>
      <c r="Q545" s="1915"/>
      <c r="R545" s="1915"/>
      <c r="S545" s="1915"/>
      <c r="T545" s="371"/>
      <c r="U545" s="1915"/>
      <c r="V545" s="1915"/>
      <c r="W545" s="1915"/>
      <c r="X545" s="1915"/>
      <c r="Y545" s="1915"/>
      <c r="Z545" s="1915"/>
      <c r="AA545" s="371"/>
      <c r="AB545" s="371"/>
    </row>
    <row r="546" spans="1:28" x14ac:dyDescent="0.35">
      <c r="A546" s="1915"/>
      <c r="B546" s="1915"/>
      <c r="C546" s="1915"/>
      <c r="D546" s="1915"/>
      <c r="E546" s="1915"/>
      <c r="F546" s="1915"/>
      <c r="G546" s="1915"/>
      <c r="H546" s="1915"/>
      <c r="I546" s="371"/>
      <c r="J546" s="371"/>
      <c r="K546" s="1915"/>
      <c r="L546" s="1915"/>
      <c r="M546" s="1915"/>
      <c r="N546" s="1915"/>
      <c r="O546" s="1915"/>
      <c r="P546" s="1915"/>
      <c r="Q546" s="1915"/>
      <c r="R546" s="1915"/>
      <c r="S546" s="1915"/>
      <c r="T546" s="371"/>
      <c r="U546" s="1915"/>
      <c r="V546" s="1915"/>
      <c r="W546" s="1915"/>
      <c r="X546" s="1915"/>
      <c r="Y546" s="1915"/>
      <c r="Z546" s="1915"/>
      <c r="AA546" s="371"/>
      <c r="AB546" s="371"/>
    </row>
    <row r="547" spans="1:28" x14ac:dyDescent="0.35">
      <c r="A547" s="1915"/>
      <c r="B547" s="1915"/>
      <c r="C547" s="1915"/>
      <c r="D547" s="1915"/>
      <c r="E547" s="1915"/>
      <c r="F547" s="1915"/>
      <c r="G547" s="1915"/>
      <c r="H547" s="1915"/>
      <c r="I547" s="371"/>
      <c r="J547" s="371"/>
      <c r="K547" s="1915"/>
      <c r="L547" s="1915"/>
      <c r="M547" s="1915"/>
      <c r="N547" s="1915"/>
      <c r="O547" s="1915"/>
      <c r="P547" s="1915"/>
      <c r="Q547" s="1915"/>
      <c r="R547" s="1915"/>
      <c r="S547" s="1915"/>
      <c r="T547" s="371"/>
      <c r="U547" s="1915"/>
      <c r="V547" s="1915"/>
      <c r="W547" s="1915"/>
      <c r="X547" s="1915"/>
      <c r="Y547" s="1915"/>
      <c r="Z547" s="1915"/>
      <c r="AA547" s="371"/>
      <c r="AB547" s="371"/>
    </row>
    <row r="548" spans="1:28" x14ac:dyDescent="0.35">
      <c r="A548" s="1915"/>
      <c r="B548" s="1915"/>
      <c r="C548" s="1915"/>
      <c r="D548" s="1915"/>
      <c r="E548" s="1915"/>
      <c r="F548" s="1915"/>
      <c r="G548" s="1915"/>
      <c r="H548" s="1915"/>
      <c r="I548" s="371"/>
      <c r="J548" s="371"/>
      <c r="K548" s="1915"/>
      <c r="L548" s="1915"/>
      <c r="M548" s="1915"/>
      <c r="N548" s="1915"/>
      <c r="O548" s="1915"/>
      <c r="P548" s="1915"/>
      <c r="Q548" s="1915"/>
      <c r="R548" s="1915"/>
      <c r="S548" s="1915"/>
      <c r="T548" s="371"/>
      <c r="U548" s="1915"/>
      <c r="V548" s="1915"/>
      <c r="W548" s="1915"/>
      <c r="X548" s="1915"/>
      <c r="Y548" s="1915"/>
      <c r="Z548" s="1915"/>
      <c r="AA548" s="371"/>
      <c r="AB548" s="371"/>
    </row>
    <row r="549" spans="1:28" x14ac:dyDescent="0.35">
      <c r="A549" s="1915"/>
      <c r="B549" s="1915"/>
      <c r="C549" s="1915"/>
      <c r="D549" s="1915"/>
      <c r="E549" s="1915"/>
      <c r="F549" s="1915"/>
      <c r="G549" s="1915"/>
      <c r="H549" s="1915"/>
      <c r="I549" s="371"/>
      <c r="J549" s="371"/>
      <c r="K549" s="1915"/>
      <c r="L549" s="1915"/>
      <c r="M549" s="1915"/>
      <c r="N549" s="1915"/>
      <c r="O549" s="1915"/>
      <c r="P549" s="1915"/>
      <c r="Q549" s="1915"/>
      <c r="R549" s="1915"/>
      <c r="S549" s="1915"/>
      <c r="T549" s="371"/>
      <c r="U549" s="1915"/>
      <c r="V549" s="1915"/>
      <c r="W549" s="1915"/>
      <c r="X549" s="1915"/>
      <c r="Y549" s="1915"/>
      <c r="Z549" s="1915"/>
      <c r="AA549" s="371"/>
      <c r="AB549" s="371"/>
    </row>
    <row r="550" spans="1:28" x14ac:dyDescent="0.35">
      <c r="A550" s="1915"/>
      <c r="B550" s="1915"/>
      <c r="C550" s="1915"/>
      <c r="D550" s="1915"/>
      <c r="E550" s="1915"/>
      <c r="F550" s="1915"/>
      <c r="G550" s="1915"/>
      <c r="H550" s="1915"/>
      <c r="I550" s="371"/>
      <c r="J550" s="371"/>
      <c r="K550" s="1915"/>
      <c r="L550" s="1915"/>
      <c r="M550" s="1915"/>
      <c r="N550" s="1915"/>
      <c r="O550" s="1915"/>
      <c r="P550" s="1915"/>
      <c r="Q550" s="1915"/>
      <c r="R550" s="1915"/>
      <c r="S550" s="1915"/>
      <c r="T550" s="371"/>
      <c r="U550" s="1915"/>
      <c r="V550" s="1915"/>
      <c r="W550" s="1915"/>
      <c r="X550" s="1915"/>
      <c r="Y550" s="1915"/>
      <c r="Z550" s="1915"/>
      <c r="AA550" s="371"/>
      <c r="AB550" s="371"/>
    </row>
    <row r="551" spans="1:28" x14ac:dyDescent="0.35">
      <c r="A551" s="1915"/>
      <c r="B551" s="1915"/>
      <c r="C551" s="1915"/>
      <c r="D551" s="1915"/>
      <c r="E551" s="1915"/>
      <c r="F551" s="1915"/>
      <c r="G551" s="1915"/>
      <c r="H551" s="1915"/>
      <c r="I551" s="371"/>
      <c r="J551" s="371"/>
      <c r="K551" s="1915"/>
      <c r="L551" s="1915"/>
      <c r="M551" s="1915"/>
      <c r="N551" s="1915"/>
      <c r="O551" s="1915"/>
      <c r="P551" s="1915"/>
      <c r="Q551" s="1915"/>
      <c r="R551" s="1915"/>
      <c r="S551" s="1915"/>
      <c r="T551" s="371"/>
      <c r="U551" s="1915"/>
      <c r="V551" s="1915"/>
      <c r="W551" s="1915"/>
      <c r="X551" s="1915"/>
      <c r="Y551" s="1915"/>
      <c r="Z551" s="1915"/>
      <c r="AA551" s="371"/>
      <c r="AB551" s="371"/>
    </row>
    <row r="552" spans="1:28" x14ac:dyDescent="0.35">
      <c r="A552" s="1915"/>
      <c r="B552" s="1915"/>
      <c r="C552" s="1915"/>
      <c r="D552" s="1915"/>
      <c r="E552" s="1915"/>
      <c r="F552" s="1915"/>
      <c r="G552" s="1915"/>
      <c r="H552" s="1915"/>
      <c r="I552" s="371"/>
      <c r="J552" s="371"/>
      <c r="K552" s="1915"/>
      <c r="L552" s="1915"/>
      <c r="M552" s="1915"/>
      <c r="N552" s="1915"/>
      <c r="O552" s="1915"/>
      <c r="P552" s="1915"/>
      <c r="Q552" s="1915"/>
      <c r="R552" s="1915"/>
      <c r="S552" s="1915"/>
      <c r="T552" s="371"/>
      <c r="U552" s="1915"/>
      <c r="V552" s="1915"/>
      <c r="W552" s="1915"/>
      <c r="X552" s="1915"/>
      <c r="Y552" s="1915"/>
      <c r="Z552" s="1915"/>
      <c r="AA552" s="371"/>
      <c r="AB552" s="371"/>
    </row>
    <row r="553" spans="1:28" x14ac:dyDescent="0.35">
      <c r="A553" s="1915"/>
      <c r="B553" s="1915"/>
      <c r="C553" s="1915"/>
      <c r="D553" s="1915"/>
      <c r="E553" s="1915"/>
      <c r="F553" s="1915"/>
      <c r="G553" s="1915"/>
      <c r="H553" s="1915"/>
      <c r="I553" s="371"/>
      <c r="J553" s="371"/>
      <c r="K553" s="1915"/>
      <c r="L553" s="1915"/>
      <c r="M553" s="1915"/>
      <c r="N553" s="1915"/>
      <c r="O553" s="1915"/>
      <c r="P553" s="1915"/>
      <c r="Q553" s="1915"/>
      <c r="R553" s="1915"/>
      <c r="S553" s="1915"/>
      <c r="T553" s="371"/>
      <c r="U553" s="1915"/>
      <c r="V553" s="1915"/>
      <c r="W553" s="1915"/>
      <c r="X553" s="1915"/>
      <c r="Y553" s="1915"/>
      <c r="Z553" s="1915"/>
      <c r="AA553" s="371"/>
      <c r="AB553" s="371"/>
    </row>
    <row r="554" spans="1:28" x14ac:dyDescent="0.35">
      <c r="A554" s="1915"/>
      <c r="B554" s="1915"/>
      <c r="C554" s="1915"/>
      <c r="D554" s="1915"/>
      <c r="E554" s="1915"/>
      <c r="F554" s="1915"/>
      <c r="G554" s="1915"/>
      <c r="H554" s="1915"/>
      <c r="I554" s="371"/>
      <c r="J554" s="371"/>
      <c r="K554" s="1915"/>
      <c r="L554" s="1915"/>
      <c r="M554" s="1915"/>
      <c r="N554" s="1915"/>
      <c r="O554" s="1915"/>
      <c r="P554" s="1915"/>
      <c r="Q554" s="1915"/>
      <c r="R554" s="1915"/>
      <c r="S554" s="1915"/>
      <c r="T554" s="371"/>
      <c r="U554" s="1915"/>
      <c r="V554" s="1915"/>
      <c r="W554" s="1915"/>
      <c r="X554" s="1915"/>
      <c r="Y554" s="1915"/>
      <c r="Z554" s="1915"/>
      <c r="AA554" s="371"/>
      <c r="AB554" s="371"/>
    </row>
    <row r="555" spans="1:28" x14ac:dyDescent="0.35">
      <c r="A555" s="1915"/>
      <c r="B555" s="1915"/>
      <c r="C555" s="1915"/>
      <c r="D555" s="1915"/>
      <c r="E555" s="1915"/>
      <c r="F555" s="1915"/>
      <c r="G555" s="1915"/>
      <c r="H555" s="1915"/>
      <c r="I555" s="371"/>
      <c r="J555" s="371"/>
      <c r="K555" s="1915"/>
      <c r="L555" s="1915"/>
      <c r="M555" s="1915"/>
      <c r="N555" s="1915"/>
      <c r="O555" s="1915"/>
      <c r="P555" s="1915"/>
      <c r="Q555" s="1915"/>
      <c r="R555" s="1915"/>
      <c r="S555" s="1915"/>
      <c r="T555" s="371"/>
      <c r="U555" s="1915"/>
      <c r="V555" s="1915"/>
      <c r="W555" s="1915"/>
      <c r="X555" s="1915"/>
      <c r="Y555" s="1915"/>
      <c r="Z555" s="1915"/>
      <c r="AA555" s="371"/>
      <c r="AB555" s="371"/>
    </row>
    <row r="556" spans="1:28" x14ac:dyDescent="0.35">
      <c r="A556" s="1915"/>
      <c r="B556" s="1915"/>
      <c r="C556" s="1915"/>
      <c r="D556" s="1915"/>
      <c r="E556" s="1915"/>
      <c r="F556" s="1915"/>
      <c r="G556" s="1915"/>
      <c r="H556" s="1915"/>
      <c r="I556" s="371"/>
      <c r="J556" s="371"/>
      <c r="K556" s="1915"/>
      <c r="L556" s="1915"/>
      <c r="M556" s="1915"/>
      <c r="N556" s="1915"/>
      <c r="O556" s="1915"/>
      <c r="P556" s="1915"/>
      <c r="Q556" s="1915"/>
      <c r="R556" s="1915"/>
      <c r="S556" s="1915"/>
      <c r="T556" s="371"/>
      <c r="U556" s="1915"/>
      <c r="V556" s="1915"/>
      <c r="W556" s="1915"/>
      <c r="X556" s="1915"/>
      <c r="Y556" s="1915"/>
      <c r="Z556" s="1915"/>
      <c r="AA556" s="371"/>
      <c r="AB556" s="371"/>
    </row>
    <row r="557" spans="1:28" x14ac:dyDescent="0.35">
      <c r="A557" s="1915"/>
      <c r="B557" s="1915"/>
      <c r="C557" s="1915"/>
      <c r="D557" s="1915"/>
      <c r="E557" s="1915"/>
      <c r="F557" s="1915"/>
      <c r="G557" s="1915"/>
      <c r="H557" s="1915"/>
      <c r="I557" s="371"/>
      <c r="J557" s="371"/>
      <c r="K557" s="1915"/>
      <c r="L557" s="1915"/>
      <c r="M557" s="1915"/>
      <c r="N557" s="1915"/>
      <c r="O557" s="1915"/>
      <c r="P557" s="1915"/>
      <c r="Q557" s="1915"/>
      <c r="R557" s="1915"/>
      <c r="S557" s="1915"/>
      <c r="T557" s="371"/>
      <c r="U557" s="1915"/>
      <c r="V557" s="1915"/>
      <c r="W557" s="1915"/>
      <c r="X557" s="1915"/>
      <c r="Y557" s="1915"/>
      <c r="Z557" s="1915"/>
      <c r="AA557" s="371"/>
      <c r="AB557" s="371"/>
    </row>
    <row r="558" spans="1:28" x14ac:dyDescent="0.35">
      <c r="A558" s="1915"/>
      <c r="B558" s="1915"/>
      <c r="C558" s="1915"/>
      <c r="D558" s="1915"/>
      <c r="E558" s="1915"/>
      <c r="F558" s="1915"/>
      <c r="G558" s="1915"/>
      <c r="H558" s="1915"/>
      <c r="I558" s="371"/>
      <c r="J558" s="371"/>
      <c r="K558" s="1915"/>
      <c r="L558" s="1915"/>
      <c r="M558" s="1915"/>
      <c r="N558" s="1915"/>
      <c r="O558" s="1915"/>
      <c r="P558" s="1915"/>
      <c r="Q558" s="1915"/>
      <c r="R558" s="1915"/>
      <c r="S558" s="1915"/>
      <c r="T558" s="371"/>
      <c r="U558" s="1915"/>
      <c r="V558" s="1915"/>
      <c r="W558" s="1915"/>
      <c r="X558" s="1915"/>
      <c r="Y558" s="1915"/>
      <c r="Z558" s="1915"/>
      <c r="AA558" s="371"/>
      <c r="AB558" s="371"/>
    </row>
    <row r="559" spans="1:28" x14ac:dyDescent="0.35">
      <c r="A559" s="1915"/>
      <c r="B559" s="1915"/>
      <c r="C559" s="1915"/>
      <c r="D559" s="1915"/>
      <c r="E559" s="1915"/>
      <c r="F559" s="1915"/>
      <c r="G559" s="1915"/>
      <c r="H559" s="1915"/>
      <c r="I559" s="371"/>
      <c r="J559" s="371"/>
      <c r="K559" s="1915"/>
      <c r="L559" s="1915"/>
      <c r="M559" s="1915"/>
      <c r="N559" s="1915"/>
      <c r="O559" s="1915"/>
      <c r="P559" s="1915"/>
      <c r="Q559" s="1915"/>
      <c r="R559" s="1915"/>
      <c r="S559" s="1915"/>
      <c r="T559" s="371"/>
      <c r="U559" s="1915"/>
      <c r="V559" s="1915"/>
      <c r="W559" s="1915"/>
      <c r="X559" s="1915"/>
      <c r="Y559" s="1915"/>
      <c r="Z559" s="1915"/>
      <c r="AA559" s="371"/>
      <c r="AB559" s="371"/>
    </row>
    <row r="560" spans="1:28" x14ac:dyDescent="0.35">
      <c r="A560" s="1915"/>
      <c r="B560" s="1915"/>
      <c r="C560" s="1915"/>
      <c r="D560" s="1915"/>
      <c r="E560" s="1915"/>
      <c r="F560" s="1915"/>
      <c r="G560" s="1915"/>
      <c r="H560" s="1915"/>
      <c r="I560" s="371"/>
      <c r="J560" s="371"/>
      <c r="K560" s="1915"/>
      <c r="L560" s="1915"/>
      <c r="M560" s="1915"/>
      <c r="N560" s="1915"/>
      <c r="O560" s="1915"/>
      <c r="P560" s="1915"/>
      <c r="Q560" s="1915"/>
      <c r="R560" s="1915"/>
      <c r="S560" s="1915"/>
      <c r="T560" s="371"/>
      <c r="U560" s="1915"/>
      <c r="V560" s="1915"/>
      <c r="W560" s="1915"/>
      <c r="X560" s="1915"/>
      <c r="Y560" s="1915"/>
      <c r="Z560" s="1915"/>
      <c r="AA560" s="371"/>
      <c r="AB560" s="371"/>
    </row>
    <row r="561" spans="1:28" x14ac:dyDescent="0.35">
      <c r="A561" s="1915"/>
      <c r="B561" s="1915"/>
      <c r="C561" s="1915"/>
      <c r="D561" s="1915"/>
      <c r="E561" s="1915"/>
      <c r="F561" s="1915"/>
      <c r="G561" s="1915"/>
      <c r="H561" s="1915"/>
      <c r="I561" s="371"/>
      <c r="J561" s="371"/>
      <c r="K561" s="1915"/>
      <c r="L561" s="1915"/>
      <c r="M561" s="1915"/>
      <c r="N561" s="1915"/>
      <c r="O561" s="1915"/>
      <c r="P561" s="1915"/>
      <c r="Q561" s="1915"/>
      <c r="R561" s="1915"/>
      <c r="S561" s="1915"/>
      <c r="T561" s="371"/>
      <c r="U561" s="1915"/>
      <c r="V561" s="1915"/>
      <c r="W561" s="1915"/>
      <c r="X561" s="1915"/>
      <c r="Y561" s="1915"/>
      <c r="Z561" s="1915"/>
      <c r="AA561" s="371"/>
      <c r="AB561" s="371"/>
    </row>
    <row r="562" spans="1:28" x14ac:dyDescent="0.35">
      <c r="A562" s="1915"/>
      <c r="B562" s="1915"/>
      <c r="C562" s="1915"/>
      <c r="D562" s="1915"/>
      <c r="E562" s="1915"/>
      <c r="F562" s="1915"/>
      <c r="G562" s="1915"/>
      <c r="H562" s="1915"/>
      <c r="I562" s="371"/>
      <c r="J562" s="371"/>
      <c r="K562" s="1915"/>
      <c r="L562" s="1915"/>
      <c r="M562" s="1915"/>
      <c r="N562" s="1915"/>
      <c r="O562" s="1915"/>
      <c r="P562" s="1915"/>
      <c r="Q562" s="1915"/>
      <c r="R562" s="1915"/>
      <c r="S562" s="1915"/>
      <c r="T562" s="371"/>
      <c r="U562" s="1915"/>
      <c r="V562" s="1915"/>
      <c r="W562" s="1915"/>
      <c r="X562" s="1915"/>
      <c r="Y562" s="1915"/>
      <c r="Z562" s="1915"/>
      <c r="AA562" s="371"/>
      <c r="AB562" s="371"/>
    </row>
    <row r="563" spans="1:28" x14ac:dyDescent="0.35">
      <c r="A563" s="1915"/>
      <c r="B563" s="1915"/>
      <c r="C563" s="1915"/>
      <c r="D563" s="1915"/>
      <c r="E563" s="1915"/>
      <c r="F563" s="1915"/>
      <c r="G563" s="1915"/>
      <c r="H563" s="1915"/>
      <c r="I563" s="371"/>
      <c r="J563" s="371"/>
      <c r="K563" s="1915"/>
      <c r="L563" s="1915"/>
      <c r="M563" s="1915"/>
      <c r="N563" s="1915"/>
      <c r="O563" s="1915"/>
      <c r="P563" s="1915"/>
      <c r="Q563" s="1915"/>
      <c r="R563" s="1915"/>
      <c r="S563" s="1915"/>
      <c r="T563" s="371"/>
      <c r="U563" s="1915"/>
      <c r="V563" s="1915"/>
      <c r="W563" s="1915"/>
      <c r="X563" s="1915"/>
      <c r="Y563" s="1915"/>
      <c r="Z563" s="1915"/>
      <c r="AA563" s="371"/>
      <c r="AB563" s="371"/>
    </row>
    <row r="564" spans="1:28" x14ac:dyDescent="0.35">
      <c r="A564" s="1915"/>
      <c r="B564" s="1915"/>
      <c r="C564" s="1915"/>
      <c r="D564" s="1915"/>
      <c r="E564" s="1915"/>
      <c r="F564" s="1915"/>
      <c r="G564" s="1915"/>
      <c r="H564" s="1915"/>
      <c r="I564" s="371"/>
      <c r="J564" s="371"/>
      <c r="K564" s="1915"/>
      <c r="L564" s="1915"/>
      <c r="M564" s="1915"/>
      <c r="N564" s="1915"/>
      <c r="O564" s="1915"/>
      <c r="P564" s="1915"/>
      <c r="Q564" s="1915"/>
      <c r="R564" s="1915"/>
      <c r="S564" s="1915"/>
      <c r="T564" s="371"/>
      <c r="U564" s="1915"/>
      <c r="V564" s="1915"/>
      <c r="W564" s="1915"/>
      <c r="X564" s="1915"/>
      <c r="Y564" s="1915"/>
      <c r="Z564" s="1915"/>
      <c r="AA564" s="371"/>
      <c r="AB564" s="371"/>
    </row>
    <row r="565" spans="1:28" x14ac:dyDescent="0.35">
      <c r="A565" s="1915"/>
      <c r="B565" s="1915"/>
      <c r="C565" s="1915"/>
      <c r="D565" s="1915"/>
      <c r="E565" s="1915"/>
      <c r="F565" s="1915"/>
      <c r="G565" s="1915"/>
      <c r="H565" s="1915"/>
      <c r="I565" s="371"/>
      <c r="J565" s="371"/>
      <c r="K565" s="1915"/>
      <c r="L565" s="1915"/>
      <c r="M565" s="1915"/>
      <c r="N565" s="1915"/>
      <c r="O565" s="1915"/>
      <c r="P565" s="1915"/>
      <c r="Q565" s="1915"/>
      <c r="R565" s="1915"/>
      <c r="S565" s="1915"/>
      <c r="T565" s="371"/>
      <c r="U565" s="1915"/>
      <c r="V565" s="1915"/>
      <c r="W565" s="1915"/>
      <c r="X565" s="1915"/>
      <c r="Y565" s="1915"/>
      <c r="Z565" s="1915"/>
      <c r="AA565" s="371"/>
      <c r="AB565" s="371"/>
    </row>
    <row r="566" spans="1:28" x14ac:dyDescent="0.35">
      <c r="A566" s="1915"/>
      <c r="B566" s="1915"/>
      <c r="C566" s="1915"/>
      <c r="D566" s="1915"/>
      <c r="E566" s="1915"/>
      <c r="F566" s="1915"/>
      <c r="G566" s="1915"/>
      <c r="H566" s="1915"/>
      <c r="I566" s="371"/>
      <c r="J566" s="371"/>
      <c r="K566" s="1915"/>
      <c r="L566" s="1915"/>
      <c r="M566" s="1915"/>
      <c r="N566" s="1915"/>
      <c r="O566" s="1915"/>
      <c r="P566" s="1915"/>
      <c r="Q566" s="1915"/>
      <c r="R566" s="1915"/>
      <c r="S566" s="1915"/>
      <c r="T566" s="371"/>
      <c r="U566" s="1915"/>
      <c r="V566" s="1915"/>
      <c r="W566" s="1915"/>
      <c r="X566" s="1915"/>
      <c r="Y566" s="1915"/>
      <c r="Z566" s="1915"/>
      <c r="AA566" s="371"/>
      <c r="AB566" s="371"/>
    </row>
    <row r="567" spans="1:28" x14ac:dyDescent="0.35">
      <c r="A567" s="1915"/>
      <c r="B567" s="1915"/>
      <c r="C567" s="1915"/>
      <c r="D567" s="1915"/>
      <c r="E567" s="1915"/>
      <c r="F567" s="1915"/>
      <c r="G567" s="1915"/>
      <c r="H567" s="1915"/>
      <c r="I567" s="371"/>
      <c r="J567" s="371"/>
      <c r="K567" s="1915"/>
      <c r="L567" s="1915"/>
      <c r="M567" s="1915"/>
      <c r="N567" s="1915"/>
      <c r="O567" s="1915"/>
      <c r="P567" s="1915"/>
      <c r="Q567" s="1915"/>
      <c r="R567" s="1915"/>
      <c r="S567" s="1915"/>
      <c r="T567" s="371"/>
      <c r="U567" s="1915"/>
      <c r="V567" s="1915"/>
      <c r="W567" s="1915"/>
      <c r="X567" s="1915"/>
      <c r="Y567" s="1915"/>
      <c r="Z567" s="1915"/>
      <c r="AA567" s="371"/>
      <c r="AB567" s="371"/>
    </row>
    <row r="568" spans="1:28" x14ac:dyDescent="0.35">
      <c r="A568" s="1915"/>
      <c r="B568" s="1915"/>
      <c r="C568" s="1915"/>
      <c r="D568" s="1915"/>
      <c r="E568" s="1915"/>
      <c r="F568" s="1915"/>
      <c r="G568" s="1915"/>
      <c r="H568" s="1915"/>
      <c r="I568" s="371"/>
      <c r="J568" s="371"/>
      <c r="K568" s="1915"/>
      <c r="L568" s="1915"/>
      <c r="M568" s="1915"/>
      <c r="N568" s="1915"/>
      <c r="O568" s="1915"/>
      <c r="P568" s="1915"/>
      <c r="Q568" s="1915"/>
      <c r="R568" s="1915"/>
      <c r="S568" s="1915"/>
      <c r="T568" s="371"/>
      <c r="U568" s="1915"/>
      <c r="V568" s="1915"/>
      <c r="W568" s="1915"/>
      <c r="X568" s="1915"/>
      <c r="Y568" s="1915"/>
      <c r="Z568" s="1915"/>
      <c r="AA568" s="371"/>
      <c r="AB568" s="371"/>
    </row>
    <row r="569" spans="1:28" x14ac:dyDescent="0.35">
      <c r="A569" s="1915"/>
      <c r="B569" s="1915"/>
      <c r="C569" s="1915"/>
      <c r="D569" s="1915"/>
      <c r="E569" s="1915"/>
      <c r="F569" s="1915"/>
      <c r="G569" s="1915"/>
      <c r="H569" s="1915"/>
      <c r="I569" s="371"/>
      <c r="J569" s="371"/>
      <c r="K569" s="1915"/>
      <c r="L569" s="1915"/>
      <c r="M569" s="1915"/>
      <c r="N569" s="1915"/>
      <c r="O569" s="1915"/>
      <c r="P569" s="1915"/>
      <c r="Q569" s="1915"/>
      <c r="R569" s="1915"/>
      <c r="S569" s="1915"/>
      <c r="T569" s="371"/>
      <c r="U569" s="1915"/>
      <c r="V569" s="1915"/>
      <c r="W569" s="1915"/>
      <c r="X569" s="1915"/>
      <c r="Y569" s="1915"/>
      <c r="Z569" s="1915"/>
      <c r="AA569" s="371"/>
      <c r="AB569" s="371"/>
    </row>
    <row r="570" spans="1:28" x14ac:dyDescent="0.35">
      <c r="A570" s="1915"/>
      <c r="B570" s="1915"/>
      <c r="C570" s="1915"/>
      <c r="D570" s="1915"/>
      <c r="E570" s="1915"/>
      <c r="F570" s="1915"/>
      <c r="G570" s="1915"/>
      <c r="H570" s="1915"/>
      <c r="I570" s="371"/>
      <c r="J570" s="371"/>
      <c r="K570" s="1915"/>
      <c r="L570" s="1915"/>
      <c r="M570" s="1915"/>
      <c r="N570" s="1915"/>
      <c r="O570" s="1915"/>
      <c r="P570" s="1915"/>
      <c r="Q570" s="1915"/>
      <c r="R570" s="1915"/>
      <c r="S570" s="1915"/>
      <c r="T570" s="371"/>
      <c r="U570" s="1915"/>
      <c r="V570" s="1915"/>
      <c r="W570" s="1915"/>
      <c r="X570" s="1915"/>
      <c r="Y570" s="1915"/>
      <c r="Z570" s="1915"/>
      <c r="AA570" s="371"/>
      <c r="AB570" s="371"/>
    </row>
    <row r="571" spans="1:28" x14ac:dyDescent="0.35">
      <c r="A571" s="1915"/>
      <c r="B571" s="1915"/>
      <c r="C571" s="1915"/>
      <c r="D571" s="1915"/>
      <c r="E571" s="1915"/>
      <c r="F571" s="1915"/>
      <c r="G571" s="1915"/>
      <c r="H571" s="1915"/>
      <c r="I571" s="371"/>
      <c r="J571" s="371"/>
      <c r="K571" s="1915"/>
      <c r="L571" s="1915"/>
      <c r="M571" s="1915"/>
      <c r="N571" s="1915"/>
      <c r="O571" s="1915"/>
      <c r="P571" s="1915"/>
      <c r="Q571" s="1915"/>
      <c r="R571" s="1915"/>
      <c r="S571" s="1915"/>
      <c r="T571" s="371"/>
      <c r="U571" s="1915"/>
      <c r="V571" s="1915"/>
      <c r="W571" s="1915"/>
      <c r="X571" s="1915"/>
      <c r="Y571" s="1915"/>
      <c r="Z571" s="1915"/>
      <c r="AA571" s="371"/>
      <c r="AB571" s="371"/>
    </row>
    <row r="572" spans="1:28" x14ac:dyDescent="0.35">
      <c r="A572" s="1915"/>
      <c r="B572" s="1915"/>
      <c r="C572" s="1915"/>
      <c r="D572" s="1915"/>
      <c r="E572" s="1915"/>
      <c r="F572" s="1915"/>
      <c r="G572" s="1915"/>
      <c r="H572" s="1915"/>
      <c r="I572" s="371"/>
      <c r="J572" s="371"/>
      <c r="K572" s="1915"/>
      <c r="L572" s="1915"/>
      <c r="M572" s="1915"/>
      <c r="N572" s="1915"/>
      <c r="O572" s="1915"/>
      <c r="P572" s="1915"/>
      <c r="Q572" s="1915"/>
      <c r="R572" s="1915"/>
      <c r="S572" s="1915"/>
      <c r="T572" s="371"/>
      <c r="U572" s="1915"/>
      <c r="V572" s="1915"/>
      <c r="W572" s="1915"/>
      <c r="X572" s="1915"/>
      <c r="Y572" s="1915"/>
      <c r="Z572" s="1915"/>
      <c r="AA572" s="371"/>
      <c r="AB572" s="371"/>
    </row>
    <row r="573" spans="1:28" x14ac:dyDescent="0.35">
      <c r="A573" s="1915"/>
      <c r="B573" s="1915"/>
      <c r="C573" s="1915"/>
      <c r="D573" s="1915"/>
      <c r="E573" s="1915"/>
      <c r="F573" s="1915"/>
      <c r="G573" s="1915"/>
      <c r="H573" s="1915"/>
      <c r="I573" s="371"/>
      <c r="J573" s="371"/>
      <c r="K573" s="1915"/>
      <c r="L573" s="1915"/>
      <c r="M573" s="1915"/>
      <c r="N573" s="1915"/>
      <c r="O573" s="1915"/>
      <c r="P573" s="1915"/>
      <c r="Q573" s="1915"/>
      <c r="R573" s="1915"/>
      <c r="S573" s="1915"/>
      <c r="T573" s="371"/>
      <c r="U573" s="1915"/>
      <c r="V573" s="1915"/>
      <c r="W573" s="1915"/>
      <c r="X573" s="1915"/>
      <c r="Y573" s="1915"/>
      <c r="Z573" s="1915"/>
      <c r="AA573" s="371"/>
      <c r="AB573" s="371"/>
    </row>
    <row r="574" spans="1:28" x14ac:dyDescent="0.35">
      <c r="A574" s="1915"/>
      <c r="B574" s="1915"/>
      <c r="C574" s="1915"/>
      <c r="D574" s="1915"/>
      <c r="E574" s="1915"/>
      <c r="F574" s="1915"/>
      <c r="G574" s="1915"/>
      <c r="H574" s="1915"/>
      <c r="I574" s="371"/>
      <c r="J574" s="371"/>
      <c r="K574" s="1915"/>
      <c r="L574" s="1915"/>
      <c r="M574" s="1915"/>
      <c r="N574" s="1915"/>
      <c r="O574" s="1915"/>
      <c r="P574" s="1915"/>
      <c r="Q574" s="1915"/>
      <c r="R574" s="1915"/>
      <c r="S574" s="1915"/>
      <c r="T574" s="371"/>
      <c r="U574" s="1915"/>
      <c r="V574" s="1915"/>
      <c r="W574" s="1915"/>
      <c r="X574" s="1915"/>
      <c r="Y574" s="1915"/>
      <c r="Z574" s="1915"/>
      <c r="AA574" s="371"/>
      <c r="AB574" s="371"/>
    </row>
    <row r="575" spans="1:28" x14ac:dyDescent="0.35">
      <c r="A575" s="1915"/>
      <c r="B575" s="1915"/>
      <c r="C575" s="1915"/>
      <c r="D575" s="1915"/>
      <c r="E575" s="1915"/>
      <c r="F575" s="1915"/>
      <c r="G575" s="1915"/>
      <c r="H575" s="1915"/>
      <c r="I575" s="371"/>
      <c r="J575" s="371"/>
      <c r="K575" s="1915"/>
      <c r="L575" s="1915"/>
      <c r="M575" s="1915"/>
      <c r="N575" s="1915"/>
      <c r="O575" s="1915"/>
      <c r="P575" s="1915"/>
      <c r="Q575" s="1915"/>
      <c r="R575" s="1915"/>
      <c r="S575" s="1915"/>
      <c r="T575" s="371"/>
      <c r="U575" s="1915"/>
      <c r="V575" s="1915"/>
      <c r="W575" s="1915"/>
      <c r="X575" s="1915"/>
      <c r="Y575" s="1915"/>
      <c r="Z575" s="1915"/>
      <c r="AA575" s="371"/>
      <c r="AB575" s="371"/>
    </row>
    <row r="576" spans="1:28" x14ac:dyDescent="0.35">
      <c r="A576" s="1915"/>
      <c r="B576" s="1915"/>
      <c r="C576" s="1915"/>
      <c r="D576" s="1915"/>
      <c r="E576" s="1915"/>
      <c r="F576" s="1915"/>
      <c r="G576" s="1915"/>
      <c r="H576" s="1915"/>
      <c r="I576" s="371"/>
      <c r="J576" s="371"/>
      <c r="K576" s="1915"/>
      <c r="L576" s="1915"/>
      <c r="M576" s="1915"/>
      <c r="N576" s="1915"/>
      <c r="O576" s="1915"/>
      <c r="P576" s="1915"/>
      <c r="Q576" s="1915"/>
      <c r="R576" s="1915"/>
      <c r="S576" s="1915"/>
      <c r="T576" s="371"/>
      <c r="U576" s="1915"/>
      <c r="V576" s="1915"/>
      <c r="W576" s="1915"/>
      <c r="X576" s="1915"/>
      <c r="Y576" s="1915"/>
      <c r="Z576" s="1915"/>
      <c r="AA576" s="371"/>
      <c r="AB576" s="371"/>
    </row>
    <row r="577" spans="1:28" x14ac:dyDescent="0.35">
      <c r="A577" s="1915"/>
      <c r="B577" s="1915"/>
      <c r="C577" s="1915"/>
      <c r="D577" s="1915"/>
      <c r="E577" s="1915"/>
      <c r="F577" s="1915"/>
      <c r="G577" s="1915"/>
      <c r="H577" s="1915"/>
      <c r="I577" s="371"/>
      <c r="J577" s="371"/>
      <c r="K577" s="1915"/>
      <c r="L577" s="1915"/>
      <c r="M577" s="1915"/>
      <c r="N577" s="1915"/>
      <c r="O577" s="1915"/>
      <c r="P577" s="1915"/>
      <c r="Q577" s="1915"/>
      <c r="R577" s="1915"/>
      <c r="S577" s="1915"/>
      <c r="T577" s="371"/>
      <c r="U577" s="1915"/>
      <c r="V577" s="1915"/>
      <c r="W577" s="1915"/>
      <c r="X577" s="1915"/>
      <c r="Y577" s="1915"/>
      <c r="Z577" s="1915"/>
      <c r="AA577" s="371"/>
      <c r="AB577" s="371"/>
    </row>
    <row r="578" spans="1:28" x14ac:dyDescent="0.35">
      <c r="A578" s="1915"/>
      <c r="B578" s="1915"/>
      <c r="C578" s="1915"/>
      <c r="D578" s="1915"/>
      <c r="E578" s="1915"/>
      <c r="F578" s="1915"/>
      <c r="G578" s="1915"/>
      <c r="H578" s="1915"/>
      <c r="I578" s="371"/>
      <c r="J578" s="371"/>
      <c r="K578" s="1915"/>
      <c r="L578" s="1915"/>
      <c r="M578" s="1915"/>
      <c r="N578" s="1915"/>
      <c r="O578" s="1915"/>
      <c r="P578" s="1915"/>
      <c r="Q578" s="1915"/>
      <c r="R578" s="1915"/>
      <c r="S578" s="1915"/>
      <c r="T578" s="371"/>
      <c r="U578" s="1915"/>
      <c r="V578" s="1915"/>
      <c r="W578" s="1915"/>
      <c r="X578" s="1915"/>
      <c r="Y578" s="1915"/>
      <c r="Z578" s="1915"/>
      <c r="AA578" s="371"/>
      <c r="AB578" s="371"/>
    </row>
    <row r="579" spans="1:28" x14ac:dyDescent="0.35">
      <c r="A579" s="1915"/>
      <c r="B579" s="1915"/>
      <c r="C579" s="1915"/>
      <c r="D579" s="1915"/>
      <c r="E579" s="1915"/>
      <c r="F579" s="1915"/>
      <c r="G579" s="1915"/>
      <c r="H579" s="1915"/>
      <c r="I579" s="371"/>
      <c r="J579" s="371"/>
      <c r="K579" s="1915"/>
      <c r="L579" s="1915"/>
      <c r="M579" s="1915"/>
      <c r="N579" s="1915"/>
      <c r="O579" s="1915"/>
      <c r="P579" s="1915"/>
      <c r="Q579" s="1915"/>
      <c r="R579" s="1915"/>
      <c r="S579" s="1915"/>
      <c r="T579" s="371"/>
      <c r="U579" s="1915"/>
      <c r="V579" s="1915"/>
      <c r="W579" s="1915"/>
      <c r="X579" s="1915"/>
      <c r="Y579" s="1915"/>
      <c r="Z579" s="1915"/>
      <c r="AA579" s="371"/>
      <c r="AB579" s="371"/>
    </row>
    <row r="580" spans="1:28" x14ac:dyDescent="0.35">
      <c r="A580" s="1915"/>
      <c r="B580" s="1915"/>
      <c r="C580" s="1915"/>
      <c r="D580" s="1915"/>
      <c r="E580" s="1915"/>
      <c r="F580" s="1915"/>
      <c r="G580" s="1915"/>
      <c r="H580" s="1915"/>
      <c r="I580" s="371"/>
      <c r="J580" s="371"/>
      <c r="K580" s="1915"/>
      <c r="L580" s="1915"/>
      <c r="M580" s="1915"/>
      <c r="N580" s="1915"/>
      <c r="O580" s="1915"/>
      <c r="P580" s="1915"/>
      <c r="Q580" s="1915"/>
      <c r="R580" s="1915"/>
      <c r="S580" s="1915"/>
      <c r="T580" s="371"/>
      <c r="U580" s="1915"/>
      <c r="V580" s="1915"/>
      <c r="W580" s="1915"/>
      <c r="X580" s="1915"/>
      <c r="Y580" s="1915"/>
      <c r="Z580" s="1915"/>
      <c r="AA580" s="371"/>
      <c r="AB580" s="371"/>
    </row>
    <row r="581" spans="1:28" x14ac:dyDescent="0.35">
      <c r="A581" s="1915"/>
      <c r="B581" s="1915"/>
      <c r="C581" s="1915"/>
      <c r="D581" s="1915"/>
      <c r="E581" s="1915"/>
      <c r="F581" s="1915"/>
      <c r="G581" s="1915"/>
      <c r="H581" s="1915"/>
      <c r="I581" s="371"/>
      <c r="J581" s="371"/>
      <c r="K581" s="1915"/>
      <c r="L581" s="1915"/>
      <c r="M581" s="1915"/>
      <c r="N581" s="1915"/>
      <c r="O581" s="1915"/>
      <c r="P581" s="1915"/>
      <c r="Q581" s="1915"/>
      <c r="R581" s="1915"/>
      <c r="S581" s="1915"/>
      <c r="T581" s="371"/>
      <c r="U581" s="1915"/>
      <c r="V581" s="1915"/>
      <c r="W581" s="1915"/>
      <c r="X581" s="1915"/>
      <c r="Y581" s="1915"/>
      <c r="Z581" s="1915"/>
      <c r="AA581" s="371"/>
      <c r="AB581" s="371"/>
    </row>
    <row r="582" spans="1:28" x14ac:dyDescent="0.35">
      <c r="A582" s="1915"/>
      <c r="B582" s="1915"/>
      <c r="C582" s="1915"/>
      <c r="D582" s="1915"/>
      <c r="E582" s="1915"/>
      <c r="F582" s="1915"/>
      <c r="G582" s="1915"/>
      <c r="H582" s="1915"/>
      <c r="I582" s="371"/>
      <c r="J582" s="371"/>
      <c r="K582" s="1915"/>
      <c r="L582" s="1915"/>
      <c r="M582" s="1915"/>
      <c r="N582" s="1915"/>
      <c r="O582" s="1915"/>
      <c r="P582" s="1915"/>
      <c r="Q582" s="1915"/>
      <c r="R582" s="1915"/>
      <c r="S582" s="1915"/>
      <c r="T582" s="371"/>
      <c r="U582" s="1915"/>
      <c r="V582" s="1915"/>
      <c r="W582" s="1915"/>
      <c r="X582" s="1915"/>
      <c r="Y582" s="1915"/>
      <c r="Z582" s="1915"/>
      <c r="AA582" s="371"/>
      <c r="AB582" s="371"/>
    </row>
    <row r="583" spans="1:28" x14ac:dyDescent="0.35">
      <c r="A583" s="1915"/>
      <c r="B583" s="1915"/>
      <c r="C583" s="1915"/>
      <c r="D583" s="1915"/>
      <c r="E583" s="1915"/>
      <c r="F583" s="1915"/>
      <c r="G583" s="1915"/>
      <c r="H583" s="1915"/>
      <c r="I583" s="371"/>
      <c r="J583" s="371"/>
      <c r="K583" s="1915"/>
      <c r="L583" s="1915"/>
      <c r="M583" s="1915"/>
      <c r="N583" s="1915"/>
      <c r="O583" s="1915"/>
      <c r="P583" s="1915"/>
      <c r="Q583" s="1915"/>
      <c r="R583" s="1915"/>
      <c r="S583" s="1915"/>
      <c r="T583" s="371"/>
      <c r="U583" s="1915"/>
      <c r="V583" s="1915"/>
      <c r="W583" s="1915"/>
      <c r="X583" s="1915"/>
      <c r="Y583" s="1915"/>
      <c r="Z583" s="1915"/>
      <c r="AA583" s="371"/>
      <c r="AB583" s="371"/>
    </row>
    <row r="584" spans="1:28" x14ac:dyDescent="0.35">
      <c r="A584" s="1915"/>
      <c r="B584" s="1915"/>
      <c r="C584" s="1915"/>
      <c r="D584" s="1915"/>
      <c r="E584" s="1915"/>
      <c r="F584" s="1915"/>
      <c r="G584" s="1915"/>
      <c r="H584" s="1915"/>
      <c r="I584" s="371"/>
      <c r="J584" s="371"/>
      <c r="K584" s="1915"/>
      <c r="L584" s="1915"/>
      <c r="M584" s="1915"/>
      <c r="N584" s="1915"/>
      <c r="O584" s="1915"/>
      <c r="P584" s="1915"/>
      <c r="Q584" s="1915"/>
      <c r="R584" s="1915"/>
      <c r="S584" s="1915"/>
      <c r="T584" s="371"/>
      <c r="U584" s="1915"/>
      <c r="V584" s="1915"/>
      <c r="W584" s="1915"/>
      <c r="X584" s="1915"/>
      <c r="Y584" s="1915"/>
      <c r="Z584" s="1915"/>
      <c r="AA584" s="371"/>
      <c r="AB584" s="371"/>
    </row>
    <row r="585" spans="1:28" x14ac:dyDescent="0.35">
      <c r="A585" s="1915"/>
      <c r="B585" s="1915"/>
      <c r="C585" s="1915"/>
      <c r="D585" s="1915"/>
      <c r="E585" s="1915"/>
      <c r="F585" s="1915"/>
      <c r="G585" s="1915"/>
      <c r="H585" s="1915"/>
      <c r="I585" s="371"/>
      <c r="J585" s="371"/>
      <c r="K585" s="1915"/>
      <c r="L585" s="1915"/>
      <c r="M585" s="1915"/>
      <c r="N585" s="1915"/>
      <c r="O585" s="1915"/>
      <c r="P585" s="1915"/>
      <c r="Q585" s="1915"/>
      <c r="R585" s="1915"/>
      <c r="S585" s="1915"/>
      <c r="T585" s="371"/>
      <c r="U585" s="1915"/>
      <c r="V585" s="1915"/>
      <c r="W585" s="1915"/>
      <c r="X585" s="1915"/>
      <c r="Y585" s="1915"/>
      <c r="Z585" s="1915"/>
      <c r="AA585" s="371"/>
      <c r="AB585" s="371"/>
    </row>
    <row r="586" spans="1:28" x14ac:dyDescent="0.35">
      <c r="A586" s="1915"/>
      <c r="B586" s="1915"/>
      <c r="C586" s="1915"/>
      <c r="D586" s="1915"/>
      <c r="E586" s="1915"/>
      <c r="F586" s="1915"/>
      <c r="G586" s="1915"/>
      <c r="H586" s="1915"/>
      <c r="I586" s="371"/>
      <c r="J586" s="371"/>
      <c r="K586" s="1915"/>
      <c r="L586" s="1915"/>
      <c r="M586" s="1915"/>
      <c r="N586" s="1915"/>
      <c r="O586" s="1915"/>
      <c r="P586" s="1915"/>
      <c r="Q586" s="1915"/>
      <c r="R586" s="1915"/>
      <c r="S586" s="1915"/>
      <c r="T586" s="371"/>
      <c r="U586" s="1915"/>
      <c r="V586" s="1915"/>
      <c r="W586" s="1915"/>
      <c r="X586" s="1915"/>
      <c r="Y586" s="1915"/>
      <c r="Z586" s="1915"/>
      <c r="AA586" s="371"/>
      <c r="AB586" s="371"/>
    </row>
    <row r="587" spans="1:28" x14ac:dyDescent="0.35">
      <c r="A587" s="1915"/>
      <c r="B587" s="1915"/>
      <c r="C587" s="1915"/>
      <c r="D587" s="1915"/>
      <c r="E587" s="1915"/>
      <c r="F587" s="1915"/>
      <c r="G587" s="1915"/>
      <c r="H587" s="1915"/>
      <c r="I587" s="371"/>
      <c r="J587" s="371"/>
      <c r="K587" s="1915"/>
      <c r="L587" s="1915"/>
      <c r="M587" s="1915"/>
      <c r="N587" s="1915"/>
      <c r="O587" s="1915"/>
      <c r="P587" s="1915"/>
      <c r="Q587" s="1915"/>
      <c r="R587" s="1915"/>
      <c r="S587" s="1915"/>
      <c r="T587" s="371"/>
      <c r="U587" s="1915"/>
      <c r="V587" s="1915"/>
      <c r="W587" s="1915"/>
      <c r="X587" s="1915"/>
      <c r="Y587" s="1915"/>
      <c r="Z587" s="1915"/>
      <c r="AA587" s="371"/>
      <c r="AB587" s="371"/>
    </row>
    <row r="588" spans="1:28" x14ac:dyDescent="0.35">
      <c r="A588" s="1915"/>
      <c r="B588" s="1915"/>
      <c r="C588" s="1915"/>
      <c r="D588" s="1915"/>
      <c r="E588" s="1915"/>
      <c r="F588" s="1915"/>
      <c r="G588" s="1915"/>
      <c r="H588" s="1915"/>
      <c r="I588" s="371"/>
      <c r="J588" s="371"/>
      <c r="K588" s="1915"/>
      <c r="L588" s="1915"/>
      <c r="M588" s="1915"/>
      <c r="N588" s="1915"/>
      <c r="O588" s="1915"/>
      <c r="P588" s="1915"/>
      <c r="Q588" s="1915"/>
      <c r="R588" s="1915"/>
      <c r="S588" s="1915"/>
      <c r="T588" s="371"/>
      <c r="U588" s="1915"/>
      <c r="V588" s="1915"/>
      <c r="W588" s="1915"/>
      <c r="X588" s="1915"/>
      <c r="Y588" s="1915"/>
      <c r="Z588" s="1915"/>
      <c r="AA588" s="371"/>
      <c r="AB588" s="371"/>
    </row>
    <row r="589" spans="1:28" x14ac:dyDescent="0.35">
      <c r="A589" s="1915"/>
      <c r="B589" s="1915"/>
      <c r="C589" s="1915"/>
      <c r="D589" s="1915"/>
      <c r="E589" s="1915"/>
      <c r="F589" s="1915"/>
      <c r="G589" s="1915"/>
      <c r="H589" s="1915"/>
      <c r="I589" s="371"/>
      <c r="J589" s="371"/>
      <c r="K589" s="1915"/>
      <c r="L589" s="1915"/>
      <c r="M589" s="1915"/>
      <c r="N589" s="1915"/>
      <c r="O589" s="1915"/>
      <c r="P589" s="1915"/>
      <c r="Q589" s="1915"/>
      <c r="R589" s="1915"/>
      <c r="S589" s="1915"/>
      <c r="T589" s="371"/>
      <c r="U589" s="1915"/>
      <c r="V589" s="1915"/>
      <c r="W589" s="1915"/>
      <c r="X589" s="1915"/>
      <c r="Y589" s="1915"/>
      <c r="Z589" s="1915"/>
      <c r="AA589" s="371"/>
      <c r="AB589" s="371"/>
    </row>
    <row r="590" spans="1:28" x14ac:dyDescent="0.35">
      <c r="A590" s="1915"/>
      <c r="B590" s="1915"/>
      <c r="C590" s="1915"/>
      <c r="D590" s="1915"/>
      <c r="E590" s="1915"/>
      <c r="F590" s="1915"/>
      <c r="G590" s="1915"/>
      <c r="H590" s="1915"/>
      <c r="I590" s="371"/>
      <c r="J590" s="371"/>
      <c r="K590" s="1915"/>
      <c r="L590" s="1915"/>
      <c r="M590" s="1915"/>
      <c r="N590" s="1915"/>
      <c r="O590" s="1915"/>
      <c r="P590" s="1915"/>
      <c r="Q590" s="1915"/>
      <c r="R590" s="1915"/>
      <c r="S590" s="1915"/>
      <c r="T590" s="371"/>
      <c r="U590" s="1915"/>
      <c r="V590" s="1915"/>
      <c r="W590" s="1915"/>
      <c r="X590" s="1915"/>
      <c r="Y590" s="1915"/>
      <c r="Z590" s="1915"/>
      <c r="AA590" s="371"/>
      <c r="AB590" s="371"/>
    </row>
    <row r="591" spans="1:28" x14ac:dyDescent="0.35">
      <c r="A591" s="1915"/>
      <c r="B591" s="1915"/>
      <c r="C591" s="1915"/>
      <c r="D591" s="1915"/>
      <c r="E591" s="1915"/>
      <c r="F591" s="1915"/>
      <c r="G591" s="1915"/>
      <c r="H591" s="1915"/>
      <c r="I591" s="371"/>
      <c r="J591" s="371"/>
      <c r="K591" s="1915"/>
      <c r="L591" s="1915"/>
      <c r="M591" s="1915"/>
      <c r="N591" s="1915"/>
      <c r="O591" s="1915"/>
      <c r="P591" s="1915"/>
      <c r="Q591" s="1915"/>
      <c r="R591" s="1915"/>
      <c r="S591" s="1915"/>
      <c r="T591" s="371"/>
      <c r="U591" s="1915"/>
      <c r="V591" s="1915"/>
      <c r="W591" s="1915"/>
      <c r="X591" s="1915"/>
      <c r="Y591" s="1915"/>
      <c r="Z591" s="1915"/>
      <c r="AA591" s="371"/>
      <c r="AB591" s="371"/>
    </row>
    <row r="592" spans="1:28" x14ac:dyDescent="0.35">
      <c r="A592" s="1915"/>
      <c r="B592" s="1915"/>
      <c r="C592" s="1915"/>
      <c r="D592" s="1915"/>
      <c r="E592" s="1915"/>
      <c r="F592" s="1915"/>
      <c r="G592" s="1915"/>
      <c r="H592" s="1915"/>
      <c r="I592" s="371"/>
      <c r="J592" s="371"/>
      <c r="K592" s="1915"/>
      <c r="L592" s="1915"/>
      <c r="M592" s="1915"/>
      <c r="N592" s="1915"/>
      <c r="O592" s="1915"/>
      <c r="P592" s="1915"/>
      <c r="Q592" s="1915"/>
      <c r="R592" s="1915"/>
      <c r="S592" s="1915"/>
      <c r="T592" s="371"/>
      <c r="U592" s="1915"/>
      <c r="V592" s="1915"/>
      <c r="W592" s="1915"/>
      <c r="X592" s="1915"/>
      <c r="Y592" s="1915"/>
      <c r="Z592" s="1915"/>
      <c r="AA592" s="371"/>
      <c r="AB592" s="371"/>
    </row>
    <row r="593" spans="1:28" x14ac:dyDescent="0.35">
      <c r="A593" s="1915"/>
      <c r="B593" s="1915"/>
      <c r="C593" s="1915"/>
      <c r="D593" s="1915"/>
      <c r="E593" s="1915"/>
      <c r="F593" s="1915"/>
      <c r="G593" s="1915"/>
      <c r="H593" s="1915"/>
      <c r="I593" s="371"/>
      <c r="J593" s="371"/>
      <c r="K593" s="1915"/>
      <c r="L593" s="1915"/>
      <c r="M593" s="1915"/>
      <c r="N593" s="1915"/>
      <c r="O593" s="1915"/>
      <c r="P593" s="1915"/>
      <c r="Q593" s="1915"/>
      <c r="R593" s="1915"/>
      <c r="S593" s="1915"/>
      <c r="T593" s="371"/>
      <c r="U593" s="1915"/>
      <c r="V593" s="1915"/>
      <c r="W593" s="1915"/>
      <c r="X593" s="1915"/>
      <c r="Y593" s="1915"/>
      <c r="Z593" s="1915"/>
      <c r="AA593" s="371"/>
      <c r="AB593" s="371"/>
    </row>
    <row r="594" spans="1:28" x14ac:dyDescent="0.35">
      <c r="A594" s="1915"/>
      <c r="B594" s="1915"/>
      <c r="C594" s="1915"/>
      <c r="D594" s="1915"/>
      <c r="E594" s="1915"/>
      <c r="F594" s="1915"/>
      <c r="G594" s="1915"/>
      <c r="H594" s="1915"/>
      <c r="I594" s="371"/>
      <c r="J594" s="371"/>
      <c r="K594" s="1915"/>
      <c r="L594" s="1915"/>
      <c r="M594" s="1915"/>
      <c r="N594" s="1915"/>
      <c r="O594" s="1915"/>
      <c r="P594" s="1915"/>
      <c r="Q594" s="1915"/>
      <c r="R594" s="1915"/>
      <c r="S594" s="1915"/>
      <c r="T594" s="371"/>
      <c r="U594" s="1915"/>
      <c r="V594" s="1915"/>
      <c r="W594" s="1915"/>
      <c r="X594" s="1915"/>
      <c r="Y594" s="1915"/>
      <c r="Z594" s="1915"/>
      <c r="AA594" s="371"/>
      <c r="AB594" s="371"/>
    </row>
    <row r="595" spans="1:28" x14ac:dyDescent="0.35">
      <c r="A595" s="1915"/>
      <c r="B595" s="1915"/>
      <c r="C595" s="1915"/>
      <c r="D595" s="1915"/>
      <c r="E595" s="1915"/>
      <c r="F595" s="1915"/>
      <c r="G595" s="1915"/>
      <c r="H595" s="1915"/>
      <c r="I595" s="371"/>
      <c r="J595" s="371"/>
      <c r="K595" s="1915"/>
      <c r="L595" s="1915"/>
      <c r="M595" s="1915"/>
      <c r="N595" s="1915"/>
      <c r="O595" s="1915"/>
      <c r="P595" s="1915"/>
      <c r="Q595" s="1915"/>
      <c r="R595" s="1915"/>
      <c r="S595" s="1915"/>
      <c r="T595" s="371"/>
      <c r="U595" s="1915"/>
      <c r="V595" s="1915"/>
      <c r="W595" s="1915"/>
      <c r="X595" s="1915"/>
      <c r="Y595" s="1915"/>
      <c r="Z595" s="1915"/>
      <c r="AA595" s="371"/>
      <c r="AB595" s="371"/>
    </row>
    <row r="596" spans="1:28" x14ac:dyDescent="0.35">
      <c r="A596" s="1915"/>
      <c r="B596" s="1915"/>
      <c r="C596" s="1915"/>
      <c r="D596" s="1915"/>
      <c r="E596" s="1915"/>
      <c r="F596" s="1915"/>
      <c r="G596" s="1915"/>
      <c r="H596" s="1915"/>
      <c r="I596" s="371"/>
      <c r="J596" s="371"/>
      <c r="K596" s="1915"/>
      <c r="L596" s="1915"/>
      <c r="M596" s="1915"/>
      <c r="N596" s="1915"/>
      <c r="O596" s="1915"/>
      <c r="P596" s="1915"/>
      <c r="Q596" s="1915"/>
      <c r="R596" s="1915"/>
      <c r="S596" s="1915"/>
      <c r="T596" s="371"/>
      <c r="U596" s="1915"/>
      <c r="V596" s="1915"/>
      <c r="W596" s="1915"/>
      <c r="X596" s="1915"/>
      <c r="Y596" s="1915"/>
      <c r="Z596" s="1915"/>
      <c r="AA596" s="371"/>
      <c r="AB596" s="371"/>
    </row>
    <row r="597" spans="1:28" x14ac:dyDescent="0.35">
      <c r="A597" s="1915"/>
      <c r="B597" s="1915"/>
      <c r="C597" s="1915"/>
      <c r="D597" s="1915"/>
      <c r="E597" s="1915"/>
      <c r="F597" s="1915"/>
      <c r="G597" s="1915"/>
      <c r="H597" s="1915"/>
      <c r="I597" s="371"/>
      <c r="J597" s="371"/>
      <c r="K597" s="1915"/>
      <c r="L597" s="1915"/>
      <c r="M597" s="1915"/>
      <c r="N597" s="1915"/>
      <c r="O597" s="1915"/>
      <c r="P597" s="1915"/>
      <c r="Q597" s="1915"/>
      <c r="R597" s="1915"/>
      <c r="S597" s="1915"/>
      <c r="T597" s="371"/>
      <c r="U597" s="1915"/>
      <c r="V597" s="1915"/>
      <c r="W597" s="1915"/>
      <c r="X597" s="1915"/>
      <c r="Y597" s="1915"/>
      <c r="Z597" s="1915"/>
      <c r="AA597" s="371"/>
      <c r="AB597" s="371"/>
    </row>
    <row r="598" spans="1:28" x14ac:dyDescent="0.35">
      <c r="A598" s="1915"/>
      <c r="B598" s="1915"/>
      <c r="C598" s="1915"/>
      <c r="D598" s="1915"/>
      <c r="E598" s="1915"/>
      <c r="F598" s="1915"/>
      <c r="G598" s="1915"/>
      <c r="H598" s="1915"/>
      <c r="I598" s="371"/>
      <c r="J598" s="371"/>
      <c r="K598" s="1915"/>
      <c r="L598" s="1915"/>
      <c r="M598" s="1915"/>
      <c r="N598" s="1915"/>
      <c r="O598" s="1915"/>
      <c r="P598" s="1915"/>
      <c r="Q598" s="1915"/>
      <c r="R598" s="1915"/>
      <c r="S598" s="1915"/>
      <c r="T598" s="371"/>
      <c r="U598" s="1915"/>
      <c r="V598" s="1915"/>
      <c r="W598" s="1915"/>
      <c r="X598" s="1915"/>
      <c r="Y598" s="1915"/>
      <c r="Z598" s="1915"/>
      <c r="AA598" s="371"/>
      <c r="AB598" s="371"/>
    </row>
    <row r="599" spans="1:28" x14ac:dyDescent="0.35">
      <c r="A599" s="1915"/>
      <c r="B599" s="1915"/>
      <c r="C599" s="1915"/>
      <c r="D599" s="1915"/>
      <c r="E599" s="1915"/>
      <c r="F599" s="1915"/>
      <c r="G599" s="1915"/>
      <c r="H599" s="1915"/>
      <c r="I599" s="371"/>
      <c r="J599" s="371"/>
      <c r="K599" s="1915"/>
      <c r="L599" s="1915"/>
      <c r="M599" s="1915"/>
      <c r="N599" s="1915"/>
      <c r="O599" s="1915"/>
      <c r="P599" s="1915"/>
      <c r="Q599" s="1915"/>
      <c r="R599" s="1915"/>
      <c r="S599" s="1915"/>
      <c r="T599" s="371"/>
      <c r="U599" s="1915"/>
      <c r="V599" s="1915"/>
      <c r="W599" s="1915"/>
      <c r="X599" s="1915"/>
      <c r="Y599" s="1915"/>
      <c r="Z599" s="1915"/>
      <c r="AA599" s="371"/>
      <c r="AB599" s="371"/>
    </row>
    <row r="600" spans="1:28" x14ac:dyDescent="0.35">
      <c r="A600" s="1915"/>
      <c r="B600" s="1915"/>
      <c r="C600" s="1915"/>
      <c r="D600" s="1915"/>
      <c r="E600" s="1915"/>
      <c r="F600" s="1915"/>
      <c r="G600" s="1915"/>
      <c r="H600" s="1915"/>
      <c r="I600" s="371"/>
      <c r="J600" s="371"/>
      <c r="K600" s="1915"/>
      <c r="L600" s="1915"/>
      <c r="M600" s="1915"/>
      <c r="N600" s="1915"/>
      <c r="O600" s="1915"/>
      <c r="P600" s="1915"/>
      <c r="Q600" s="1915"/>
      <c r="R600" s="1915"/>
      <c r="S600" s="1915"/>
      <c r="T600" s="371"/>
      <c r="U600" s="1915"/>
      <c r="V600" s="1915"/>
      <c r="W600" s="1915"/>
      <c r="X600" s="1915"/>
      <c r="Y600" s="1915"/>
      <c r="Z600" s="1915"/>
      <c r="AA600" s="371"/>
      <c r="AB600" s="371"/>
    </row>
    <row r="601" spans="1:28" x14ac:dyDescent="0.35">
      <c r="A601" s="1915"/>
      <c r="B601" s="1915"/>
      <c r="C601" s="1915"/>
      <c r="D601" s="1915"/>
      <c r="E601" s="1915"/>
      <c r="F601" s="1915"/>
      <c r="G601" s="1915"/>
      <c r="H601" s="1915"/>
      <c r="I601" s="371"/>
      <c r="J601" s="371"/>
      <c r="K601" s="1915"/>
      <c r="L601" s="1915"/>
      <c r="M601" s="1915"/>
      <c r="N601" s="1915"/>
      <c r="O601" s="1915"/>
      <c r="P601" s="1915"/>
      <c r="Q601" s="1915"/>
      <c r="R601" s="1915"/>
      <c r="S601" s="1915"/>
      <c r="T601" s="371"/>
      <c r="U601" s="1915"/>
      <c r="V601" s="1915"/>
      <c r="W601" s="1915"/>
      <c r="X601" s="1915"/>
      <c r="Y601" s="1915"/>
      <c r="Z601" s="1915"/>
      <c r="AA601" s="371"/>
      <c r="AB601" s="371"/>
    </row>
    <row r="602" spans="1:28" x14ac:dyDescent="0.35">
      <c r="A602" s="1915"/>
      <c r="B602" s="1915"/>
      <c r="C602" s="1915"/>
      <c r="D602" s="1915"/>
      <c r="E602" s="1915"/>
      <c r="F602" s="1915"/>
      <c r="G602" s="1915"/>
      <c r="H602" s="1915"/>
      <c r="I602" s="371"/>
      <c r="J602" s="371"/>
      <c r="K602" s="1915"/>
      <c r="L602" s="1915"/>
      <c r="M602" s="1915"/>
      <c r="N602" s="1915"/>
      <c r="O602" s="1915"/>
      <c r="P602" s="1915"/>
      <c r="Q602" s="1915"/>
      <c r="R602" s="1915"/>
      <c r="S602" s="1915"/>
      <c r="T602" s="371"/>
      <c r="U602" s="1915"/>
      <c r="V602" s="1915"/>
      <c r="W602" s="1915"/>
      <c r="X602" s="1915"/>
      <c r="Y602" s="1915"/>
      <c r="Z602" s="1915"/>
      <c r="AA602" s="371"/>
      <c r="AB602" s="371"/>
    </row>
    <row r="603" spans="1:28" x14ac:dyDescent="0.35">
      <c r="A603" s="1915"/>
      <c r="B603" s="1915"/>
      <c r="C603" s="1915"/>
      <c r="D603" s="1915"/>
      <c r="E603" s="1915"/>
      <c r="F603" s="1915"/>
      <c r="G603" s="1915"/>
      <c r="H603" s="1915"/>
      <c r="I603" s="371"/>
      <c r="J603" s="371"/>
      <c r="K603" s="1915"/>
      <c r="L603" s="1915"/>
      <c r="M603" s="1915"/>
      <c r="N603" s="1915"/>
      <c r="O603" s="1915"/>
      <c r="P603" s="1915"/>
      <c r="Q603" s="1915"/>
      <c r="R603" s="1915"/>
      <c r="S603" s="1915"/>
      <c r="T603" s="371"/>
      <c r="U603" s="1915"/>
      <c r="V603" s="1915"/>
      <c r="W603" s="1915"/>
      <c r="X603" s="1915"/>
      <c r="Y603" s="1915"/>
      <c r="Z603" s="1915"/>
      <c r="AA603" s="371"/>
      <c r="AB603" s="371"/>
    </row>
    <row r="604" spans="1:28" x14ac:dyDescent="0.35">
      <c r="A604" s="1915"/>
      <c r="B604" s="1915"/>
      <c r="C604" s="1915"/>
      <c r="D604" s="1915"/>
      <c r="E604" s="1915"/>
      <c r="F604" s="1915"/>
      <c r="G604" s="1915"/>
      <c r="H604" s="1915"/>
      <c r="I604" s="371"/>
      <c r="J604" s="371"/>
      <c r="K604" s="1915"/>
      <c r="L604" s="1915"/>
      <c r="M604" s="1915"/>
      <c r="N604" s="1915"/>
      <c r="O604" s="1915"/>
      <c r="P604" s="1915"/>
      <c r="Q604" s="1915"/>
      <c r="R604" s="1915"/>
      <c r="S604" s="1915"/>
      <c r="T604" s="371"/>
      <c r="U604" s="1915"/>
      <c r="V604" s="1915"/>
      <c r="W604" s="1915"/>
      <c r="X604" s="1915"/>
      <c r="Y604" s="1915"/>
      <c r="Z604" s="1915"/>
      <c r="AA604" s="371"/>
      <c r="AB604" s="371"/>
    </row>
    <row r="605" spans="1:28" x14ac:dyDescent="0.35">
      <c r="A605" s="1915"/>
      <c r="B605" s="1915"/>
      <c r="C605" s="1915"/>
      <c r="D605" s="1915"/>
      <c r="E605" s="1915"/>
      <c r="F605" s="1915"/>
      <c r="G605" s="1915"/>
      <c r="H605" s="1915"/>
      <c r="I605" s="371"/>
      <c r="J605" s="371"/>
      <c r="K605" s="1915"/>
      <c r="L605" s="1915"/>
      <c r="M605" s="1915"/>
      <c r="N605" s="1915"/>
      <c r="O605" s="1915"/>
      <c r="P605" s="1915"/>
      <c r="Q605" s="1915"/>
      <c r="R605" s="1915"/>
      <c r="S605" s="1915"/>
      <c r="T605" s="371"/>
      <c r="U605" s="1915"/>
      <c r="V605" s="1915"/>
      <c r="W605" s="1915"/>
      <c r="X605" s="1915"/>
      <c r="Y605" s="1915"/>
      <c r="Z605" s="1915"/>
      <c r="AA605" s="371"/>
      <c r="AB605" s="371"/>
    </row>
    <row r="606" spans="1:28" x14ac:dyDescent="0.35">
      <c r="A606" s="1915"/>
      <c r="B606" s="1915"/>
      <c r="C606" s="1915"/>
      <c r="D606" s="1915"/>
      <c r="E606" s="1915"/>
      <c r="F606" s="1915"/>
      <c r="G606" s="1915"/>
      <c r="H606" s="1915"/>
      <c r="I606" s="371"/>
      <c r="J606" s="371"/>
      <c r="K606" s="1915"/>
      <c r="L606" s="1915"/>
      <c r="M606" s="1915"/>
      <c r="N606" s="1915"/>
      <c r="O606" s="1915"/>
      <c r="P606" s="1915"/>
      <c r="Q606" s="1915"/>
      <c r="R606" s="1915"/>
      <c r="S606" s="1915"/>
      <c r="T606" s="371"/>
      <c r="U606" s="1915"/>
      <c r="V606" s="1915"/>
      <c r="W606" s="1915"/>
      <c r="X606" s="1915"/>
      <c r="Y606" s="1915"/>
      <c r="Z606" s="1915"/>
      <c r="AA606" s="371"/>
      <c r="AB606" s="371"/>
    </row>
    <row r="607" spans="1:28" x14ac:dyDescent="0.35">
      <c r="A607" s="1915"/>
      <c r="B607" s="1915"/>
      <c r="C607" s="1915"/>
      <c r="D607" s="1915"/>
      <c r="E607" s="1915"/>
      <c r="F607" s="1915"/>
      <c r="G607" s="1915"/>
      <c r="H607" s="1915"/>
      <c r="I607" s="371"/>
      <c r="J607" s="371"/>
      <c r="K607" s="1915"/>
      <c r="L607" s="1915"/>
      <c r="M607" s="1915"/>
      <c r="N607" s="1915"/>
      <c r="O607" s="1915"/>
      <c r="P607" s="1915"/>
      <c r="Q607" s="1915"/>
      <c r="R607" s="1915"/>
      <c r="S607" s="1915"/>
      <c r="T607" s="371"/>
      <c r="U607" s="1915"/>
      <c r="V607" s="1915"/>
      <c r="W607" s="1915"/>
      <c r="X607" s="1915"/>
      <c r="Y607" s="1915"/>
      <c r="Z607" s="1915"/>
      <c r="AA607" s="371"/>
      <c r="AB607" s="371"/>
    </row>
    <row r="608" spans="1:28" x14ac:dyDescent="0.35">
      <c r="A608" s="1915"/>
      <c r="B608" s="1915"/>
      <c r="C608" s="1915"/>
      <c r="D608" s="1915"/>
      <c r="E608" s="1915"/>
      <c r="F608" s="1915"/>
      <c r="G608" s="1915"/>
      <c r="H608" s="1915"/>
      <c r="I608" s="371"/>
      <c r="J608" s="371"/>
      <c r="K608" s="1915"/>
      <c r="L608" s="1915"/>
      <c r="M608" s="1915"/>
      <c r="N608" s="1915"/>
      <c r="O608" s="1915"/>
      <c r="P608" s="1915"/>
      <c r="Q608" s="1915"/>
      <c r="R608" s="1915"/>
      <c r="S608" s="1915"/>
      <c r="T608" s="371"/>
      <c r="U608" s="1915"/>
      <c r="V608" s="1915"/>
      <c r="W608" s="1915"/>
      <c r="X608" s="1915"/>
      <c r="Y608" s="1915"/>
      <c r="Z608" s="1915"/>
      <c r="AA608" s="371"/>
      <c r="AB608" s="371"/>
    </row>
    <row r="609" spans="1:28" x14ac:dyDescent="0.35">
      <c r="A609" s="1915"/>
      <c r="B609" s="1915"/>
      <c r="C609" s="1915"/>
      <c r="D609" s="1915"/>
      <c r="E609" s="1915"/>
      <c r="F609" s="1915"/>
      <c r="G609" s="1915"/>
      <c r="H609" s="1915"/>
      <c r="I609" s="371"/>
      <c r="J609" s="371"/>
      <c r="K609" s="1915"/>
      <c r="L609" s="1915"/>
      <c r="M609" s="1915"/>
      <c r="N609" s="1915"/>
      <c r="O609" s="1915"/>
      <c r="P609" s="1915"/>
      <c r="Q609" s="1915"/>
      <c r="R609" s="1915"/>
      <c r="S609" s="1915"/>
      <c r="T609" s="371"/>
      <c r="U609" s="1915"/>
      <c r="V609" s="1915"/>
      <c r="W609" s="1915"/>
      <c r="X609" s="1915"/>
      <c r="Y609" s="1915"/>
      <c r="Z609" s="1915"/>
      <c r="AA609" s="371"/>
      <c r="AB609" s="371"/>
    </row>
    <row r="610" spans="1:28" x14ac:dyDescent="0.35">
      <c r="A610" s="1915"/>
      <c r="B610" s="1915"/>
      <c r="C610" s="1915"/>
      <c r="D610" s="1915"/>
      <c r="E610" s="1915"/>
      <c r="F610" s="1915"/>
      <c r="G610" s="1915"/>
      <c r="H610" s="1915"/>
      <c r="I610" s="371"/>
      <c r="J610" s="371"/>
      <c r="K610" s="1915"/>
      <c r="L610" s="1915"/>
      <c r="M610" s="1915"/>
      <c r="N610" s="1915"/>
      <c r="O610" s="1915"/>
      <c r="P610" s="1915"/>
      <c r="Q610" s="1915"/>
      <c r="R610" s="1915"/>
      <c r="S610" s="1915"/>
      <c r="T610" s="371"/>
      <c r="U610" s="1915"/>
      <c r="V610" s="1915"/>
      <c r="W610" s="1915"/>
      <c r="X610" s="1915"/>
      <c r="Y610" s="1915"/>
      <c r="Z610" s="1915"/>
      <c r="AA610" s="371"/>
      <c r="AB610" s="371"/>
    </row>
    <row r="611" spans="1:28" x14ac:dyDescent="0.35">
      <c r="A611" s="1915"/>
      <c r="B611" s="1915"/>
      <c r="C611" s="1915"/>
      <c r="D611" s="1915"/>
      <c r="E611" s="1915"/>
      <c r="F611" s="1915"/>
      <c r="G611" s="1915"/>
      <c r="H611" s="1915"/>
      <c r="I611" s="371"/>
      <c r="J611" s="371"/>
      <c r="K611" s="1915"/>
      <c r="L611" s="1915"/>
      <c r="M611" s="1915"/>
      <c r="N611" s="1915"/>
      <c r="O611" s="1915"/>
      <c r="P611" s="1915"/>
      <c r="Q611" s="1915"/>
      <c r="R611" s="1915"/>
      <c r="S611" s="1915"/>
      <c r="T611" s="371"/>
      <c r="U611" s="1915"/>
      <c r="V611" s="1915"/>
      <c r="W611" s="1915"/>
      <c r="X611" s="1915"/>
      <c r="Y611" s="1915"/>
      <c r="Z611" s="1915"/>
      <c r="AA611" s="371"/>
      <c r="AB611" s="371"/>
    </row>
    <row r="612" spans="1:28" x14ac:dyDescent="0.35">
      <c r="A612" s="1915"/>
      <c r="B612" s="1915"/>
      <c r="C612" s="1915"/>
      <c r="D612" s="1915"/>
      <c r="E612" s="1915"/>
      <c r="F612" s="1915"/>
      <c r="G612" s="1915"/>
      <c r="H612" s="1915"/>
      <c r="I612" s="371"/>
      <c r="J612" s="371"/>
      <c r="K612" s="1915"/>
      <c r="L612" s="1915"/>
      <c r="M612" s="1915"/>
      <c r="N612" s="1915"/>
      <c r="O612" s="1915"/>
      <c r="P612" s="1915"/>
      <c r="Q612" s="1915"/>
      <c r="R612" s="1915"/>
      <c r="S612" s="1915"/>
      <c r="T612" s="371"/>
      <c r="U612" s="1915"/>
      <c r="V612" s="1915"/>
      <c r="W612" s="1915"/>
      <c r="X612" s="1915"/>
      <c r="Y612" s="1915"/>
      <c r="Z612" s="1915"/>
      <c r="AA612" s="371"/>
      <c r="AB612" s="371"/>
    </row>
    <row r="613" spans="1:28" x14ac:dyDescent="0.35">
      <c r="A613" s="1915"/>
      <c r="B613" s="1915"/>
      <c r="C613" s="1915"/>
      <c r="D613" s="1915"/>
      <c r="E613" s="1915"/>
      <c r="F613" s="1915"/>
      <c r="G613" s="1915"/>
      <c r="H613" s="1915"/>
      <c r="I613" s="371"/>
      <c r="J613" s="371"/>
      <c r="K613" s="1915"/>
      <c r="L613" s="1915"/>
      <c r="M613" s="1915"/>
      <c r="N613" s="1915"/>
      <c r="O613" s="1915"/>
      <c r="P613" s="1915"/>
      <c r="Q613" s="1915"/>
      <c r="R613" s="1915"/>
      <c r="S613" s="1915"/>
      <c r="T613" s="371"/>
      <c r="U613" s="1915"/>
      <c r="V613" s="1915"/>
      <c r="W613" s="1915"/>
      <c r="X613" s="1915"/>
      <c r="Y613" s="1915"/>
      <c r="Z613" s="1915"/>
      <c r="AA613" s="371"/>
      <c r="AB613" s="371"/>
    </row>
    <row r="614" spans="1:28" x14ac:dyDescent="0.35">
      <c r="A614" s="1915"/>
      <c r="B614" s="1915"/>
      <c r="C614" s="1915"/>
      <c r="D614" s="1915"/>
      <c r="E614" s="1915"/>
      <c r="F614" s="1915"/>
      <c r="G614" s="1915"/>
      <c r="H614" s="1915"/>
      <c r="I614" s="371"/>
      <c r="J614" s="371"/>
      <c r="K614" s="1915"/>
      <c r="L614" s="1915"/>
      <c r="M614" s="1915"/>
      <c r="N614" s="1915"/>
      <c r="O614" s="1915"/>
      <c r="P614" s="1915"/>
      <c r="Q614" s="1915"/>
      <c r="R614" s="1915"/>
      <c r="S614" s="1915"/>
      <c r="T614" s="371"/>
      <c r="U614" s="1915"/>
      <c r="V614" s="1915"/>
      <c r="W614" s="1915"/>
      <c r="X614" s="1915"/>
      <c r="Y614" s="1915"/>
      <c r="Z614" s="1915"/>
      <c r="AA614" s="371"/>
      <c r="AB614" s="371"/>
    </row>
    <row r="615" spans="1:28" x14ac:dyDescent="0.35">
      <c r="A615" s="1915"/>
      <c r="B615" s="1915"/>
      <c r="C615" s="1915"/>
      <c r="D615" s="1915"/>
      <c r="E615" s="1915"/>
      <c r="F615" s="1915"/>
      <c r="G615" s="1915"/>
      <c r="H615" s="1915"/>
      <c r="I615" s="371"/>
      <c r="J615" s="371"/>
      <c r="K615" s="1915"/>
      <c r="L615" s="1915"/>
      <c r="M615" s="1915"/>
      <c r="N615" s="1915"/>
      <c r="O615" s="1915"/>
      <c r="P615" s="1915"/>
      <c r="Q615" s="1915"/>
      <c r="R615" s="1915"/>
      <c r="S615" s="1915"/>
      <c r="T615" s="371"/>
      <c r="U615" s="1915"/>
      <c r="V615" s="1915"/>
      <c r="W615" s="1915"/>
      <c r="X615" s="1915"/>
      <c r="Y615" s="1915"/>
      <c r="Z615" s="1915"/>
      <c r="AA615" s="371"/>
      <c r="AB615" s="371"/>
    </row>
    <row r="616" spans="1:28" x14ac:dyDescent="0.35">
      <c r="A616" s="1915"/>
      <c r="B616" s="1915"/>
      <c r="C616" s="1915"/>
      <c r="D616" s="1915"/>
      <c r="E616" s="1915"/>
      <c r="F616" s="1915"/>
      <c r="G616" s="1915"/>
      <c r="H616" s="1915"/>
      <c r="I616" s="371"/>
      <c r="J616" s="371"/>
      <c r="K616" s="1915"/>
      <c r="L616" s="1915"/>
      <c r="M616" s="1915"/>
      <c r="N616" s="1915"/>
      <c r="O616" s="1915"/>
      <c r="P616" s="1915"/>
      <c r="Q616" s="1915"/>
      <c r="R616" s="1915"/>
      <c r="S616" s="1915"/>
      <c r="T616" s="371"/>
      <c r="U616" s="1915"/>
      <c r="V616" s="1915"/>
      <c r="W616" s="1915"/>
      <c r="X616" s="1915"/>
      <c r="Y616" s="1915"/>
      <c r="Z616" s="1915"/>
      <c r="AA616" s="371"/>
      <c r="AB616" s="371"/>
    </row>
    <row r="617" spans="1:28" x14ac:dyDescent="0.35">
      <c r="A617" s="1915"/>
      <c r="B617" s="1915"/>
      <c r="C617" s="1915"/>
      <c r="D617" s="1915"/>
      <c r="E617" s="1915"/>
      <c r="F617" s="1915"/>
      <c r="G617" s="1915"/>
      <c r="H617" s="1915"/>
      <c r="I617" s="371"/>
      <c r="J617" s="371"/>
      <c r="K617" s="1915"/>
      <c r="L617" s="1915"/>
      <c r="M617" s="1915"/>
      <c r="N617" s="1915"/>
      <c r="O617" s="1915"/>
      <c r="P617" s="1915"/>
      <c r="Q617" s="1915"/>
      <c r="R617" s="1915"/>
      <c r="S617" s="1915"/>
      <c r="T617" s="371"/>
      <c r="U617" s="1915"/>
      <c r="V617" s="1915"/>
      <c r="W617" s="1915"/>
      <c r="X617" s="1915"/>
      <c r="Y617" s="1915"/>
      <c r="Z617" s="1915"/>
      <c r="AA617" s="371"/>
      <c r="AB617" s="371"/>
    </row>
    <row r="618" spans="1:28" x14ac:dyDescent="0.35">
      <c r="A618" s="1915"/>
      <c r="B618" s="1915"/>
      <c r="C618" s="1915"/>
      <c r="D618" s="1915"/>
      <c r="E618" s="1915"/>
      <c r="F618" s="1915"/>
      <c r="G618" s="1915"/>
      <c r="H618" s="1915"/>
      <c r="I618" s="371"/>
      <c r="J618" s="371"/>
      <c r="K618" s="1915"/>
      <c r="L618" s="1915"/>
      <c r="M618" s="1915"/>
      <c r="N618" s="1915"/>
      <c r="O618" s="1915"/>
      <c r="P618" s="1915"/>
      <c r="Q618" s="1915"/>
      <c r="R618" s="1915"/>
      <c r="S618" s="1915"/>
      <c r="T618" s="371"/>
      <c r="U618" s="1915"/>
      <c r="V618" s="1915"/>
      <c r="W618" s="1915"/>
      <c r="X618" s="1915"/>
      <c r="Y618" s="1915"/>
      <c r="Z618" s="1915"/>
      <c r="AA618" s="371"/>
      <c r="AB618" s="371"/>
    </row>
    <row r="619" spans="1:28" x14ac:dyDescent="0.35">
      <c r="A619" s="1915"/>
      <c r="B619" s="1915"/>
      <c r="C619" s="1915"/>
      <c r="D619" s="1915"/>
      <c r="E619" s="1915"/>
      <c r="F619" s="1915"/>
      <c r="G619" s="1915"/>
      <c r="H619" s="1915"/>
      <c r="I619" s="371"/>
      <c r="J619" s="371"/>
      <c r="K619" s="1915"/>
      <c r="L619" s="1915"/>
      <c r="M619" s="1915"/>
      <c r="N619" s="1915"/>
      <c r="O619" s="1915"/>
      <c r="P619" s="1915"/>
      <c r="Q619" s="1915"/>
      <c r="R619" s="1915"/>
      <c r="S619" s="1915"/>
      <c r="T619" s="371"/>
      <c r="U619" s="1915"/>
      <c r="V619" s="1915"/>
      <c r="W619" s="1915"/>
      <c r="X619" s="1915"/>
      <c r="Y619" s="1915"/>
      <c r="Z619" s="1915"/>
      <c r="AA619" s="371"/>
      <c r="AB619" s="371"/>
    </row>
    <row r="620" spans="1:28" x14ac:dyDescent="0.35">
      <c r="A620" s="1915"/>
      <c r="B620" s="1915"/>
      <c r="C620" s="1915"/>
      <c r="D620" s="1915"/>
      <c r="E620" s="1915"/>
      <c r="F620" s="1915"/>
      <c r="G620" s="1915"/>
      <c r="H620" s="1915"/>
      <c r="I620" s="371"/>
      <c r="J620" s="371"/>
      <c r="K620" s="1915"/>
      <c r="L620" s="1915"/>
      <c r="M620" s="1915"/>
      <c r="N620" s="1915"/>
      <c r="O620" s="1915"/>
      <c r="P620" s="1915"/>
      <c r="Q620" s="1915"/>
      <c r="R620" s="1915"/>
      <c r="S620" s="1915"/>
      <c r="T620" s="371"/>
      <c r="U620" s="1915"/>
      <c r="V620" s="1915"/>
      <c r="W620" s="1915"/>
      <c r="X620" s="1915"/>
      <c r="Y620" s="1915"/>
      <c r="Z620" s="1915"/>
      <c r="AA620" s="371"/>
      <c r="AB620" s="371"/>
    </row>
    <row r="621" spans="1:28" x14ac:dyDescent="0.35">
      <c r="A621" s="1915"/>
      <c r="B621" s="1915"/>
      <c r="C621" s="1915"/>
      <c r="D621" s="1915"/>
      <c r="E621" s="1915"/>
      <c r="F621" s="1915"/>
      <c r="G621" s="1915"/>
      <c r="H621" s="1915"/>
      <c r="I621" s="371"/>
      <c r="J621" s="371"/>
      <c r="K621" s="1915"/>
      <c r="L621" s="1915"/>
      <c r="M621" s="1915"/>
      <c r="N621" s="1915"/>
      <c r="O621" s="1915"/>
      <c r="P621" s="1915"/>
      <c r="Q621" s="1915"/>
      <c r="R621" s="1915"/>
      <c r="S621" s="1915"/>
      <c r="T621" s="371"/>
      <c r="U621" s="1915"/>
      <c r="V621" s="1915"/>
      <c r="W621" s="1915"/>
      <c r="X621" s="1915"/>
      <c r="Y621" s="1915"/>
      <c r="Z621" s="1915"/>
      <c r="AA621" s="371"/>
      <c r="AB621" s="371"/>
    </row>
    <row r="622" spans="1:28" x14ac:dyDescent="0.35">
      <c r="A622" s="1915"/>
      <c r="B622" s="1915"/>
      <c r="C622" s="1915"/>
      <c r="D622" s="1915"/>
      <c r="E622" s="1915"/>
      <c r="F622" s="1915"/>
      <c r="G622" s="1915"/>
      <c r="H622" s="1915"/>
      <c r="I622" s="371"/>
      <c r="J622" s="371"/>
      <c r="K622" s="1915"/>
      <c r="L622" s="1915"/>
      <c r="M622" s="1915"/>
      <c r="N622" s="1915"/>
      <c r="O622" s="1915"/>
      <c r="P622" s="1915"/>
      <c r="Q622" s="1915"/>
      <c r="R622" s="1915"/>
      <c r="S622" s="1915"/>
      <c r="T622" s="371"/>
      <c r="U622" s="1915"/>
      <c r="V622" s="1915"/>
      <c r="W622" s="1915"/>
      <c r="X622" s="1915"/>
      <c r="Y622" s="1915"/>
      <c r="Z622" s="1915"/>
      <c r="AA622" s="371"/>
      <c r="AB622" s="371"/>
    </row>
    <row r="623" spans="1:28" x14ac:dyDescent="0.35">
      <c r="A623" s="1915"/>
      <c r="B623" s="1915"/>
      <c r="C623" s="1915"/>
      <c r="D623" s="1915"/>
      <c r="E623" s="1915"/>
      <c r="F623" s="1915"/>
      <c r="G623" s="1915"/>
      <c r="H623" s="1915"/>
      <c r="I623" s="371"/>
      <c r="J623" s="371"/>
      <c r="K623" s="1915"/>
      <c r="L623" s="1915"/>
      <c r="M623" s="1915"/>
      <c r="N623" s="1915"/>
      <c r="O623" s="1915"/>
      <c r="P623" s="1915"/>
      <c r="Q623" s="1915"/>
      <c r="R623" s="1915"/>
      <c r="S623" s="1915"/>
      <c r="T623" s="371"/>
      <c r="U623" s="1915"/>
      <c r="V623" s="1915"/>
      <c r="W623" s="1915"/>
      <c r="X623" s="1915"/>
      <c r="Y623" s="1915"/>
      <c r="Z623" s="1915"/>
      <c r="AA623" s="371"/>
      <c r="AB623" s="371"/>
    </row>
    <row r="624" spans="1:28" x14ac:dyDescent="0.35">
      <c r="A624" s="1915"/>
      <c r="B624" s="1915"/>
      <c r="C624" s="1915"/>
      <c r="D624" s="1915"/>
      <c r="E624" s="1915"/>
      <c r="F624" s="1915"/>
      <c r="G624" s="1915"/>
      <c r="H624" s="1915"/>
      <c r="I624" s="371"/>
      <c r="J624" s="371"/>
      <c r="K624" s="1915"/>
      <c r="L624" s="1915"/>
      <c r="M624" s="1915"/>
      <c r="N624" s="1915"/>
      <c r="O624" s="1915"/>
      <c r="P624" s="1915"/>
      <c r="Q624" s="1915"/>
      <c r="R624" s="1915"/>
      <c r="S624" s="1915"/>
      <c r="T624" s="371"/>
      <c r="U624" s="1915"/>
      <c r="V624" s="1915"/>
      <c r="W624" s="1915"/>
      <c r="X624" s="1915"/>
      <c r="Y624" s="1915"/>
      <c r="Z624" s="1915"/>
      <c r="AA624" s="371"/>
      <c r="AB624" s="371"/>
    </row>
    <row r="625" spans="1:28" x14ac:dyDescent="0.35">
      <c r="A625" s="1915"/>
      <c r="B625" s="1915"/>
      <c r="C625" s="1915"/>
      <c r="D625" s="1915"/>
      <c r="E625" s="1915"/>
      <c r="F625" s="1915"/>
      <c r="G625" s="1915"/>
      <c r="H625" s="1915"/>
      <c r="I625" s="371"/>
      <c r="J625" s="371"/>
      <c r="K625" s="1915"/>
      <c r="L625" s="1915"/>
      <c r="M625" s="1915"/>
      <c r="N625" s="1915"/>
      <c r="O625" s="1915"/>
      <c r="P625" s="1915"/>
      <c r="Q625" s="1915"/>
      <c r="R625" s="1915"/>
      <c r="S625" s="1915"/>
      <c r="T625" s="371"/>
      <c r="U625" s="1915"/>
      <c r="V625" s="1915"/>
      <c r="W625" s="1915"/>
      <c r="X625" s="1915"/>
      <c r="Y625" s="1915"/>
      <c r="Z625" s="1915"/>
      <c r="AA625" s="371"/>
      <c r="AB625" s="371"/>
    </row>
    <row r="626" spans="1:28" x14ac:dyDescent="0.35">
      <c r="A626" s="1915"/>
      <c r="B626" s="1915"/>
      <c r="C626" s="1915"/>
      <c r="D626" s="1915"/>
      <c r="E626" s="1915"/>
      <c r="F626" s="1915"/>
      <c r="G626" s="1915"/>
      <c r="H626" s="1915"/>
      <c r="I626" s="371"/>
      <c r="J626" s="371"/>
      <c r="K626" s="1915"/>
      <c r="L626" s="1915"/>
      <c r="M626" s="1915"/>
      <c r="N626" s="1915"/>
      <c r="O626" s="1915"/>
      <c r="P626" s="1915"/>
      <c r="Q626" s="1915"/>
      <c r="R626" s="1915"/>
      <c r="S626" s="1915"/>
      <c r="T626" s="371"/>
      <c r="U626" s="1915"/>
      <c r="V626" s="1915"/>
      <c r="W626" s="1915"/>
      <c r="X626" s="1915"/>
      <c r="Y626" s="1915"/>
      <c r="Z626" s="1915"/>
      <c r="AA626" s="371"/>
      <c r="AB626" s="371"/>
    </row>
    <row r="627" spans="1:28" x14ac:dyDescent="0.35">
      <c r="A627" s="1915"/>
      <c r="B627" s="1915"/>
      <c r="C627" s="1915"/>
      <c r="D627" s="1915"/>
      <c r="E627" s="1915"/>
      <c r="F627" s="1915"/>
      <c r="G627" s="1915"/>
      <c r="H627" s="1915"/>
      <c r="I627" s="371"/>
      <c r="J627" s="371"/>
      <c r="K627" s="1915"/>
      <c r="L627" s="1915"/>
      <c r="M627" s="1915"/>
      <c r="N627" s="1915"/>
      <c r="O627" s="1915"/>
      <c r="P627" s="1915"/>
      <c r="Q627" s="1915"/>
      <c r="R627" s="1915"/>
      <c r="S627" s="1915"/>
      <c r="T627" s="371"/>
      <c r="U627" s="1915"/>
      <c r="V627" s="1915"/>
      <c r="W627" s="1915"/>
      <c r="X627" s="1915"/>
      <c r="Y627" s="1915"/>
      <c r="Z627" s="1915"/>
      <c r="AA627" s="371"/>
      <c r="AB627" s="371"/>
    </row>
    <row r="628" spans="1:28" x14ac:dyDescent="0.35">
      <c r="A628" s="1915"/>
      <c r="B628" s="1915"/>
      <c r="C628" s="1915"/>
      <c r="D628" s="1915"/>
      <c r="E628" s="1915"/>
      <c r="F628" s="1915"/>
      <c r="G628" s="1915"/>
      <c r="H628" s="1915"/>
      <c r="I628" s="371"/>
      <c r="J628" s="371"/>
      <c r="K628" s="1915"/>
      <c r="L628" s="1915"/>
      <c r="M628" s="1915"/>
      <c r="N628" s="1915"/>
      <c r="O628" s="1915"/>
      <c r="P628" s="1915"/>
      <c r="Q628" s="1915"/>
      <c r="R628" s="1915"/>
      <c r="S628" s="1915"/>
      <c r="T628" s="371"/>
      <c r="U628" s="1915"/>
      <c r="V628" s="1915"/>
      <c r="W628" s="1915"/>
      <c r="X628" s="1915"/>
      <c r="Y628" s="1915"/>
      <c r="Z628" s="1915"/>
      <c r="AA628" s="371"/>
      <c r="AB628" s="371"/>
    </row>
    <row r="629" spans="1:28" x14ac:dyDescent="0.35">
      <c r="A629" s="1915"/>
      <c r="B629" s="1915"/>
      <c r="C629" s="1915"/>
      <c r="D629" s="1915"/>
      <c r="E629" s="1915"/>
      <c r="F629" s="1915"/>
      <c r="G629" s="1915"/>
      <c r="H629" s="1915"/>
      <c r="I629" s="371"/>
      <c r="J629" s="371"/>
      <c r="K629" s="1915"/>
      <c r="L629" s="1915"/>
      <c r="M629" s="1915"/>
      <c r="N629" s="1915"/>
      <c r="O629" s="1915"/>
      <c r="P629" s="1915"/>
      <c r="Q629" s="1915"/>
      <c r="R629" s="1915"/>
      <c r="S629" s="1915"/>
      <c r="T629" s="371"/>
      <c r="U629" s="1915"/>
      <c r="V629" s="1915"/>
      <c r="W629" s="1915"/>
      <c r="X629" s="1915"/>
      <c r="Y629" s="1915"/>
      <c r="Z629" s="1915"/>
      <c r="AA629" s="371"/>
      <c r="AB629" s="371"/>
    </row>
    <row r="630" spans="1:28" x14ac:dyDescent="0.35">
      <c r="A630" s="1915"/>
      <c r="B630" s="1915"/>
      <c r="C630" s="1915"/>
      <c r="D630" s="1915"/>
      <c r="E630" s="1915"/>
      <c r="F630" s="1915"/>
      <c r="G630" s="1915"/>
      <c r="H630" s="1915"/>
      <c r="I630" s="371"/>
      <c r="J630" s="371"/>
      <c r="K630" s="1915"/>
      <c r="L630" s="1915"/>
      <c r="M630" s="1915"/>
      <c r="N630" s="1915"/>
      <c r="O630" s="1915"/>
      <c r="P630" s="1915"/>
      <c r="Q630" s="1915"/>
      <c r="R630" s="1915"/>
      <c r="S630" s="1915"/>
      <c r="T630" s="371"/>
      <c r="U630" s="1915"/>
      <c r="V630" s="1915"/>
      <c r="W630" s="1915"/>
      <c r="X630" s="1915"/>
      <c r="Y630" s="1915"/>
      <c r="Z630" s="1915"/>
      <c r="AA630" s="371"/>
      <c r="AB630" s="371"/>
    </row>
    <row r="631" spans="1:28" x14ac:dyDescent="0.35">
      <c r="A631" s="1915"/>
      <c r="B631" s="1915"/>
      <c r="C631" s="1915"/>
      <c r="D631" s="1915"/>
      <c r="E631" s="1915"/>
      <c r="F631" s="1915"/>
      <c r="G631" s="1915"/>
      <c r="H631" s="1915"/>
      <c r="I631" s="371"/>
      <c r="J631" s="371"/>
      <c r="K631" s="1915"/>
      <c r="L631" s="1915"/>
      <c r="M631" s="1915"/>
      <c r="N631" s="1915"/>
      <c r="O631" s="1915"/>
      <c r="P631" s="1915"/>
      <c r="Q631" s="1915"/>
      <c r="R631" s="1915"/>
      <c r="S631" s="1915"/>
      <c r="T631" s="371"/>
      <c r="U631" s="1915"/>
      <c r="V631" s="1915"/>
      <c r="W631" s="1915"/>
      <c r="X631" s="1915"/>
      <c r="Y631" s="1915"/>
      <c r="Z631" s="1915"/>
      <c r="AA631" s="371"/>
      <c r="AB631" s="371"/>
    </row>
    <row r="632" spans="1:28" x14ac:dyDescent="0.35">
      <c r="A632" s="1915"/>
      <c r="B632" s="1915"/>
      <c r="C632" s="1915"/>
      <c r="D632" s="1915"/>
      <c r="E632" s="1915"/>
      <c r="F632" s="1915"/>
      <c r="G632" s="1915"/>
      <c r="H632" s="1915"/>
      <c r="I632" s="371"/>
      <c r="J632" s="371"/>
      <c r="K632" s="1915"/>
      <c r="L632" s="1915"/>
      <c r="M632" s="1915"/>
      <c r="N632" s="1915"/>
      <c r="O632" s="1915"/>
      <c r="P632" s="1915"/>
      <c r="Q632" s="1915"/>
      <c r="R632" s="1915"/>
      <c r="S632" s="1915"/>
      <c r="T632" s="371"/>
      <c r="U632" s="1915"/>
      <c r="V632" s="1915"/>
      <c r="W632" s="1915"/>
      <c r="X632" s="1915"/>
      <c r="Y632" s="1915"/>
      <c r="Z632" s="1915"/>
      <c r="AA632" s="371"/>
      <c r="AB632" s="371"/>
    </row>
    <row r="633" spans="1:28" x14ac:dyDescent="0.35">
      <c r="A633" s="1915"/>
      <c r="B633" s="1915"/>
      <c r="C633" s="1915"/>
      <c r="D633" s="1915"/>
      <c r="E633" s="1915"/>
      <c r="F633" s="1915"/>
      <c r="G633" s="1915"/>
      <c r="H633" s="1915"/>
      <c r="I633" s="371"/>
      <c r="J633" s="371"/>
      <c r="K633" s="1915"/>
      <c r="L633" s="1915"/>
      <c r="M633" s="1915"/>
      <c r="N633" s="1915"/>
      <c r="O633" s="1915"/>
      <c r="P633" s="1915"/>
      <c r="Q633" s="1915"/>
      <c r="R633" s="1915"/>
      <c r="S633" s="1915"/>
      <c r="T633" s="371"/>
      <c r="U633" s="1915"/>
      <c r="V633" s="1915"/>
      <c r="W633" s="1915"/>
      <c r="X633" s="1915"/>
      <c r="Y633" s="1915"/>
      <c r="Z633" s="1915"/>
      <c r="AA633" s="371"/>
      <c r="AB633" s="371"/>
    </row>
    <row r="634" spans="1:28" x14ac:dyDescent="0.35">
      <c r="A634" s="1915"/>
      <c r="B634" s="1915"/>
      <c r="C634" s="1915"/>
      <c r="D634" s="1915"/>
      <c r="E634" s="1915"/>
      <c r="F634" s="1915"/>
      <c r="G634" s="1915"/>
      <c r="H634" s="1915"/>
      <c r="I634" s="371"/>
      <c r="J634" s="371"/>
      <c r="K634" s="1915"/>
      <c r="L634" s="1915"/>
      <c r="M634" s="1915"/>
      <c r="N634" s="1915"/>
      <c r="O634" s="1915"/>
      <c r="P634" s="1915"/>
      <c r="Q634" s="1915"/>
      <c r="R634" s="1915"/>
      <c r="S634" s="1915"/>
      <c r="T634" s="371"/>
      <c r="U634" s="1915"/>
      <c r="V634" s="1915"/>
      <c r="W634" s="1915"/>
      <c r="X634" s="1915"/>
      <c r="Y634" s="1915"/>
      <c r="Z634" s="1915"/>
      <c r="AA634" s="371"/>
      <c r="AB634" s="371"/>
    </row>
    <row r="635" spans="1:28" x14ac:dyDescent="0.35">
      <c r="A635" s="1915"/>
      <c r="B635" s="1915"/>
      <c r="C635" s="1915"/>
      <c r="D635" s="1915"/>
      <c r="E635" s="1915"/>
      <c r="F635" s="1915"/>
      <c r="G635" s="1915"/>
      <c r="H635" s="1915"/>
      <c r="I635" s="371"/>
      <c r="J635" s="371"/>
      <c r="K635" s="1915"/>
      <c r="L635" s="1915"/>
      <c r="M635" s="1915"/>
      <c r="N635" s="1915"/>
      <c r="O635" s="1915"/>
      <c r="P635" s="1915"/>
      <c r="Q635" s="1915"/>
      <c r="R635" s="1915"/>
      <c r="S635" s="1915"/>
      <c r="T635" s="371"/>
      <c r="U635" s="1915"/>
      <c r="V635" s="1915"/>
      <c r="W635" s="1915"/>
      <c r="X635" s="1915"/>
      <c r="Y635" s="1915"/>
      <c r="Z635" s="1915"/>
      <c r="AA635" s="371"/>
      <c r="AB635" s="371"/>
    </row>
    <row r="636" spans="1:28" x14ac:dyDescent="0.35">
      <c r="A636" s="1915"/>
      <c r="B636" s="1915"/>
      <c r="C636" s="1915"/>
      <c r="D636" s="1915"/>
      <c r="E636" s="1915"/>
      <c r="F636" s="1915"/>
      <c r="G636" s="1915"/>
      <c r="H636" s="1915"/>
      <c r="I636" s="371"/>
      <c r="J636" s="371"/>
      <c r="K636" s="1915"/>
      <c r="L636" s="1915"/>
      <c r="M636" s="1915"/>
      <c r="N636" s="1915"/>
      <c r="O636" s="1915"/>
      <c r="P636" s="1915"/>
      <c r="Q636" s="1915"/>
      <c r="R636" s="1915"/>
      <c r="S636" s="1915"/>
      <c r="T636" s="371"/>
      <c r="U636" s="1915"/>
      <c r="V636" s="1915"/>
      <c r="W636" s="1915"/>
      <c r="X636" s="1915"/>
      <c r="Y636" s="1915"/>
      <c r="Z636" s="1915"/>
      <c r="AA636" s="371"/>
      <c r="AB636" s="371"/>
    </row>
    <row r="637" spans="1:28" x14ac:dyDescent="0.35">
      <c r="A637" s="1915"/>
      <c r="B637" s="1915"/>
      <c r="C637" s="1915"/>
      <c r="D637" s="1915"/>
      <c r="E637" s="1915"/>
      <c r="F637" s="1915"/>
      <c r="G637" s="1915"/>
      <c r="H637" s="1915"/>
      <c r="I637" s="371"/>
      <c r="J637" s="371"/>
      <c r="K637" s="1915"/>
      <c r="L637" s="1915"/>
      <c r="M637" s="1915"/>
      <c r="N637" s="1915"/>
      <c r="O637" s="1915"/>
      <c r="P637" s="1915"/>
      <c r="Q637" s="1915"/>
      <c r="R637" s="1915"/>
      <c r="S637" s="1915"/>
      <c r="T637" s="371"/>
      <c r="U637" s="1915"/>
      <c r="V637" s="1915"/>
      <c r="W637" s="1915"/>
      <c r="X637" s="1915"/>
      <c r="Y637" s="1915"/>
      <c r="Z637" s="1915"/>
      <c r="AA637" s="371"/>
      <c r="AB637" s="371"/>
    </row>
    <row r="638" spans="1:28" x14ac:dyDescent="0.35">
      <c r="A638" s="1915"/>
      <c r="B638" s="1915"/>
      <c r="C638" s="1915"/>
      <c r="D638" s="1915"/>
      <c r="E638" s="1915"/>
      <c r="F638" s="1915"/>
      <c r="G638" s="1915"/>
      <c r="H638" s="1915"/>
      <c r="I638" s="371"/>
      <c r="J638" s="371"/>
      <c r="K638" s="1915"/>
      <c r="L638" s="1915"/>
      <c r="M638" s="1915"/>
      <c r="N638" s="1915"/>
      <c r="O638" s="1915"/>
      <c r="P638" s="1915"/>
      <c r="Q638" s="1915"/>
      <c r="R638" s="1915"/>
      <c r="S638" s="1915"/>
      <c r="T638" s="371"/>
      <c r="U638" s="1915"/>
      <c r="V638" s="1915"/>
      <c r="W638" s="1915"/>
      <c r="X638" s="1915"/>
      <c r="Y638" s="1915"/>
      <c r="Z638" s="1915"/>
      <c r="AA638" s="371"/>
      <c r="AB638" s="371"/>
    </row>
    <row r="639" spans="1:28" x14ac:dyDescent="0.35">
      <c r="A639" s="1915"/>
      <c r="B639" s="1915"/>
      <c r="C639" s="1915"/>
      <c r="D639" s="1915"/>
      <c r="E639" s="1915"/>
      <c r="F639" s="1915"/>
      <c r="G639" s="1915"/>
      <c r="H639" s="1915"/>
      <c r="I639" s="371"/>
      <c r="J639" s="371"/>
      <c r="K639" s="1915"/>
      <c r="L639" s="1915"/>
      <c r="M639" s="1915"/>
      <c r="N639" s="1915"/>
      <c r="O639" s="1915"/>
      <c r="P639" s="1915"/>
      <c r="Q639" s="1915"/>
      <c r="R639" s="1915"/>
      <c r="S639" s="1915"/>
      <c r="T639" s="371"/>
      <c r="U639" s="1915"/>
      <c r="V639" s="1915"/>
      <c r="W639" s="1915"/>
      <c r="X639" s="1915"/>
      <c r="Y639" s="1915"/>
      <c r="Z639" s="1915"/>
      <c r="AA639" s="371"/>
      <c r="AB639" s="371"/>
    </row>
    <row r="640" spans="1:28" x14ac:dyDescent="0.35">
      <c r="A640" s="1915"/>
      <c r="B640" s="1915"/>
      <c r="C640" s="1915"/>
      <c r="D640" s="1915"/>
      <c r="E640" s="1915"/>
      <c r="F640" s="1915"/>
      <c r="G640" s="1915"/>
      <c r="H640" s="1915"/>
      <c r="I640" s="371"/>
      <c r="J640" s="371"/>
      <c r="K640" s="1915"/>
      <c r="L640" s="1915"/>
      <c r="M640" s="1915"/>
      <c r="N640" s="1915"/>
      <c r="O640" s="1915"/>
      <c r="P640" s="1915"/>
      <c r="Q640" s="1915"/>
      <c r="R640" s="1915"/>
      <c r="S640" s="1915"/>
      <c r="T640" s="371"/>
      <c r="U640" s="1915"/>
      <c r="V640" s="1915"/>
      <c r="W640" s="1915"/>
      <c r="X640" s="1915"/>
      <c r="Y640" s="1915"/>
      <c r="Z640" s="1915"/>
      <c r="AA640" s="371"/>
      <c r="AB640" s="371"/>
    </row>
    <row r="641" spans="1:28" x14ac:dyDescent="0.35">
      <c r="A641" s="1915"/>
      <c r="B641" s="1915"/>
      <c r="C641" s="1915"/>
      <c r="D641" s="1915"/>
      <c r="E641" s="1915"/>
      <c r="F641" s="1915"/>
      <c r="G641" s="1915"/>
      <c r="H641" s="1915"/>
      <c r="I641" s="371"/>
      <c r="J641" s="371"/>
      <c r="K641" s="1915"/>
      <c r="L641" s="1915"/>
      <c r="M641" s="1915"/>
      <c r="N641" s="1915"/>
      <c r="O641" s="1915"/>
      <c r="P641" s="1915"/>
      <c r="Q641" s="1915"/>
      <c r="R641" s="1915"/>
      <c r="S641" s="1915"/>
      <c r="T641" s="371"/>
      <c r="U641" s="1915"/>
      <c r="V641" s="1915"/>
      <c r="W641" s="1915"/>
      <c r="X641" s="1915"/>
      <c r="Y641" s="1915"/>
      <c r="Z641" s="1915"/>
      <c r="AA641" s="371"/>
      <c r="AB641" s="371"/>
    </row>
    <row r="642" spans="1:28" x14ac:dyDescent="0.35">
      <c r="A642" s="1915"/>
      <c r="B642" s="1915"/>
      <c r="C642" s="1915"/>
      <c r="D642" s="1915"/>
      <c r="E642" s="1915"/>
      <c r="F642" s="1915"/>
      <c r="G642" s="1915"/>
      <c r="H642" s="1915"/>
      <c r="I642" s="371"/>
      <c r="J642" s="371"/>
      <c r="K642" s="1915"/>
      <c r="L642" s="1915"/>
      <c r="M642" s="1915"/>
      <c r="N642" s="1915"/>
      <c r="O642" s="1915"/>
      <c r="P642" s="1915"/>
      <c r="Q642" s="1915"/>
      <c r="R642" s="1915"/>
      <c r="S642" s="1915"/>
      <c r="T642" s="371"/>
      <c r="U642" s="1915"/>
      <c r="V642" s="1915"/>
      <c r="W642" s="1915"/>
      <c r="X642" s="1915"/>
      <c r="Y642" s="1915"/>
      <c r="Z642" s="1915"/>
      <c r="AA642" s="371"/>
      <c r="AB642" s="371"/>
    </row>
    <row r="643" spans="1:28" x14ac:dyDescent="0.35">
      <c r="A643" s="1915"/>
      <c r="B643" s="1915"/>
      <c r="C643" s="1915"/>
      <c r="D643" s="1915"/>
      <c r="E643" s="1915"/>
      <c r="F643" s="1915"/>
      <c r="G643" s="1915"/>
      <c r="H643" s="1915"/>
      <c r="I643" s="371"/>
      <c r="J643" s="371"/>
      <c r="K643" s="1915"/>
      <c r="L643" s="1915"/>
      <c r="M643" s="1915"/>
      <c r="N643" s="1915"/>
      <c r="O643" s="1915"/>
      <c r="P643" s="1915"/>
      <c r="Q643" s="1915"/>
      <c r="R643" s="1915"/>
      <c r="S643" s="1915"/>
      <c r="T643" s="371"/>
      <c r="U643" s="1915"/>
      <c r="V643" s="1915"/>
      <c r="W643" s="1915"/>
      <c r="X643" s="1915"/>
      <c r="Y643" s="1915"/>
      <c r="Z643" s="1915"/>
      <c r="AA643" s="371"/>
      <c r="AB643" s="371"/>
    </row>
    <row r="644" spans="1:28" x14ac:dyDescent="0.35">
      <c r="A644" s="1915"/>
      <c r="B644" s="1915"/>
      <c r="C644" s="1915"/>
      <c r="D644" s="1915"/>
      <c r="E644" s="1915"/>
      <c r="F644" s="1915"/>
      <c r="G644" s="1915"/>
      <c r="H644" s="1915"/>
      <c r="I644" s="371"/>
      <c r="J644" s="371"/>
      <c r="K644" s="1915"/>
      <c r="L644" s="1915"/>
      <c r="M644" s="1915"/>
      <c r="N644" s="1915"/>
      <c r="O644" s="1915"/>
      <c r="P644" s="1915"/>
      <c r="Q644" s="1915"/>
      <c r="R644" s="1915"/>
      <c r="S644" s="1915"/>
      <c r="T644" s="371"/>
      <c r="U644" s="1915"/>
      <c r="V644" s="1915"/>
      <c r="W644" s="1915"/>
      <c r="X644" s="1915"/>
      <c r="Y644" s="1915"/>
      <c r="Z644" s="1915"/>
      <c r="AA644" s="371"/>
      <c r="AB644" s="371"/>
    </row>
    <row r="645" spans="1:28" x14ac:dyDescent="0.35">
      <c r="A645" s="1915"/>
      <c r="B645" s="1915"/>
      <c r="C645" s="1915"/>
      <c r="D645" s="1915"/>
      <c r="E645" s="1915"/>
      <c r="F645" s="1915"/>
      <c r="G645" s="1915"/>
      <c r="H645" s="1915"/>
      <c r="I645" s="371"/>
      <c r="J645" s="371"/>
      <c r="K645" s="1915"/>
      <c r="L645" s="1915"/>
      <c r="M645" s="1915"/>
      <c r="N645" s="1915"/>
      <c r="O645" s="1915"/>
      <c r="P645" s="1915"/>
      <c r="Q645" s="1915"/>
      <c r="R645" s="1915"/>
      <c r="S645" s="1915"/>
      <c r="T645" s="371"/>
      <c r="U645" s="1915"/>
      <c r="V645" s="1915"/>
      <c r="W645" s="1915"/>
      <c r="X645" s="1915"/>
      <c r="Y645" s="1915"/>
      <c r="Z645" s="1915"/>
      <c r="AA645" s="371"/>
      <c r="AB645" s="371"/>
    </row>
    <row r="646" spans="1:28" x14ac:dyDescent="0.35">
      <c r="A646" s="1915"/>
      <c r="B646" s="1915"/>
      <c r="C646" s="1915"/>
      <c r="D646" s="1915"/>
      <c r="E646" s="1915"/>
      <c r="F646" s="1915"/>
      <c r="G646" s="1915"/>
      <c r="H646" s="1915"/>
      <c r="I646" s="371"/>
      <c r="J646" s="371"/>
      <c r="K646" s="1915"/>
      <c r="L646" s="1915"/>
      <c r="M646" s="1915"/>
      <c r="N646" s="1915"/>
      <c r="O646" s="1915"/>
      <c r="P646" s="1915"/>
      <c r="Q646" s="1915"/>
      <c r="R646" s="1915"/>
      <c r="S646" s="1915"/>
      <c r="T646" s="371"/>
      <c r="U646" s="1915"/>
      <c r="V646" s="1915"/>
      <c r="W646" s="1915"/>
      <c r="X646" s="1915"/>
      <c r="Y646" s="1915"/>
      <c r="Z646" s="1915"/>
      <c r="AA646" s="371"/>
      <c r="AB646" s="371"/>
    </row>
    <row r="647" spans="1:28" x14ac:dyDescent="0.35">
      <c r="A647" s="1915"/>
      <c r="B647" s="1915"/>
      <c r="C647" s="1915"/>
      <c r="D647" s="1915"/>
      <c r="E647" s="1915"/>
      <c r="F647" s="1915"/>
      <c r="G647" s="1915"/>
      <c r="H647" s="1915"/>
      <c r="I647" s="371"/>
      <c r="J647" s="371"/>
      <c r="K647" s="1915"/>
      <c r="L647" s="1915"/>
      <c r="M647" s="1915"/>
      <c r="N647" s="1915"/>
      <c r="O647" s="1915"/>
      <c r="P647" s="1915"/>
      <c r="Q647" s="1915"/>
      <c r="R647" s="1915"/>
      <c r="S647" s="1915"/>
      <c r="T647" s="371"/>
      <c r="U647" s="1915"/>
      <c r="V647" s="1915"/>
      <c r="W647" s="1915"/>
      <c r="X647" s="1915"/>
      <c r="Y647" s="1915"/>
      <c r="Z647" s="1915"/>
      <c r="AA647" s="371"/>
      <c r="AB647" s="371"/>
    </row>
    <row r="648" spans="1:28" x14ac:dyDescent="0.35">
      <c r="A648" s="1915"/>
      <c r="B648" s="1915"/>
      <c r="C648" s="1915"/>
      <c r="D648" s="1915"/>
      <c r="E648" s="1915"/>
      <c r="F648" s="1915"/>
      <c r="G648" s="1915"/>
      <c r="H648" s="1915"/>
      <c r="I648" s="371"/>
      <c r="J648" s="371"/>
      <c r="K648" s="1915"/>
      <c r="L648" s="1915"/>
      <c r="M648" s="1915"/>
      <c r="N648" s="1915"/>
      <c r="O648" s="1915"/>
      <c r="P648" s="1915"/>
      <c r="Q648" s="1915"/>
      <c r="R648" s="1915"/>
      <c r="S648" s="1915"/>
      <c r="T648" s="371"/>
      <c r="U648" s="1915"/>
      <c r="V648" s="1915"/>
      <c r="W648" s="1915"/>
      <c r="X648" s="1915"/>
      <c r="Y648" s="1915"/>
      <c r="Z648" s="1915"/>
      <c r="AA648" s="371"/>
      <c r="AB648" s="371"/>
    </row>
    <row r="649" spans="1:28" x14ac:dyDescent="0.35">
      <c r="A649" s="1915"/>
      <c r="B649" s="1915"/>
      <c r="C649" s="1915"/>
      <c r="D649" s="1915"/>
      <c r="E649" s="1915"/>
      <c r="F649" s="1915"/>
      <c r="G649" s="1915"/>
      <c r="H649" s="1915"/>
      <c r="I649" s="371"/>
      <c r="J649" s="371"/>
      <c r="K649" s="1915"/>
      <c r="L649" s="1915"/>
      <c r="M649" s="1915"/>
      <c r="N649" s="1915"/>
      <c r="O649" s="1915"/>
      <c r="P649" s="1915"/>
      <c r="Q649" s="1915"/>
      <c r="R649" s="1915"/>
      <c r="S649" s="1915"/>
      <c r="T649" s="371"/>
      <c r="U649" s="1915"/>
      <c r="V649" s="1915"/>
      <c r="W649" s="1915"/>
      <c r="X649" s="1915"/>
      <c r="Y649" s="1915"/>
      <c r="Z649" s="1915"/>
      <c r="AA649" s="371"/>
      <c r="AB649" s="371"/>
    </row>
    <row r="650" spans="1:28" x14ac:dyDescent="0.35">
      <c r="A650" s="1915"/>
      <c r="B650" s="1915"/>
      <c r="C650" s="1915"/>
      <c r="D650" s="1915"/>
      <c r="E650" s="1915"/>
      <c r="F650" s="1915"/>
      <c r="G650" s="1915"/>
      <c r="H650" s="1915"/>
      <c r="I650" s="371"/>
      <c r="J650" s="371"/>
      <c r="K650" s="1915"/>
      <c r="L650" s="1915"/>
      <c r="M650" s="1915"/>
      <c r="N650" s="1915"/>
      <c r="O650" s="1915"/>
      <c r="P650" s="1915"/>
      <c r="Q650" s="1915"/>
      <c r="R650" s="1915"/>
      <c r="S650" s="1915"/>
      <c r="T650" s="371"/>
      <c r="U650" s="1915"/>
      <c r="V650" s="1915"/>
      <c r="W650" s="1915"/>
      <c r="X650" s="1915"/>
      <c r="Y650" s="1915"/>
      <c r="Z650" s="1915"/>
      <c r="AA650" s="371"/>
      <c r="AB650" s="371"/>
    </row>
    <row r="651" spans="1:28" x14ac:dyDescent="0.35">
      <c r="A651" s="1915"/>
      <c r="B651" s="1915"/>
      <c r="C651" s="1915"/>
      <c r="D651" s="1915"/>
      <c r="E651" s="1915"/>
      <c r="F651" s="1915"/>
      <c r="G651" s="1915"/>
      <c r="H651" s="1915"/>
      <c r="I651" s="371"/>
      <c r="J651" s="371"/>
      <c r="K651" s="1915"/>
      <c r="L651" s="1915"/>
      <c r="M651" s="1915"/>
      <c r="N651" s="1915"/>
      <c r="O651" s="1915"/>
      <c r="P651" s="1915"/>
      <c r="Q651" s="1915"/>
      <c r="R651" s="1915"/>
      <c r="S651" s="1915"/>
      <c r="T651" s="371"/>
      <c r="U651" s="1915"/>
      <c r="V651" s="1915"/>
      <c r="W651" s="1915"/>
      <c r="X651" s="1915"/>
      <c r="Y651" s="1915"/>
      <c r="Z651" s="1915"/>
      <c r="AA651" s="371"/>
      <c r="AB651" s="371"/>
    </row>
    <row r="652" spans="1:28" x14ac:dyDescent="0.35">
      <c r="A652" s="1915"/>
      <c r="B652" s="1915"/>
      <c r="C652" s="1915"/>
      <c r="D652" s="1915"/>
      <c r="E652" s="1915"/>
      <c r="F652" s="1915"/>
      <c r="G652" s="1915"/>
      <c r="H652" s="1915"/>
      <c r="I652" s="371"/>
      <c r="J652" s="371"/>
      <c r="K652" s="1915"/>
      <c r="L652" s="1915"/>
      <c r="M652" s="1915"/>
      <c r="N652" s="1915"/>
      <c r="O652" s="1915"/>
      <c r="P652" s="1915"/>
      <c r="Q652" s="1915"/>
      <c r="R652" s="1915"/>
      <c r="S652" s="1915"/>
      <c r="T652" s="371"/>
      <c r="U652" s="1915"/>
      <c r="V652" s="1915"/>
      <c r="W652" s="1915"/>
      <c r="X652" s="1915"/>
      <c r="Y652" s="1915"/>
      <c r="Z652" s="1915"/>
      <c r="AA652" s="371"/>
      <c r="AB652" s="371"/>
    </row>
    <row r="653" spans="1:28" x14ac:dyDescent="0.35">
      <c r="A653" s="1915"/>
      <c r="B653" s="1915"/>
      <c r="C653" s="1915"/>
      <c r="D653" s="1915"/>
      <c r="E653" s="1915"/>
      <c r="F653" s="1915"/>
      <c r="G653" s="1915"/>
      <c r="H653" s="1915"/>
      <c r="I653" s="371"/>
      <c r="J653" s="371"/>
      <c r="K653" s="1915"/>
      <c r="L653" s="1915"/>
      <c r="M653" s="1915"/>
      <c r="N653" s="1915"/>
      <c r="O653" s="1915"/>
      <c r="P653" s="1915"/>
      <c r="Q653" s="1915"/>
      <c r="R653" s="1915"/>
      <c r="S653" s="1915"/>
      <c r="T653" s="371"/>
      <c r="U653" s="1915"/>
      <c r="V653" s="1915"/>
      <c r="W653" s="1915"/>
      <c r="X653" s="1915"/>
      <c r="Y653" s="1915"/>
      <c r="Z653" s="1915"/>
      <c r="AA653" s="371"/>
      <c r="AB653" s="371"/>
    </row>
    <row r="654" spans="1:28" x14ac:dyDescent="0.35">
      <c r="A654" s="1915"/>
      <c r="B654" s="1915"/>
      <c r="C654" s="1915"/>
      <c r="D654" s="1915"/>
      <c r="E654" s="1915"/>
      <c r="F654" s="1915"/>
      <c r="G654" s="1915"/>
      <c r="H654" s="1915"/>
      <c r="I654" s="371"/>
      <c r="J654" s="371"/>
      <c r="K654" s="1915"/>
      <c r="L654" s="1915"/>
      <c r="M654" s="1915"/>
      <c r="N654" s="1915"/>
      <c r="O654" s="1915"/>
      <c r="P654" s="1915"/>
      <c r="Q654" s="1915"/>
      <c r="R654" s="1915"/>
      <c r="S654" s="1915"/>
      <c r="T654" s="371"/>
      <c r="U654" s="1915"/>
      <c r="V654" s="1915"/>
      <c r="W654" s="1915"/>
      <c r="X654" s="1915"/>
      <c r="Y654" s="1915"/>
      <c r="Z654" s="1915"/>
      <c r="AA654" s="371"/>
      <c r="AB654" s="371"/>
    </row>
    <row r="655" spans="1:28" x14ac:dyDescent="0.35">
      <c r="A655" s="1915"/>
      <c r="B655" s="1915"/>
      <c r="C655" s="1915"/>
      <c r="D655" s="1915"/>
      <c r="E655" s="1915"/>
      <c r="F655" s="1915"/>
      <c r="G655" s="1915"/>
      <c r="H655" s="1915"/>
      <c r="I655" s="371"/>
      <c r="J655" s="371"/>
      <c r="K655" s="1915"/>
      <c r="L655" s="1915"/>
      <c r="M655" s="1915"/>
      <c r="N655" s="1915"/>
      <c r="O655" s="1915"/>
      <c r="P655" s="1915"/>
      <c r="Q655" s="1915"/>
      <c r="R655" s="1915"/>
      <c r="S655" s="1915"/>
      <c r="T655" s="371"/>
      <c r="U655" s="1915"/>
      <c r="V655" s="1915"/>
      <c r="W655" s="1915"/>
      <c r="X655" s="1915"/>
      <c r="Y655" s="1915"/>
      <c r="Z655" s="1915"/>
      <c r="AA655" s="371"/>
      <c r="AB655" s="371"/>
    </row>
    <row r="656" spans="1:28" x14ac:dyDescent="0.35">
      <c r="A656" s="1915"/>
      <c r="B656" s="1915"/>
      <c r="C656" s="1915"/>
      <c r="D656" s="1915"/>
      <c r="E656" s="1915"/>
      <c r="F656" s="1915"/>
      <c r="G656" s="1915"/>
      <c r="H656" s="1915"/>
      <c r="I656" s="371"/>
      <c r="J656" s="371"/>
      <c r="K656" s="1915"/>
      <c r="L656" s="1915"/>
      <c r="M656" s="1915"/>
      <c r="N656" s="1915"/>
      <c r="O656" s="1915"/>
      <c r="P656" s="1915"/>
      <c r="Q656" s="1915"/>
      <c r="R656" s="1915"/>
      <c r="S656" s="1915"/>
      <c r="T656" s="371"/>
      <c r="U656" s="1915"/>
      <c r="V656" s="1915"/>
      <c r="W656" s="1915"/>
      <c r="X656" s="1915"/>
      <c r="Y656" s="1915"/>
      <c r="Z656" s="1915"/>
      <c r="AA656" s="371"/>
      <c r="AB656" s="371"/>
    </row>
    <row r="657" spans="1:28" x14ac:dyDescent="0.35">
      <c r="A657" s="1915"/>
      <c r="B657" s="1915"/>
      <c r="C657" s="1915"/>
      <c r="D657" s="1915"/>
      <c r="E657" s="1915"/>
      <c r="F657" s="1915"/>
      <c r="G657" s="1915"/>
      <c r="H657" s="1915"/>
      <c r="I657" s="371"/>
      <c r="J657" s="371"/>
      <c r="K657" s="1915"/>
      <c r="L657" s="1915"/>
      <c r="M657" s="1915"/>
      <c r="N657" s="1915"/>
      <c r="O657" s="1915"/>
      <c r="P657" s="1915"/>
      <c r="Q657" s="1915"/>
      <c r="R657" s="1915"/>
      <c r="S657" s="1915"/>
      <c r="T657" s="371"/>
      <c r="U657" s="1915"/>
      <c r="V657" s="1915"/>
      <c r="W657" s="1915"/>
      <c r="X657" s="1915"/>
      <c r="Y657" s="1915"/>
      <c r="Z657" s="1915"/>
      <c r="AA657" s="371"/>
      <c r="AB657" s="371"/>
    </row>
    <row r="658" spans="1:28" x14ac:dyDescent="0.35">
      <c r="A658" s="1915"/>
      <c r="B658" s="1915"/>
      <c r="C658" s="1915"/>
      <c r="D658" s="1915"/>
      <c r="E658" s="1915"/>
      <c r="F658" s="1915"/>
      <c r="G658" s="1915"/>
      <c r="H658" s="1915"/>
      <c r="I658" s="371"/>
      <c r="J658" s="371"/>
      <c r="K658" s="1915"/>
      <c r="L658" s="1915"/>
      <c r="M658" s="1915"/>
      <c r="N658" s="1915"/>
      <c r="O658" s="1915"/>
      <c r="P658" s="1915"/>
      <c r="Q658" s="1915"/>
      <c r="R658" s="1915"/>
      <c r="S658" s="1915"/>
      <c r="T658" s="371"/>
      <c r="U658" s="1915"/>
      <c r="V658" s="1915"/>
      <c r="W658" s="1915"/>
      <c r="X658" s="1915"/>
      <c r="Y658" s="1915"/>
      <c r="Z658" s="1915"/>
      <c r="AA658" s="371"/>
      <c r="AB658" s="371"/>
    </row>
    <row r="659" spans="1:28" x14ac:dyDescent="0.35">
      <c r="A659" s="1915"/>
      <c r="B659" s="1915"/>
      <c r="C659" s="1915"/>
      <c r="D659" s="1915"/>
      <c r="E659" s="1915"/>
      <c r="F659" s="1915"/>
      <c r="G659" s="1915"/>
      <c r="H659" s="1915"/>
      <c r="I659" s="371"/>
      <c r="J659" s="371"/>
      <c r="K659" s="1915"/>
      <c r="L659" s="1915"/>
      <c r="M659" s="1915"/>
      <c r="N659" s="1915"/>
      <c r="O659" s="1915"/>
      <c r="P659" s="1915"/>
      <c r="Q659" s="1915"/>
      <c r="R659" s="1915"/>
      <c r="S659" s="1915"/>
      <c r="T659" s="371"/>
      <c r="U659" s="1915"/>
      <c r="V659" s="1915"/>
      <c r="W659" s="1915"/>
      <c r="X659" s="1915"/>
      <c r="Y659" s="1915"/>
      <c r="Z659" s="1915"/>
      <c r="AA659" s="371"/>
      <c r="AB659" s="371"/>
    </row>
    <row r="660" spans="1:28" x14ac:dyDescent="0.35">
      <c r="A660" s="1915"/>
      <c r="B660" s="1915"/>
      <c r="C660" s="1915"/>
      <c r="D660" s="1915"/>
      <c r="E660" s="1915"/>
      <c r="F660" s="1915"/>
      <c r="G660" s="1915"/>
      <c r="H660" s="1915"/>
      <c r="I660" s="371"/>
      <c r="J660" s="371"/>
      <c r="K660" s="1915"/>
      <c r="L660" s="1915"/>
      <c r="M660" s="1915"/>
      <c r="N660" s="1915"/>
      <c r="O660" s="1915"/>
      <c r="P660" s="1915"/>
      <c r="Q660" s="1915"/>
      <c r="R660" s="1915"/>
      <c r="S660" s="1915"/>
      <c r="T660" s="371"/>
      <c r="U660" s="1915"/>
      <c r="V660" s="1915"/>
      <c r="W660" s="1915"/>
      <c r="X660" s="1915"/>
      <c r="Y660" s="1915"/>
      <c r="Z660" s="1915"/>
      <c r="AA660" s="371"/>
      <c r="AB660" s="371"/>
    </row>
    <row r="661" spans="1:28" x14ac:dyDescent="0.35">
      <c r="A661" s="1915"/>
      <c r="B661" s="1915"/>
      <c r="C661" s="1915"/>
      <c r="D661" s="1915"/>
      <c r="E661" s="1915"/>
      <c r="F661" s="1915"/>
      <c r="G661" s="1915"/>
      <c r="H661" s="1915"/>
      <c r="I661" s="371"/>
      <c r="J661" s="371"/>
      <c r="K661" s="1915"/>
      <c r="L661" s="1915"/>
      <c r="M661" s="1915"/>
      <c r="N661" s="1915"/>
      <c r="O661" s="1915"/>
      <c r="P661" s="1915"/>
      <c r="Q661" s="1915"/>
      <c r="R661" s="1915"/>
      <c r="S661" s="1915"/>
      <c r="T661" s="371"/>
      <c r="U661" s="1915"/>
      <c r="V661" s="1915"/>
      <c r="W661" s="1915"/>
      <c r="X661" s="1915"/>
      <c r="Y661" s="1915"/>
      <c r="Z661" s="1915"/>
      <c r="AA661" s="371"/>
      <c r="AB661" s="371"/>
    </row>
    <row r="662" spans="1:28" x14ac:dyDescent="0.35">
      <c r="A662" s="1915"/>
      <c r="B662" s="1915"/>
      <c r="C662" s="1915"/>
      <c r="D662" s="1915"/>
      <c r="E662" s="1915"/>
      <c r="F662" s="1915"/>
      <c r="G662" s="1915"/>
      <c r="H662" s="1915"/>
      <c r="I662" s="371"/>
      <c r="J662" s="371"/>
      <c r="K662" s="1915"/>
      <c r="L662" s="1915"/>
      <c r="M662" s="1915"/>
      <c r="N662" s="1915"/>
      <c r="O662" s="1915"/>
      <c r="P662" s="1915"/>
      <c r="Q662" s="1915"/>
      <c r="R662" s="1915"/>
      <c r="S662" s="1915"/>
      <c r="T662" s="371"/>
      <c r="U662" s="1915"/>
      <c r="V662" s="1915"/>
      <c r="W662" s="1915"/>
      <c r="X662" s="1915"/>
      <c r="Y662" s="1915"/>
      <c r="Z662" s="1915"/>
      <c r="AA662" s="371"/>
      <c r="AB662" s="371"/>
    </row>
    <row r="663" spans="1:28" x14ac:dyDescent="0.35">
      <c r="A663" s="1915"/>
      <c r="B663" s="1915"/>
      <c r="C663" s="1915"/>
      <c r="D663" s="1915"/>
      <c r="E663" s="1915"/>
      <c r="F663" s="1915"/>
      <c r="G663" s="1915"/>
      <c r="H663" s="1915"/>
      <c r="I663" s="371"/>
      <c r="J663" s="371"/>
      <c r="K663" s="1915"/>
      <c r="L663" s="1915"/>
      <c r="M663" s="1915"/>
      <c r="N663" s="1915"/>
      <c r="O663" s="1915"/>
      <c r="P663" s="1915"/>
      <c r="Q663" s="1915"/>
      <c r="R663" s="1915"/>
      <c r="S663" s="1915"/>
      <c r="T663" s="371"/>
      <c r="U663" s="1915"/>
      <c r="V663" s="1915"/>
      <c r="W663" s="1915"/>
      <c r="X663" s="1915"/>
      <c r="Y663" s="1915"/>
      <c r="Z663" s="1915"/>
      <c r="AA663" s="371"/>
      <c r="AB663" s="371"/>
    </row>
    <row r="664" spans="1:28" x14ac:dyDescent="0.35">
      <c r="A664" s="1915"/>
      <c r="B664" s="1915"/>
      <c r="C664" s="1915"/>
      <c r="D664" s="1915"/>
      <c r="E664" s="1915"/>
      <c r="F664" s="1915"/>
      <c r="G664" s="1915"/>
      <c r="H664" s="1915"/>
      <c r="I664" s="371"/>
      <c r="J664" s="371"/>
      <c r="K664" s="1915"/>
      <c r="L664" s="1915"/>
      <c r="M664" s="1915"/>
      <c r="N664" s="1915"/>
      <c r="O664" s="1915"/>
      <c r="P664" s="1915"/>
      <c r="Q664" s="1915"/>
      <c r="R664" s="1915"/>
      <c r="S664" s="1915"/>
      <c r="T664" s="371"/>
      <c r="U664" s="1915"/>
      <c r="V664" s="1915"/>
      <c r="W664" s="1915"/>
      <c r="X664" s="1915"/>
      <c r="Y664" s="1915"/>
      <c r="Z664" s="1915"/>
      <c r="AA664" s="371"/>
      <c r="AB664" s="371"/>
    </row>
    <row r="665" spans="1:28" x14ac:dyDescent="0.35">
      <c r="A665" s="1915"/>
      <c r="B665" s="1915"/>
      <c r="C665" s="1915"/>
      <c r="D665" s="1915"/>
      <c r="E665" s="1915"/>
      <c r="F665" s="1915"/>
      <c r="G665" s="1915"/>
      <c r="H665" s="1915"/>
      <c r="I665" s="371"/>
      <c r="J665" s="371"/>
      <c r="K665" s="1915"/>
      <c r="L665" s="1915"/>
      <c r="M665" s="1915"/>
      <c r="N665" s="1915"/>
      <c r="O665" s="1915"/>
      <c r="P665" s="1915"/>
      <c r="Q665" s="1915"/>
      <c r="R665" s="1915"/>
      <c r="S665" s="1915"/>
      <c r="T665" s="371"/>
      <c r="U665" s="1915"/>
      <c r="V665" s="1915"/>
      <c r="W665" s="1915"/>
      <c r="X665" s="1915"/>
      <c r="Y665" s="1915"/>
      <c r="Z665" s="1915"/>
      <c r="AA665" s="371"/>
      <c r="AB665" s="371"/>
    </row>
    <row r="666" spans="1:28" x14ac:dyDescent="0.35">
      <c r="A666" s="1915"/>
      <c r="B666" s="1915"/>
      <c r="C666" s="1915"/>
      <c r="D666" s="1915"/>
      <c r="E666" s="1915"/>
      <c r="F666" s="1915"/>
      <c r="G666" s="1915"/>
      <c r="H666" s="1915"/>
      <c r="I666" s="371"/>
      <c r="J666" s="371"/>
      <c r="K666" s="1915"/>
      <c r="L666" s="1915"/>
      <c r="M666" s="1915"/>
      <c r="N666" s="1915"/>
      <c r="O666" s="1915"/>
      <c r="P666" s="1915"/>
      <c r="Q666" s="1915"/>
      <c r="R666" s="1915"/>
      <c r="S666" s="1915"/>
      <c r="T666" s="371"/>
      <c r="U666" s="1915"/>
      <c r="V666" s="1915"/>
      <c r="W666" s="1915"/>
      <c r="X666" s="1915"/>
      <c r="Y666" s="1915"/>
      <c r="Z666" s="1915"/>
      <c r="AA666" s="371"/>
      <c r="AB666" s="371"/>
    </row>
    <row r="667" spans="1:28" x14ac:dyDescent="0.35">
      <c r="A667" s="1915"/>
      <c r="B667" s="1915"/>
      <c r="C667" s="1915"/>
      <c r="D667" s="1915"/>
      <c r="E667" s="1915"/>
      <c r="F667" s="1915"/>
      <c r="G667" s="1915"/>
      <c r="H667" s="1915"/>
      <c r="I667" s="371"/>
      <c r="J667" s="371"/>
      <c r="K667" s="1915"/>
      <c r="L667" s="1915"/>
      <c r="M667" s="1915"/>
      <c r="N667" s="1915"/>
      <c r="O667" s="1915"/>
      <c r="P667" s="1915"/>
      <c r="Q667" s="1915"/>
      <c r="R667" s="1915"/>
      <c r="S667" s="1915"/>
      <c r="T667" s="371"/>
      <c r="U667" s="1915"/>
      <c r="V667" s="1915"/>
      <c r="W667" s="1915"/>
      <c r="X667" s="1915"/>
      <c r="Y667" s="1915"/>
      <c r="Z667" s="1915"/>
      <c r="AA667" s="371"/>
      <c r="AB667" s="371"/>
    </row>
    <row r="668" spans="1:28" x14ac:dyDescent="0.35">
      <c r="A668" s="1915"/>
      <c r="B668" s="1915"/>
      <c r="C668" s="1915"/>
      <c r="D668" s="1915"/>
      <c r="E668" s="1915"/>
      <c r="F668" s="1915"/>
      <c r="G668" s="1915"/>
      <c r="H668" s="1915"/>
      <c r="I668" s="371"/>
      <c r="J668" s="371"/>
      <c r="K668" s="1915"/>
      <c r="L668" s="1915"/>
      <c r="M668" s="1915"/>
      <c r="N668" s="1915"/>
      <c r="O668" s="1915"/>
      <c r="P668" s="1915"/>
      <c r="Q668" s="1915"/>
      <c r="R668" s="1915"/>
      <c r="S668" s="1915"/>
      <c r="T668" s="371"/>
      <c r="U668" s="1915"/>
      <c r="V668" s="1915"/>
      <c r="W668" s="1915"/>
      <c r="X668" s="1915"/>
      <c r="Y668" s="1915"/>
      <c r="Z668" s="1915"/>
      <c r="AA668" s="371"/>
      <c r="AB668" s="371"/>
    </row>
    <row r="669" spans="1:28" x14ac:dyDescent="0.35">
      <c r="A669" s="1915"/>
      <c r="B669" s="1915"/>
      <c r="C669" s="1915"/>
      <c r="D669" s="1915"/>
      <c r="E669" s="1915"/>
      <c r="F669" s="1915"/>
      <c r="G669" s="1915"/>
      <c r="H669" s="1915"/>
      <c r="I669" s="371"/>
      <c r="J669" s="371"/>
      <c r="K669" s="1915"/>
      <c r="L669" s="1915"/>
      <c r="M669" s="1915"/>
      <c r="N669" s="1915"/>
      <c r="O669" s="1915"/>
      <c r="P669" s="1915"/>
      <c r="Q669" s="1915"/>
      <c r="R669" s="1915"/>
      <c r="S669" s="1915"/>
      <c r="T669" s="371"/>
      <c r="U669" s="1915"/>
      <c r="V669" s="1915"/>
      <c r="W669" s="1915"/>
      <c r="X669" s="1915"/>
      <c r="Y669" s="1915"/>
      <c r="Z669" s="1915"/>
      <c r="AA669" s="371"/>
      <c r="AB669" s="371"/>
    </row>
    <row r="670" spans="1:28" x14ac:dyDescent="0.35">
      <c r="A670" s="1915"/>
      <c r="B670" s="1915"/>
      <c r="C670" s="1915"/>
      <c r="D670" s="1915"/>
      <c r="E670" s="1915"/>
      <c r="F670" s="1915"/>
      <c r="G670" s="1915"/>
      <c r="H670" s="1915"/>
      <c r="I670" s="371"/>
      <c r="J670" s="371"/>
      <c r="K670" s="1915"/>
      <c r="L670" s="1915"/>
      <c r="M670" s="1915"/>
      <c r="N670" s="1915"/>
      <c r="O670" s="1915"/>
      <c r="P670" s="1915"/>
      <c r="Q670" s="1915"/>
      <c r="R670" s="1915"/>
      <c r="S670" s="1915"/>
      <c r="T670" s="371"/>
      <c r="U670" s="1915"/>
      <c r="V670" s="1915"/>
      <c r="W670" s="1915"/>
      <c r="X670" s="1915"/>
      <c r="Y670" s="1915"/>
      <c r="Z670" s="1915"/>
      <c r="AA670" s="371"/>
      <c r="AB670" s="371"/>
    </row>
    <row r="671" spans="1:28" x14ac:dyDescent="0.35">
      <c r="A671" s="1915"/>
      <c r="B671" s="1915"/>
      <c r="C671" s="1915"/>
      <c r="D671" s="1915"/>
      <c r="E671" s="1915"/>
      <c r="F671" s="1915"/>
      <c r="G671" s="1915"/>
      <c r="H671" s="1915"/>
      <c r="I671" s="371"/>
      <c r="J671" s="371"/>
      <c r="K671" s="1915"/>
      <c r="L671" s="1915"/>
      <c r="M671" s="1915"/>
      <c r="N671" s="1915"/>
      <c r="O671" s="1915"/>
      <c r="P671" s="1915"/>
      <c r="Q671" s="1915"/>
      <c r="R671" s="1915"/>
      <c r="S671" s="1915"/>
      <c r="T671" s="371"/>
      <c r="U671" s="1915"/>
      <c r="V671" s="1915"/>
      <c r="W671" s="1915"/>
      <c r="X671" s="1915"/>
      <c r="Y671" s="1915"/>
      <c r="Z671" s="1915"/>
      <c r="AA671" s="371"/>
      <c r="AB671" s="371"/>
    </row>
    <row r="672" spans="1:28" x14ac:dyDescent="0.35">
      <c r="A672" s="1915"/>
      <c r="B672" s="1915"/>
      <c r="C672" s="1915"/>
      <c r="D672" s="1915"/>
      <c r="E672" s="1915"/>
      <c r="F672" s="1915"/>
      <c r="G672" s="1915"/>
      <c r="H672" s="1915"/>
      <c r="I672" s="371"/>
      <c r="J672" s="371"/>
      <c r="K672" s="1915"/>
      <c r="L672" s="1915"/>
      <c r="M672" s="1915"/>
      <c r="N672" s="1915"/>
      <c r="O672" s="1915"/>
      <c r="P672" s="1915"/>
      <c r="Q672" s="1915"/>
      <c r="R672" s="1915"/>
      <c r="S672" s="1915"/>
      <c r="T672" s="371"/>
      <c r="U672" s="1915"/>
      <c r="V672" s="1915"/>
      <c r="W672" s="1915"/>
      <c r="X672" s="1915"/>
      <c r="Y672" s="1915"/>
      <c r="Z672" s="1915"/>
      <c r="AA672" s="371"/>
      <c r="AB672" s="371"/>
    </row>
    <row r="673" spans="1:28" x14ac:dyDescent="0.35">
      <c r="A673" s="1915"/>
      <c r="B673" s="1915"/>
      <c r="C673" s="1915"/>
      <c r="D673" s="1915"/>
      <c r="E673" s="1915"/>
      <c r="F673" s="1915"/>
      <c r="G673" s="1915"/>
      <c r="H673" s="1915"/>
      <c r="I673" s="371"/>
      <c r="J673" s="371"/>
      <c r="K673" s="1915"/>
      <c r="L673" s="1915"/>
      <c r="M673" s="1915"/>
      <c r="N673" s="1915"/>
      <c r="O673" s="1915"/>
      <c r="P673" s="1915"/>
      <c r="Q673" s="1915"/>
      <c r="R673" s="1915"/>
      <c r="S673" s="1915"/>
      <c r="T673" s="371"/>
      <c r="U673" s="1915"/>
      <c r="V673" s="1915"/>
      <c r="W673" s="1915"/>
      <c r="X673" s="1915"/>
      <c r="Y673" s="1915"/>
      <c r="Z673" s="1915"/>
      <c r="AA673" s="371"/>
      <c r="AB673" s="371"/>
    </row>
    <row r="674" spans="1:28" x14ac:dyDescent="0.35">
      <c r="A674" s="1915"/>
      <c r="B674" s="1915"/>
      <c r="C674" s="1915"/>
      <c r="D674" s="1915"/>
      <c r="E674" s="1915"/>
      <c r="F674" s="1915"/>
      <c r="G674" s="1915"/>
      <c r="H674" s="1915"/>
      <c r="I674" s="371"/>
      <c r="J674" s="371"/>
      <c r="K674" s="1915"/>
      <c r="L674" s="1915"/>
      <c r="M674" s="1915"/>
      <c r="N674" s="1915"/>
      <c r="O674" s="1915"/>
      <c r="P674" s="1915"/>
      <c r="Q674" s="1915"/>
      <c r="R674" s="1915"/>
      <c r="S674" s="1915"/>
      <c r="T674" s="371"/>
      <c r="U674" s="1915"/>
      <c r="V674" s="1915"/>
      <c r="W674" s="1915"/>
      <c r="X674" s="1915"/>
      <c r="Y674" s="1915"/>
      <c r="Z674" s="1915"/>
      <c r="AA674" s="371"/>
      <c r="AB674" s="371"/>
    </row>
    <row r="675" spans="1:28" x14ac:dyDescent="0.35">
      <c r="A675" s="1915"/>
      <c r="B675" s="1915"/>
      <c r="C675" s="1915"/>
      <c r="D675" s="1915"/>
      <c r="E675" s="1915"/>
      <c r="F675" s="1915"/>
      <c r="G675" s="1915"/>
      <c r="H675" s="1915"/>
      <c r="I675" s="371"/>
      <c r="J675" s="371"/>
      <c r="K675" s="1915"/>
      <c r="L675" s="1915"/>
      <c r="M675" s="1915"/>
      <c r="N675" s="1915"/>
      <c r="O675" s="1915"/>
      <c r="P675" s="1915"/>
      <c r="Q675" s="1915"/>
      <c r="R675" s="1915"/>
      <c r="S675" s="1915"/>
      <c r="T675" s="371"/>
      <c r="U675" s="1915"/>
      <c r="V675" s="1915"/>
      <c r="W675" s="1915"/>
      <c r="X675" s="1915"/>
      <c r="Y675" s="1915"/>
      <c r="Z675" s="1915"/>
      <c r="AA675" s="371"/>
      <c r="AB675" s="371"/>
    </row>
    <row r="676" spans="1:28" x14ac:dyDescent="0.35">
      <c r="A676" s="1915"/>
      <c r="B676" s="1915"/>
      <c r="C676" s="1915"/>
      <c r="D676" s="1915"/>
      <c r="E676" s="1915"/>
      <c r="F676" s="1915"/>
      <c r="G676" s="1915"/>
      <c r="H676" s="1915"/>
      <c r="I676" s="371"/>
      <c r="J676" s="371"/>
      <c r="K676" s="1915"/>
      <c r="L676" s="1915"/>
      <c r="M676" s="1915"/>
      <c r="N676" s="1915"/>
      <c r="O676" s="1915"/>
      <c r="P676" s="1915"/>
      <c r="Q676" s="1915"/>
      <c r="R676" s="1915"/>
      <c r="S676" s="1915"/>
      <c r="T676" s="371"/>
      <c r="U676" s="1915"/>
      <c r="V676" s="1915"/>
      <c r="W676" s="1915"/>
      <c r="X676" s="1915"/>
      <c r="Y676" s="1915"/>
      <c r="Z676" s="1915"/>
      <c r="AA676" s="371"/>
      <c r="AB676" s="371"/>
    </row>
    <row r="677" spans="1:28" x14ac:dyDescent="0.35">
      <c r="A677" s="1915"/>
      <c r="B677" s="1915"/>
      <c r="C677" s="1915"/>
      <c r="D677" s="1915"/>
      <c r="E677" s="1915"/>
      <c r="F677" s="1915"/>
      <c r="G677" s="1915"/>
      <c r="H677" s="1915"/>
      <c r="I677" s="371"/>
      <c r="J677" s="371"/>
      <c r="K677" s="1915"/>
      <c r="L677" s="1915"/>
      <c r="M677" s="1915"/>
      <c r="N677" s="1915"/>
      <c r="O677" s="1915"/>
      <c r="P677" s="1915"/>
      <c r="Q677" s="1915"/>
      <c r="R677" s="1915"/>
      <c r="S677" s="1915"/>
      <c r="T677" s="371"/>
      <c r="U677" s="1915"/>
      <c r="V677" s="1915"/>
      <c r="W677" s="1915"/>
      <c r="X677" s="1915"/>
      <c r="Y677" s="1915"/>
      <c r="Z677" s="1915"/>
      <c r="AA677" s="371"/>
      <c r="AB677" s="371"/>
    </row>
    <row r="678" spans="1:28" x14ac:dyDescent="0.35">
      <c r="A678" s="1915"/>
      <c r="B678" s="1915"/>
      <c r="C678" s="1915"/>
      <c r="D678" s="1915"/>
      <c r="E678" s="1915"/>
      <c r="F678" s="1915"/>
      <c r="G678" s="1915"/>
      <c r="H678" s="1915"/>
      <c r="I678" s="371"/>
      <c r="J678" s="371"/>
      <c r="K678" s="1915"/>
      <c r="L678" s="1915"/>
      <c r="M678" s="1915"/>
      <c r="N678" s="1915"/>
      <c r="O678" s="1915"/>
      <c r="P678" s="1915"/>
      <c r="Q678" s="1915"/>
      <c r="R678" s="1915"/>
      <c r="S678" s="1915"/>
      <c r="T678" s="371"/>
      <c r="U678" s="1915"/>
      <c r="V678" s="1915"/>
      <c r="W678" s="1915"/>
      <c r="X678" s="1915"/>
      <c r="Y678" s="1915"/>
      <c r="Z678" s="1915"/>
      <c r="AA678" s="371"/>
      <c r="AB678" s="371"/>
    </row>
    <row r="679" spans="1:28" x14ac:dyDescent="0.35">
      <c r="A679" s="1915"/>
      <c r="B679" s="1915"/>
      <c r="C679" s="1915"/>
      <c r="D679" s="1915"/>
      <c r="E679" s="1915"/>
      <c r="F679" s="1915"/>
      <c r="G679" s="1915"/>
      <c r="H679" s="1915"/>
      <c r="I679" s="371"/>
      <c r="J679" s="371"/>
      <c r="K679" s="1915"/>
      <c r="L679" s="1915"/>
      <c r="M679" s="1915"/>
      <c r="N679" s="1915"/>
      <c r="O679" s="1915"/>
      <c r="P679" s="1915"/>
      <c r="Q679" s="1915"/>
      <c r="R679" s="1915"/>
      <c r="S679" s="1915"/>
      <c r="T679" s="371"/>
      <c r="U679" s="1915"/>
      <c r="V679" s="1915"/>
      <c r="W679" s="1915"/>
      <c r="X679" s="1915"/>
      <c r="Y679" s="1915"/>
      <c r="Z679" s="1915"/>
      <c r="AA679" s="371"/>
      <c r="AB679" s="371"/>
    </row>
    <row r="680" spans="1:28" x14ac:dyDescent="0.35">
      <c r="A680" s="1915"/>
      <c r="B680" s="1915"/>
      <c r="C680" s="1915"/>
      <c r="D680" s="1915"/>
      <c r="E680" s="1915"/>
      <c r="F680" s="1915"/>
      <c r="G680" s="1915"/>
      <c r="H680" s="1915"/>
      <c r="I680" s="371"/>
      <c r="J680" s="371"/>
      <c r="K680" s="1915"/>
      <c r="L680" s="1915"/>
      <c r="M680" s="1915"/>
      <c r="N680" s="1915"/>
      <c r="O680" s="1915"/>
      <c r="P680" s="1915"/>
      <c r="Q680" s="1915"/>
      <c r="R680" s="1915"/>
      <c r="S680" s="1915"/>
      <c r="T680" s="371"/>
      <c r="U680" s="1915"/>
      <c r="V680" s="1915"/>
      <c r="W680" s="1915"/>
      <c r="X680" s="1915"/>
      <c r="Y680" s="1915"/>
      <c r="Z680" s="1915"/>
      <c r="AA680" s="371"/>
      <c r="AB680" s="371"/>
    </row>
    <row r="681" spans="1:28" x14ac:dyDescent="0.35">
      <c r="A681" s="1915"/>
      <c r="B681" s="1915"/>
      <c r="C681" s="1915"/>
      <c r="D681" s="1915"/>
      <c r="E681" s="1915"/>
      <c r="F681" s="1915"/>
      <c r="G681" s="1915"/>
      <c r="H681" s="1915"/>
      <c r="I681" s="371"/>
      <c r="J681" s="371"/>
      <c r="K681" s="1915"/>
      <c r="L681" s="1915"/>
      <c r="M681" s="1915"/>
      <c r="N681" s="1915"/>
      <c r="O681" s="1915"/>
      <c r="P681" s="1915"/>
      <c r="Q681" s="1915"/>
      <c r="R681" s="1915"/>
      <c r="S681" s="1915"/>
      <c r="T681" s="371"/>
      <c r="U681" s="1915"/>
      <c r="V681" s="1915"/>
      <c r="W681" s="1915"/>
      <c r="X681" s="1915"/>
      <c r="Y681" s="1915"/>
      <c r="Z681" s="1915"/>
      <c r="AA681" s="371"/>
      <c r="AB681" s="371"/>
    </row>
    <row r="682" spans="1:28" x14ac:dyDescent="0.35">
      <c r="A682" s="1915"/>
      <c r="B682" s="1915"/>
      <c r="C682" s="1915"/>
      <c r="D682" s="1915"/>
      <c r="E682" s="1915"/>
      <c r="F682" s="1915"/>
      <c r="G682" s="1915"/>
      <c r="H682" s="1915"/>
      <c r="I682" s="371"/>
      <c r="J682" s="371"/>
      <c r="K682" s="1915"/>
      <c r="L682" s="1915"/>
      <c r="M682" s="1915"/>
      <c r="N682" s="1915"/>
      <c r="O682" s="1915"/>
      <c r="P682" s="1915"/>
      <c r="Q682" s="1915"/>
      <c r="R682" s="1915"/>
      <c r="S682" s="1915"/>
      <c r="T682" s="371"/>
      <c r="U682" s="1915"/>
      <c r="V682" s="1915"/>
      <c r="W682" s="1915"/>
      <c r="X682" s="1915"/>
      <c r="Y682" s="1915"/>
      <c r="Z682" s="1915"/>
      <c r="AA682" s="371"/>
      <c r="AB682" s="371"/>
    </row>
    <row r="683" spans="1:28" x14ac:dyDescent="0.35">
      <c r="A683" s="1915"/>
      <c r="B683" s="1915"/>
      <c r="C683" s="1915"/>
      <c r="D683" s="1915"/>
      <c r="E683" s="1915"/>
      <c r="F683" s="1915"/>
      <c r="G683" s="1915"/>
      <c r="H683" s="1915"/>
      <c r="I683" s="371"/>
      <c r="J683" s="371"/>
      <c r="K683" s="1915"/>
      <c r="L683" s="1915"/>
      <c r="M683" s="1915"/>
      <c r="N683" s="1915"/>
      <c r="O683" s="1915"/>
      <c r="P683" s="1915"/>
      <c r="Q683" s="1915"/>
      <c r="R683" s="1915"/>
      <c r="S683" s="1915"/>
      <c r="T683" s="371"/>
      <c r="U683" s="1915"/>
      <c r="V683" s="1915"/>
      <c r="W683" s="1915"/>
      <c r="X683" s="1915"/>
      <c r="Y683" s="1915"/>
      <c r="Z683" s="1915"/>
      <c r="AA683" s="371"/>
      <c r="AB683" s="371"/>
    </row>
    <row r="684" spans="1:28" x14ac:dyDescent="0.35">
      <c r="A684" s="1915"/>
      <c r="B684" s="1915"/>
      <c r="C684" s="1915"/>
      <c r="D684" s="1915"/>
      <c r="E684" s="1915"/>
      <c r="F684" s="1915"/>
      <c r="G684" s="1915"/>
      <c r="H684" s="1915"/>
      <c r="I684" s="371"/>
      <c r="J684" s="371"/>
      <c r="K684" s="1915"/>
      <c r="L684" s="1915"/>
      <c r="M684" s="1915"/>
      <c r="N684" s="1915"/>
      <c r="O684" s="1915"/>
      <c r="P684" s="1915"/>
      <c r="Q684" s="1915"/>
      <c r="R684" s="1915"/>
      <c r="S684" s="1915"/>
      <c r="T684" s="371"/>
      <c r="U684" s="1915"/>
      <c r="V684" s="1915"/>
      <c r="W684" s="1915"/>
      <c r="X684" s="1915"/>
      <c r="Y684" s="1915"/>
      <c r="Z684" s="1915"/>
      <c r="AA684" s="371"/>
      <c r="AB684" s="371"/>
    </row>
    <row r="685" spans="1:28" x14ac:dyDescent="0.35">
      <c r="A685" s="1915"/>
      <c r="B685" s="1915"/>
      <c r="C685" s="1915"/>
      <c r="D685" s="1915"/>
      <c r="E685" s="1915"/>
      <c r="F685" s="1915"/>
      <c r="G685" s="1915"/>
      <c r="H685" s="1915"/>
      <c r="I685" s="371"/>
      <c r="J685" s="371"/>
      <c r="K685" s="1915"/>
      <c r="L685" s="1915"/>
      <c r="M685" s="1915"/>
      <c r="N685" s="1915"/>
      <c r="O685" s="1915"/>
      <c r="P685" s="1915"/>
      <c r="Q685" s="1915"/>
      <c r="R685" s="1915"/>
      <c r="S685" s="1915"/>
      <c r="T685" s="371"/>
      <c r="U685" s="1915"/>
      <c r="V685" s="1915"/>
      <c r="W685" s="1915"/>
      <c r="X685" s="1915"/>
      <c r="Y685" s="1915"/>
      <c r="Z685" s="1915"/>
      <c r="AA685" s="371"/>
      <c r="AB685" s="371"/>
    </row>
    <row r="686" spans="1:28" x14ac:dyDescent="0.35">
      <c r="A686" s="1915"/>
      <c r="B686" s="1915"/>
      <c r="C686" s="1915"/>
      <c r="D686" s="1915"/>
      <c r="E686" s="1915"/>
      <c r="F686" s="1915"/>
      <c r="G686" s="1915"/>
      <c r="H686" s="1915"/>
      <c r="I686" s="371"/>
      <c r="J686" s="371"/>
      <c r="K686" s="1915"/>
      <c r="L686" s="1915"/>
      <c r="M686" s="1915"/>
      <c r="N686" s="1915"/>
      <c r="O686" s="1915"/>
      <c r="P686" s="1915"/>
      <c r="Q686" s="1915"/>
      <c r="R686" s="1915"/>
      <c r="S686" s="1915"/>
      <c r="T686" s="371"/>
      <c r="U686" s="1915"/>
      <c r="V686" s="1915"/>
      <c r="W686" s="1915"/>
      <c r="X686" s="1915"/>
      <c r="Y686" s="1915"/>
      <c r="Z686" s="1915"/>
      <c r="AA686" s="371"/>
      <c r="AB686" s="371"/>
    </row>
    <row r="687" spans="1:28" x14ac:dyDescent="0.35">
      <c r="A687" s="1915"/>
      <c r="B687" s="1915"/>
      <c r="C687" s="1915"/>
      <c r="D687" s="1915"/>
      <c r="E687" s="1915"/>
      <c r="F687" s="1915"/>
      <c r="G687" s="1915"/>
      <c r="H687" s="1915"/>
      <c r="I687" s="371"/>
      <c r="J687" s="371"/>
      <c r="K687" s="1915"/>
      <c r="L687" s="1915"/>
      <c r="M687" s="1915"/>
      <c r="N687" s="1915"/>
      <c r="O687" s="1915"/>
      <c r="P687" s="1915"/>
      <c r="Q687" s="1915"/>
      <c r="R687" s="1915"/>
      <c r="S687" s="1915"/>
      <c r="T687" s="371"/>
      <c r="U687" s="1915"/>
      <c r="V687" s="1915"/>
      <c r="W687" s="1915"/>
      <c r="X687" s="1915"/>
      <c r="Y687" s="1915"/>
      <c r="Z687" s="1915"/>
      <c r="AA687" s="371"/>
      <c r="AB687" s="371"/>
    </row>
    <row r="688" spans="1:28" x14ac:dyDescent="0.35">
      <c r="A688" s="1915"/>
      <c r="B688" s="1915"/>
      <c r="C688" s="1915"/>
      <c r="D688" s="1915"/>
      <c r="E688" s="1915"/>
      <c r="F688" s="1915"/>
      <c r="G688" s="1915"/>
      <c r="H688" s="1915"/>
      <c r="I688" s="371"/>
      <c r="J688" s="371"/>
      <c r="K688" s="1915"/>
      <c r="L688" s="1915"/>
      <c r="M688" s="1915"/>
      <c r="N688" s="1915"/>
      <c r="O688" s="1915"/>
      <c r="P688" s="1915"/>
      <c r="Q688" s="1915"/>
      <c r="R688" s="1915"/>
      <c r="S688" s="1915"/>
      <c r="T688" s="371"/>
      <c r="U688" s="1915"/>
      <c r="V688" s="1915"/>
      <c r="W688" s="1915"/>
      <c r="X688" s="1915"/>
      <c r="Y688" s="1915"/>
      <c r="Z688" s="1915"/>
      <c r="AA688" s="371"/>
      <c r="AB688" s="371"/>
    </row>
    <row r="689" spans="1:28" x14ac:dyDescent="0.35">
      <c r="A689" s="1915"/>
      <c r="B689" s="1915"/>
      <c r="C689" s="1915"/>
      <c r="D689" s="1915"/>
      <c r="E689" s="1915"/>
      <c r="F689" s="1915"/>
      <c r="G689" s="1915"/>
      <c r="H689" s="1915"/>
      <c r="I689" s="371"/>
      <c r="J689" s="371"/>
      <c r="K689" s="1915"/>
      <c r="L689" s="1915"/>
      <c r="M689" s="1915"/>
      <c r="N689" s="1915"/>
      <c r="O689" s="1915"/>
      <c r="P689" s="1915"/>
      <c r="Q689" s="1915"/>
      <c r="R689" s="1915"/>
      <c r="S689" s="1915"/>
      <c r="T689" s="371"/>
      <c r="U689" s="1915"/>
      <c r="V689" s="1915"/>
      <c r="W689" s="1915"/>
      <c r="X689" s="1915"/>
      <c r="Y689" s="1915"/>
      <c r="Z689" s="1915"/>
      <c r="AA689" s="371"/>
      <c r="AB689" s="371"/>
    </row>
    <row r="690" spans="1:28" x14ac:dyDescent="0.35">
      <c r="A690" s="1915"/>
      <c r="B690" s="1915"/>
      <c r="C690" s="1915"/>
      <c r="D690" s="1915"/>
      <c r="E690" s="1915"/>
      <c r="F690" s="1915"/>
      <c r="G690" s="1915"/>
      <c r="H690" s="1915"/>
      <c r="I690" s="371"/>
      <c r="J690" s="371"/>
      <c r="K690" s="1915"/>
      <c r="L690" s="1915"/>
      <c r="M690" s="1915"/>
      <c r="N690" s="1915"/>
      <c r="O690" s="1915"/>
      <c r="P690" s="1915"/>
      <c r="Q690" s="1915"/>
      <c r="R690" s="1915"/>
      <c r="S690" s="1915"/>
      <c r="T690" s="371"/>
      <c r="U690" s="1915"/>
      <c r="V690" s="1915"/>
      <c r="W690" s="1915"/>
      <c r="X690" s="1915"/>
      <c r="Y690" s="1915"/>
      <c r="Z690" s="1915"/>
      <c r="AA690" s="371"/>
      <c r="AB690" s="371"/>
    </row>
    <row r="691" spans="1:28" x14ac:dyDescent="0.35">
      <c r="A691" s="1915"/>
      <c r="B691" s="1915"/>
      <c r="C691" s="1915"/>
      <c r="D691" s="1915"/>
      <c r="E691" s="1915"/>
      <c r="F691" s="1915"/>
      <c r="G691" s="1915"/>
      <c r="H691" s="1915"/>
      <c r="I691" s="371"/>
      <c r="J691" s="371"/>
      <c r="K691" s="1915"/>
      <c r="L691" s="1915"/>
      <c r="M691" s="1915"/>
      <c r="N691" s="1915"/>
      <c r="O691" s="1915"/>
      <c r="P691" s="1915"/>
      <c r="Q691" s="1915"/>
      <c r="R691" s="1915"/>
      <c r="S691" s="1915"/>
      <c r="T691" s="371"/>
      <c r="U691" s="1915"/>
      <c r="V691" s="1915"/>
      <c r="W691" s="1915"/>
      <c r="X691" s="1915"/>
      <c r="Y691" s="1915"/>
      <c r="Z691" s="1915"/>
      <c r="AA691" s="371"/>
      <c r="AB691" s="371"/>
    </row>
    <row r="692" spans="1:28" x14ac:dyDescent="0.35">
      <c r="A692" s="1915"/>
      <c r="B692" s="1915"/>
      <c r="C692" s="1915"/>
      <c r="D692" s="1915"/>
      <c r="E692" s="1915"/>
      <c r="F692" s="1915"/>
      <c r="G692" s="1915"/>
      <c r="H692" s="1915"/>
      <c r="I692" s="371"/>
      <c r="J692" s="371"/>
      <c r="K692" s="1915"/>
      <c r="L692" s="1915"/>
      <c r="M692" s="1915"/>
      <c r="N692" s="1915"/>
      <c r="O692" s="1915"/>
      <c r="P692" s="1915"/>
      <c r="Q692" s="1915"/>
      <c r="R692" s="1915"/>
      <c r="S692" s="1915"/>
      <c r="T692" s="371"/>
      <c r="U692" s="1915"/>
      <c r="V692" s="1915"/>
      <c r="W692" s="1915"/>
      <c r="X692" s="1915"/>
      <c r="Y692" s="1915"/>
      <c r="Z692" s="1915"/>
      <c r="AA692" s="371"/>
      <c r="AB692" s="371"/>
    </row>
    <row r="693" spans="1:28" x14ac:dyDescent="0.35">
      <c r="A693" s="1915"/>
      <c r="B693" s="1915"/>
      <c r="C693" s="1915"/>
      <c r="D693" s="1915"/>
      <c r="E693" s="1915"/>
      <c r="F693" s="1915"/>
      <c r="G693" s="1915"/>
      <c r="H693" s="1915"/>
      <c r="I693" s="371"/>
      <c r="J693" s="371"/>
      <c r="K693" s="1915"/>
      <c r="L693" s="1915"/>
      <c r="M693" s="1915"/>
      <c r="N693" s="1915"/>
      <c r="O693" s="1915"/>
      <c r="P693" s="1915"/>
      <c r="Q693" s="1915"/>
      <c r="R693" s="1915"/>
      <c r="S693" s="1915"/>
      <c r="T693" s="371"/>
      <c r="U693" s="1915"/>
      <c r="V693" s="1915"/>
      <c r="W693" s="1915"/>
      <c r="X693" s="1915"/>
      <c r="Y693" s="1915"/>
      <c r="Z693" s="1915"/>
      <c r="AA693" s="371"/>
      <c r="AB693" s="371"/>
    </row>
    <row r="694" spans="1:28" x14ac:dyDescent="0.35">
      <c r="A694" s="1915"/>
      <c r="B694" s="1915"/>
      <c r="C694" s="1915"/>
      <c r="D694" s="1915"/>
      <c r="E694" s="1915"/>
      <c r="F694" s="1915"/>
      <c r="G694" s="1915"/>
      <c r="H694" s="1915"/>
      <c r="I694" s="371"/>
      <c r="J694" s="371"/>
      <c r="K694" s="1915"/>
      <c r="L694" s="1915"/>
      <c r="M694" s="1915"/>
      <c r="N694" s="1915"/>
      <c r="O694" s="1915"/>
      <c r="P694" s="1915"/>
      <c r="Q694" s="1915"/>
      <c r="R694" s="1915"/>
      <c r="S694" s="1915"/>
      <c r="T694" s="371"/>
      <c r="U694" s="1915"/>
      <c r="V694" s="1915"/>
      <c r="W694" s="1915"/>
      <c r="X694" s="1915"/>
      <c r="Y694" s="1915"/>
      <c r="Z694" s="1915"/>
      <c r="AA694" s="371"/>
      <c r="AB694" s="371"/>
    </row>
    <row r="695" spans="1:28" x14ac:dyDescent="0.35">
      <c r="A695" s="1915"/>
      <c r="B695" s="1915"/>
      <c r="C695" s="1915"/>
      <c r="D695" s="1915"/>
      <c r="E695" s="1915"/>
      <c r="F695" s="1915"/>
      <c r="G695" s="1915"/>
      <c r="H695" s="1915"/>
      <c r="I695" s="371"/>
      <c r="J695" s="371"/>
      <c r="K695" s="1915"/>
      <c r="L695" s="1915"/>
      <c r="M695" s="1915"/>
      <c r="N695" s="1915"/>
      <c r="O695" s="1915"/>
      <c r="P695" s="1915"/>
      <c r="Q695" s="1915"/>
      <c r="R695" s="1915"/>
      <c r="S695" s="1915"/>
      <c r="T695" s="371"/>
      <c r="U695" s="1915"/>
      <c r="V695" s="1915"/>
      <c r="W695" s="1915"/>
      <c r="X695" s="1915"/>
      <c r="Y695" s="1915"/>
      <c r="Z695" s="1915"/>
      <c r="AA695" s="371"/>
      <c r="AB695" s="371"/>
    </row>
    <row r="696" spans="1:28" x14ac:dyDescent="0.35">
      <c r="A696" s="1915"/>
      <c r="B696" s="1915"/>
      <c r="C696" s="1915"/>
      <c r="D696" s="1915"/>
      <c r="E696" s="1915"/>
      <c r="F696" s="1915"/>
      <c r="G696" s="1915"/>
      <c r="H696" s="1915"/>
      <c r="I696" s="371"/>
      <c r="J696" s="371"/>
      <c r="K696" s="1915"/>
      <c r="L696" s="1915"/>
      <c r="M696" s="1915"/>
      <c r="N696" s="1915"/>
      <c r="O696" s="1915"/>
      <c r="P696" s="1915"/>
      <c r="Q696" s="1915"/>
      <c r="R696" s="1915"/>
      <c r="S696" s="1915"/>
      <c r="T696" s="371"/>
      <c r="U696" s="1915"/>
      <c r="V696" s="1915"/>
      <c r="W696" s="1915"/>
      <c r="X696" s="1915"/>
      <c r="Y696" s="1915"/>
      <c r="Z696" s="1915"/>
      <c r="AA696" s="371"/>
      <c r="AB696" s="371"/>
    </row>
    <row r="697" spans="1:28" x14ac:dyDescent="0.35">
      <c r="A697" s="1915"/>
      <c r="B697" s="1915"/>
      <c r="C697" s="1915"/>
      <c r="D697" s="1915"/>
      <c r="E697" s="1915"/>
      <c r="F697" s="1915"/>
      <c r="G697" s="1915"/>
      <c r="H697" s="1915"/>
      <c r="I697" s="371"/>
      <c r="J697" s="371"/>
      <c r="K697" s="1915"/>
      <c r="L697" s="1915"/>
      <c r="M697" s="1915"/>
      <c r="N697" s="1915"/>
      <c r="O697" s="1915"/>
      <c r="P697" s="1915"/>
      <c r="Q697" s="1915"/>
      <c r="R697" s="1915"/>
      <c r="S697" s="1915"/>
      <c r="T697" s="371"/>
      <c r="U697" s="1915"/>
      <c r="V697" s="1915"/>
      <c r="W697" s="1915"/>
      <c r="X697" s="1915"/>
      <c r="Y697" s="1915"/>
      <c r="Z697" s="1915"/>
      <c r="AA697" s="371"/>
      <c r="AB697" s="371"/>
    </row>
    <row r="698" spans="1:28" x14ac:dyDescent="0.35">
      <c r="A698" s="1915"/>
      <c r="B698" s="1915"/>
      <c r="C698" s="1915"/>
      <c r="D698" s="1915"/>
      <c r="E698" s="1915"/>
      <c r="F698" s="1915"/>
      <c r="G698" s="1915"/>
      <c r="H698" s="1915"/>
      <c r="I698" s="371"/>
      <c r="J698" s="371"/>
      <c r="K698" s="1915"/>
      <c r="L698" s="1915"/>
      <c r="M698" s="1915"/>
      <c r="N698" s="1915"/>
      <c r="O698" s="1915"/>
      <c r="P698" s="1915"/>
      <c r="Q698" s="1915"/>
      <c r="R698" s="1915"/>
      <c r="S698" s="1915"/>
      <c r="T698" s="371"/>
      <c r="U698" s="1915"/>
      <c r="V698" s="1915"/>
      <c r="W698" s="1915"/>
      <c r="X698" s="1915"/>
      <c r="Y698" s="1915"/>
      <c r="Z698" s="1915"/>
      <c r="AA698" s="371"/>
      <c r="AB698" s="371"/>
    </row>
    <row r="699" spans="1:28" x14ac:dyDescent="0.35">
      <c r="A699" s="1915"/>
      <c r="B699" s="1915"/>
      <c r="C699" s="1915"/>
      <c r="D699" s="1915"/>
      <c r="E699" s="1915"/>
      <c r="F699" s="1915"/>
      <c r="G699" s="1915"/>
      <c r="H699" s="1915"/>
      <c r="I699" s="371"/>
      <c r="J699" s="371"/>
      <c r="K699" s="1915"/>
      <c r="L699" s="1915"/>
      <c r="M699" s="1915"/>
      <c r="N699" s="1915"/>
      <c r="O699" s="1915"/>
      <c r="P699" s="1915"/>
      <c r="Q699" s="1915"/>
      <c r="R699" s="1915"/>
      <c r="S699" s="1915"/>
      <c r="T699" s="371"/>
      <c r="U699" s="1915"/>
      <c r="V699" s="1915"/>
      <c r="W699" s="1915"/>
      <c r="X699" s="1915"/>
      <c r="Y699" s="1915"/>
      <c r="Z699" s="1915"/>
      <c r="AA699" s="371"/>
      <c r="AB699" s="371"/>
    </row>
    <row r="700" spans="1:28" x14ac:dyDescent="0.35">
      <c r="A700" s="1915"/>
      <c r="B700" s="1915"/>
      <c r="C700" s="1915"/>
      <c r="D700" s="1915"/>
      <c r="E700" s="1915"/>
      <c r="F700" s="1915"/>
      <c r="G700" s="1915"/>
      <c r="H700" s="1915"/>
      <c r="I700" s="371"/>
      <c r="J700" s="371"/>
      <c r="K700" s="1915"/>
      <c r="L700" s="1915"/>
      <c r="M700" s="1915"/>
      <c r="N700" s="1915"/>
      <c r="O700" s="1915"/>
      <c r="P700" s="1915"/>
      <c r="Q700" s="1915"/>
      <c r="R700" s="1915"/>
      <c r="S700" s="1915"/>
      <c r="T700" s="371"/>
      <c r="U700" s="1915"/>
      <c r="V700" s="1915"/>
      <c r="W700" s="1915"/>
      <c r="X700" s="1915"/>
      <c r="Y700" s="1915"/>
      <c r="Z700" s="1915"/>
      <c r="AA700" s="371"/>
      <c r="AB700" s="371"/>
    </row>
    <row r="701" spans="1:28" x14ac:dyDescent="0.35">
      <c r="A701" s="1915"/>
      <c r="B701" s="1915"/>
      <c r="C701" s="1915"/>
      <c r="D701" s="1915"/>
      <c r="E701" s="1915"/>
      <c r="F701" s="1915"/>
      <c r="G701" s="1915"/>
      <c r="H701" s="1915"/>
      <c r="I701" s="371"/>
      <c r="J701" s="371"/>
      <c r="K701" s="1915"/>
      <c r="L701" s="1915"/>
      <c r="M701" s="1915"/>
      <c r="N701" s="1915"/>
      <c r="O701" s="1915"/>
      <c r="P701" s="1915"/>
      <c r="Q701" s="1915"/>
      <c r="R701" s="1915"/>
      <c r="S701" s="1915"/>
      <c r="T701" s="371"/>
      <c r="U701" s="1915"/>
      <c r="V701" s="1915"/>
      <c r="W701" s="1915"/>
      <c r="X701" s="1915"/>
      <c r="Y701" s="1915"/>
      <c r="Z701" s="1915"/>
      <c r="AA701" s="371"/>
      <c r="AB701" s="371"/>
    </row>
    <row r="702" spans="1:28" x14ac:dyDescent="0.35">
      <c r="A702" s="1915"/>
      <c r="B702" s="1915"/>
      <c r="C702" s="1915"/>
      <c r="D702" s="1915"/>
      <c r="E702" s="1915"/>
      <c r="F702" s="1915"/>
      <c r="G702" s="1915"/>
      <c r="H702" s="1915"/>
      <c r="I702" s="371"/>
      <c r="J702" s="371"/>
      <c r="K702" s="1915"/>
      <c r="L702" s="1915"/>
      <c r="M702" s="1915"/>
      <c r="N702" s="1915"/>
      <c r="O702" s="1915"/>
      <c r="P702" s="1915"/>
      <c r="Q702" s="1915"/>
      <c r="R702" s="1915"/>
      <c r="S702" s="1915"/>
      <c r="T702" s="371"/>
      <c r="U702" s="1915"/>
      <c r="V702" s="1915"/>
      <c r="W702" s="1915"/>
      <c r="X702" s="1915"/>
      <c r="Y702" s="1915"/>
      <c r="Z702" s="1915"/>
      <c r="AA702" s="371"/>
      <c r="AB702" s="371"/>
    </row>
    <row r="703" spans="1:28" x14ac:dyDescent="0.35">
      <c r="A703" s="1915"/>
      <c r="B703" s="1915"/>
      <c r="C703" s="1915"/>
      <c r="D703" s="1915"/>
      <c r="E703" s="1915"/>
      <c r="F703" s="1915"/>
      <c r="G703" s="1915"/>
      <c r="H703" s="1915"/>
      <c r="I703" s="371"/>
      <c r="J703" s="371"/>
      <c r="K703" s="1915"/>
      <c r="L703" s="1915"/>
      <c r="M703" s="1915"/>
      <c r="N703" s="1915"/>
      <c r="O703" s="1915"/>
      <c r="P703" s="1915"/>
      <c r="Q703" s="1915"/>
      <c r="R703" s="1915"/>
      <c r="S703" s="1915"/>
      <c r="T703" s="371"/>
      <c r="U703" s="1915"/>
      <c r="V703" s="1915"/>
      <c r="W703" s="1915"/>
      <c r="X703" s="1915"/>
      <c r="Y703" s="1915"/>
      <c r="Z703" s="1915"/>
      <c r="AA703" s="371"/>
      <c r="AB703" s="371"/>
    </row>
    <row r="704" spans="1:28" x14ac:dyDescent="0.35">
      <c r="A704" s="1915"/>
      <c r="B704" s="1915"/>
      <c r="C704" s="1915"/>
      <c r="D704" s="1915"/>
      <c r="E704" s="1915"/>
      <c r="F704" s="1915"/>
      <c r="G704" s="1915"/>
      <c r="H704" s="1915"/>
      <c r="I704" s="371"/>
      <c r="J704" s="371"/>
      <c r="K704" s="1915"/>
      <c r="L704" s="1915"/>
      <c r="M704" s="1915"/>
      <c r="N704" s="1915"/>
      <c r="O704" s="1915"/>
      <c r="P704" s="1915"/>
      <c r="Q704" s="1915"/>
      <c r="R704" s="1915"/>
      <c r="S704" s="1915"/>
      <c r="T704" s="371"/>
      <c r="U704" s="1915"/>
      <c r="V704" s="1915"/>
      <c r="W704" s="1915"/>
      <c r="X704" s="1915"/>
      <c r="Y704" s="1915"/>
      <c r="Z704" s="1915"/>
      <c r="AA704" s="371"/>
      <c r="AB704" s="371"/>
    </row>
    <row r="705" spans="1:28" x14ac:dyDescent="0.35">
      <c r="A705" s="1915"/>
      <c r="B705" s="1915"/>
      <c r="C705" s="1915"/>
      <c r="D705" s="1915"/>
      <c r="E705" s="1915"/>
      <c r="F705" s="1915"/>
      <c r="G705" s="1915"/>
      <c r="H705" s="1915"/>
      <c r="I705" s="371"/>
      <c r="J705" s="371"/>
      <c r="K705" s="1915"/>
      <c r="L705" s="1915"/>
      <c r="M705" s="1915"/>
      <c r="N705" s="1915"/>
      <c r="O705" s="1915"/>
      <c r="P705" s="1915"/>
      <c r="Q705" s="1915"/>
      <c r="R705" s="1915"/>
      <c r="S705" s="1915"/>
      <c r="T705" s="371"/>
      <c r="U705" s="1915"/>
      <c r="V705" s="1915"/>
      <c r="W705" s="1915"/>
      <c r="X705" s="1915"/>
      <c r="Y705" s="1915"/>
      <c r="Z705" s="1915"/>
      <c r="AA705" s="371"/>
      <c r="AB705" s="371"/>
    </row>
    <row r="706" spans="1:28" x14ac:dyDescent="0.35">
      <c r="A706" s="1915"/>
      <c r="B706" s="1915"/>
      <c r="C706" s="1915"/>
      <c r="D706" s="1915"/>
      <c r="E706" s="1915"/>
      <c r="F706" s="1915"/>
      <c r="G706" s="1915"/>
      <c r="H706" s="1915"/>
      <c r="I706" s="371"/>
      <c r="J706" s="371"/>
      <c r="K706" s="1915"/>
      <c r="L706" s="1915"/>
      <c r="M706" s="1915"/>
      <c r="N706" s="1915"/>
      <c r="O706" s="1915"/>
      <c r="P706" s="1915"/>
      <c r="Q706" s="1915"/>
      <c r="R706" s="1915"/>
      <c r="S706" s="1915"/>
      <c r="T706" s="371"/>
      <c r="U706" s="1915"/>
      <c r="V706" s="1915"/>
      <c r="W706" s="1915"/>
      <c r="X706" s="1915"/>
      <c r="Y706" s="1915"/>
      <c r="Z706" s="1915"/>
      <c r="AA706" s="371"/>
      <c r="AB706" s="371"/>
    </row>
    <row r="707" spans="1:28" x14ac:dyDescent="0.35">
      <c r="A707" s="1915"/>
      <c r="B707" s="1915"/>
      <c r="C707" s="1915"/>
      <c r="D707" s="1915"/>
      <c r="E707" s="1915"/>
      <c r="F707" s="1915"/>
      <c r="G707" s="1915"/>
      <c r="H707" s="1915"/>
      <c r="I707" s="371"/>
      <c r="J707" s="371"/>
      <c r="K707" s="1915"/>
      <c r="L707" s="1915"/>
      <c r="M707" s="1915"/>
      <c r="N707" s="1915"/>
      <c r="O707" s="1915"/>
      <c r="P707" s="1915"/>
      <c r="Q707" s="1915"/>
      <c r="R707" s="1915"/>
      <c r="S707" s="1915"/>
      <c r="T707" s="371"/>
      <c r="U707" s="1915"/>
      <c r="V707" s="1915"/>
      <c r="W707" s="1915"/>
      <c r="X707" s="1915"/>
      <c r="Y707" s="1915"/>
      <c r="Z707" s="1915"/>
      <c r="AA707" s="371"/>
      <c r="AB707" s="371"/>
    </row>
    <row r="708" spans="1:28" x14ac:dyDescent="0.35">
      <c r="A708" s="1915"/>
      <c r="B708" s="1915"/>
      <c r="C708" s="1915"/>
      <c r="D708" s="1915"/>
      <c r="E708" s="1915"/>
      <c r="F708" s="1915"/>
      <c r="G708" s="1915"/>
      <c r="H708" s="1915"/>
      <c r="I708" s="371"/>
      <c r="J708" s="371"/>
      <c r="K708" s="1915"/>
      <c r="L708" s="1915"/>
      <c r="M708" s="1915"/>
      <c r="N708" s="1915"/>
      <c r="O708" s="1915"/>
      <c r="P708" s="1915"/>
      <c r="Q708" s="1915"/>
      <c r="R708" s="1915"/>
      <c r="S708" s="1915"/>
      <c r="T708" s="371"/>
      <c r="U708" s="1915"/>
      <c r="V708" s="1915"/>
      <c r="W708" s="1915"/>
      <c r="X708" s="1915"/>
      <c r="Y708" s="1915"/>
      <c r="Z708" s="1915"/>
      <c r="AA708" s="371"/>
      <c r="AB708" s="371"/>
    </row>
    <row r="709" spans="1:28" x14ac:dyDescent="0.35">
      <c r="A709" s="1915"/>
      <c r="B709" s="1915"/>
      <c r="C709" s="1915"/>
      <c r="D709" s="1915"/>
      <c r="E709" s="1915"/>
      <c r="F709" s="1915"/>
      <c r="G709" s="1915"/>
      <c r="H709" s="1915"/>
      <c r="I709" s="371"/>
      <c r="J709" s="371"/>
      <c r="K709" s="1915"/>
      <c r="L709" s="1915"/>
      <c r="M709" s="1915"/>
      <c r="N709" s="1915"/>
      <c r="O709" s="1915"/>
      <c r="P709" s="1915"/>
      <c r="Q709" s="1915"/>
      <c r="R709" s="1915"/>
      <c r="S709" s="1915"/>
      <c r="T709" s="371"/>
      <c r="U709" s="1915"/>
      <c r="V709" s="1915"/>
      <c r="W709" s="1915"/>
      <c r="X709" s="1915"/>
      <c r="Y709" s="1915"/>
      <c r="Z709" s="1915"/>
      <c r="AA709" s="371"/>
      <c r="AB709" s="371"/>
    </row>
    <row r="710" spans="1:28" x14ac:dyDescent="0.35">
      <c r="A710" s="1915"/>
      <c r="B710" s="1915"/>
      <c r="C710" s="1915"/>
      <c r="D710" s="1915"/>
      <c r="E710" s="1915"/>
      <c r="F710" s="1915"/>
      <c r="G710" s="1915"/>
      <c r="H710" s="1915"/>
      <c r="I710" s="371"/>
      <c r="J710" s="371"/>
      <c r="K710" s="1915"/>
      <c r="L710" s="1915"/>
      <c r="M710" s="1915"/>
      <c r="N710" s="1915"/>
      <c r="O710" s="1915"/>
      <c r="P710" s="1915"/>
      <c r="Q710" s="1915"/>
      <c r="R710" s="1915"/>
      <c r="S710" s="1915"/>
      <c r="T710" s="371"/>
      <c r="U710" s="1915"/>
      <c r="V710" s="1915"/>
      <c r="W710" s="1915"/>
      <c r="X710" s="1915"/>
      <c r="Y710" s="1915"/>
      <c r="Z710" s="1915"/>
      <c r="AA710" s="371"/>
      <c r="AB710" s="371"/>
    </row>
    <row r="711" spans="1:28" x14ac:dyDescent="0.35">
      <c r="A711" s="1915"/>
      <c r="B711" s="1915"/>
      <c r="C711" s="1915"/>
      <c r="D711" s="1915"/>
      <c r="E711" s="1915"/>
      <c r="F711" s="1915"/>
      <c r="G711" s="1915"/>
      <c r="H711" s="1915"/>
      <c r="I711" s="371"/>
      <c r="J711" s="371"/>
      <c r="K711" s="1915"/>
      <c r="L711" s="1915"/>
      <c r="M711" s="1915"/>
      <c r="N711" s="1915"/>
      <c r="O711" s="1915"/>
      <c r="P711" s="1915"/>
      <c r="Q711" s="1915"/>
      <c r="R711" s="1915"/>
      <c r="S711" s="1915"/>
      <c r="T711" s="371"/>
      <c r="U711" s="1915"/>
      <c r="V711" s="1915"/>
      <c r="W711" s="1915"/>
      <c r="X711" s="1915"/>
      <c r="Y711" s="1915"/>
      <c r="Z711" s="1915"/>
      <c r="AA711" s="371"/>
      <c r="AB711" s="371"/>
    </row>
    <row r="712" spans="1:28" x14ac:dyDescent="0.35">
      <c r="A712" s="1915"/>
      <c r="B712" s="1915"/>
      <c r="C712" s="1915"/>
      <c r="D712" s="1915"/>
      <c r="E712" s="1915"/>
      <c r="F712" s="1915"/>
      <c r="G712" s="1915"/>
      <c r="H712" s="1915"/>
      <c r="I712" s="371"/>
      <c r="J712" s="371"/>
      <c r="K712" s="1915"/>
      <c r="L712" s="1915"/>
      <c r="M712" s="1915"/>
      <c r="N712" s="1915"/>
      <c r="O712" s="1915"/>
      <c r="P712" s="1915"/>
      <c r="Q712" s="1915"/>
      <c r="R712" s="1915"/>
      <c r="S712" s="1915"/>
      <c r="T712" s="371"/>
      <c r="U712" s="1915"/>
      <c r="V712" s="1915"/>
      <c r="W712" s="1915"/>
      <c r="X712" s="1915"/>
      <c r="Y712" s="1915"/>
      <c r="Z712" s="1915"/>
      <c r="AA712" s="371"/>
      <c r="AB712" s="371"/>
    </row>
    <row r="713" spans="1:28" x14ac:dyDescent="0.35">
      <c r="A713" s="1915"/>
      <c r="B713" s="1915"/>
      <c r="C713" s="1915"/>
      <c r="D713" s="1915"/>
      <c r="E713" s="1915"/>
      <c r="F713" s="1915"/>
      <c r="G713" s="1915"/>
      <c r="H713" s="1915"/>
      <c r="I713" s="371"/>
      <c r="J713" s="371"/>
      <c r="K713" s="1915"/>
      <c r="L713" s="1915"/>
      <c r="M713" s="1915"/>
      <c r="N713" s="1915"/>
      <c r="O713" s="1915"/>
      <c r="P713" s="1915"/>
      <c r="Q713" s="1915"/>
      <c r="R713" s="1915"/>
      <c r="S713" s="1915"/>
      <c r="T713" s="371"/>
      <c r="U713" s="1915"/>
      <c r="V713" s="1915"/>
      <c r="W713" s="1915"/>
      <c r="X713" s="1915"/>
      <c r="Y713" s="1915"/>
      <c r="Z713" s="1915"/>
      <c r="AA713" s="371"/>
      <c r="AB713" s="371"/>
    </row>
    <row r="714" spans="1:28" x14ac:dyDescent="0.35">
      <c r="A714" s="1915"/>
      <c r="B714" s="1915"/>
      <c r="C714" s="1915"/>
      <c r="D714" s="1915"/>
      <c r="E714" s="1915"/>
      <c r="F714" s="1915"/>
      <c r="G714" s="1915"/>
      <c r="H714" s="1915"/>
      <c r="I714" s="371"/>
      <c r="J714" s="371"/>
      <c r="K714" s="1915"/>
      <c r="L714" s="1915"/>
      <c r="M714" s="1915"/>
      <c r="N714" s="1915"/>
      <c r="O714" s="1915"/>
      <c r="P714" s="1915"/>
      <c r="Q714" s="1915"/>
      <c r="R714" s="1915"/>
      <c r="S714" s="1915"/>
      <c r="T714" s="371"/>
      <c r="U714" s="1915"/>
      <c r="V714" s="1915"/>
      <c r="W714" s="1915"/>
      <c r="X714" s="1915"/>
      <c r="Y714" s="1915"/>
      <c r="Z714" s="1915"/>
      <c r="AA714" s="371"/>
      <c r="AB714" s="371"/>
    </row>
    <row r="715" spans="1:28" x14ac:dyDescent="0.35">
      <c r="A715" s="1915"/>
      <c r="B715" s="1915"/>
      <c r="C715" s="1915"/>
      <c r="D715" s="1915"/>
      <c r="E715" s="1915"/>
      <c r="F715" s="1915"/>
      <c r="G715" s="1915"/>
      <c r="H715" s="1915"/>
      <c r="I715" s="371"/>
      <c r="J715" s="371"/>
      <c r="K715" s="1915"/>
      <c r="L715" s="1915"/>
      <c r="M715" s="1915"/>
      <c r="N715" s="1915"/>
      <c r="O715" s="1915"/>
      <c r="P715" s="1915"/>
      <c r="Q715" s="1915"/>
      <c r="R715" s="1915"/>
      <c r="S715" s="1915"/>
      <c r="T715" s="371"/>
      <c r="U715" s="1915"/>
      <c r="V715" s="1915"/>
      <c r="W715" s="1915"/>
      <c r="X715" s="1915"/>
      <c r="Y715" s="1915"/>
      <c r="Z715" s="1915"/>
      <c r="AA715" s="371"/>
      <c r="AB715" s="371"/>
    </row>
    <row r="716" spans="1:28" x14ac:dyDescent="0.35">
      <c r="A716" s="1915"/>
      <c r="B716" s="1915"/>
      <c r="C716" s="1915"/>
      <c r="D716" s="1915"/>
      <c r="E716" s="1915"/>
      <c r="F716" s="1915"/>
      <c r="G716" s="1915"/>
      <c r="H716" s="1915"/>
      <c r="I716" s="371"/>
      <c r="J716" s="371"/>
      <c r="K716" s="1915"/>
      <c r="L716" s="1915"/>
      <c r="M716" s="1915"/>
      <c r="N716" s="1915"/>
      <c r="O716" s="1915"/>
      <c r="P716" s="1915"/>
      <c r="Q716" s="1915"/>
      <c r="R716" s="1915"/>
      <c r="S716" s="1915"/>
      <c r="T716" s="371"/>
      <c r="U716" s="1915"/>
      <c r="V716" s="1915"/>
      <c r="W716" s="1915"/>
      <c r="X716" s="1915"/>
      <c r="Y716" s="1915"/>
      <c r="Z716" s="1915"/>
      <c r="AA716" s="371"/>
      <c r="AB716" s="371"/>
    </row>
    <row r="717" spans="1:28" x14ac:dyDescent="0.35">
      <c r="A717" s="1915"/>
      <c r="B717" s="1915"/>
      <c r="C717" s="1915"/>
      <c r="D717" s="1915"/>
      <c r="E717" s="1915"/>
      <c r="F717" s="1915"/>
      <c r="G717" s="1915"/>
      <c r="H717" s="1915"/>
      <c r="I717" s="371"/>
      <c r="J717" s="371"/>
      <c r="K717" s="1915"/>
      <c r="L717" s="1915"/>
      <c r="M717" s="1915"/>
      <c r="N717" s="1915"/>
      <c r="O717" s="1915"/>
      <c r="P717" s="1915"/>
      <c r="Q717" s="1915"/>
      <c r="R717" s="1915"/>
      <c r="S717" s="1915"/>
      <c r="T717" s="371"/>
      <c r="U717" s="1915"/>
      <c r="V717" s="1915"/>
      <c r="W717" s="1915"/>
      <c r="X717" s="1915"/>
      <c r="Y717" s="1915"/>
      <c r="Z717" s="1915"/>
      <c r="AA717" s="371"/>
      <c r="AB717" s="371"/>
    </row>
    <row r="718" spans="1:28" x14ac:dyDescent="0.35">
      <c r="A718" s="1915"/>
      <c r="B718" s="1915"/>
      <c r="C718" s="1915"/>
      <c r="D718" s="1915"/>
      <c r="E718" s="1915"/>
      <c r="F718" s="1915"/>
      <c r="G718" s="1915"/>
      <c r="H718" s="1915"/>
      <c r="I718" s="371"/>
      <c r="J718" s="371"/>
      <c r="K718" s="1915"/>
      <c r="L718" s="1915"/>
      <c r="M718" s="1915"/>
      <c r="N718" s="1915"/>
      <c r="O718" s="1915"/>
      <c r="P718" s="1915"/>
      <c r="Q718" s="1915"/>
      <c r="R718" s="1915"/>
      <c r="S718" s="1915"/>
      <c r="T718" s="371"/>
      <c r="U718" s="1915"/>
      <c r="V718" s="1915"/>
      <c r="W718" s="1915"/>
      <c r="X718" s="1915"/>
      <c r="Y718" s="1915"/>
      <c r="Z718" s="1915"/>
      <c r="AA718" s="371"/>
      <c r="AB718" s="371"/>
    </row>
    <row r="719" spans="1:28" x14ac:dyDescent="0.35">
      <c r="A719" s="1915"/>
      <c r="B719" s="1915"/>
      <c r="C719" s="1915"/>
      <c r="D719" s="1915"/>
      <c r="E719" s="1915"/>
      <c r="F719" s="1915"/>
      <c r="G719" s="1915"/>
      <c r="H719" s="1915"/>
      <c r="I719" s="371"/>
      <c r="J719" s="371"/>
      <c r="K719" s="1915"/>
      <c r="L719" s="1915"/>
      <c r="M719" s="1915"/>
      <c r="N719" s="1915"/>
      <c r="O719" s="1915"/>
      <c r="P719" s="1915"/>
      <c r="Q719" s="1915"/>
      <c r="R719" s="1915"/>
      <c r="S719" s="1915"/>
      <c r="T719" s="371"/>
      <c r="U719" s="1915"/>
      <c r="V719" s="1915"/>
      <c r="W719" s="1915"/>
      <c r="X719" s="1915"/>
      <c r="Y719" s="1915"/>
      <c r="Z719" s="1915"/>
      <c r="AA719" s="371"/>
      <c r="AB719" s="371"/>
    </row>
    <row r="720" spans="1:28" x14ac:dyDescent="0.35">
      <c r="A720" s="1915"/>
      <c r="B720" s="1915"/>
      <c r="C720" s="1915"/>
      <c r="D720" s="1915"/>
      <c r="E720" s="1915"/>
      <c r="F720" s="1915"/>
      <c r="G720" s="1915"/>
      <c r="H720" s="1915"/>
      <c r="I720" s="371"/>
      <c r="J720" s="371"/>
      <c r="K720" s="1915"/>
      <c r="L720" s="1915"/>
      <c r="M720" s="1915"/>
      <c r="N720" s="1915"/>
      <c r="O720" s="1915"/>
      <c r="P720" s="1915"/>
      <c r="Q720" s="1915"/>
      <c r="R720" s="1915"/>
      <c r="S720" s="1915"/>
      <c r="T720" s="371"/>
      <c r="U720" s="1915"/>
      <c r="V720" s="1915"/>
      <c r="W720" s="1915"/>
      <c r="X720" s="1915"/>
      <c r="Y720" s="1915"/>
      <c r="Z720" s="1915"/>
      <c r="AA720" s="371"/>
      <c r="AB720" s="371"/>
    </row>
    <row r="721" spans="1:28" x14ac:dyDescent="0.35">
      <c r="A721" s="1915"/>
      <c r="B721" s="1915"/>
      <c r="C721" s="1915"/>
      <c r="D721" s="1915"/>
      <c r="E721" s="1915"/>
      <c r="F721" s="1915"/>
      <c r="G721" s="1915"/>
      <c r="H721" s="1915"/>
      <c r="I721" s="371"/>
      <c r="J721" s="371"/>
      <c r="K721" s="1915"/>
      <c r="L721" s="1915"/>
      <c r="M721" s="1915"/>
      <c r="N721" s="1915"/>
      <c r="O721" s="1915"/>
      <c r="P721" s="1915"/>
      <c r="Q721" s="1915"/>
      <c r="R721" s="1915"/>
      <c r="S721" s="1915"/>
      <c r="T721" s="371"/>
      <c r="U721" s="1915"/>
      <c r="V721" s="1915"/>
      <c r="W721" s="1915"/>
      <c r="X721" s="1915"/>
      <c r="Y721" s="1915"/>
      <c r="Z721" s="1915"/>
      <c r="AA721" s="371"/>
      <c r="AB721" s="371"/>
    </row>
    <row r="722" spans="1:28" x14ac:dyDescent="0.35">
      <c r="A722" s="1915"/>
      <c r="B722" s="1915"/>
      <c r="C722" s="1915"/>
      <c r="D722" s="1915"/>
      <c r="E722" s="1915"/>
      <c r="F722" s="1915"/>
      <c r="G722" s="1915"/>
      <c r="H722" s="1915"/>
      <c r="I722" s="371"/>
      <c r="J722" s="371"/>
      <c r="K722" s="1915"/>
      <c r="L722" s="1915"/>
      <c r="M722" s="1915"/>
      <c r="N722" s="1915"/>
      <c r="O722" s="1915"/>
      <c r="P722" s="1915"/>
      <c r="Q722" s="1915"/>
      <c r="R722" s="1915"/>
      <c r="S722" s="1915"/>
      <c r="T722" s="371"/>
      <c r="U722" s="1915"/>
      <c r="V722" s="1915"/>
      <c r="W722" s="1915"/>
      <c r="X722" s="1915"/>
      <c r="Y722" s="1915"/>
      <c r="Z722" s="1915"/>
      <c r="AA722" s="371"/>
      <c r="AB722" s="371"/>
    </row>
    <row r="723" spans="1:28" x14ac:dyDescent="0.35">
      <c r="A723" s="1915"/>
      <c r="B723" s="1915"/>
      <c r="C723" s="1915"/>
      <c r="D723" s="1915"/>
      <c r="E723" s="1915"/>
      <c r="F723" s="1915"/>
      <c r="G723" s="1915"/>
      <c r="H723" s="1915"/>
      <c r="I723" s="371"/>
      <c r="J723" s="371"/>
      <c r="K723" s="1915"/>
      <c r="L723" s="1915"/>
      <c r="M723" s="1915"/>
      <c r="N723" s="1915"/>
      <c r="O723" s="1915"/>
      <c r="P723" s="1915"/>
      <c r="Q723" s="1915"/>
      <c r="R723" s="1915"/>
      <c r="S723" s="1915"/>
      <c r="T723" s="371"/>
      <c r="U723" s="1915"/>
      <c r="V723" s="1915"/>
      <c r="W723" s="1915"/>
      <c r="X723" s="1915"/>
      <c r="Y723" s="1915"/>
      <c r="Z723" s="1915"/>
      <c r="AA723" s="371"/>
      <c r="AB723" s="371"/>
    </row>
    <row r="724" spans="1:28" x14ac:dyDescent="0.35">
      <c r="A724" s="1915"/>
      <c r="B724" s="1915"/>
      <c r="C724" s="1915"/>
      <c r="D724" s="1915"/>
      <c r="E724" s="1915"/>
      <c r="F724" s="1915"/>
      <c r="G724" s="1915"/>
      <c r="H724" s="1915"/>
      <c r="I724" s="371"/>
      <c r="J724" s="371"/>
      <c r="K724" s="1915"/>
      <c r="L724" s="1915"/>
      <c r="M724" s="1915"/>
      <c r="N724" s="1915"/>
      <c r="O724" s="1915"/>
      <c r="P724" s="1915"/>
      <c r="Q724" s="1915"/>
      <c r="R724" s="1915"/>
      <c r="S724" s="1915"/>
      <c r="T724" s="371"/>
      <c r="U724" s="1915"/>
      <c r="V724" s="1915"/>
      <c r="W724" s="1915"/>
      <c r="X724" s="1915"/>
      <c r="Y724" s="1915"/>
      <c r="Z724" s="1915"/>
      <c r="AA724" s="371"/>
      <c r="AB724" s="371"/>
    </row>
    <row r="725" spans="1:28" x14ac:dyDescent="0.35">
      <c r="A725" s="1915"/>
      <c r="B725" s="1915"/>
      <c r="C725" s="1915"/>
      <c r="D725" s="1915"/>
      <c r="E725" s="1915"/>
      <c r="F725" s="1915"/>
      <c r="G725" s="1915"/>
      <c r="H725" s="1915"/>
      <c r="I725" s="371"/>
      <c r="J725" s="371"/>
      <c r="K725" s="1915"/>
      <c r="L725" s="1915"/>
      <c r="M725" s="1915"/>
      <c r="N725" s="1915"/>
      <c r="O725" s="1915"/>
      <c r="P725" s="1915"/>
      <c r="Q725" s="1915"/>
      <c r="R725" s="1915"/>
      <c r="S725" s="1915"/>
      <c r="T725" s="371"/>
      <c r="U725" s="1915"/>
      <c r="V725" s="1915"/>
      <c r="W725" s="1915"/>
      <c r="X725" s="1915"/>
      <c r="Y725" s="1915"/>
      <c r="Z725" s="1915"/>
      <c r="AA725" s="371"/>
      <c r="AB725" s="371"/>
    </row>
    <row r="726" spans="1:28" x14ac:dyDescent="0.35">
      <c r="A726" s="1915"/>
      <c r="B726" s="1915"/>
      <c r="C726" s="1915"/>
      <c r="D726" s="1915"/>
      <c r="E726" s="1915"/>
      <c r="F726" s="1915"/>
      <c r="G726" s="1915"/>
      <c r="H726" s="1915"/>
      <c r="I726" s="371"/>
      <c r="J726" s="371"/>
      <c r="K726" s="1915"/>
      <c r="L726" s="1915"/>
      <c r="M726" s="1915"/>
      <c r="N726" s="1915"/>
      <c r="O726" s="1915"/>
      <c r="P726" s="1915"/>
      <c r="Q726" s="1915"/>
      <c r="R726" s="1915"/>
      <c r="S726" s="1915"/>
      <c r="T726" s="371"/>
      <c r="U726" s="1915"/>
      <c r="V726" s="1915"/>
      <c r="W726" s="1915"/>
      <c r="X726" s="1915"/>
      <c r="Y726" s="1915"/>
      <c r="Z726" s="1915"/>
      <c r="AA726" s="371"/>
      <c r="AB726" s="371"/>
    </row>
    <row r="727" spans="1:28" x14ac:dyDescent="0.35">
      <c r="A727" s="1915"/>
      <c r="B727" s="1915"/>
      <c r="C727" s="1915"/>
      <c r="D727" s="1915"/>
      <c r="E727" s="1915"/>
      <c r="F727" s="1915"/>
      <c r="G727" s="1915"/>
      <c r="H727" s="1915"/>
      <c r="I727" s="371"/>
      <c r="J727" s="371"/>
      <c r="K727" s="1915"/>
      <c r="L727" s="1915"/>
      <c r="M727" s="1915"/>
      <c r="N727" s="1915"/>
      <c r="O727" s="1915"/>
      <c r="P727" s="1915"/>
      <c r="Q727" s="1915"/>
      <c r="R727" s="1915"/>
      <c r="S727" s="1915"/>
      <c r="T727" s="371"/>
      <c r="U727" s="1915"/>
      <c r="V727" s="1915"/>
      <c r="W727" s="1915"/>
      <c r="X727" s="1915"/>
      <c r="Y727" s="1915"/>
      <c r="Z727" s="1915"/>
      <c r="AA727" s="371"/>
      <c r="AB727" s="371"/>
    </row>
    <row r="728" spans="1:28" x14ac:dyDescent="0.35">
      <c r="A728" s="1915"/>
      <c r="B728" s="1915"/>
      <c r="C728" s="1915"/>
      <c r="D728" s="1915"/>
      <c r="E728" s="1915"/>
      <c r="F728" s="1915"/>
      <c r="G728" s="1915"/>
      <c r="H728" s="1915"/>
      <c r="I728" s="371"/>
      <c r="J728" s="371"/>
      <c r="K728" s="1915"/>
      <c r="L728" s="1915"/>
      <c r="M728" s="1915"/>
      <c r="N728" s="1915"/>
      <c r="O728" s="1915"/>
      <c r="P728" s="1915"/>
      <c r="Q728" s="1915"/>
      <c r="R728" s="1915"/>
      <c r="S728" s="1915"/>
      <c r="T728" s="371"/>
      <c r="U728" s="1915"/>
      <c r="V728" s="1915"/>
      <c r="W728" s="1915"/>
      <c r="X728" s="1915"/>
      <c r="Y728" s="1915"/>
      <c r="Z728" s="1915"/>
      <c r="AA728" s="371"/>
      <c r="AB728" s="371"/>
    </row>
    <row r="729" spans="1:28" x14ac:dyDescent="0.35">
      <c r="A729" s="1915"/>
      <c r="B729" s="1915"/>
      <c r="C729" s="1915"/>
      <c r="D729" s="1915"/>
      <c r="E729" s="1915"/>
      <c r="F729" s="1915"/>
      <c r="G729" s="1915"/>
      <c r="H729" s="1915"/>
      <c r="I729" s="371"/>
      <c r="J729" s="371"/>
      <c r="K729" s="1915"/>
      <c r="L729" s="1915"/>
      <c r="M729" s="1915"/>
      <c r="N729" s="1915"/>
      <c r="O729" s="1915"/>
      <c r="P729" s="1915"/>
      <c r="Q729" s="1915"/>
      <c r="R729" s="1915"/>
      <c r="S729" s="1915"/>
      <c r="T729" s="371"/>
      <c r="U729" s="1915"/>
      <c r="V729" s="1915"/>
      <c r="W729" s="1915"/>
      <c r="X729" s="1915"/>
      <c r="Y729" s="1915"/>
      <c r="Z729" s="1915"/>
      <c r="AA729" s="371"/>
      <c r="AB729" s="371"/>
    </row>
    <row r="730" spans="1:28" x14ac:dyDescent="0.35">
      <c r="A730" s="1915"/>
      <c r="B730" s="1915"/>
      <c r="C730" s="1915"/>
      <c r="D730" s="1915"/>
      <c r="E730" s="1915"/>
      <c r="F730" s="1915"/>
      <c r="G730" s="1915"/>
      <c r="H730" s="1915"/>
      <c r="I730" s="371"/>
      <c r="J730" s="371"/>
      <c r="K730" s="1915"/>
      <c r="L730" s="1915"/>
      <c r="M730" s="1915"/>
      <c r="N730" s="1915"/>
      <c r="O730" s="1915"/>
      <c r="P730" s="1915"/>
      <c r="Q730" s="1915"/>
      <c r="R730" s="1915"/>
      <c r="S730" s="1915"/>
      <c r="T730" s="371"/>
      <c r="U730" s="1915"/>
      <c r="V730" s="1915"/>
      <c r="W730" s="1915"/>
      <c r="X730" s="1915"/>
      <c r="Y730" s="1915"/>
      <c r="Z730" s="1915"/>
      <c r="AA730" s="371"/>
      <c r="AB730" s="371"/>
    </row>
    <row r="731" spans="1:28" x14ac:dyDescent="0.35">
      <c r="A731" s="1915"/>
      <c r="B731" s="1915"/>
      <c r="C731" s="1915"/>
      <c r="D731" s="1915"/>
      <c r="E731" s="1915"/>
      <c r="F731" s="1915"/>
      <c r="G731" s="1915"/>
      <c r="H731" s="1915"/>
      <c r="I731" s="371"/>
      <c r="J731" s="371"/>
      <c r="K731" s="1915"/>
      <c r="L731" s="1915"/>
      <c r="M731" s="1915"/>
      <c r="N731" s="1915"/>
      <c r="O731" s="1915"/>
      <c r="P731" s="1915"/>
      <c r="Q731" s="1915"/>
      <c r="R731" s="1915"/>
      <c r="S731" s="1915"/>
      <c r="T731" s="371"/>
      <c r="U731" s="1915"/>
      <c r="V731" s="1915"/>
      <c r="W731" s="1915"/>
      <c r="X731" s="1915"/>
      <c r="Y731" s="1915"/>
      <c r="Z731" s="1915"/>
      <c r="AA731" s="371"/>
      <c r="AB731" s="371"/>
    </row>
    <row r="732" spans="1:28" x14ac:dyDescent="0.35">
      <c r="A732" s="1915"/>
      <c r="B732" s="1915"/>
      <c r="C732" s="1915"/>
      <c r="D732" s="1915"/>
      <c r="E732" s="1915"/>
      <c r="F732" s="1915"/>
      <c r="G732" s="1915"/>
      <c r="H732" s="1915"/>
      <c r="I732" s="371"/>
      <c r="J732" s="371"/>
      <c r="K732" s="1915"/>
      <c r="L732" s="1915"/>
      <c r="M732" s="1915"/>
      <c r="N732" s="1915"/>
      <c r="O732" s="1915"/>
      <c r="P732" s="1915"/>
      <c r="Q732" s="1915"/>
      <c r="R732" s="1915"/>
      <c r="S732" s="1915"/>
      <c r="T732" s="371"/>
      <c r="U732" s="1915"/>
      <c r="V732" s="1915"/>
      <c r="W732" s="1915"/>
      <c r="X732" s="1915"/>
      <c r="Y732" s="1915"/>
      <c r="Z732" s="1915"/>
      <c r="AA732" s="371"/>
      <c r="AB732" s="371"/>
    </row>
    <row r="733" spans="1:28" x14ac:dyDescent="0.35">
      <c r="A733" s="1915"/>
      <c r="B733" s="1915"/>
      <c r="C733" s="1915"/>
      <c r="D733" s="1915"/>
      <c r="E733" s="1915"/>
      <c r="F733" s="1915"/>
      <c r="G733" s="1915"/>
      <c r="H733" s="1915"/>
      <c r="I733" s="371"/>
      <c r="J733" s="371"/>
      <c r="K733" s="1915"/>
      <c r="L733" s="1915"/>
      <c r="M733" s="1915"/>
      <c r="N733" s="1915"/>
      <c r="O733" s="1915"/>
      <c r="P733" s="1915"/>
      <c r="Q733" s="1915"/>
      <c r="R733" s="1915"/>
      <c r="S733" s="1915"/>
      <c r="T733" s="371"/>
      <c r="U733" s="1915"/>
      <c r="V733" s="1915"/>
      <c r="W733" s="1915"/>
      <c r="X733" s="1915"/>
      <c r="Y733" s="1915"/>
      <c r="Z733" s="1915"/>
      <c r="AA733" s="371"/>
      <c r="AB733" s="371"/>
    </row>
    <row r="734" spans="1:28" x14ac:dyDescent="0.35">
      <c r="A734" s="1915"/>
      <c r="B734" s="1915"/>
      <c r="C734" s="1915"/>
      <c r="D734" s="1915"/>
      <c r="E734" s="1915"/>
      <c r="F734" s="1915"/>
      <c r="G734" s="1915"/>
      <c r="H734" s="1915"/>
      <c r="I734" s="371"/>
      <c r="J734" s="371"/>
      <c r="K734" s="1915"/>
      <c r="L734" s="1915"/>
      <c r="M734" s="1915"/>
      <c r="N734" s="1915"/>
      <c r="O734" s="1915"/>
      <c r="P734" s="1915"/>
      <c r="Q734" s="1915"/>
      <c r="R734" s="1915"/>
      <c r="S734" s="1915"/>
      <c r="T734" s="371"/>
      <c r="U734" s="1915"/>
      <c r="V734" s="1915"/>
      <c r="W734" s="1915"/>
      <c r="X734" s="1915"/>
      <c r="Y734" s="1915"/>
      <c r="Z734" s="1915"/>
      <c r="AA734" s="371"/>
      <c r="AB734" s="371"/>
    </row>
    <row r="735" spans="1:28" x14ac:dyDescent="0.35">
      <c r="A735" s="1915"/>
      <c r="B735" s="1915"/>
      <c r="C735" s="1915"/>
      <c r="D735" s="1915"/>
      <c r="E735" s="1915"/>
      <c r="F735" s="1915"/>
      <c r="G735" s="1915"/>
      <c r="H735" s="1915"/>
      <c r="I735" s="371"/>
      <c r="J735" s="371"/>
      <c r="K735" s="1915"/>
      <c r="L735" s="1915"/>
      <c r="M735" s="1915"/>
      <c r="N735" s="1915"/>
      <c r="O735" s="1915"/>
      <c r="P735" s="1915"/>
      <c r="Q735" s="1915"/>
      <c r="R735" s="1915"/>
      <c r="S735" s="1915"/>
      <c r="T735" s="371"/>
      <c r="U735" s="1915"/>
      <c r="V735" s="1915"/>
      <c r="W735" s="1915"/>
      <c r="X735" s="1915"/>
      <c r="Y735" s="1915"/>
      <c r="Z735" s="1915"/>
      <c r="AA735" s="371"/>
      <c r="AB735" s="371"/>
    </row>
    <row r="736" spans="1:28" x14ac:dyDescent="0.35">
      <c r="A736" s="1915"/>
      <c r="B736" s="1915"/>
      <c r="C736" s="1915"/>
      <c r="D736" s="1915"/>
      <c r="E736" s="1915"/>
      <c r="F736" s="1915"/>
      <c r="G736" s="1915"/>
      <c r="H736" s="1915"/>
      <c r="I736" s="371"/>
      <c r="J736" s="371"/>
      <c r="K736" s="1915"/>
      <c r="L736" s="1915"/>
      <c r="M736" s="1915"/>
      <c r="N736" s="1915"/>
      <c r="O736" s="1915"/>
      <c r="P736" s="1915"/>
      <c r="Q736" s="1915"/>
      <c r="R736" s="1915"/>
      <c r="S736" s="1915"/>
      <c r="T736" s="371"/>
      <c r="U736" s="1915"/>
      <c r="V736" s="1915"/>
      <c r="W736" s="1915"/>
      <c r="X736" s="1915"/>
      <c r="Y736" s="1915"/>
      <c r="Z736" s="1915"/>
      <c r="AA736" s="371"/>
      <c r="AB736" s="371"/>
    </row>
    <row r="737" spans="1:28" x14ac:dyDescent="0.35">
      <c r="A737" s="1915"/>
      <c r="B737" s="1915"/>
      <c r="C737" s="1915"/>
      <c r="D737" s="1915"/>
      <c r="E737" s="1915"/>
      <c r="F737" s="1915"/>
      <c r="G737" s="1915"/>
      <c r="H737" s="1915"/>
      <c r="I737" s="371"/>
      <c r="J737" s="371"/>
      <c r="K737" s="1915"/>
      <c r="L737" s="1915"/>
      <c r="M737" s="1915"/>
      <c r="N737" s="1915"/>
      <c r="O737" s="1915"/>
      <c r="P737" s="1915"/>
      <c r="Q737" s="1915"/>
      <c r="R737" s="1915"/>
      <c r="S737" s="1915"/>
      <c r="T737" s="371"/>
      <c r="U737" s="1915"/>
      <c r="V737" s="1915"/>
      <c r="W737" s="1915"/>
      <c r="X737" s="1915"/>
      <c r="Y737" s="1915"/>
      <c r="Z737" s="1915"/>
      <c r="AA737" s="371"/>
      <c r="AB737" s="371"/>
    </row>
    <row r="738" spans="1:28" x14ac:dyDescent="0.35">
      <c r="A738" s="1915"/>
      <c r="B738" s="1915"/>
      <c r="C738" s="1915"/>
      <c r="D738" s="1915"/>
      <c r="E738" s="1915"/>
      <c r="F738" s="1915"/>
      <c r="G738" s="1915"/>
      <c r="H738" s="1915"/>
      <c r="I738" s="371"/>
      <c r="J738" s="371"/>
      <c r="K738" s="1915"/>
      <c r="L738" s="1915"/>
      <c r="M738" s="1915"/>
      <c r="N738" s="1915"/>
      <c r="O738" s="1915"/>
      <c r="P738" s="1915"/>
      <c r="Q738" s="1915"/>
      <c r="R738" s="1915"/>
      <c r="S738" s="1915"/>
      <c r="T738" s="371"/>
      <c r="U738" s="1915"/>
      <c r="V738" s="1915"/>
      <c r="W738" s="1915"/>
      <c r="X738" s="1915"/>
      <c r="Y738" s="1915"/>
      <c r="Z738" s="1915"/>
      <c r="AA738" s="371"/>
      <c r="AB738" s="371"/>
    </row>
    <row r="739" spans="1:28" x14ac:dyDescent="0.35">
      <c r="A739" s="1915"/>
      <c r="B739" s="1915"/>
      <c r="C739" s="1915"/>
      <c r="D739" s="1915"/>
      <c r="E739" s="1915"/>
      <c r="F739" s="1915"/>
      <c r="G739" s="1915"/>
      <c r="H739" s="1915"/>
      <c r="I739" s="371"/>
      <c r="J739" s="371"/>
      <c r="K739" s="1915"/>
      <c r="L739" s="1915"/>
      <c r="M739" s="1915"/>
      <c r="N739" s="1915"/>
      <c r="O739" s="1915"/>
      <c r="P739" s="1915"/>
      <c r="Q739" s="1915"/>
      <c r="R739" s="1915"/>
      <c r="S739" s="1915"/>
      <c r="T739" s="371"/>
      <c r="U739" s="1915"/>
      <c r="V739" s="1915"/>
      <c r="W739" s="1915"/>
      <c r="X739" s="1915"/>
      <c r="Y739" s="1915"/>
      <c r="Z739" s="1915"/>
      <c r="AA739" s="371"/>
      <c r="AB739" s="371"/>
    </row>
    <row r="740" spans="1:28" x14ac:dyDescent="0.35">
      <c r="A740" s="1915"/>
      <c r="B740" s="1915"/>
      <c r="C740" s="1915"/>
      <c r="D740" s="1915"/>
      <c r="E740" s="1915"/>
      <c r="F740" s="1915"/>
      <c r="G740" s="1915"/>
      <c r="H740" s="1915"/>
      <c r="I740" s="371"/>
      <c r="J740" s="371"/>
      <c r="K740" s="1915"/>
      <c r="L740" s="1915"/>
      <c r="M740" s="1915"/>
      <c r="N740" s="1915"/>
      <c r="O740" s="1915"/>
      <c r="P740" s="1915"/>
      <c r="Q740" s="1915"/>
      <c r="R740" s="1915"/>
      <c r="S740" s="1915"/>
      <c r="T740" s="371"/>
      <c r="U740" s="1915"/>
      <c r="V740" s="1915"/>
      <c r="W740" s="1915"/>
      <c r="X740" s="1915"/>
      <c r="Y740" s="1915"/>
      <c r="Z740" s="1915"/>
      <c r="AA740" s="371"/>
      <c r="AB740" s="371"/>
    </row>
    <row r="741" spans="1:28" x14ac:dyDescent="0.35">
      <c r="A741" s="1915"/>
      <c r="B741" s="1915"/>
      <c r="C741" s="1915"/>
      <c r="D741" s="1915"/>
      <c r="E741" s="1915"/>
      <c r="F741" s="1915"/>
      <c r="G741" s="1915"/>
      <c r="H741" s="1915"/>
      <c r="I741" s="371"/>
      <c r="J741" s="371"/>
      <c r="K741" s="1915"/>
      <c r="L741" s="1915"/>
      <c r="M741" s="1915"/>
      <c r="N741" s="1915"/>
      <c r="O741" s="1915"/>
      <c r="P741" s="1915"/>
      <c r="Q741" s="1915"/>
      <c r="R741" s="1915"/>
      <c r="S741" s="1915"/>
      <c r="T741" s="371"/>
      <c r="U741" s="1915"/>
      <c r="V741" s="1915"/>
      <c r="W741" s="1915"/>
      <c r="X741" s="1915"/>
      <c r="Y741" s="1915"/>
      <c r="Z741" s="1915"/>
      <c r="AA741" s="371"/>
      <c r="AB741" s="371"/>
    </row>
    <row r="742" spans="1:28" x14ac:dyDescent="0.35">
      <c r="A742" s="1915"/>
      <c r="B742" s="1915"/>
      <c r="C742" s="1915"/>
      <c r="D742" s="1915"/>
      <c r="E742" s="1915"/>
      <c r="F742" s="1915"/>
      <c r="G742" s="1915"/>
      <c r="H742" s="1915"/>
      <c r="I742" s="371"/>
      <c r="J742" s="371"/>
      <c r="K742" s="1915"/>
      <c r="L742" s="1915"/>
      <c r="M742" s="1915"/>
      <c r="N742" s="1915"/>
      <c r="O742" s="1915"/>
      <c r="P742" s="1915"/>
      <c r="Q742" s="1915"/>
      <c r="R742" s="1915"/>
      <c r="S742" s="1915"/>
      <c r="T742" s="371"/>
      <c r="U742" s="1915"/>
      <c r="V742" s="1915"/>
      <c r="W742" s="1915"/>
      <c r="X742" s="1915"/>
      <c r="Y742" s="1915"/>
      <c r="Z742" s="1915"/>
      <c r="AA742" s="371"/>
      <c r="AB742" s="371"/>
    </row>
    <row r="743" spans="1:28" x14ac:dyDescent="0.35">
      <c r="A743" s="1915"/>
      <c r="B743" s="1915"/>
      <c r="C743" s="1915"/>
      <c r="D743" s="1915"/>
      <c r="E743" s="1915"/>
      <c r="F743" s="1915"/>
      <c r="G743" s="1915"/>
      <c r="H743" s="1915"/>
      <c r="I743" s="371"/>
      <c r="J743" s="371"/>
      <c r="K743" s="1915"/>
      <c r="L743" s="1915"/>
      <c r="M743" s="1915"/>
      <c r="N743" s="1915"/>
      <c r="O743" s="1915"/>
      <c r="P743" s="1915"/>
      <c r="Q743" s="1915"/>
      <c r="R743" s="1915"/>
      <c r="S743" s="1915"/>
      <c r="T743" s="371"/>
      <c r="U743" s="1915"/>
      <c r="V743" s="1915"/>
      <c r="W743" s="1915"/>
      <c r="X743" s="1915"/>
      <c r="Y743" s="1915"/>
      <c r="Z743" s="1915"/>
      <c r="AA743" s="371"/>
      <c r="AB743" s="371"/>
    </row>
    <row r="744" spans="1:28" x14ac:dyDescent="0.35">
      <c r="A744" s="1915"/>
      <c r="B744" s="1915"/>
      <c r="C744" s="1915"/>
      <c r="D744" s="1915"/>
      <c r="E744" s="1915"/>
      <c r="F744" s="1915"/>
      <c r="G744" s="1915"/>
      <c r="H744" s="1915"/>
      <c r="I744" s="371"/>
      <c r="J744" s="371"/>
      <c r="K744" s="1915"/>
      <c r="L744" s="1915"/>
      <c r="M744" s="1915"/>
      <c r="N744" s="1915"/>
      <c r="O744" s="1915"/>
      <c r="P744" s="1915"/>
      <c r="Q744" s="1915"/>
      <c r="R744" s="1915"/>
      <c r="S744" s="1915"/>
      <c r="T744" s="371"/>
      <c r="U744" s="1915"/>
      <c r="V744" s="1915"/>
      <c r="W744" s="1915"/>
      <c r="X744" s="1915"/>
      <c r="Y744" s="1915"/>
      <c r="Z744" s="1915"/>
      <c r="AA744" s="371"/>
      <c r="AB744" s="371"/>
    </row>
    <row r="745" spans="1:28" x14ac:dyDescent="0.35">
      <c r="A745" s="1915"/>
      <c r="B745" s="1915"/>
      <c r="C745" s="1915"/>
      <c r="D745" s="1915"/>
      <c r="E745" s="1915"/>
      <c r="F745" s="1915"/>
      <c r="G745" s="1915"/>
      <c r="H745" s="1915"/>
      <c r="I745" s="371"/>
      <c r="J745" s="371"/>
      <c r="K745" s="1915"/>
      <c r="L745" s="1915"/>
      <c r="M745" s="1915"/>
      <c r="N745" s="1915"/>
      <c r="O745" s="1915"/>
      <c r="P745" s="1915"/>
      <c r="Q745" s="1915"/>
      <c r="R745" s="1915"/>
      <c r="S745" s="1915"/>
      <c r="T745" s="371"/>
      <c r="U745" s="1915"/>
      <c r="V745" s="1915"/>
      <c r="W745" s="1915"/>
      <c r="X745" s="1915"/>
      <c r="Y745" s="1915"/>
      <c r="Z745" s="1915"/>
      <c r="AA745" s="371"/>
      <c r="AB745" s="371"/>
    </row>
    <row r="746" spans="1:28" x14ac:dyDescent="0.35">
      <c r="A746" s="1915"/>
      <c r="B746" s="1915"/>
      <c r="C746" s="1915"/>
      <c r="D746" s="1915"/>
      <c r="E746" s="1915"/>
      <c r="F746" s="1915"/>
      <c r="G746" s="1915"/>
      <c r="H746" s="1915"/>
      <c r="I746" s="371"/>
      <c r="J746" s="371"/>
      <c r="K746" s="1915"/>
      <c r="L746" s="1915"/>
      <c r="M746" s="1915"/>
      <c r="N746" s="1915"/>
      <c r="O746" s="1915"/>
      <c r="P746" s="1915"/>
      <c r="Q746" s="1915"/>
      <c r="R746" s="1915"/>
      <c r="S746" s="1915"/>
      <c r="T746" s="371"/>
      <c r="U746" s="1915"/>
      <c r="V746" s="1915"/>
      <c r="W746" s="1915"/>
      <c r="X746" s="1915"/>
      <c r="Y746" s="1915"/>
      <c r="Z746" s="1915"/>
      <c r="AA746" s="371"/>
      <c r="AB746" s="371"/>
    </row>
    <row r="747" spans="1:28" x14ac:dyDescent="0.35">
      <c r="A747" s="1915"/>
      <c r="B747" s="1915"/>
      <c r="C747" s="1915"/>
      <c r="D747" s="1915"/>
      <c r="E747" s="1915"/>
      <c r="F747" s="1915"/>
      <c r="G747" s="1915"/>
      <c r="H747" s="1915"/>
      <c r="I747" s="371"/>
      <c r="J747" s="371"/>
      <c r="K747" s="1915"/>
      <c r="L747" s="1915"/>
      <c r="M747" s="1915"/>
      <c r="N747" s="1915"/>
      <c r="O747" s="1915"/>
      <c r="P747" s="1915"/>
      <c r="Q747" s="1915"/>
      <c r="R747" s="1915"/>
      <c r="S747" s="1915"/>
      <c r="T747" s="371"/>
      <c r="U747" s="1915"/>
      <c r="V747" s="1915"/>
      <c r="W747" s="1915"/>
      <c r="X747" s="1915"/>
      <c r="Y747" s="1915"/>
      <c r="Z747" s="1915"/>
      <c r="AA747" s="371"/>
      <c r="AB747" s="371"/>
    </row>
    <row r="748" spans="1:28" x14ac:dyDescent="0.35">
      <c r="A748" s="1915"/>
      <c r="B748" s="1915"/>
      <c r="C748" s="1915"/>
      <c r="D748" s="1915"/>
      <c r="E748" s="1915"/>
      <c r="F748" s="1915"/>
      <c r="G748" s="1915"/>
      <c r="H748" s="1915"/>
      <c r="I748" s="371"/>
      <c r="J748" s="371"/>
      <c r="K748" s="1915"/>
      <c r="L748" s="1915"/>
      <c r="M748" s="1915"/>
      <c r="N748" s="1915"/>
      <c r="O748" s="1915"/>
      <c r="P748" s="1915"/>
      <c r="Q748" s="1915"/>
      <c r="R748" s="1915"/>
      <c r="S748" s="1915"/>
      <c r="T748" s="371"/>
      <c r="U748" s="1915"/>
      <c r="V748" s="1915"/>
      <c r="W748" s="1915"/>
      <c r="X748" s="1915"/>
      <c r="Y748" s="1915"/>
      <c r="Z748" s="1915"/>
      <c r="AA748" s="371"/>
      <c r="AB748" s="371"/>
    </row>
    <row r="749" spans="1:28" x14ac:dyDescent="0.35">
      <c r="A749" s="1915"/>
      <c r="B749" s="1915"/>
      <c r="C749" s="1915"/>
      <c r="D749" s="1915"/>
      <c r="E749" s="1915"/>
      <c r="F749" s="1915"/>
      <c r="G749" s="1915"/>
      <c r="H749" s="1915"/>
      <c r="I749" s="371"/>
      <c r="J749" s="371"/>
      <c r="K749" s="1915"/>
      <c r="L749" s="1915"/>
      <c r="M749" s="1915"/>
      <c r="N749" s="1915"/>
      <c r="O749" s="1915"/>
      <c r="P749" s="1915"/>
      <c r="Q749" s="1915"/>
      <c r="R749" s="1915"/>
      <c r="S749" s="1915"/>
      <c r="T749" s="371"/>
      <c r="U749" s="1915"/>
      <c r="V749" s="1915"/>
      <c r="W749" s="1915"/>
      <c r="X749" s="1915"/>
      <c r="Y749" s="1915"/>
      <c r="Z749" s="1915"/>
      <c r="AA749" s="371"/>
      <c r="AB749" s="371"/>
    </row>
    <row r="750" spans="1:28" x14ac:dyDescent="0.35">
      <c r="A750" s="1915"/>
      <c r="B750" s="1915"/>
      <c r="C750" s="1915"/>
      <c r="D750" s="1915"/>
      <c r="E750" s="1915"/>
      <c r="F750" s="1915"/>
      <c r="G750" s="1915"/>
      <c r="H750" s="1915"/>
      <c r="I750" s="371"/>
      <c r="J750" s="371"/>
      <c r="K750" s="1915"/>
      <c r="L750" s="1915"/>
      <c r="M750" s="1915"/>
      <c r="N750" s="1915"/>
      <c r="O750" s="1915"/>
      <c r="P750" s="1915"/>
      <c r="Q750" s="1915"/>
      <c r="R750" s="1915"/>
      <c r="S750" s="1915"/>
      <c r="T750" s="371"/>
      <c r="U750" s="1915"/>
      <c r="V750" s="1915"/>
      <c r="W750" s="1915"/>
      <c r="X750" s="1915"/>
      <c r="Y750" s="1915"/>
      <c r="Z750" s="1915"/>
      <c r="AA750" s="371"/>
      <c r="AB750" s="371"/>
    </row>
    <row r="751" spans="1:28" x14ac:dyDescent="0.35">
      <c r="A751" s="1915"/>
      <c r="B751" s="1915"/>
      <c r="C751" s="1915"/>
      <c r="D751" s="1915"/>
      <c r="E751" s="1915"/>
      <c r="F751" s="1915"/>
      <c r="G751" s="1915"/>
      <c r="H751" s="1915"/>
      <c r="I751" s="371"/>
      <c r="J751" s="371"/>
      <c r="K751" s="1915"/>
      <c r="L751" s="1915"/>
      <c r="M751" s="1915"/>
      <c r="N751" s="1915"/>
      <c r="O751" s="1915"/>
      <c r="P751" s="1915"/>
      <c r="Q751" s="1915"/>
      <c r="R751" s="1915"/>
      <c r="S751" s="1915"/>
      <c r="T751" s="371"/>
      <c r="U751" s="1915"/>
      <c r="V751" s="1915"/>
      <c r="W751" s="1915"/>
      <c r="X751" s="1915"/>
      <c r="Y751" s="1915"/>
      <c r="Z751" s="1915"/>
      <c r="AA751" s="371"/>
      <c r="AB751" s="371"/>
    </row>
    <row r="752" spans="1:28" x14ac:dyDescent="0.35">
      <c r="A752" s="1915"/>
      <c r="B752" s="1915"/>
      <c r="C752" s="1915"/>
      <c r="D752" s="1915"/>
      <c r="E752" s="1915"/>
      <c r="F752" s="1915"/>
      <c r="G752" s="1915"/>
      <c r="H752" s="1915"/>
      <c r="I752" s="371"/>
      <c r="J752" s="371"/>
      <c r="K752" s="1915"/>
      <c r="L752" s="1915"/>
      <c r="M752" s="1915"/>
      <c r="N752" s="1915"/>
      <c r="O752" s="1915"/>
      <c r="P752" s="1915"/>
      <c r="Q752" s="1915"/>
      <c r="R752" s="1915"/>
      <c r="S752" s="1915"/>
      <c r="T752" s="371"/>
      <c r="U752" s="1915"/>
      <c r="V752" s="1915"/>
      <c r="W752" s="1915"/>
      <c r="X752" s="1915"/>
      <c r="Y752" s="1915"/>
      <c r="Z752" s="1915"/>
      <c r="AA752" s="371"/>
      <c r="AB752" s="371"/>
    </row>
    <row r="753" spans="1:28" x14ac:dyDescent="0.35">
      <c r="A753" s="1915"/>
      <c r="B753" s="1915"/>
      <c r="C753" s="1915"/>
      <c r="D753" s="1915"/>
      <c r="E753" s="1915"/>
      <c r="F753" s="1915"/>
      <c r="G753" s="1915"/>
      <c r="H753" s="1915"/>
      <c r="I753" s="371"/>
      <c r="J753" s="371"/>
      <c r="K753" s="1915"/>
      <c r="L753" s="1915"/>
      <c r="M753" s="1915"/>
      <c r="N753" s="1915"/>
      <c r="O753" s="1915"/>
      <c r="P753" s="1915"/>
      <c r="Q753" s="1915"/>
      <c r="R753" s="1915"/>
      <c r="S753" s="1915"/>
      <c r="T753" s="371"/>
      <c r="U753" s="1915"/>
      <c r="V753" s="1915"/>
      <c r="W753" s="1915"/>
      <c r="X753" s="1915"/>
      <c r="Y753" s="1915"/>
      <c r="Z753" s="1915"/>
      <c r="AA753" s="371"/>
      <c r="AB753" s="371"/>
    </row>
    <row r="754" spans="1:28" x14ac:dyDescent="0.35">
      <c r="A754" s="1915"/>
      <c r="B754" s="1915"/>
      <c r="C754" s="1915"/>
      <c r="D754" s="1915"/>
      <c r="E754" s="1915"/>
      <c r="F754" s="1915"/>
      <c r="G754" s="1915"/>
      <c r="H754" s="1915"/>
      <c r="I754" s="371"/>
      <c r="J754" s="371"/>
      <c r="K754" s="1915"/>
      <c r="L754" s="1915"/>
      <c r="M754" s="1915"/>
      <c r="N754" s="1915"/>
      <c r="O754" s="1915"/>
      <c r="P754" s="1915"/>
      <c r="Q754" s="1915"/>
      <c r="R754" s="1915"/>
      <c r="S754" s="1915"/>
      <c r="T754" s="371"/>
      <c r="U754" s="1915"/>
      <c r="V754" s="1915"/>
      <c r="W754" s="1915"/>
      <c r="X754" s="1915"/>
      <c r="Y754" s="1915"/>
      <c r="Z754" s="1915"/>
      <c r="AA754" s="371"/>
      <c r="AB754" s="371"/>
    </row>
    <row r="755" spans="1:28" x14ac:dyDescent="0.35">
      <c r="A755" s="1915"/>
      <c r="B755" s="1915"/>
      <c r="C755" s="1915"/>
      <c r="D755" s="1915"/>
      <c r="E755" s="1915"/>
      <c r="F755" s="1915"/>
      <c r="G755" s="1915"/>
      <c r="H755" s="1915"/>
      <c r="I755" s="371"/>
      <c r="J755" s="371"/>
      <c r="K755" s="1915"/>
      <c r="L755" s="1915"/>
      <c r="M755" s="1915"/>
      <c r="N755" s="1915"/>
      <c r="O755" s="1915"/>
      <c r="P755" s="1915"/>
      <c r="Q755" s="1915"/>
      <c r="R755" s="1915"/>
      <c r="S755" s="1915"/>
      <c r="T755" s="371"/>
      <c r="U755" s="1915"/>
      <c r="V755" s="1915"/>
      <c r="W755" s="1915"/>
      <c r="X755" s="1915"/>
      <c r="Y755" s="1915"/>
      <c r="Z755" s="1915"/>
      <c r="AA755" s="371"/>
      <c r="AB755" s="371"/>
    </row>
    <row r="756" spans="1:28" x14ac:dyDescent="0.35">
      <c r="A756" s="1915"/>
      <c r="B756" s="1915"/>
      <c r="C756" s="1915"/>
      <c r="D756" s="1915"/>
      <c r="E756" s="1915"/>
      <c r="F756" s="1915"/>
      <c r="G756" s="1915"/>
      <c r="H756" s="1915"/>
      <c r="I756" s="371"/>
      <c r="J756" s="371"/>
      <c r="K756" s="1915"/>
      <c r="L756" s="1915"/>
      <c r="M756" s="1915"/>
      <c r="N756" s="1915"/>
      <c r="O756" s="1915"/>
      <c r="P756" s="1915"/>
      <c r="Q756" s="1915"/>
      <c r="R756" s="1915"/>
      <c r="S756" s="1915"/>
      <c r="T756" s="371"/>
      <c r="U756" s="1915"/>
      <c r="V756" s="1915"/>
      <c r="W756" s="1915"/>
      <c r="X756" s="1915"/>
      <c r="Y756" s="1915"/>
      <c r="Z756" s="1915"/>
      <c r="AA756" s="371"/>
      <c r="AB756" s="371"/>
    </row>
    <row r="757" spans="1:28" x14ac:dyDescent="0.35">
      <c r="A757" s="1915"/>
      <c r="B757" s="1915"/>
      <c r="C757" s="1915"/>
      <c r="D757" s="1915"/>
      <c r="E757" s="1915"/>
      <c r="F757" s="1915"/>
      <c r="G757" s="1915"/>
      <c r="H757" s="1915"/>
      <c r="I757" s="371"/>
      <c r="J757" s="371"/>
      <c r="K757" s="1915"/>
      <c r="L757" s="1915"/>
      <c r="M757" s="1915"/>
      <c r="N757" s="1915"/>
      <c r="O757" s="1915"/>
      <c r="P757" s="1915"/>
      <c r="Q757" s="1915"/>
      <c r="R757" s="1915"/>
      <c r="S757" s="1915"/>
      <c r="T757" s="371"/>
      <c r="U757" s="1915"/>
      <c r="V757" s="1915"/>
      <c r="W757" s="1915"/>
      <c r="X757" s="1915"/>
      <c r="Y757" s="1915"/>
      <c r="Z757" s="1915"/>
      <c r="AA757" s="371"/>
      <c r="AB757" s="371"/>
    </row>
    <row r="758" spans="1:28" x14ac:dyDescent="0.35">
      <c r="A758" s="1915"/>
      <c r="B758" s="1915"/>
      <c r="C758" s="1915"/>
      <c r="D758" s="1915"/>
      <c r="E758" s="1915"/>
      <c r="F758" s="1915"/>
      <c r="G758" s="1915"/>
      <c r="H758" s="1915"/>
      <c r="I758" s="371"/>
      <c r="J758" s="371"/>
      <c r="K758" s="1915"/>
      <c r="L758" s="1915"/>
      <c r="M758" s="1915"/>
      <c r="N758" s="1915"/>
      <c r="O758" s="1915"/>
      <c r="P758" s="1915"/>
      <c r="Q758" s="1915"/>
      <c r="R758" s="1915"/>
      <c r="S758" s="1915"/>
      <c r="T758" s="371"/>
      <c r="U758" s="1915"/>
      <c r="V758" s="1915"/>
      <c r="W758" s="1915"/>
      <c r="X758" s="1915"/>
      <c r="Y758" s="1915"/>
      <c r="Z758" s="1915"/>
      <c r="AA758" s="371"/>
      <c r="AB758" s="371"/>
    </row>
    <row r="759" spans="1:28" x14ac:dyDescent="0.35">
      <c r="A759" s="1915"/>
      <c r="B759" s="1915"/>
      <c r="C759" s="1915"/>
      <c r="D759" s="1915"/>
      <c r="E759" s="1915"/>
      <c r="F759" s="1915"/>
      <c r="G759" s="1915"/>
      <c r="H759" s="1915"/>
      <c r="I759" s="371"/>
      <c r="J759" s="371"/>
      <c r="K759" s="1915"/>
      <c r="L759" s="1915"/>
      <c r="M759" s="1915"/>
      <c r="N759" s="1915"/>
      <c r="O759" s="1915"/>
      <c r="P759" s="1915"/>
      <c r="Q759" s="1915"/>
      <c r="R759" s="1915"/>
      <c r="S759" s="1915"/>
      <c r="T759" s="371"/>
      <c r="U759" s="1915"/>
      <c r="V759" s="1915"/>
      <c r="W759" s="1915"/>
      <c r="X759" s="1915"/>
      <c r="Y759" s="1915"/>
      <c r="Z759" s="1915"/>
      <c r="AA759" s="371"/>
      <c r="AB759" s="371"/>
    </row>
    <row r="760" spans="1:28" x14ac:dyDescent="0.35">
      <c r="A760" s="1915"/>
      <c r="B760" s="1915"/>
      <c r="C760" s="1915"/>
      <c r="D760" s="1915"/>
      <c r="E760" s="1915"/>
      <c r="F760" s="1915"/>
      <c r="G760" s="1915"/>
      <c r="H760" s="1915"/>
      <c r="I760" s="371"/>
      <c r="J760" s="371"/>
      <c r="K760" s="1915"/>
      <c r="L760" s="1915"/>
      <c r="M760" s="1915"/>
      <c r="N760" s="1915"/>
      <c r="O760" s="1915"/>
      <c r="P760" s="1915"/>
      <c r="Q760" s="1915"/>
      <c r="R760" s="1915"/>
      <c r="S760" s="1915"/>
      <c r="T760" s="371"/>
      <c r="U760" s="1915"/>
      <c r="V760" s="1915"/>
      <c r="W760" s="1915"/>
      <c r="X760" s="1915"/>
      <c r="Y760" s="1915"/>
      <c r="Z760" s="1915"/>
      <c r="AA760" s="371"/>
      <c r="AB760" s="371"/>
    </row>
    <row r="761" spans="1:28" x14ac:dyDescent="0.35">
      <c r="A761" s="1915"/>
      <c r="B761" s="1915"/>
      <c r="C761" s="1915"/>
      <c r="D761" s="1915"/>
      <c r="E761" s="1915"/>
      <c r="F761" s="1915"/>
      <c r="G761" s="1915"/>
      <c r="H761" s="1915"/>
      <c r="I761" s="371"/>
      <c r="J761" s="371"/>
      <c r="K761" s="1915"/>
      <c r="L761" s="1915"/>
      <c r="M761" s="1915"/>
      <c r="N761" s="1915"/>
      <c r="O761" s="1915"/>
      <c r="P761" s="1915"/>
      <c r="Q761" s="1915"/>
      <c r="R761" s="1915"/>
      <c r="S761" s="1915"/>
      <c r="T761" s="371"/>
      <c r="U761" s="1915"/>
      <c r="V761" s="1915"/>
      <c r="W761" s="1915"/>
      <c r="X761" s="1915"/>
      <c r="Y761" s="1915"/>
      <c r="Z761" s="1915"/>
      <c r="AA761" s="371"/>
      <c r="AB761" s="371"/>
    </row>
    <row r="762" spans="1:28" x14ac:dyDescent="0.35">
      <c r="A762" s="1915"/>
      <c r="B762" s="1915"/>
      <c r="C762" s="1915"/>
      <c r="D762" s="1915"/>
      <c r="E762" s="1915"/>
      <c r="F762" s="1915"/>
      <c r="G762" s="1915"/>
      <c r="H762" s="1915"/>
      <c r="I762" s="371"/>
      <c r="J762" s="371"/>
      <c r="K762" s="1915"/>
      <c r="L762" s="1915"/>
      <c r="M762" s="1915"/>
      <c r="N762" s="1915"/>
      <c r="O762" s="1915"/>
      <c r="P762" s="1915"/>
      <c r="Q762" s="1915"/>
      <c r="R762" s="1915"/>
      <c r="S762" s="1915"/>
      <c r="T762" s="371"/>
      <c r="U762" s="1915"/>
      <c r="V762" s="1915"/>
      <c r="W762" s="1915"/>
      <c r="X762" s="1915"/>
      <c r="Y762" s="1915"/>
      <c r="Z762" s="1915"/>
      <c r="AA762" s="371"/>
      <c r="AB762" s="371"/>
    </row>
    <row r="763" spans="1:28" x14ac:dyDescent="0.35">
      <c r="A763" s="1915"/>
      <c r="B763" s="1915"/>
      <c r="C763" s="1915"/>
      <c r="D763" s="1915"/>
      <c r="E763" s="1915"/>
      <c r="F763" s="1915"/>
      <c r="G763" s="1915"/>
      <c r="H763" s="1915"/>
      <c r="I763" s="371"/>
      <c r="J763" s="371"/>
      <c r="K763" s="1915"/>
      <c r="L763" s="1915"/>
      <c r="M763" s="1915"/>
      <c r="N763" s="1915"/>
      <c r="O763" s="1915"/>
      <c r="P763" s="1915"/>
      <c r="Q763" s="1915"/>
      <c r="R763" s="1915"/>
      <c r="S763" s="1915"/>
      <c r="T763" s="371"/>
      <c r="U763" s="1915"/>
      <c r="V763" s="1915"/>
      <c r="W763" s="1915"/>
      <c r="X763" s="1915"/>
      <c r="Y763" s="1915"/>
      <c r="Z763" s="1915"/>
      <c r="AA763" s="371"/>
      <c r="AB763" s="371"/>
    </row>
    <row r="764" spans="1:28" x14ac:dyDescent="0.35">
      <c r="A764" s="1915"/>
      <c r="B764" s="1915"/>
      <c r="C764" s="1915"/>
      <c r="D764" s="1915"/>
      <c r="E764" s="1915"/>
      <c r="F764" s="1915"/>
      <c r="G764" s="1915"/>
      <c r="H764" s="1915"/>
      <c r="I764" s="371"/>
      <c r="J764" s="371"/>
      <c r="K764" s="1915"/>
      <c r="L764" s="1915"/>
      <c r="M764" s="1915"/>
      <c r="N764" s="1915"/>
      <c r="O764" s="1915"/>
      <c r="P764" s="1915"/>
      <c r="Q764" s="1915"/>
      <c r="R764" s="1915"/>
      <c r="S764" s="1915"/>
      <c r="T764" s="371"/>
      <c r="U764" s="1915"/>
      <c r="V764" s="1915"/>
      <c r="W764" s="1915"/>
      <c r="X764" s="1915"/>
      <c r="Y764" s="1915"/>
      <c r="Z764" s="1915"/>
      <c r="AA764" s="371"/>
      <c r="AB764" s="371"/>
    </row>
    <row r="765" spans="1:28" x14ac:dyDescent="0.35">
      <c r="A765" s="1915"/>
      <c r="B765" s="1915"/>
      <c r="C765" s="1915"/>
      <c r="D765" s="1915"/>
      <c r="E765" s="1915"/>
      <c r="F765" s="1915"/>
      <c r="G765" s="1915"/>
      <c r="H765" s="1915"/>
      <c r="I765" s="371"/>
      <c r="J765" s="371"/>
      <c r="K765" s="1915"/>
      <c r="L765" s="1915"/>
      <c r="M765" s="1915"/>
      <c r="N765" s="1915"/>
      <c r="O765" s="1915"/>
      <c r="P765" s="1915"/>
      <c r="Q765" s="1915"/>
      <c r="R765" s="1915"/>
      <c r="S765" s="1915"/>
      <c r="T765" s="371"/>
      <c r="U765" s="1915"/>
      <c r="V765" s="1915"/>
      <c r="W765" s="1915"/>
      <c r="X765" s="1915"/>
      <c r="Y765" s="1915"/>
      <c r="Z765" s="1915"/>
      <c r="AA765" s="371"/>
      <c r="AB765" s="371"/>
    </row>
    <row r="766" spans="1:28" x14ac:dyDescent="0.35">
      <c r="A766" s="1915"/>
      <c r="B766" s="1915"/>
      <c r="C766" s="1915"/>
      <c r="D766" s="1915"/>
      <c r="E766" s="1915"/>
      <c r="F766" s="1915"/>
      <c r="G766" s="1915"/>
      <c r="H766" s="1915"/>
      <c r="I766" s="371"/>
      <c r="J766" s="371"/>
      <c r="K766" s="1915"/>
      <c r="L766" s="1915"/>
      <c r="M766" s="1915"/>
      <c r="N766" s="1915"/>
      <c r="O766" s="1915"/>
      <c r="P766" s="1915"/>
      <c r="Q766" s="1915"/>
      <c r="R766" s="1915"/>
      <c r="S766" s="1915"/>
      <c r="T766" s="371"/>
      <c r="U766" s="1915"/>
      <c r="V766" s="1915"/>
      <c r="W766" s="1915"/>
      <c r="X766" s="1915"/>
      <c r="Y766" s="1915"/>
      <c r="Z766" s="1915"/>
      <c r="AA766" s="371"/>
      <c r="AB766" s="371"/>
    </row>
    <row r="767" spans="1:28" x14ac:dyDescent="0.35">
      <c r="A767" s="1915"/>
      <c r="B767" s="1915"/>
      <c r="C767" s="1915"/>
      <c r="D767" s="1915"/>
      <c r="E767" s="1915"/>
      <c r="F767" s="1915"/>
      <c r="G767" s="1915"/>
      <c r="H767" s="1915"/>
      <c r="I767" s="371"/>
      <c r="J767" s="371"/>
      <c r="K767" s="1915"/>
      <c r="L767" s="1915"/>
      <c r="M767" s="1915"/>
      <c r="N767" s="1915"/>
      <c r="O767" s="1915"/>
      <c r="P767" s="1915"/>
      <c r="Q767" s="1915"/>
      <c r="R767" s="1915"/>
      <c r="S767" s="1915"/>
      <c r="T767" s="371"/>
      <c r="U767" s="1915"/>
      <c r="V767" s="1915"/>
      <c r="W767" s="1915"/>
      <c r="X767" s="1915"/>
      <c r="Y767" s="1915"/>
      <c r="Z767" s="1915"/>
      <c r="AA767" s="371"/>
      <c r="AB767" s="371"/>
    </row>
    <row r="768" spans="1:28" x14ac:dyDescent="0.35">
      <c r="A768" s="1915"/>
      <c r="B768" s="1915"/>
      <c r="C768" s="1915"/>
      <c r="D768" s="1915"/>
      <c r="E768" s="1915"/>
      <c r="F768" s="1915"/>
      <c r="G768" s="1915"/>
      <c r="H768" s="1915"/>
      <c r="I768" s="371"/>
      <c r="J768" s="371"/>
      <c r="K768" s="1915"/>
      <c r="L768" s="1915"/>
      <c r="M768" s="1915"/>
      <c r="N768" s="1915"/>
      <c r="O768" s="1915"/>
      <c r="P768" s="1915"/>
      <c r="Q768" s="1915"/>
      <c r="R768" s="1915"/>
      <c r="S768" s="1915"/>
      <c r="T768" s="371"/>
      <c r="U768" s="1915"/>
      <c r="V768" s="1915"/>
      <c r="W768" s="1915"/>
      <c r="X768" s="1915"/>
      <c r="Y768" s="1915"/>
      <c r="Z768" s="1915"/>
      <c r="AA768" s="371"/>
      <c r="AB768" s="371"/>
    </row>
    <row r="769" spans="1:28" x14ac:dyDescent="0.35">
      <c r="A769" s="1915"/>
      <c r="B769" s="1915"/>
      <c r="C769" s="1915"/>
      <c r="D769" s="1915"/>
      <c r="E769" s="1915"/>
      <c r="F769" s="1915"/>
      <c r="G769" s="1915"/>
      <c r="H769" s="1915"/>
      <c r="I769" s="371"/>
      <c r="J769" s="371"/>
      <c r="K769" s="1915"/>
      <c r="L769" s="1915"/>
      <c r="M769" s="1915"/>
      <c r="N769" s="1915"/>
      <c r="O769" s="1915"/>
      <c r="P769" s="1915"/>
      <c r="Q769" s="1915"/>
      <c r="R769" s="1915"/>
      <c r="S769" s="1915"/>
      <c r="T769" s="371"/>
      <c r="U769" s="1915"/>
      <c r="V769" s="1915"/>
      <c r="W769" s="1915"/>
      <c r="X769" s="1915"/>
      <c r="Y769" s="1915"/>
      <c r="Z769" s="1915"/>
      <c r="AA769" s="371"/>
      <c r="AB769" s="371"/>
    </row>
    <row r="770" spans="1:28" x14ac:dyDescent="0.35">
      <c r="A770" s="1915"/>
      <c r="B770" s="1915"/>
      <c r="C770" s="1915"/>
      <c r="D770" s="1915"/>
      <c r="E770" s="1915"/>
      <c r="F770" s="1915"/>
      <c r="G770" s="1915"/>
      <c r="H770" s="1915"/>
      <c r="I770" s="371"/>
      <c r="J770" s="371"/>
      <c r="K770" s="1915"/>
      <c r="L770" s="1915"/>
      <c r="M770" s="1915"/>
      <c r="N770" s="1915"/>
      <c r="O770" s="1915"/>
      <c r="P770" s="1915"/>
      <c r="Q770" s="1915"/>
      <c r="R770" s="1915"/>
      <c r="S770" s="1915"/>
      <c r="T770" s="371"/>
      <c r="U770" s="1915"/>
      <c r="V770" s="1915"/>
      <c r="W770" s="1915"/>
      <c r="X770" s="1915"/>
      <c r="Y770" s="1915"/>
      <c r="Z770" s="1915"/>
      <c r="AA770" s="371"/>
      <c r="AB770" s="371"/>
    </row>
    <row r="771" spans="1:28" x14ac:dyDescent="0.35">
      <c r="A771" s="1915"/>
      <c r="B771" s="1915"/>
      <c r="C771" s="1915"/>
      <c r="D771" s="1915"/>
      <c r="E771" s="1915"/>
      <c r="F771" s="1915"/>
      <c r="G771" s="1915"/>
      <c r="H771" s="1915"/>
      <c r="I771" s="371"/>
      <c r="J771" s="371"/>
      <c r="K771" s="1915"/>
      <c r="L771" s="1915"/>
      <c r="M771" s="1915"/>
      <c r="N771" s="1915"/>
      <c r="O771" s="1915"/>
      <c r="P771" s="1915"/>
      <c r="Q771" s="1915"/>
      <c r="R771" s="1915"/>
      <c r="S771" s="1915"/>
      <c r="T771" s="371"/>
      <c r="U771" s="1915"/>
      <c r="V771" s="1915"/>
      <c r="W771" s="1915"/>
      <c r="X771" s="1915"/>
      <c r="Y771" s="1915"/>
      <c r="Z771" s="1915"/>
      <c r="AA771" s="371"/>
      <c r="AB771" s="371"/>
    </row>
    <row r="772" spans="1:28" x14ac:dyDescent="0.35">
      <c r="A772" s="1915"/>
      <c r="B772" s="1915"/>
      <c r="C772" s="1915"/>
      <c r="D772" s="1915"/>
      <c r="E772" s="1915"/>
      <c r="F772" s="1915"/>
      <c r="G772" s="1915"/>
      <c r="H772" s="1915"/>
      <c r="I772" s="371"/>
      <c r="J772" s="371"/>
      <c r="K772" s="1915"/>
      <c r="L772" s="1915"/>
      <c r="M772" s="1915"/>
      <c r="N772" s="1915"/>
      <c r="O772" s="1915"/>
      <c r="P772" s="1915"/>
      <c r="Q772" s="1915"/>
      <c r="R772" s="1915"/>
      <c r="S772" s="1915"/>
      <c r="T772" s="371"/>
      <c r="U772" s="1915"/>
      <c r="V772" s="1915"/>
      <c r="W772" s="1915"/>
      <c r="X772" s="1915"/>
      <c r="Y772" s="1915"/>
      <c r="Z772" s="1915"/>
      <c r="AA772" s="371"/>
      <c r="AB772" s="371"/>
    </row>
    <row r="773" spans="1:28" x14ac:dyDescent="0.35">
      <c r="A773" s="1915"/>
      <c r="B773" s="1915"/>
      <c r="C773" s="1915"/>
      <c r="D773" s="1915"/>
      <c r="E773" s="1915"/>
      <c r="F773" s="1915"/>
      <c r="G773" s="1915"/>
      <c r="H773" s="1915"/>
      <c r="I773" s="371"/>
      <c r="J773" s="371"/>
      <c r="K773" s="1915"/>
      <c r="L773" s="1915"/>
      <c r="M773" s="1915"/>
      <c r="N773" s="1915"/>
      <c r="O773" s="1915"/>
      <c r="P773" s="1915"/>
      <c r="Q773" s="1915"/>
      <c r="R773" s="1915"/>
      <c r="S773" s="1915"/>
      <c r="T773" s="371"/>
      <c r="U773" s="1915"/>
      <c r="V773" s="1915"/>
      <c r="W773" s="1915"/>
      <c r="X773" s="1915"/>
      <c r="Y773" s="1915"/>
      <c r="Z773" s="1915"/>
      <c r="AA773" s="371"/>
      <c r="AB773" s="371"/>
    </row>
    <row r="774" spans="1:28" x14ac:dyDescent="0.35">
      <c r="A774" s="1915"/>
      <c r="B774" s="1915"/>
      <c r="C774" s="1915"/>
      <c r="D774" s="1915"/>
      <c r="E774" s="1915"/>
      <c r="F774" s="1915"/>
      <c r="G774" s="1915"/>
      <c r="H774" s="1915"/>
      <c r="I774" s="371"/>
      <c r="J774" s="371"/>
      <c r="K774" s="1915"/>
      <c r="L774" s="1915"/>
      <c r="M774" s="1915"/>
      <c r="N774" s="1915"/>
      <c r="O774" s="1915"/>
      <c r="P774" s="1915"/>
      <c r="Q774" s="1915"/>
      <c r="R774" s="1915"/>
      <c r="S774" s="1915"/>
      <c r="T774" s="371"/>
      <c r="U774" s="1915"/>
      <c r="V774" s="1915"/>
      <c r="W774" s="1915"/>
      <c r="X774" s="1915"/>
      <c r="Y774" s="1915"/>
      <c r="Z774" s="1915"/>
      <c r="AA774" s="371"/>
      <c r="AB774" s="371"/>
    </row>
    <row r="775" spans="1:28" x14ac:dyDescent="0.35">
      <c r="A775" s="1915"/>
      <c r="B775" s="1915"/>
      <c r="C775" s="1915"/>
      <c r="D775" s="1915"/>
      <c r="E775" s="1915"/>
      <c r="F775" s="1915"/>
      <c r="G775" s="1915"/>
      <c r="H775" s="1915"/>
      <c r="I775" s="371"/>
      <c r="J775" s="371"/>
      <c r="K775" s="1915"/>
      <c r="L775" s="1915"/>
      <c r="M775" s="1915"/>
      <c r="N775" s="1915"/>
      <c r="O775" s="1915"/>
      <c r="P775" s="1915"/>
      <c r="Q775" s="1915"/>
      <c r="R775" s="1915"/>
      <c r="S775" s="1915"/>
      <c r="T775" s="371"/>
      <c r="U775" s="1915"/>
      <c r="V775" s="1915"/>
      <c r="W775" s="1915"/>
      <c r="X775" s="1915"/>
      <c r="Y775" s="1915"/>
      <c r="Z775" s="1915"/>
      <c r="AA775" s="371"/>
      <c r="AB775" s="371"/>
    </row>
    <row r="776" spans="1:28" x14ac:dyDescent="0.35">
      <c r="A776" s="1915"/>
      <c r="B776" s="1915"/>
      <c r="C776" s="1915"/>
      <c r="D776" s="1915"/>
      <c r="E776" s="1915"/>
      <c r="F776" s="1915"/>
      <c r="G776" s="1915"/>
      <c r="H776" s="1915"/>
      <c r="I776" s="371"/>
      <c r="J776" s="371"/>
      <c r="K776" s="1915"/>
      <c r="L776" s="1915"/>
      <c r="M776" s="1915"/>
      <c r="N776" s="1915"/>
      <c r="O776" s="1915"/>
      <c r="P776" s="1915"/>
      <c r="Q776" s="1915"/>
      <c r="R776" s="1915"/>
      <c r="S776" s="1915"/>
      <c r="T776" s="371"/>
      <c r="U776" s="1915"/>
      <c r="V776" s="1915"/>
      <c r="W776" s="1915"/>
      <c r="X776" s="1915"/>
      <c r="Y776" s="1915"/>
      <c r="Z776" s="1915"/>
      <c r="AA776" s="371"/>
      <c r="AB776" s="371"/>
    </row>
    <row r="777" spans="1:28" x14ac:dyDescent="0.35">
      <c r="A777" s="1915"/>
      <c r="B777" s="1915"/>
      <c r="C777" s="1915"/>
      <c r="D777" s="1915"/>
      <c r="E777" s="1915"/>
      <c r="F777" s="1915"/>
      <c r="G777" s="1915"/>
      <c r="H777" s="1915"/>
      <c r="I777" s="371"/>
      <c r="J777" s="371"/>
      <c r="K777" s="1915"/>
      <c r="L777" s="1915"/>
      <c r="M777" s="1915"/>
      <c r="N777" s="1915"/>
      <c r="O777" s="1915"/>
      <c r="P777" s="1915"/>
      <c r="Q777" s="1915"/>
      <c r="R777" s="1915"/>
      <c r="S777" s="1915"/>
      <c r="T777" s="371"/>
      <c r="U777" s="1915"/>
      <c r="V777" s="1915"/>
      <c r="W777" s="1915"/>
      <c r="X777" s="1915"/>
      <c r="Y777" s="1915"/>
      <c r="Z777" s="1915"/>
      <c r="AA777" s="371"/>
      <c r="AB777" s="371"/>
    </row>
    <row r="778" spans="1:28" x14ac:dyDescent="0.35">
      <c r="A778" s="1915"/>
      <c r="B778" s="1915"/>
      <c r="C778" s="1915"/>
      <c r="D778" s="1915"/>
      <c r="E778" s="1915"/>
      <c r="F778" s="1915"/>
      <c r="G778" s="1915"/>
      <c r="H778" s="1915"/>
      <c r="I778" s="371"/>
      <c r="J778" s="371"/>
      <c r="K778" s="1915"/>
      <c r="L778" s="1915"/>
      <c r="M778" s="1915"/>
      <c r="N778" s="1915"/>
      <c r="O778" s="1915"/>
      <c r="P778" s="1915"/>
      <c r="Q778" s="1915"/>
      <c r="R778" s="1915"/>
      <c r="S778" s="1915"/>
      <c r="T778" s="371"/>
      <c r="U778" s="1915"/>
      <c r="V778" s="1915"/>
      <c r="W778" s="1915"/>
      <c r="X778" s="1915"/>
      <c r="Y778" s="1915"/>
      <c r="Z778" s="1915"/>
      <c r="AA778" s="371"/>
      <c r="AB778" s="371"/>
    </row>
    <row r="779" spans="1:28" x14ac:dyDescent="0.35">
      <c r="A779" s="1915"/>
      <c r="B779" s="1915"/>
      <c r="C779" s="1915"/>
      <c r="D779" s="1915"/>
      <c r="E779" s="1915"/>
      <c r="F779" s="1915"/>
      <c r="G779" s="1915"/>
      <c r="H779" s="1915"/>
      <c r="I779" s="371"/>
      <c r="J779" s="371"/>
      <c r="K779" s="1915"/>
      <c r="L779" s="1915"/>
      <c r="M779" s="1915"/>
      <c r="N779" s="1915"/>
      <c r="O779" s="1915"/>
      <c r="P779" s="1915"/>
      <c r="Q779" s="1915"/>
      <c r="R779" s="1915"/>
      <c r="S779" s="1915"/>
      <c r="T779" s="371"/>
      <c r="U779" s="1915"/>
      <c r="V779" s="1915"/>
      <c r="W779" s="1915"/>
      <c r="X779" s="1915"/>
      <c r="Y779" s="1915"/>
      <c r="Z779" s="1915"/>
      <c r="AA779" s="371"/>
      <c r="AB779" s="371"/>
    </row>
    <row r="780" spans="1:28" x14ac:dyDescent="0.35">
      <c r="A780" s="1915"/>
      <c r="B780" s="1915"/>
      <c r="C780" s="1915"/>
      <c r="D780" s="1915"/>
      <c r="E780" s="1915"/>
      <c r="F780" s="1915"/>
      <c r="G780" s="1915"/>
      <c r="H780" s="1915"/>
      <c r="I780" s="371"/>
      <c r="J780" s="371"/>
      <c r="K780" s="1915"/>
      <c r="L780" s="1915"/>
      <c r="M780" s="1915"/>
      <c r="N780" s="1915"/>
      <c r="O780" s="1915"/>
      <c r="P780" s="1915"/>
      <c r="Q780" s="1915"/>
      <c r="R780" s="1915"/>
      <c r="S780" s="1915"/>
      <c r="T780" s="371"/>
      <c r="U780" s="1915"/>
      <c r="V780" s="1915"/>
      <c r="W780" s="1915"/>
      <c r="X780" s="1915"/>
      <c r="Y780" s="1915"/>
      <c r="Z780" s="1915"/>
      <c r="AA780" s="371"/>
      <c r="AB780" s="371"/>
    </row>
    <row r="781" spans="1:28" x14ac:dyDescent="0.35">
      <c r="A781" s="1915"/>
      <c r="B781" s="1915"/>
      <c r="C781" s="1915"/>
      <c r="D781" s="1915"/>
      <c r="E781" s="1915"/>
      <c r="F781" s="1915"/>
      <c r="G781" s="1915"/>
      <c r="H781" s="1915"/>
      <c r="I781" s="371"/>
      <c r="J781" s="371"/>
      <c r="K781" s="1915"/>
      <c r="L781" s="1915"/>
      <c r="M781" s="1915"/>
      <c r="N781" s="1915"/>
      <c r="O781" s="1915"/>
      <c r="P781" s="1915"/>
      <c r="Q781" s="1915"/>
      <c r="R781" s="1915"/>
      <c r="S781" s="1915"/>
      <c r="T781" s="371"/>
      <c r="U781" s="1915"/>
      <c r="V781" s="1915"/>
      <c r="W781" s="1915"/>
      <c r="X781" s="1915"/>
      <c r="Y781" s="1915"/>
      <c r="Z781" s="1915"/>
      <c r="AA781" s="371"/>
      <c r="AB781" s="371"/>
    </row>
    <row r="782" spans="1:28" x14ac:dyDescent="0.35">
      <c r="A782" s="1915"/>
      <c r="B782" s="1915"/>
      <c r="C782" s="1915"/>
      <c r="D782" s="1915"/>
      <c r="E782" s="1915"/>
      <c r="F782" s="1915"/>
      <c r="G782" s="1915"/>
      <c r="H782" s="1915"/>
      <c r="I782" s="371"/>
      <c r="J782" s="371"/>
      <c r="K782" s="1915"/>
      <c r="L782" s="1915"/>
      <c r="M782" s="1915"/>
      <c r="N782" s="1915"/>
      <c r="O782" s="1915"/>
      <c r="P782" s="1915"/>
      <c r="Q782" s="1915"/>
      <c r="R782" s="1915"/>
      <c r="S782" s="1915"/>
      <c r="T782" s="371"/>
      <c r="U782" s="1915"/>
      <c r="V782" s="1915"/>
      <c r="W782" s="1915"/>
      <c r="X782" s="1915"/>
      <c r="Y782" s="1915"/>
      <c r="Z782" s="1915"/>
      <c r="AA782" s="371"/>
      <c r="AB782" s="371"/>
    </row>
    <row r="783" spans="1:28" x14ac:dyDescent="0.35">
      <c r="A783" s="1915"/>
      <c r="B783" s="1915"/>
      <c r="C783" s="1915"/>
      <c r="D783" s="1915"/>
      <c r="E783" s="1915"/>
      <c r="F783" s="1915"/>
      <c r="G783" s="1915"/>
      <c r="H783" s="1915"/>
      <c r="I783" s="371"/>
      <c r="J783" s="371"/>
      <c r="K783" s="1915"/>
      <c r="L783" s="1915"/>
      <c r="M783" s="1915"/>
      <c r="N783" s="1915"/>
      <c r="O783" s="1915"/>
      <c r="P783" s="1915"/>
      <c r="Q783" s="1915"/>
      <c r="R783" s="1915"/>
      <c r="S783" s="1915"/>
      <c r="T783" s="371"/>
      <c r="U783" s="1915"/>
      <c r="V783" s="1915"/>
      <c r="W783" s="1915"/>
      <c r="X783" s="1915"/>
      <c r="Y783" s="1915"/>
      <c r="Z783" s="1915"/>
      <c r="AA783" s="371"/>
      <c r="AB783" s="371"/>
    </row>
    <row r="784" spans="1:28" x14ac:dyDescent="0.35">
      <c r="A784" s="1915"/>
      <c r="B784" s="1915"/>
      <c r="C784" s="1915"/>
      <c r="D784" s="1915"/>
      <c r="E784" s="1915"/>
      <c r="F784" s="1915"/>
      <c r="G784" s="1915"/>
      <c r="H784" s="1915"/>
      <c r="I784" s="371"/>
      <c r="J784" s="371"/>
      <c r="K784" s="1915"/>
      <c r="L784" s="1915"/>
      <c r="M784" s="1915"/>
      <c r="N784" s="1915"/>
      <c r="O784" s="1915"/>
      <c r="P784" s="1915"/>
      <c r="Q784" s="1915"/>
      <c r="R784" s="1915"/>
      <c r="S784" s="1915"/>
      <c r="T784" s="371"/>
      <c r="U784" s="1915"/>
      <c r="V784" s="1915"/>
      <c r="W784" s="1915"/>
      <c r="X784" s="1915"/>
      <c r="Y784" s="1915"/>
      <c r="Z784" s="1915"/>
      <c r="AA784" s="371"/>
      <c r="AB784" s="371"/>
    </row>
    <row r="785" spans="1:28" x14ac:dyDescent="0.35">
      <c r="A785" s="1915"/>
      <c r="B785" s="1915"/>
      <c r="C785" s="1915"/>
      <c r="D785" s="1915"/>
      <c r="E785" s="1915"/>
      <c r="F785" s="1915"/>
      <c r="G785" s="1915"/>
      <c r="H785" s="1915"/>
      <c r="I785" s="371"/>
      <c r="J785" s="371"/>
      <c r="K785" s="1915"/>
      <c r="L785" s="1915"/>
      <c r="M785" s="1915"/>
      <c r="N785" s="1915"/>
      <c r="O785" s="1915"/>
      <c r="P785" s="1915"/>
      <c r="Q785" s="1915"/>
      <c r="R785" s="1915"/>
      <c r="S785" s="1915"/>
      <c r="T785" s="371"/>
      <c r="U785" s="1915"/>
      <c r="V785" s="1915"/>
      <c r="W785" s="1915"/>
      <c r="X785" s="1915"/>
      <c r="Y785" s="1915"/>
      <c r="Z785" s="1915"/>
      <c r="AA785" s="371"/>
      <c r="AB785" s="371"/>
    </row>
    <row r="786" spans="1:28" x14ac:dyDescent="0.35">
      <c r="A786" s="1915"/>
      <c r="B786" s="1915"/>
      <c r="C786" s="1915"/>
      <c r="D786" s="1915"/>
      <c r="E786" s="1915"/>
      <c r="F786" s="1915"/>
      <c r="G786" s="1915"/>
      <c r="H786" s="1915"/>
      <c r="I786" s="371"/>
      <c r="J786" s="371"/>
      <c r="K786" s="1915"/>
      <c r="L786" s="1915"/>
      <c r="M786" s="1915"/>
      <c r="N786" s="1915"/>
      <c r="O786" s="1915"/>
      <c r="P786" s="1915"/>
      <c r="Q786" s="1915"/>
      <c r="R786" s="1915"/>
      <c r="S786" s="1915"/>
      <c r="T786" s="371"/>
      <c r="U786" s="1915"/>
      <c r="V786" s="1915"/>
      <c r="W786" s="1915"/>
      <c r="X786" s="1915"/>
      <c r="Y786" s="1915"/>
      <c r="Z786" s="1915"/>
      <c r="AA786" s="371"/>
      <c r="AB786" s="371"/>
    </row>
    <row r="787" spans="1:28" x14ac:dyDescent="0.35">
      <c r="A787" s="1915"/>
      <c r="B787" s="1915"/>
      <c r="C787" s="1915"/>
      <c r="D787" s="1915"/>
      <c r="E787" s="1915"/>
      <c r="F787" s="1915"/>
      <c r="G787" s="1915"/>
      <c r="H787" s="1915"/>
      <c r="I787" s="371"/>
      <c r="J787" s="371"/>
      <c r="K787" s="1915"/>
      <c r="L787" s="1915"/>
      <c r="M787" s="1915"/>
      <c r="N787" s="1915"/>
      <c r="O787" s="1915"/>
      <c r="P787" s="1915"/>
      <c r="Q787" s="1915"/>
      <c r="R787" s="1915"/>
      <c r="S787" s="1915"/>
      <c r="T787" s="371"/>
      <c r="U787" s="1915"/>
      <c r="V787" s="1915"/>
      <c r="W787" s="1915"/>
      <c r="X787" s="1915"/>
      <c r="Y787" s="1915"/>
      <c r="Z787" s="1915"/>
      <c r="AA787" s="371"/>
      <c r="AB787" s="371"/>
    </row>
    <row r="788" spans="1:28" x14ac:dyDescent="0.35">
      <c r="A788" s="1915"/>
      <c r="B788" s="1915"/>
      <c r="C788" s="1915"/>
      <c r="D788" s="1915"/>
      <c r="E788" s="1915"/>
      <c r="F788" s="1915"/>
      <c r="G788" s="1915"/>
      <c r="H788" s="1915"/>
      <c r="I788" s="371"/>
      <c r="J788" s="371"/>
      <c r="K788" s="1915"/>
      <c r="L788" s="1915"/>
      <c r="M788" s="1915"/>
      <c r="N788" s="1915"/>
      <c r="O788" s="1915"/>
      <c r="P788" s="1915"/>
      <c r="Q788" s="1915"/>
      <c r="R788" s="1915"/>
      <c r="S788" s="1915"/>
      <c r="T788" s="371"/>
      <c r="U788" s="1915"/>
      <c r="V788" s="1915"/>
      <c r="W788" s="1915"/>
      <c r="X788" s="1915"/>
      <c r="Y788" s="1915"/>
      <c r="Z788" s="1915"/>
      <c r="AA788" s="371"/>
      <c r="AB788" s="371"/>
    </row>
    <row r="789" spans="1:28" x14ac:dyDescent="0.35">
      <c r="A789" s="1915"/>
      <c r="B789" s="1915"/>
      <c r="C789" s="1915"/>
      <c r="D789" s="1915"/>
      <c r="E789" s="1915"/>
      <c r="F789" s="1915"/>
      <c r="G789" s="1915"/>
      <c r="H789" s="1915"/>
      <c r="I789" s="371"/>
      <c r="J789" s="371"/>
      <c r="K789" s="1915"/>
      <c r="L789" s="1915"/>
      <c r="M789" s="1915"/>
      <c r="N789" s="1915"/>
      <c r="O789" s="1915"/>
      <c r="P789" s="1915"/>
      <c r="Q789" s="1915"/>
      <c r="R789" s="1915"/>
      <c r="S789" s="1915"/>
      <c r="T789" s="371"/>
      <c r="U789" s="1915"/>
      <c r="V789" s="1915"/>
      <c r="W789" s="1915"/>
      <c r="X789" s="1915"/>
      <c r="Y789" s="1915"/>
      <c r="Z789" s="1915"/>
      <c r="AA789" s="371"/>
      <c r="AB789" s="371"/>
    </row>
    <row r="790" spans="1:28" x14ac:dyDescent="0.35">
      <c r="A790" s="1915"/>
      <c r="B790" s="1915"/>
      <c r="C790" s="1915"/>
      <c r="D790" s="1915"/>
      <c r="E790" s="1915"/>
      <c r="F790" s="1915"/>
      <c r="G790" s="1915"/>
      <c r="H790" s="1915"/>
      <c r="I790" s="371"/>
      <c r="J790" s="371"/>
      <c r="K790" s="1915"/>
      <c r="L790" s="1915"/>
      <c r="M790" s="1915"/>
      <c r="N790" s="1915"/>
      <c r="O790" s="1915"/>
      <c r="P790" s="1915"/>
      <c r="Q790" s="1915"/>
      <c r="R790" s="1915"/>
      <c r="S790" s="1915"/>
      <c r="T790" s="371"/>
      <c r="U790" s="1915"/>
      <c r="V790" s="1915"/>
      <c r="W790" s="1915"/>
      <c r="X790" s="1915"/>
      <c r="Y790" s="1915"/>
      <c r="Z790" s="1915"/>
      <c r="AA790" s="371"/>
      <c r="AB790" s="371"/>
    </row>
    <row r="791" spans="1:28" x14ac:dyDescent="0.35">
      <c r="A791" s="1915"/>
      <c r="B791" s="1915"/>
      <c r="C791" s="1915"/>
      <c r="D791" s="1915"/>
      <c r="E791" s="1915"/>
      <c r="F791" s="1915"/>
      <c r="G791" s="1915"/>
      <c r="H791" s="1915"/>
      <c r="I791" s="371"/>
      <c r="J791" s="371"/>
      <c r="K791" s="1915"/>
      <c r="L791" s="1915"/>
      <c r="M791" s="1915"/>
      <c r="N791" s="1915"/>
      <c r="O791" s="1915"/>
      <c r="P791" s="1915"/>
      <c r="Q791" s="1915"/>
      <c r="R791" s="1915"/>
      <c r="S791" s="1915"/>
      <c r="T791" s="371"/>
      <c r="U791" s="1915"/>
      <c r="V791" s="1915"/>
      <c r="W791" s="1915"/>
      <c r="X791" s="1915"/>
      <c r="Y791" s="1915"/>
      <c r="Z791" s="1915"/>
      <c r="AA791" s="371"/>
      <c r="AB791" s="371"/>
    </row>
    <row r="792" spans="1:28" x14ac:dyDescent="0.35">
      <c r="A792" s="1915"/>
      <c r="B792" s="1915"/>
      <c r="C792" s="1915"/>
      <c r="D792" s="1915"/>
      <c r="E792" s="1915"/>
      <c r="F792" s="1915"/>
      <c r="G792" s="1915"/>
      <c r="H792" s="1915"/>
      <c r="I792" s="371"/>
      <c r="J792" s="371"/>
      <c r="K792" s="1915"/>
      <c r="L792" s="1915"/>
      <c r="M792" s="1915"/>
      <c r="N792" s="1915"/>
      <c r="O792" s="1915"/>
      <c r="P792" s="1915"/>
      <c r="Q792" s="1915"/>
      <c r="R792" s="1915"/>
      <c r="S792" s="1915"/>
      <c r="T792" s="371"/>
      <c r="U792" s="1915"/>
      <c r="V792" s="1915"/>
      <c r="W792" s="1915"/>
      <c r="X792" s="1915"/>
      <c r="Y792" s="1915"/>
      <c r="Z792" s="1915"/>
      <c r="AA792" s="371"/>
      <c r="AB792" s="371"/>
    </row>
    <row r="793" spans="1:28" x14ac:dyDescent="0.35">
      <c r="A793" s="1915"/>
      <c r="B793" s="1915"/>
      <c r="C793" s="1915"/>
      <c r="D793" s="1915"/>
      <c r="E793" s="1915"/>
      <c r="F793" s="1915"/>
      <c r="G793" s="1915"/>
      <c r="H793" s="1915"/>
      <c r="I793" s="371"/>
      <c r="J793" s="371"/>
      <c r="K793" s="1915"/>
      <c r="L793" s="1915"/>
      <c r="M793" s="1915"/>
      <c r="N793" s="1915"/>
      <c r="O793" s="1915"/>
      <c r="P793" s="1915"/>
      <c r="Q793" s="1915"/>
      <c r="R793" s="1915"/>
      <c r="S793" s="1915"/>
      <c r="T793" s="371"/>
      <c r="U793" s="1915"/>
      <c r="V793" s="1915"/>
      <c r="W793" s="1915"/>
      <c r="X793" s="1915"/>
      <c r="Y793" s="1915"/>
      <c r="Z793" s="1915"/>
      <c r="AA793" s="371"/>
      <c r="AB793" s="371"/>
    </row>
    <row r="794" spans="1:28" x14ac:dyDescent="0.35">
      <c r="A794" s="1915"/>
      <c r="B794" s="1915"/>
      <c r="C794" s="1915"/>
      <c r="D794" s="1915"/>
      <c r="E794" s="1915"/>
      <c r="F794" s="1915"/>
      <c r="G794" s="1915"/>
      <c r="H794" s="1915"/>
      <c r="I794" s="371"/>
      <c r="J794" s="371"/>
      <c r="K794" s="1915"/>
      <c r="L794" s="1915"/>
      <c r="M794" s="1915"/>
      <c r="N794" s="1915"/>
      <c r="O794" s="1915"/>
      <c r="P794" s="1915"/>
      <c r="Q794" s="1915"/>
      <c r="R794" s="1915"/>
      <c r="S794" s="1915"/>
      <c r="T794" s="371"/>
      <c r="U794" s="1915"/>
      <c r="V794" s="1915"/>
      <c r="W794" s="1915"/>
      <c r="X794" s="1915"/>
      <c r="Y794" s="1915"/>
      <c r="Z794" s="1915"/>
      <c r="AA794" s="371"/>
      <c r="AB794" s="371"/>
    </row>
    <row r="795" spans="1:28" x14ac:dyDescent="0.35">
      <c r="A795" s="1915"/>
      <c r="B795" s="1915"/>
      <c r="C795" s="1915"/>
      <c r="D795" s="1915"/>
      <c r="E795" s="1915"/>
      <c r="F795" s="1915"/>
      <c r="G795" s="1915"/>
      <c r="H795" s="1915"/>
      <c r="I795" s="371"/>
      <c r="J795" s="371"/>
      <c r="K795" s="1915"/>
      <c r="L795" s="1915"/>
      <c r="M795" s="1915"/>
      <c r="N795" s="1915"/>
      <c r="O795" s="1915"/>
      <c r="P795" s="1915"/>
      <c r="Q795" s="1915"/>
      <c r="R795" s="1915"/>
      <c r="S795" s="1915"/>
      <c r="T795" s="371"/>
      <c r="U795" s="1915"/>
      <c r="V795" s="1915"/>
      <c r="W795" s="1915"/>
      <c r="X795" s="1915"/>
      <c r="Y795" s="1915"/>
      <c r="Z795" s="1915"/>
      <c r="AA795" s="371"/>
      <c r="AB795" s="371"/>
    </row>
    <row r="796" spans="1:28" x14ac:dyDescent="0.35">
      <c r="A796" s="1915"/>
      <c r="B796" s="1915"/>
      <c r="C796" s="1915"/>
      <c r="D796" s="1915"/>
      <c r="E796" s="1915"/>
      <c r="F796" s="1915"/>
      <c r="G796" s="1915"/>
      <c r="H796" s="1915"/>
      <c r="I796" s="371"/>
      <c r="J796" s="371"/>
      <c r="K796" s="1915"/>
      <c r="L796" s="1915"/>
      <c r="M796" s="1915"/>
      <c r="N796" s="1915"/>
      <c r="O796" s="1915"/>
      <c r="P796" s="1915"/>
      <c r="Q796" s="1915"/>
      <c r="R796" s="1915"/>
      <c r="S796" s="1915"/>
      <c r="T796" s="371"/>
      <c r="U796" s="1915"/>
      <c r="V796" s="1915"/>
      <c r="W796" s="1915"/>
      <c r="X796" s="1915"/>
      <c r="Y796" s="1915"/>
      <c r="Z796" s="1915"/>
      <c r="AA796" s="371"/>
      <c r="AB796" s="371"/>
    </row>
    <row r="797" spans="1:28" x14ac:dyDescent="0.35">
      <c r="A797" s="1915"/>
      <c r="B797" s="1915"/>
      <c r="C797" s="1915"/>
      <c r="D797" s="1915"/>
      <c r="E797" s="1915"/>
      <c r="F797" s="1915"/>
      <c r="G797" s="1915"/>
      <c r="H797" s="1915"/>
      <c r="I797" s="371"/>
      <c r="J797" s="371"/>
      <c r="K797" s="1915"/>
      <c r="L797" s="1915"/>
      <c r="M797" s="1915"/>
      <c r="N797" s="1915"/>
      <c r="O797" s="1915"/>
      <c r="P797" s="1915"/>
      <c r="Q797" s="1915"/>
      <c r="R797" s="1915"/>
      <c r="S797" s="1915"/>
      <c r="T797" s="371"/>
      <c r="U797" s="1915"/>
      <c r="V797" s="1915"/>
      <c r="W797" s="1915"/>
      <c r="X797" s="1915"/>
      <c r="Y797" s="1915"/>
      <c r="Z797" s="1915"/>
      <c r="AA797" s="371"/>
      <c r="AB797" s="371"/>
    </row>
    <row r="798" spans="1:28" x14ac:dyDescent="0.35">
      <c r="A798" s="1915"/>
      <c r="B798" s="1915"/>
      <c r="C798" s="1915"/>
      <c r="D798" s="1915"/>
      <c r="E798" s="1915"/>
      <c r="F798" s="1915"/>
      <c r="G798" s="1915"/>
      <c r="H798" s="1915"/>
      <c r="I798" s="371"/>
      <c r="J798" s="371"/>
      <c r="K798" s="1915"/>
      <c r="L798" s="1915"/>
      <c r="M798" s="1915"/>
      <c r="N798" s="1915"/>
      <c r="O798" s="1915"/>
      <c r="P798" s="1915"/>
      <c r="Q798" s="1915"/>
      <c r="R798" s="1915"/>
      <c r="S798" s="1915"/>
      <c r="T798" s="371"/>
      <c r="U798" s="1915"/>
      <c r="V798" s="1915"/>
      <c r="W798" s="1915"/>
      <c r="X798" s="1915"/>
      <c r="Y798" s="1915"/>
      <c r="Z798" s="1915"/>
      <c r="AA798" s="371"/>
      <c r="AB798" s="371"/>
    </row>
    <row r="799" spans="1:28" x14ac:dyDescent="0.35">
      <c r="A799" s="1915"/>
      <c r="B799" s="1915"/>
      <c r="C799" s="1915"/>
      <c r="D799" s="1915"/>
      <c r="E799" s="1915"/>
      <c r="F799" s="1915"/>
      <c r="G799" s="1915"/>
      <c r="H799" s="1915"/>
      <c r="I799" s="371"/>
      <c r="J799" s="371"/>
      <c r="K799" s="1915"/>
      <c r="L799" s="1915"/>
      <c r="M799" s="1915"/>
      <c r="N799" s="1915"/>
      <c r="O799" s="1915"/>
      <c r="P799" s="1915"/>
      <c r="Q799" s="1915"/>
      <c r="R799" s="1915"/>
      <c r="S799" s="1915"/>
      <c r="T799" s="371"/>
      <c r="U799" s="1915"/>
      <c r="V799" s="1915"/>
      <c r="W799" s="1915"/>
      <c r="X799" s="1915"/>
      <c r="Y799" s="1915"/>
      <c r="Z799" s="1915"/>
      <c r="AA799" s="371"/>
      <c r="AB799" s="371"/>
    </row>
    <row r="800" spans="1:28" x14ac:dyDescent="0.35">
      <c r="A800" s="1915"/>
      <c r="B800" s="1915"/>
      <c r="C800" s="1915"/>
      <c r="D800" s="1915"/>
      <c r="E800" s="1915"/>
      <c r="F800" s="1915"/>
      <c r="G800" s="1915"/>
      <c r="H800" s="1915"/>
      <c r="I800" s="371"/>
      <c r="J800" s="371"/>
      <c r="K800" s="1915"/>
      <c r="L800" s="1915"/>
      <c r="M800" s="1915"/>
      <c r="N800" s="1915"/>
      <c r="O800" s="1915"/>
      <c r="P800" s="1915"/>
      <c r="Q800" s="1915"/>
      <c r="R800" s="1915"/>
      <c r="S800" s="1915"/>
      <c r="T800" s="371"/>
      <c r="U800" s="1915"/>
      <c r="V800" s="1915"/>
      <c r="W800" s="1915"/>
      <c r="X800" s="1915"/>
      <c r="Y800" s="1915"/>
      <c r="Z800" s="1915"/>
      <c r="AA800" s="371"/>
      <c r="AB800" s="371"/>
    </row>
    <row r="801" spans="1:28" x14ac:dyDescent="0.35">
      <c r="A801" s="1915"/>
      <c r="B801" s="1915"/>
      <c r="C801" s="1915"/>
      <c r="D801" s="1915"/>
      <c r="E801" s="1915"/>
      <c r="F801" s="1915"/>
      <c r="G801" s="1915"/>
      <c r="H801" s="1915"/>
      <c r="I801" s="371"/>
      <c r="J801" s="371"/>
      <c r="K801" s="1915"/>
      <c r="L801" s="1915"/>
      <c r="M801" s="1915"/>
      <c r="N801" s="1915"/>
      <c r="O801" s="1915"/>
      <c r="P801" s="1915"/>
      <c r="Q801" s="1915"/>
      <c r="R801" s="1915"/>
      <c r="S801" s="1915"/>
      <c r="T801" s="371"/>
      <c r="U801" s="1915"/>
      <c r="V801" s="1915"/>
      <c r="W801" s="1915"/>
      <c r="X801" s="1915"/>
      <c r="Y801" s="1915"/>
      <c r="Z801" s="1915"/>
      <c r="AA801" s="371"/>
      <c r="AB801" s="371"/>
    </row>
    <row r="802" spans="1:28" x14ac:dyDescent="0.35">
      <c r="A802" s="1915"/>
      <c r="B802" s="1915"/>
      <c r="C802" s="1915"/>
      <c r="D802" s="1915"/>
      <c r="E802" s="1915"/>
      <c r="F802" s="1915"/>
      <c r="G802" s="1915"/>
      <c r="H802" s="1915"/>
      <c r="I802" s="371"/>
      <c r="J802" s="371"/>
      <c r="K802" s="1915"/>
      <c r="L802" s="1915"/>
      <c r="M802" s="1915"/>
      <c r="N802" s="1915"/>
      <c r="O802" s="1915"/>
      <c r="P802" s="1915"/>
      <c r="Q802" s="1915"/>
      <c r="R802" s="1915"/>
      <c r="S802" s="1915"/>
      <c r="T802" s="371"/>
      <c r="U802" s="1915"/>
      <c r="V802" s="1915"/>
      <c r="W802" s="1915"/>
      <c r="X802" s="1915"/>
      <c r="Y802" s="1915"/>
      <c r="Z802" s="1915"/>
      <c r="AA802" s="371"/>
      <c r="AB802" s="371"/>
    </row>
    <row r="803" spans="1:28" x14ac:dyDescent="0.35">
      <c r="A803" s="1915"/>
      <c r="B803" s="1915"/>
      <c r="C803" s="1915"/>
      <c r="D803" s="1915"/>
      <c r="E803" s="1915"/>
      <c r="F803" s="1915"/>
      <c r="G803" s="1915"/>
      <c r="H803" s="1915"/>
      <c r="I803" s="371"/>
      <c r="J803" s="371"/>
      <c r="K803" s="1915"/>
      <c r="L803" s="1915"/>
      <c r="M803" s="1915"/>
      <c r="N803" s="1915"/>
      <c r="O803" s="1915"/>
      <c r="P803" s="1915"/>
      <c r="Q803" s="1915"/>
      <c r="R803" s="1915"/>
      <c r="S803" s="1915"/>
      <c r="T803" s="371"/>
      <c r="U803" s="1915"/>
      <c r="V803" s="1915"/>
      <c r="W803" s="1915"/>
      <c r="X803" s="1915"/>
      <c r="Y803" s="1915"/>
      <c r="Z803" s="1915"/>
      <c r="AA803" s="371"/>
      <c r="AB803" s="371"/>
    </row>
    <row r="804" spans="1:28" x14ac:dyDescent="0.35">
      <c r="A804" s="1915"/>
      <c r="B804" s="1915"/>
      <c r="C804" s="1915"/>
      <c r="D804" s="1915"/>
      <c r="E804" s="1915"/>
      <c r="F804" s="1915"/>
      <c r="G804" s="1915"/>
      <c r="H804" s="1915"/>
      <c r="I804" s="371"/>
      <c r="J804" s="371"/>
      <c r="K804" s="1915"/>
      <c r="L804" s="1915"/>
      <c r="M804" s="1915"/>
      <c r="N804" s="1915"/>
      <c r="O804" s="1915"/>
      <c r="P804" s="1915"/>
      <c r="Q804" s="1915"/>
      <c r="R804" s="1915"/>
      <c r="S804" s="1915"/>
      <c r="T804" s="371"/>
      <c r="U804" s="1915"/>
      <c r="V804" s="1915"/>
      <c r="W804" s="1915"/>
      <c r="X804" s="1915"/>
      <c r="Y804" s="1915"/>
      <c r="Z804" s="1915"/>
      <c r="AA804" s="371"/>
      <c r="AB804" s="371"/>
    </row>
    <row r="805" spans="1:28" x14ac:dyDescent="0.35">
      <c r="A805" s="1915"/>
      <c r="B805" s="1915"/>
      <c r="C805" s="1915"/>
      <c r="D805" s="1915"/>
      <c r="E805" s="1915"/>
      <c r="F805" s="1915"/>
      <c r="G805" s="1915"/>
      <c r="H805" s="1915"/>
      <c r="I805" s="371"/>
      <c r="J805" s="371"/>
      <c r="K805" s="1915"/>
      <c r="L805" s="1915"/>
      <c r="M805" s="1915"/>
      <c r="N805" s="1915"/>
      <c r="O805" s="1915"/>
      <c r="P805" s="1915"/>
      <c r="Q805" s="1915"/>
      <c r="R805" s="1915"/>
      <c r="S805" s="1915"/>
      <c r="T805" s="371"/>
      <c r="U805" s="1915"/>
      <c r="V805" s="1915"/>
      <c r="W805" s="1915"/>
      <c r="X805" s="1915"/>
      <c r="Y805" s="1915"/>
      <c r="Z805" s="1915"/>
      <c r="AA805" s="371"/>
      <c r="AB805" s="371"/>
    </row>
    <row r="806" spans="1:28" x14ac:dyDescent="0.35">
      <c r="A806" s="1915"/>
      <c r="B806" s="1915"/>
      <c r="C806" s="1915"/>
      <c r="D806" s="1915"/>
      <c r="E806" s="1915"/>
      <c r="F806" s="1915"/>
      <c r="G806" s="1915"/>
      <c r="H806" s="1915"/>
      <c r="I806" s="371"/>
      <c r="J806" s="371"/>
      <c r="K806" s="1915"/>
      <c r="L806" s="1915"/>
      <c r="M806" s="1915"/>
      <c r="N806" s="1915"/>
      <c r="O806" s="1915"/>
      <c r="P806" s="1915"/>
      <c r="Q806" s="1915"/>
      <c r="R806" s="1915"/>
      <c r="S806" s="1915"/>
      <c r="T806" s="371"/>
      <c r="U806" s="1915"/>
      <c r="V806" s="1915"/>
      <c r="W806" s="1915"/>
      <c r="X806" s="1915"/>
      <c r="Y806" s="1915"/>
      <c r="Z806" s="1915"/>
      <c r="AA806" s="371"/>
      <c r="AB806" s="371"/>
    </row>
    <row r="807" spans="1:28" x14ac:dyDescent="0.35">
      <c r="A807" s="1915"/>
      <c r="B807" s="1915"/>
      <c r="C807" s="1915"/>
      <c r="D807" s="1915"/>
      <c r="E807" s="1915"/>
      <c r="F807" s="1915"/>
      <c r="G807" s="1915"/>
      <c r="H807" s="1915"/>
      <c r="I807" s="371"/>
      <c r="J807" s="371"/>
      <c r="K807" s="1915"/>
      <c r="L807" s="1915"/>
      <c r="M807" s="1915"/>
      <c r="N807" s="1915"/>
      <c r="O807" s="1915"/>
      <c r="P807" s="1915"/>
      <c r="Q807" s="1915"/>
      <c r="R807" s="1915"/>
      <c r="S807" s="1915"/>
      <c r="T807" s="371"/>
      <c r="U807" s="1915"/>
      <c r="V807" s="1915"/>
      <c r="W807" s="1915"/>
      <c r="X807" s="1915"/>
      <c r="Y807" s="1915"/>
      <c r="Z807" s="1915"/>
      <c r="AA807" s="371"/>
      <c r="AB807" s="371"/>
    </row>
    <row r="808" spans="1:28" x14ac:dyDescent="0.35">
      <c r="A808" s="1915"/>
      <c r="B808" s="1915"/>
      <c r="C808" s="1915"/>
      <c r="D808" s="1915"/>
      <c r="E808" s="1915"/>
      <c r="F808" s="1915"/>
      <c r="G808" s="1915"/>
      <c r="H808" s="1915"/>
      <c r="I808" s="371"/>
      <c r="J808" s="371"/>
      <c r="K808" s="1915"/>
      <c r="L808" s="1915"/>
      <c r="M808" s="1915"/>
      <c r="N808" s="1915"/>
      <c r="O808" s="1915"/>
      <c r="P808" s="1915"/>
      <c r="Q808" s="1915"/>
      <c r="R808" s="1915"/>
      <c r="S808" s="1915"/>
      <c r="T808" s="371"/>
      <c r="U808" s="1915"/>
      <c r="V808" s="1915"/>
      <c r="W808" s="1915"/>
      <c r="X808" s="1915"/>
      <c r="Y808" s="1915"/>
      <c r="Z808" s="1915"/>
      <c r="AA808" s="371"/>
      <c r="AB808" s="371"/>
    </row>
    <row r="809" spans="1:28" x14ac:dyDescent="0.35">
      <c r="A809" s="1915"/>
      <c r="B809" s="1915"/>
      <c r="C809" s="1915"/>
      <c r="D809" s="1915"/>
      <c r="E809" s="1915"/>
      <c r="F809" s="1915"/>
      <c r="G809" s="1915"/>
      <c r="H809" s="1915"/>
      <c r="I809" s="371"/>
      <c r="J809" s="371"/>
      <c r="K809" s="1915"/>
      <c r="L809" s="1915"/>
      <c r="M809" s="1915"/>
      <c r="N809" s="1915"/>
      <c r="O809" s="1915"/>
      <c r="P809" s="1915"/>
      <c r="Q809" s="1915"/>
      <c r="R809" s="1915"/>
      <c r="S809" s="1915"/>
      <c r="T809" s="371"/>
      <c r="U809" s="1915"/>
      <c r="V809" s="1915"/>
      <c r="W809" s="1915"/>
      <c r="X809" s="1915"/>
      <c r="Y809" s="1915"/>
      <c r="Z809" s="1915"/>
      <c r="AA809" s="371"/>
      <c r="AB809" s="371"/>
    </row>
    <row r="810" spans="1:28" x14ac:dyDescent="0.35">
      <c r="A810" s="1915"/>
      <c r="B810" s="1915"/>
      <c r="C810" s="1915"/>
      <c r="D810" s="1915"/>
      <c r="E810" s="1915"/>
      <c r="F810" s="1915"/>
      <c r="G810" s="1915"/>
      <c r="H810" s="1915"/>
      <c r="I810" s="371"/>
      <c r="J810" s="371"/>
      <c r="K810" s="1915"/>
      <c r="L810" s="1915"/>
      <c r="M810" s="1915"/>
      <c r="N810" s="1915"/>
      <c r="O810" s="1915"/>
      <c r="P810" s="1915"/>
      <c r="Q810" s="1915"/>
      <c r="R810" s="1915"/>
      <c r="S810" s="1915"/>
      <c r="T810" s="371"/>
      <c r="U810" s="1915"/>
      <c r="V810" s="1915"/>
      <c r="W810" s="1915"/>
      <c r="X810" s="1915"/>
      <c r="Y810" s="1915"/>
      <c r="Z810" s="1915"/>
      <c r="AA810" s="371"/>
      <c r="AB810" s="371"/>
    </row>
    <row r="811" spans="1:28" x14ac:dyDescent="0.35">
      <c r="A811" s="1915"/>
      <c r="B811" s="1915"/>
      <c r="C811" s="1915"/>
      <c r="D811" s="1915"/>
      <c r="E811" s="1915"/>
      <c r="F811" s="1915"/>
      <c r="G811" s="1915"/>
      <c r="H811" s="1915"/>
      <c r="I811" s="371"/>
      <c r="J811" s="371"/>
      <c r="K811" s="1915"/>
      <c r="L811" s="1915"/>
      <c r="M811" s="1915"/>
      <c r="N811" s="1915"/>
      <c r="O811" s="1915"/>
      <c r="P811" s="1915"/>
      <c r="Q811" s="1915"/>
      <c r="R811" s="1915"/>
      <c r="S811" s="1915"/>
      <c r="T811" s="371"/>
      <c r="U811" s="1915"/>
      <c r="V811" s="1915"/>
      <c r="W811" s="1915"/>
      <c r="X811" s="1915"/>
      <c r="Y811" s="1915"/>
      <c r="Z811" s="1915"/>
      <c r="AA811" s="371"/>
      <c r="AB811" s="371"/>
    </row>
    <row r="812" spans="1:28" x14ac:dyDescent="0.35">
      <c r="A812" s="1915"/>
      <c r="B812" s="1915"/>
      <c r="C812" s="1915"/>
      <c r="D812" s="1915"/>
      <c r="E812" s="1915"/>
      <c r="F812" s="1915"/>
      <c r="G812" s="1915"/>
      <c r="H812" s="1915"/>
      <c r="I812" s="371"/>
      <c r="J812" s="371"/>
      <c r="K812" s="1915"/>
      <c r="L812" s="1915"/>
      <c r="M812" s="1915"/>
      <c r="N812" s="1915"/>
      <c r="O812" s="1915"/>
      <c r="P812" s="1915"/>
      <c r="Q812" s="1915"/>
      <c r="R812" s="1915"/>
      <c r="S812" s="1915"/>
      <c r="T812" s="371"/>
      <c r="U812" s="1915"/>
      <c r="V812" s="1915"/>
      <c r="W812" s="1915"/>
      <c r="X812" s="1915"/>
      <c r="Y812" s="1915"/>
      <c r="Z812" s="1915"/>
      <c r="AA812" s="371"/>
      <c r="AB812" s="371"/>
    </row>
    <row r="813" spans="1:28" x14ac:dyDescent="0.35">
      <c r="A813" s="1915"/>
      <c r="B813" s="1915"/>
      <c r="C813" s="1915"/>
      <c r="D813" s="1915"/>
      <c r="E813" s="1915"/>
      <c r="F813" s="1915"/>
      <c r="G813" s="1915"/>
      <c r="H813" s="1915"/>
      <c r="I813" s="371"/>
      <c r="J813" s="371"/>
      <c r="K813" s="1915"/>
      <c r="L813" s="1915"/>
      <c r="M813" s="1915"/>
      <c r="N813" s="1915"/>
      <c r="O813" s="1915"/>
      <c r="P813" s="1915"/>
      <c r="Q813" s="1915"/>
      <c r="R813" s="1915"/>
      <c r="S813" s="1915"/>
      <c r="T813" s="371"/>
      <c r="U813" s="1915"/>
      <c r="V813" s="1915"/>
      <c r="W813" s="1915"/>
      <c r="X813" s="1915"/>
      <c r="Y813" s="1915"/>
      <c r="Z813" s="1915"/>
      <c r="AA813" s="371"/>
      <c r="AB813" s="371"/>
    </row>
    <row r="814" spans="1:28" x14ac:dyDescent="0.35">
      <c r="A814" s="1915"/>
      <c r="B814" s="1915"/>
      <c r="C814" s="1915"/>
      <c r="D814" s="1915"/>
      <c r="E814" s="1915"/>
      <c r="F814" s="1915"/>
      <c r="G814" s="1915"/>
      <c r="H814" s="1915"/>
      <c r="I814" s="371"/>
      <c r="J814" s="371"/>
      <c r="K814" s="1915"/>
      <c r="L814" s="1915"/>
      <c r="M814" s="1915"/>
      <c r="N814" s="1915"/>
      <c r="O814" s="1915"/>
      <c r="P814" s="1915"/>
      <c r="Q814" s="1915"/>
      <c r="R814" s="1915"/>
      <c r="S814" s="1915"/>
      <c r="T814" s="371"/>
      <c r="U814" s="1915"/>
      <c r="V814" s="1915"/>
      <c r="W814" s="1915"/>
      <c r="X814" s="1915"/>
      <c r="Y814" s="1915"/>
      <c r="Z814" s="1915"/>
      <c r="AA814" s="371"/>
      <c r="AB814" s="371"/>
    </row>
    <row r="815" spans="1:28" x14ac:dyDescent="0.35">
      <c r="A815" s="1915"/>
      <c r="B815" s="1915"/>
      <c r="C815" s="1915"/>
      <c r="D815" s="1915"/>
      <c r="E815" s="1915"/>
      <c r="F815" s="1915"/>
      <c r="G815" s="1915"/>
      <c r="H815" s="1915"/>
      <c r="I815" s="371"/>
      <c r="J815" s="371"/>
      <c r="K815" s="1915"/>
      <c r="L815" s="1915"/>
      <c r="M815" s="1915"/>
      <c r="N815" s="1915"/>
      <c r="O815" s="1915"/>
      <c r="P815" s="1915"/>
      <c r="Q815" s="1915"/>
      <c r="R815" s="1915"/>
      <c r="S815" s="1915"/>
      <c r="T815" s="371"/>
      <c r="U815" s="1915"/>
      <c r="V815" s="1915"/>
      <c r="W815" s="1915"/>
      <c r="X815" s="1915"/>
      <c r="Y815" s="1915"/>
      <c r="Z815" s="1915"/>
      <c r="AA815" s="371"/>
      <c r="AB815" s="371"/>
    </row>
    <row r="816" spans="1:28" x14ac:dyDescent="0.35">
      <c r="A816" s="1915"/>
      <c r="B816" s="1915"/>
      <c r="C816" s="1915"/>
      <c r="D816" s="1915"/>
      <c r="E816" s="1915"/>
      <c r="F816" s="1915"/>
      <c r="G816" s="1915"/>
      <c r="H816" s="1915"/>
      <c r="I816" s="371"/>
      <c r="J816" s="371"/>
      <c r="K816" s="1915"/>
      <c r="L816" s="1915"/>
      <c r="M816" s="1915"/>
      <c r="N816" s="1915"/>
      <c r="O816" s="1915"/>
      <c r="P816" s="1915"/>
      <c r="Q816" s="1915"/>
      <c r="R816" s="1915"/>
      <c r="S816" s="1915"/>
      <c r="T816" s="371"/>
      <c r="U816" s="1915"/>
      <c r="V816" s="1915"/>
      <c r="W816" s="1915"/>
      <c r="X816" s="1915"/>
      <c r="Y816" s="1915"/>
      <c r="Z816" s="1915"/>
      <c r="AA816" s="371"/>
      <c r="AB816" s="371"/>
    </row>
    <row r="817" spans="1:28" x14ac:dyDescent="0.35">
      <c r="A817" s="1915"/>
      <c r="B817" s="1915"/>
      <c r="C817" s="1915"/>
      <c r="D817" s="1915"/>
      <c r="E817" s="1915"/>
      <c r="F817" s="1915"/>
      <c r="G817" s="1915"/>
      <c r="H817" s="1915"/>
      <c r="I817" s="371"/>
      <c r="J817" s="371"/>
      <c r="K817" s="1915"/>
      <c r="L817" s="1915"/>
      <c r="M817" s="1915"/>
      <c r="N817" s="1915"/>
      <c r="O817" s="1915"/>
      <c r="P817" s="1915"/>
      <c r="Q817" s="1915"/>
      <c r="R817" s="1915"/>
      <c r="S817" s="1915"/>
      <c r="T817" s="371"/>
      <c r="U817" s="1915"/>
      <c r="V817" s="1915"/>
      <c r="W817" s="1915"/>
      <c r="X817" s="1915"/>
      <c r="Y817" s="1915"/>
      <c r="Z817" s="1915"/>
      <c r="AA817" s="371"/>
      <c r="AB817" s="371"/>
    </row>
    <row r="818" spans="1:28" x14ac:dyDescent="0.35">
      <c r="A818" s="1915"/>
      <c r="B818" s="1915"/>
      <c r="C818" s="1915"/>
      <c r="D818" s="1915"/>
      <c r="E818" s="1915"/>
      <c r="F818" s="1915"/>
      <c r="G818" s="1915"/>
      <c r="H818" s="1915"/>
      <c r="I818" s="371"/>
      <c r="J818" s="371"/>
      <c r="K818" s="1915"/>
      <c r="L818" s="1915"/>
      <c r="M818" s="1915"/>
      <c r="N818" s="1915"/>
      <c r="O818" s="1915"/>
      <c r="P818" s="1915"/>
      <c r="Q818" s="1915"/>
      <c r="R818" s="1915"/>
      <c r="S818" s="1915"/>
      <c r="T818" s="371"/>
      <c r="U818" s="1915"/>
      <c r="V818" s="1915"/>
      <c r="W818" s="1915"/>
      <c r="X818" s="1915"/>
      <c r="Y818" s="1915"/>
      <c r="Z818" s="1915"/>
      <c r="AA818" s="371"/>
      <c r="AB818" s="371"/>
    </row>
    <row r="819" spans="1:28" x14ac:dyDescent="0.35">
      <c r="A819" s="1915"/>
      <c r="B819" s="1915"/>
      <c r="C819" s="1915"/>
      <c r="D819" s="1915"/>
      <c r="E819" s="1915"/>
      <c r="F819" s="1915"/>
      <c r="G819" s="1915"/>
      <c r="H819" s="1915"/>
      <c r="I819" s="371"/>
      <c r="J819" s="371"/>
      <c r="K819" s="1915"/>
      <c r="L819" s="1915"/>
      <c r="M819" s="1915"/>
      <c r="N819" s="1915"/>
      <c r="O819" s="1915"/>
      <c r="P819" s="1915"/>
      <c r="Q819" s="1915"/>
      <c r="R819" s="1915"/>
      <c r="S819" s="1915"/>
      <c r="T819" s="371"/>
      <c r="U819" s="1915"/>
      <c r="V819" s="1915"/>
      <c r="W819" s="1915"/>
      <c r="X819" s="1915"/>
      <c r="Y819" s="1915"/>
      <c r="Z819" s="1915"/>
      <c r="AA819" s="371"/>
      <c r="AB819" s="371"/>
    </row>
    <row r="820" spans="1:28" x14ac:dyDescent="0.35">
      <c r="A820" s="1915"/>
      <c r="B820" s="1915"/>
      <c r="C820" s="1915"/>
      <c r="D820" s="1915"/>
      <c r="E820" s="1915"/>
      <c r="F820" s="1915"/>
      <c r="G820" s="1915"/>
      <c r="H820" s="1915"/>
      <c r="I820" s="371"/>
      <c r="J820" s="371"/>
      <c r="K820" s="1915"/>
      <c r="L820" s="1915"/>
      <c r="M820" s="1915"/>
      <c r="N820" s="1915"/>
      <c r="O820" s="1915"/>
      <c r="P820" s="1915"/>
      <c r="Q820" s="1915"/>
      <c r="R820" s="1915"/>
      <c r="S820" s="1915"/>
      <c r="T820" s="371"/>
      <c r="U820" s="1915"/>
      <c r="V820" s="1915"/>
      <c r="W820" s="1915"/>
      <c r="X820" s="1915"/>
      <c r="Y820" s="1915"/>
      <c r="Z820" s="1915"/>
      <c r="AA820" s="371"/>
      <c r="AB820" s="371"/>
    </row>
    <row r="821" spans="1:28" x14ac:dyDescent="0.35">
      <c r="A821" s="1915"/>
      <c r="B821" s="1915"/>
      <c r="C821" s="1915"/>
      <c r="D821" s="1915"/>
      <c r="E821" s="1915"/>
      <c r="F821" s="1915"/>
      <c r="G821" s="1915"/>
      <c r="H821" s="1915"/>
      <c r="I821" s="371"/>
      <c r="J821" s="371"/>
      <c r="K821" s="1915"/>
      <c r="L821" s="1915"/>
      <c r="M821" s="1915"/>
      <c r="N821" s="1915"/>
      <c r="O821" s="1915"/>
      <c r="P821" s="1915"/>
      <c r="Q821" s="1915"/>
      <c r="R821" s="1915"/>
      <c r="S821" s="1915"/>
      <c r="T821" s="371"/>
      <c r="U821" s="1915"/>
      <c r="V821" s="1915"/>
      <c r="W821" s="1915"/>
      <c r="X821" s="1915"/>
      <c r="Y821" s="1915"/>
      <c r="Z821" s="1915"/>
      <c r="AA821" s="371"/>
      <c r="AB821" s="371"/>
    </row>
    <row r="822" spans="1:28" x14ac:dyDescent="0.35">
      <c r="A822" s="1915"/>
      <c r="B822" s="1915"/>
      <c r="C822" s="1915"/>
      <c r="D822" s="1915"/>
      <c r="E822" s="1915"/>
      <c r="F822" s="1915"/>
      <c r="G822" s="1915"/>
      <c r="H822" s="1915"/>
      <c r="I822" s="371"/>
      <c r="J822" s="371"/>
      <c r="K822" s="1915"/>
      <c r="L822" s="1915"/>
      <c r="M822" s="1915"/>
      <c r="N822" s="1915"/>
      <c r="O822" s="1915"/>
      <c r="P822" s="1915"/>
      <c r="Q822" s="1915"/>
      <c r="R822" s="1915"/>
      <c r="S822" s="1915"/>
      <c r="T822" s="371"/>
      <c r="U822" s="1915"/>
      <c r="V822" s="1915"/>
      <c r="W822" s="1915"/>
      <c r="X822" s="1915"/>
      <c r="Y822" s="1915"/>
      <c r="Z822" s="1915"/>
      <c r="AA822" s="371"/>
      <c r="AB822" s="371"/>
    </row>
    <row r="823" spans="1:28" x14ac:dyDescent="0.35">
      <c r="A823" s="1915"/>
      <c r="B823" s="1915"/>
      <c r="C823" s="1915"/>
      <c r="D823" s="1915"/>
      <c r="E823" s="1915"/>
      <c r="F823" s="1915"/>
      <c r="G823" s="1915"/>
      <c r="H823" s="1915"/>
      <c r="I823" s="371"/>
      <c r="J823" s="371"/>
      <c r="K823" s="1915"/>
      <c r="L823" s="1915"/>
      <c r="M823" s="1915"/>
      <c r="N823" s="1915"/>
      <c r="O823" s="1915"/>
      <c r="P823" s="1915"/>
      <c r="Q823" s="1915"/>
      <c r="R823" s="1915"/>
      <c r="S823" s="1915"/>
      <c r="T823" s="371"/>
      <c r="U823" s="1915"/>
      <c r="V823" s="1915"/>
      <c r="W823" s="1915"/>
      <c r="X823" s="1915"/>
      <c r="Y823" s="1915"/>
      <c r="Z823" s="1915"/>
      <c r="AA823" s="371"/>
      <c r="AB823" s="371"/>
    </row>
    <row r="824" spans="1:28" x14ac:dyDescent="0.35">
      <c r="A824" s="1915"/>
      <c r="B824" s="1915"/>
      <c r="C824" s="1915"/>
      <c r="D824" s="1915"/>
      <c r="E824" s="1915"/>
      <c r="F824" s="1915"/>
      <c r="G824" s="1915"/>
      <c r="H824" s="1915"/>
      <c r="I824" s="371"/>
      <c r="J824" s="371"/>
      <c r="K824" s="1915"/>
      <c r="L824" s="1915"/>
      <c r="M824" s="1915"/>
      <c r="N824" s="1915"/>
      <c r="O824" s="1915"/>
      <c r="P824" s="1915"/>
      <c r="Q824" s="1915"/>
      <c r="R824" s="1915"/>
      <c r="S824" s="1915"/>
      <c r="T824" s="371"/>
      <c r="U824" s="1915"/>
      <c r="V824" s="1915"/>
      <c r="W824" s="1915"/>
      <c r="X824" s="1915"/>
      <c r="Y824" s="1915"/>
      <c r="Z824" s="1915"/>
      <c r="AA824" s="371"/>
      <c r="AB824" s="371"/>
    </row>
    <row r="825" spans="1:28" x14ac:dyDescent="0.35">
      <c r="A825" s="1915"/>
      <c r="B825" s="1915"/>
      <c r="C825" s="1915"/>
      <c r="D825" s="1915"/>
      <c r="E825" s="1915"/>
      <c r="F825" s="1915"/>
      <c r="G825" s="1915"/>
      <c r="H825" s="1915"/>
      <c r="I825" s="371"/>
      <c r="J825" s="371"/>
      <c r="K825" s="1915"/>
      <c r="L825" s="1915"/>
      <c r="M825" s="1915"/>
      <c r="N825" s="1915"/>
      <c r="O825" s="1915"/>
      <c r="P825" s="1915"/>
      <c r="Q825" s="1915"/>
      <c r="R825" s="1915"/>
      <c r="S825" s="1915"/>
      <c r="T825" s="371"/>
      <c r="U825" s="1915"/>
      <c r="V825" s="1915"/>
      <c r="W825" s="1915"/>
      <c r="X825" s="1915"/>
      <c r="Y825" s="1915"/>
      <c r="Z825" s="1915"/>
      <c r="AA825" s="371"/>
      <c r="AB825" s="371"/>
    </row>
    <row r="826" spans="1:28" x14ac:dyDescent="0.35">
      <c r="A826" s="1915"/>
      <c r="B826" s="1915"/>
      <c r="C826" s="1915"/>
      <c r="D826" s="1915"/>
      <c r="E826" s="1915"/>
      <c r="F826" s="1915"/>
      <c r="G826" s="1915"/>
      <c r="H826" s="1915"/>
      <c r="I826" s="371"/>
      <c r="J826" s="371"/>
      <c r="K826" s="1915"/>
      <c r="L826" s="1915"/>
      <c r="M826" s="1915"/>
      <c r="N826" s="1915"/>
      <c r="O826" s="1915"/>
      <c r="P826" s="1915"/>
      <c r="Q826" s="1915"/>
      <c r="R826" s="1915"/>
      <c r="S826" s="1915"/>
      <c r="T826" s="371"/>
      <c r="U826" s="1915"/>
      <c r="V826" s="1915"/>
      <c r="W826" s="1915"/>
      <c r="X826" s="1915"/>
      <c r="Y826" s="1915"/>
      <c r="Z826" s="1915"/>
      <c r="AA826" s="371"/>
      <c r="AB826" s="371"/>
    </row>
    <row r="827" spans="1:28" x14ac:dyDescent="0.35">
      <c r="A827" s="1915"/>
      <c r="B827" s="1915"/>
      <c r="C827" s="1915"/>
      <c r="D827" s="1915"/>
      <c r="E827" s="1915"/>
      <c r="F827" s="1915"/>
      <c r="G827" s="1915"/>
      <c r="H827" s="1915"/>
      <c r="I827" s="371"/>
      <c r="J827" s="371"/>
      <c r="K827" s="1915"/>
      <c r="L827" s="1915"/>
      <c r="M827" s="1915"/>
      <c r="N827" s="1915"/>
      <c r="O827" s="1915"/>
      <c r="P827" s="1915"/>
      <c r="Q827" s="1915"/>
      <c r="R827" s="1915"/>
      <c r="S827" s="1915"/>
      <c r="T827" s="371"/>
      <c r="U827" s="1915"/>
      <c r="V827" s="1915"/>
      <c r="W827" s="1915"/>
      <c r="X827" s="1915"/>
      <c r="Y827" s="1915"/>
      <c r="Z827" s="1915"/>
      <c r="AA827" s="371"/>
      <c r="AB827" s="371"/>
    </row>
    <row r="828" spans="1:28" x14ac:dyDescent="0.35">
      <c r="A828" s="1915"/>
      <c r="B828" s="1915"/>
      <c r="C828" s="1915"/>
      <c r="D828" s="1915"/>
      <c r="E828" s="1915"/>
      <c r="F828" s="1915"/>
      <c r="G828" s="1915"/>
      <c r="H828" s="1915"/>
      <c r="I828" s="371"/>
      <c r="J828" s="371"/>
      <c r="K828" s="1915"/>
      <c r="L828" s="1915"/>
      <c r="M828" s="1915"/>
      <c r="N828" s="1915"/>
      <c r="O828" s="1915"/>
      <c r="P828" s="1915"/>
      <c r="Q828" s="1915"/>
      <c r="R828" s="1915"/>
      <c r="S828" s="1915"/>
      <c r="T828" s="371"/>
      <c r="U828" s="1915"/>
      <c r="V828" s="1915"/>
      <c r="W828" s="1915"/>
      <c r="X828" s="1915"/>
      <c r="Y828" s="1915"/>
      <c r="Z828" s="1915"/>
      <c r="AA828" s="371"/>
      <c r="AB828" s="371"/>
    </row>
    <row r="829" spans="1:28" x14ac:dyDescent="0.35">
      <c r="A829" s="1915"/>
      <c r="B829" s="1915"/>
      <c r="C829" s="1915"/>
      <c r="D829" s="1915"/>
      <c r="E829" s="1915"/>
      <c r="F829" s="1915"/>
      <c r="G829" s="1915"/>
      <c r="H829" s="1915"/>
      <c r="I829" s="371"/>
      <c r="J829" s="371"/>
      <c r="K829" s="1915"/>
      <c r="L829" s="1915"/>
      <c r="M829" s="1915"/>
      <c r="N829" s="1915"/>
      <c r="O829" s="1915"/>
      <c r="P829" s="1915"/>
      <c r="Q829" s="1915"/>
      <c r="R829" s="1915"/>
      <c r="S829" s="1915"/>
      <c r="T829" s="371"/>
      <c r="U829" s="1915"/>
      <c r="V829" s="1915"/>
      <c r="W829" s="1915"/>
      <c r="X829" s="1915"/>
      <c r="Y829" s="1915"/>
      <c r="Z829" s="1915"/>
      <c r="AA829" s="371"/>
      <c r="AB829" s="371"/>
    </row>
    <row r="830" spans="1:28" x14ac:dyDescent="0.35">
      <c r="A830" s="1915"/>
      <c r="B830" s="1915"/>
      <c r="C830" s="1915"/>
      <c r="D830" s="1915"/>
      <c r="E830" s="1915"/>
      <c r="F830" s="1915"/>
      <c r="G830" s="1915"/>
      <c r="H830" s="1915"/>
      <c r="I830" s="371"/>
      <c r="J830" s="371"/>
      <c r="K830" s="1915"/>
      <c r="L830" s="1915"/>
      <c r="M830" s="1915"/>
      <c r="N830" s="1915"/>
      <c r="O830" s="1915"/>
      <c r="P830" s="1915"/>
      <c r="Q830" s="1915"/>
      <c r="R830" s="1915"/>
      <c r="S830" s="1915"/>
      <c r="T830" s="371"/>
      <c r="U830" s="1915"/>
      <c r="V830" s="1915"/>
      <c r="W830" s="1915"/>
      <c r="X830" s="1915"/>
      <c r="Y830" s="1915"/>
      <c r="Z830" s="1915"/>
      <c r="AA830" s="371"/>
      <c r="AB830" s="371"/>
    </row>
    <row r="831" spans="1:28" x14ac:dyDescent="0.35">
      <c r="A831" s="1915"/>
      <c r="B831" s="1915"/>
      <c r="C831" s="1915"/>
      <c r="D831" s="1915"/>
      <c r="E831" s="1915"/>
      <c r="F831" s="1915"/>
      <c r="G831" s="1915"/>
      <c r="H831" s="1915"/>
      <c r="I831" s="371"/>
      <c r="J831" s="371"/>
      <c r="K831" s="1915"/>
      <c r="L831" s="1915"/>
      <c r="M831" s="1915"/>
      <c r="N831" s="1915"/>
      <c r="O831" s="1915"/>
      <c r="P831" s="1915"/>
      <c r="Q831" s="1915"/>
      <c r="R831" s="1915"/>
      <c r="S831" s="1915"/>
      <c r="T831" s="371"/>
      <c r="U831" s="1915"/>
      <c r="V831" s="1915"/>
      <c r="W831" s="1915"/>
      <c r="X831" s="1915"/>
      <c r="Y831" s="1915"/>
      <c r="Z831" s="1915"/>
      <c r="AA831" s="371"/>
      <c r="AB831" s="371"/>
    </row>
    <row r="832" spans="1:28" x14ac:dyDescent="0.35">
      <c r="A832" s="1915"/>
      <c r="B832" s="1915"/>
      <c r="C832" s="1915"/>
      <c r="D832" s="1915"/>
      <c r="E832" s="1915"/>
      <c r="F832" s="1915"/>
      <c r="G832" s="1915"/>
      <c r="H832" s="1915"/>
      <c r="I832" s="371"/>
      <c r="J832" s="371"/>
      <c r="K832" s="1915"/>
      <c r="L832" s="1915"/>
      <c r="M832" s="1915"/>
      <c r="N832" s="1915"/>
      <c r="O832" s="1915"/>
      <c r="P832" s="1915"/>
      <c r="Q832" s="1915"/>
      <c r="R832" s="1915"/>
      <c r="S832" s="1915"/>
      <c r="T832" s="371"/>
      <c r="U832" s="1915"/>
      <c r="V832" s="1915"/>
      <c r="W832" s="1915"/>
      <c r="X832" s="1915"/>
      <c r="Y832" s="1915"/>
      <c r="Z832" s="1915"/>
      <c r="AA832" s="371"/>
      <c r="AB832" s="371"/>
    </row>
    <row r="833" spans="1:28" x14ac:dyDescent="0.35">
      <c r="A833" s="1915"/>
      <c r="B833" s="1915"/>
      <c r="C833" s="1915"/>
      <c r="D833" s="1915"/>
      <c r="E833" s="1915"/>
      <c r="F833" s="1915"/>
      <c r="G833" s="1915"/>
      <c r="H833" s="1915"/>
      <c r="I833" s="371"/>
      <c r="J833" s="371"/>
      <c r="K833" s="1915"/>
      <c r="L833" s="1915"/>
      <c r="M833" s="1915"/>
      <c r="N833" s="1915"/>
      <c r="O833" s="1915"/>
      <c r="P833" s="1915"/>
      <c r="Q833" s="1915"/>
      <c r="R833" s="1915"/>
      <c r="S833" s="1915"/>
      <c r="T833" s="371"/>
      <c r="U833" s="1915"/>
      <c r="V833" s="1915"/>
      <c r="W833" s="1915"/>
      <c r="X833" s="1915"/>
      <c r="Y833" s="1915"/>
      <c r="Z833" s="1915"/>
      <c r="AA833" s="371"/>
      <c r="AB833" s="371"/>
    </row>
    <row r="834" spans="1:28" x14ac:dyDescent="0.35">
      <c r="A834" s="1915"/>
      <c r="B834" s="1915"/>
      <c r="C834" s="1915"/>
      <c r="D834" s="1915"/>
      <c r="E834" s="1915"/>
      <c r="F834" s="1915"/>
      <c r="G834" s="1915"/>
      <c r="H834" s="1915"/>
      <c r="I834" s="371"/>
      <c r="J834" s="371"/>
      <c r="K834" s="1915"/>
      <c r="L834" s="1915"/>
      <c r="M834" s="1915"/>
      <c r="N834" s="1915"/>
      <c r="O834" s="1915"/>
      <c r="P834" s="1915"/>
      <c r="Q834" s="1915"/>
      <c r="R834" s="1915"/>
      <c r="S834" s="1915"/>
      <c r="T834" s="371"/>
      <c r="U834" s="1915"/>
      <c r="V834" s="1915"/>
      <c r="W834" s="1915"/>
      <c r="X834" s="1915"/>
      <c r="Y834" s="1915"/>
      <c r="Z834" s="1915"/>
      <c r="AA834" s="371"/>
      <c r="AB834" s="371"/>
    </row>
    <row r="835" spans="1:28" x14ac:dyDescent="0.35">
      <c r="A835" s="1915"/>
      <c r="B835" s="1915"/>
      <c r="C835" s="1915"/>
      <c r="D835" s="1915"/>
      <c r="E835" s="1915"/>
      <c r="F835" s="1915"/>
      <c r="G835" s="1915"/>
      <c r="H835" s="1915"/>
      <c r="I835" s="371"/>
      <c r="J835" s="371"/>
      <c r="K835" s="1915"/>
      <c r="L835" s="1915"/>
      <c r="M835" s="1915"/>
      <c r="N835" s="1915"/>
      <c r="O835" s="1915"/>
      <c r="P835" s="1915"/>
      <c r="Q835" s="1915"/>
      <c r="R835" s="1915"/>
      <c r="S835" s="1915"/>
      <c r="T835" s="371"/>
      <c r="U835" s="1915"/>
      <c r="V835" s="1915"/>
      <c r="W835" s="1915"/>
      <c r="X835" s="1915"/>
      <c r="Y835" s="1915"/>
      <c r="Z835" s="1915"/>
      <c r="AA835" s="371"/>
      <c r="AB835" s="371"/>
    </row>
    <row r="836" spans="1:28" x14ac:dyDescent="0.35">
      <c r="A836" s="1915"/>
      <c r="B836" s="1915"/>
      <c r="C836" s="1915"/>
      <c r="D836" s="1915"/>
      <c r="E836" s="1915"/>
      <c r="F836" s="1915"/>
      <c r="G836" s="1915"/>
      <c r="H836" s="1915"/>
      <c r="I836" s="371"/>
      <c r="J836" s="371"/>
      <c r="K836" s="1915"/>
      <c r="L836" s="1915"/>
      <c r="M836" s="1915"/>
      <c r="N836" s="1915"/>
      <c r="O836" s="1915"/>
      <c r="P836" s="1915"/>
      <c r="Q836" s="1915"/>
      <c r="R836" s="1915"/>
      <c r="S836" s="1915"/>
      <c r="T836" s="371"/>
      <c r="U836" s="1915"/>
      <c r="V836" s="1915"/>
      <c r="W836" s="1915"/>
      <c r="X836" s="1915"/>
      <c r="Y836" s="1915"/>
      <c r="Z836" s="1915"/>
      <c r="AA836" s="371"/>
      <c r="AB836" s="371"/>
    </row>
    <row r="837" spans="1:28" x14ac:dyDescent="0.35">
      <c r="A837" s="1915"/>
      <c r="B837" s="1915"/>
      <c r="C837" s="1915"/>
      <c r="D837" s="1915"/>
      <c r="E837" s="1915"/>
      <c r="F837" s="1915"/>
      <c r="G837" s="1915"/>
      <c r="H837" s="1915"/>
      <c r="I837" s="371"/>
      <c r="J837" s="371"/>
      <c r="K837" s="1915"/>
      <c r="L837" s="1915"/>
      <c r="M837" s="1915"/>
      <c r="N837" s="1915"/>
      <c r="O837" s="1915"/>
      <c r="P837" s="1915"/>
      <c r="Q837" s="1915"/>
      <c r="R837" s="1915"/>
      <c r="S837" s="1915"/>
      <c r="T837" s="371"/>
      <c r="U837" s="1915"/>
      <c r="V837" s="1915"/>
      <c r="W837" s="1915"/>
      <c r="X837" s="1915"/>
      <c r="Y837" s="1915"/>
      <c r="Z837" s="1915"/>
      <c r="AA837" s="371"/>
      <c r="AB837" s="371"/>
    </row>
    <row r="838" spans="1:28" x14ac:dyDescent="0.35">
      <c r="A838" s="1915"/>
      <c r="B838" s="1915"/>
      <c r="C838" s="1915"/>
      <c r="D838" s="1915"/>
      <c r="E838" s="1915"/>
      <c r="F838" s="1915"/>
      <c r="G838" s="1915"/>
      <c r="H838" s="1915"/>
      <c r="I838" s="371"/>
      <c r="J838" s="371"/>
      <c r="K838" s="1915"/>
      <c r="L838" s="1915"/>
      <c r="M838" s="1915"/>
      <c r="N838" s="1915"/>
      <c r="O838" s="1915"/>
      <c r="P838" s="1915"/>
      <c r="Q838" s="1915"/>
      <c r="R838" s="1915"/>
      <c r="S838" s="1915"/>
      <c r="T838" s="371"/>
      <c r="U838" s="1915"/>
      <c r="V838" s="1915"/>
      <c r="W838" s="1915"/>
      <c r="X838" s="1915"/>
      <c r="Y838" s="1915"/>
      <c r="Z838" s="1915"/>
      <c r="AA838" s="371"/>
      <c r="AB838" s="371"/>
    </row>
    <row r="839" spans="1:28" x14ac:dyDescent="0.35">
      <c r="A839" s="1915"/>
      <c r="B839" s="1915"/>
      <c r="C839" s="1915"/>
      <c r="D839" s="1915"/>
      <c r="E839" s="1915"/>
      <c r="F839" s="1915"/>
      <c r="G839" s="1915"/>
      <c r="H839" s="1915"/>
      <c r="I839" s="371"/>
      <c r="J839" s="371"/>
      <c r="K839" s="1915"/>
      <c r="L839" s="1915"/>
      <c r="M839" s="1915"/>
      <c r="N839" s="1915"/>
      <c r="O839" s="1915"/>
      <c r="P839" s="1915"/>
      <c r="Q839" s="1915"/>
      <c r="R839" s="1915"/>
      <c r="S839" s="1915"/>
      <c r="T839" s="371"/>
      <c r="U839" s="1915"/>
      <c r="V839" s="1915"/>
      <c r="W839" s="1915"/>
      <c r="X839" s="1915"/>
      <c r="Y839" s="1915"/>
      <c r="Z839" s="1915"/>
      <c r="AA839" s="371"/>
      <c r="AB839" s="371"/>
    </row>
    <row r="840" spans="1:28" x14ac:dyDescent="0.35">
      <c r="A840" s="1915"/>
      <c r="B840" s="1915"/>
      <c r="C840" s="1915"/>
      <c r="D840" s="1915"/>
      <c r="E840" s="1915"/>
      <c r="F840" s="1915"/>
      <c r="G840" s="1915"/>
      <c r="H840" s="1915"/>
      <c r="I840" s="371"/>
      <c r="J840" s="371"/>
      <c r="K840" s="1915"/>
      <c r="L840" s="1915"/>
      <c r="M840" s="1915"/>
      <c r="N840" s="1915"/>
      <c r="O840" s="1915"/>
      <c r="P840" s="1915"/>
      <c r="Q840" s="1915"/>
      <c r="R840" s="1915"/>
      <c r="S840" s="1915"/>
      <c r="T840" s="371"/>
      <c r="U840" s="1915"/>
      <c r="V840" s="1915"/>
      <c r="W840" s="1915"/>
      <c r="X840" s="1915"/>
      <c r="Y840" s="1915"/>
      <c r="Z840" s="1915"/>
      <c r="AA840" s="371"/>
      <c r="AB840" s="371"/>
    </row>
    <row r="841" spans="1:28" x14ac:dyDescent="0.35">
      <c r="A841" s="1915"/>
      <c r="B841" s="1915"/>
      <c r="C841" s="1915"/>
      <c r="D841" s="1915"/>
      <c r="E841" s="1915"/>
      <c r="F841" s="1915"/>
      <c r="G841" s="1915"/>
      <c r="H841" s="1915"/>
      <c r="I841" s="371"/>
      <c r="J841" s="371"/>
      <c r="K841" s="1915"/>
      <c r="L841" s="1915"/>
      <c r="M841" s="1915"/>
      <c r="N841" s="1915"/>
      <c r="O841" s="1915"/>
      <c r="P841" s="1915"/>
      <c r="Q841" s="1915"/>
      <c r="R841" s="1915"/>
      <c r="S841" s="1915"/>
      <c r="T841" s="371"/>
      <c r="U841" s="1915"/>
      <c r="V841" s="1915"/>
      <c r="W841" s="1915"/>
      <c r="X841" s="1915"/>
      <c r="Y841" s="1915"/>
      <c r="Z841" s="1915"/>
      <c r="AA841" s="371"/>
      <c r="AB841" s="371"/>
    </row>
    <row r="842" spans="1:28" x14ac:dyDescent="0.35">
      <c r="A842" s="1915"/>
      <c r="B842" s="1915"/>
      <c r="C842" s="1915"/>
      <c r="D842" s="1915"/>
      <c r="E842" s="1915"/>
      <c r="F842" s="1915"/>
      <c r="G842" s="1915"/>
      <c r="H842" s="1915"/>
      <c r="I842" s="371"/>
      <c r="J842" s="371"/>
      <c r="K842" s="1915"/>
      <c r="L842" s="1915"/>
      <c r="M842" s="1915"/>
      <c r="N842" s="1915"/>
      <c r="O842" s="1915"/>
      <c r="P842" s="1915"/>
      <c r="Q842" s="1915"/>
      <c r="R842" s="1915"/>
      <c r="S842" s="1915"/>
      <c r="T842" s="371"/>
      <c r="U842" s="1915"/>
      <c r="V842" s="1915"/>
      <c r="W842" s="1915"/>
      <c r="X842" s="1915"/>
      <c r="Y842" s="1915"/>
      <c r="Z842" s="1915"/>
      <c r="AA842" s="371"/>
      <c r="AB842" s="371"/>
    </row>
    <row r="843" spans="1:28" x14ac:dyDescent="0.35">
      <c r="A843" s="1915"/>
      <c r="B843" s="1915"/>
      <c r="C843" s="1915"/>
      <c r="D843" s="1915"/>
      <c r="E843" s="1915"/>
      <c r="F843" s="1915"/>
      <c r="G843" s="1915"/>
      <c r="H843" s="1915"/>
      <c r="I843" s="371"/>
      <c r="J843" s="371"/>
      <c r="K843" s="1915"/>
      <c r="L843" s="1915"/>
      <c r="M843" s="1915"/>
      <c r="N843" s="1915"/>
      <c r="O843" s="1915"/>
      <c r="P843" s="1915"/>
      <c r="Q843" s="1915"/>
      <c r="R843" s="1915"/>
      <c r="S843" s="1915"/>
      <c r="T843" s="371"/>
      <c r="U843" s="1915"/>
      <c r="V843" s="1915"/>
      <c r="W843" s="1915"/>
      <c r="X843" s="1915"/>
      <c r="Y843" s="1915"/>
      <c r="Z843" s="1915"/>
      <c r="AA843" s="371"/>
      <c r="AB843" s="371"/>
    </row>
    <row r="844" spans="1:28" x14ac:dyDescent="0.35">
      <c r="A844" s="1915"/>
      <c r="B844" s="1915"/>
      <c r="C844" s="1915"/>
      <c r="D844" s="1915"/>
      <c r="E844" s="1915"/>
      <c r="F844" s="1915"/>
      <c r="G844" s="1915"/>
      <c r="H844" s="1915"/>
      <c r="I844" s="371"/>
      <c r="J844" s="371"/>
      <c r="K844" s="1915"/>
      <c r="L844" s="1915"/>
      <c r="M844" s="1915"/>
      <c r="N844" s="1915"/>
      <c r="O844" s="1915"/>
      <c r="P844" s="1915"/>
      <c r="Q844" s="1915"/>
      <c r="R844" s="1915"/>
      <c r="S844" s="1915"/>
      <c r="T844" s="371"/>
      <c r="U844" s="1915"/>
      <c r="V844" s="1915"/>
      <c r="W844" s="1915"/>
      <c r="X844" s="1915"/>
      <c r="Y844" s="1915"/>
      <c r="Z844" s="1915"/>
      <c r="AA844" s="371"/>
      <c r="AB844" s="371"/>
    </row>
    <row r="845" spans="1:28" x14ac:dyDescent="0.35">
      <c r="A845" s="1915"/>
      <c r="B845" s="1915"/>
      <c r="C845" s="1915"/>
      <c r="D845" s="1915"/>
      <c r="E845" s="1915"/>
      <c r="F845" s="1915"/>
      <c r="G845" s="1915"/>
      <c r="H845" s="1915"/>
      <c r="I845" s="371"/>
      <c r="J845" s="371"/>
      <c r="K845" s="1915"/>
      <c r="L845" s="1915"/>
      <c r="M845" s="1915"/>
      <c r="N845" s="1915"/>
      <c r="O845" s="1915"/>
      <c r="P845" s="1915"/>
      <c r="Q845" s="1915"/>
      <c r="R845" s="1915"/>
      <c r="S845" s="1915"/>
      <c r="T845" s="371"/>
      <c r="U845" s="1915"/>
      <c r="V845" s="1915"/>
      <c r="W845" s="1915"/>
      <c r="X845" s="1915"/>
      <c r="Y845" s="1915"/>
      <c r="Z845" s="1915"/>
      <c r="AA845" s="371"/>
      <c r="AB845" s="371"/>
    </row>
    <row r="846" spans="1:28" x14ac:dyDescent="0.35">
      <c r="A846" s="1915"/>
      <c r="B846" s="1915"/>
      <c r="C846" s="1915"/>
      <c r="D846" s="1915"/>
      <c r="E846" s="1915"/>
      <c r="F846" s="1915"/>
      <c r="G846" s="1915"/>
      <c r="H846" s="1915"/>
      <c r="I846" s="371"/>
      <c r="J846" s="371"/>
      <c r="K846" s="1915"/>
      <c r="L846" s="1915"/>
      <c r="M846" s="1915"/>
      <c r="N846" s="1915"/>
      <c r="O846" s="1915"/>
      <c r="P846" s="1915"/>
      <c r="Q846" s="1915"/>
      <c r="R846" s="1915"/>
      <c r="S846" s="1915"/>
      <c r="T846" s="371"/>
      <c r="U846" s="1915"/>
      <c r="V846" s="1915"/>
      <c r="W846" s="1915"/>
      <c r="X846" s="1915"/>
      <c r="Y846" s="1915"/>
      <c r="Z846" s="1915"/>
      <c r="AA846" s="371"/>
      <c r="AB846" s="371"/>
    </row>
    <row r="847" spans="1:28" x14ac:dyDescent="0.35">
      <c r="A847" s="1915"/>
      <c r="B847" s="1915"/>
      <c r="C847" s="1915"/>
      <c r="D847" s="1915"/>
      <c r="E847" s="1915"/>
      <c r="F847" s="1915"/>
      <c r="G847" s="1915"/>
      <c r="H847" s="1915"/>
      <c r="I847" s="371"/>
      <c r="J847" s="371"/>
      <c r="K847" s="1915"/>
      <c r="L847" s="1915"/>
      <c r="M847" s="1915"/>
      <c r="N847" s="1915"/>
      <c r="O847" s="1915"/>
      <c r="P847" s="1915"/>
      <c r="Q847" s="1915"/>
      <c r="R847" s="1915"/>
      <c r="S847" s="1915"/>
      <c r="T847" s="371"/>
      <c r="U847" s="1915"/>
      <c r="V847" s="1915"/>
      <c r="W847" s="1915"/>
      <c r="X847" s="1915"/>
      <c r="Y847" s="1915"/>
      <c r="Z847" s="1915"/>
      <c r="AA847" s="371"/>
      <c r="AB847" s="371"/>
    </row>
    <row r="848" spans="1:28" x14ac:dyDescent="0.35">
      <c r="A848" s="1915"/>
      <c r="B848" s="1915"/>
      <c r="C848" s="1915"/>
      <c r="D848" s="1915"/>
      <c r="E848" s="1915"/>
      <c r="F848" s="1915"/>
      <c r="G848" s="1915"/>
      <c r="H848" s="1915"/>
      <c r="I848" s="371"/>
      <c r="J848" s="371"/>
      <c r="K848" s="1915"/>
      <c r="L848" s="1915"/>
      <c r="M848" s="1915"/>
      <c r="N848" s="1915"/>
      <c r="O848" s="1915"/>
      <c r="P848" s="1915"/>
      <c r="Q848" s="1915"/>
      <c r="R848" s="1915"/>
      <c r="S848" s="1915"/>
      <c r="T848" s="371"/>
      <c r="U848" s="1915"/>
      <c r="V848" s="1915"/>
      <c r="W848" s="1915"/>
      <c r="X848" s="1915"/>
      <c r="Y848" s="1915"/>
      <c r="Z848" s="1915"/>
      <c r="AA848" s="371"/>
      <c r="AB848" s="371"/>
    </row>
    <row r="849" spans="1:28" x14ac:dyDescent="0.35">
      <c r="A849" s="1915"/>
      <c r="B849" s="1915"/>
      <c r="C849" s="1915"/>
      <c r="D849" s="1915"/>
      <c r="E849" s="1915"/>
      <c r="F849" s="1915"/>
      <c r="G849" s="1915"/>
      <c r="H849" s="1915"/>
      <c r="I849" s="371"/>
      <c r="J849" s="371"/>
      <c r="K849" s="1915"/>
      <c r="L849" s="1915"/>
      <c r="M849" s="1915"/>
      <c r="N849" s="1915"/>
      <c r="O849" s="1915"/>
      <c r="P849" s="1915"/>
      <c r="Q849" s="1915"/>
      <c r="R849" s="1915"/>
      <c r="S849" s="1915"/>
      <c r="T849" s="371"/>
      <c r="U849" s="1915"/>
      <c r="V849" s="1915"/>
      <c r="W849" s="1915"/>
      <c r="X849" s="1915"/>
      <c r="Y849" s="1915"/>
      <c r="Z849" s="1915"/>
      <c r="AA849" s="371"/>
      <c r="AB849" s="371"/>
    </row>
    <row r="850" spans="1:28" x14ac:dyDescent="0.35">
      <c r="A850" s="1915"/>
      <c r="B850" s="1915"/>
      <c r="C850" s="1915"/>
      <c r="D850" s="1915"/>
      <c r="E850" s="1915"/>
      <c r="F850" s="1915"/>
      <c r="G850" s="1915"/>
      <c r="H850" s="1915"/>
      <c r="I850" s="371"/>
      <c r="J850" s="371"/>
      <c r="K850" s="1915"/>
      <c r="L850" s="1915"/>
      <c r="M850" s="1915"/>
      <c r="N850" s="1915"/>
      <c r="O850" s="1915"/>
      <c r="P850" s="1915"/>
      <c r="Q850" s="1915"/>
      <c r="R850" s="1915"/>
      <c r="S850" s="1915"/>
      <c r="T850" s="371"/>
      <c r="U850" s="1915"/>
      <c r="V850" s="1915"/>
      <c r="W850" s="1915"/>
      <c r="X850" s="1915"/>
      <c r="Y850" s="1915"/>
      <c r="Z850" s="1915"/>
      <c r="AA850" s="371"/>
      <c r="AB850" s="371"/>
    </row>
    <row r="851" spans="1:28" x14ac:dyDescent="0.35">
      <c r="A851" s="1915"/>
      <c r="B851" s="1915"/>
      <c r="C851" s="1915"/>
      <c r="D851" s="1915"/>
      <c r="E851" s="1915"/>
      <c r="F851" s="1915"/>
      <c r="G851" s="1915"/>
      <c r="H851" s="1915"/>
      <c r="I851" s="371"/>
      <c r="J851" s="371"/>
      <c r="K851" s="1915"/>
      <c r="L851" s="1915"/>
      <c r="M851" s="1915"/>
      <c r="N851" s="1915"/>
      <c r="O851" s="1915"/>
      <c r="P851" s="1915"/>
      <c r="Q851" s="1915"/>
      <c r="R851" s="1915"/>
      <c r="S851" s="1915"/>
      <c r="T851" s="371"/>
      <c r="U851" s="1915"/>
      <c r="V851" s="1915"/>
      <c r="W851" s="1915"/>
      <c r="X851" s="1915"/>
      <c r="Y851" s="1915"/>
      <c r="Z851" s="1915"/>
      <c r="AA851" s="371"/>
      <c r="AB851" s="371"/>
    </row>
    <row r="852" spans="1:28" x14ac:dyDescent="0.35">
      <c r="A852" s="1915"/>
      <c r="B852" s="1915"/>
      <c r="C852" s="1915"/>
      <c r="D852" s="1915"/>
      <c r="E852" s="1915"/>
      <c r="F852" s="1915"/>
      <c r="G852" s="1915"/>
      <c r="H852" s="1915"/>
      <c r="I852" s="371"/>
      <c r="J852" s="371"/>
      <c r="K852" s="1915"/>
      <c r="L852" s="1915"/>
      <c r="M852" s="1915"/>
      <c r="N852" s="1915"/>
      <c r="O852" s="1915"/>
      <c r="P852" s="1915"/>
      <c r="Q852" s="1915"/>
      <c r="R852" s="1915"/>
      <c r="S852" s="1915"/>
      <c r="T852" s="371"/>
      <c r="U852" s="1915"/>
      <c r="V852" s="1915"/>
      <c r="W852" s="1915"/>
      <c r="X852" s="1915"/>
      <c r="Y852" s="1915"/>
      <c r="Z852" s="1915"/>
      <c r="AA852" s="371"/>
      <c r="AB852" s="371"/>
    </row>
    <row r="853" spans="1:28" x14ac:dyDescent="0.35">
      <c r="A853" s="1915"/>
      <c r="B853" s="1915"/>
      <c r="C853" s="1915"/>
      <c r="D853" s="1915"/>
      <c r="E853" s="1915"/>
      <c r="F853" s="1915"/>
      <c r="G853" s="1915"/>
      <c r="H853" s="1915"/>
      <c r="I853" s="371"/>
      <c r="J853" s="371"/>
      <c r="K853" s="1915"/>
      <c r="L853" s="1915"/>
      <c r="M853" s="1915"/>
      <c r="N853" s="1915"/>
      <c r="O853" s="1915"/>
      <c r="P853" s="1915"/>
      <c r="Q853" s="1915"/>
      <c r="R853" s="1915"/>
      <c r="S853" s="1915"/>
      <c r="T853" s="371"/>
      <c r="U853" s="1915"/>
      <c r="V853" s="1915"/>
      <c r="W853" s="1915"/>
      <c r="X853" s="1915"/>
      <c r="Y853" s="1915"/>
      <c r="Z853" s="1915"/>
      <c r="AA853" s="371"/>
      <c r="AB853" s="371"/>
    </row>
    <row r="854" spans="1:28" x14ac:dyDescent="0.35">
      <c r="A854" s="1915"/>
      <c r="B854" s="1915"/>
      <c r="C854" s="1915"/>
      <c r="D854" s="1915"/>
      <c r="E854" s="1915"/>
      <c r="F854" s="1915"/>
      <c r="G854" s="1915"/>
      <c r="H854" s="1915"/>
      <c r="I854" s="371"/>
      <c r="J854" s="371"/>
      <c r="K854" s="1915"/>
      <c r="L854" s="1915"/>
      <c r="M854" s="1915"/>
      <c r="N854" s="1915"/>
      <c r="O854" s="1915"/>
      <c r="P854" s="1915"/>
      <c r="Q854" s="1915"/>
      <c r="R854" s="1915"/>
      <c r="S854" s="1915"/>
      <c r="T854" s="371"/>
      <c r="U854" s="1915"/>
      <c r="V854" s="1915"/>
      <c r="W854" s="1915"/>
      <c r="X854" s="1915"/>
      <c r="Y854" s="1915"/>
      <c r="Z854" s="1915"/>
      <c r="AA854" s="371"/>
      <c r="AB854" s="371"/>
    </row>
    <row r="855" spans="1:28" x14ac:dyDescent="0.35">
      <c r="A855" s="1915"/>
      <c r="B855" s="1915"/>
      <c r="C855" s="1915"/>
      <c r="D855" s="1915"/>
      <c r="E855" s="1915"/>
      <c r="F855" s="1915"/>
      <c r="G855" s="1915"/>
      <c r="H855" s="1915"/>
      <c r="I855" s="371"/>
      <c r="J855" s="371"/>
      <c r="K855" s="1915"/>
      <c r="L855" s="1915"/>
      <c r="M855" s="1915"/>
      <c r="N855" s="1915"/>
      <c r="O855" s="1915"/>
      <c r="P855" s="1915"/>
      <c r="Q855" s="1915"/>
      <c r="R855" s="1915"/>
      <c r="S855" s="1915"/>
      <c r="T855" s="371"/>
      <c r="U855" s="1915"/>
      <c r="V855" s="1915"/>
      <c r="W855" s="1915"/>
      <c r="X855" s="1915"/>
      <c r="Y855" s="1915"/>
      <c r="Z855" s="1915"/>
      <c r="AA855" s="371"/>
      <c r="AB855" s="371"/>
    </row>
    <row r="856" spans="1:28" x14ac:dyDescent="0.35">
      <c r="A856" s="1915"/>
      <c r="B856" s="1915"/>
      <c r="C856" s="1915"/>
      <c r="D856" s="1915"/>
      <c r="E856" s="1915"/>
      <c r="F856" s="1915"/>
      <c r="G856" s="1915"/>
      <c r="H856" s="1915"/>
      <c r="I856" s="371"/>
      <c r="J856" s="371"/>
      <c r="K856" s="1915"/>
      <c r="L856" s="1915"/>
      <c r="M856" s="1915"/>
      <c r="N856" s="1915"/>
      <c r="O856" s="1915"/>
      <c r="P856" s="1915"/>
      <c r="Q856" s="1915"/>
      <c r="R856" s="1915"/>
      <c r="S856" s="1915"/>
      <c r="T856" s="371"/>
      <c r="U856" s="1915"/>
      <c r="V856" s="1915"/>
      <c r="W856" s="1915"/>
      <c r="X856" s="1915"/>
      <c r="Y856" s="1915"/>
      <c r="Z856" s="1915"/>
      <c r="AA856" s="371"/>
      <c r="AB856" s="371"/>
    </row>
    <row r="857" spans="1:28" x14ac:dyDescent="0.35">
      <c r="A857" s="1915"/>
      <c r="B857" s="1915"/>
      <c r="C857" s="1915"/>
      <c r="D857" s="1915"/>
      <c r="E857" s="1915"/>
      <c r="F857" s="1915"/>
      <c r="G857" s="1915"/>
      <c r="H857" s="1915"/>
      <c r="I857" s="371"/>
      <c r="J857" s="371"/>
      <c r="K857" s="1915"/>
      <c r="L857" s="1915"/>
      <c r="M857" s="1915"/>
      <c r="N857" s="1915"/>
      <c r="O857" s="1915"/>
      <c r="P857" s="1915"/>
      <c r="Q857" s="1915"/>
      <c r="R857" s="1915"/>
      <c r="S857" s="1915"/>
      <c r="T857" s="371"/>
      <c r="U857" s="1915"/>
      <c r="V857" s="1915"/>
      <c r="W857" s="1915"/>
      <c r="X857" s="1915"/>
      <c r="Y857" s="1915"/>
      <c r="Z857" s="1915"/>
      <c r="AA857" s="371"/>
      <c r="AB857" s="371"/>
    </row>
    <row r="858" spans="1:28" x14ac:dyDescent="0.35">
      <c r="A858" s="1915"/>
      <c r="B858" s="1915"/>
      <c r="C858" s="1915"/>
      <c r="D858" s="1915"/>
      <c r="E858" s="1915"/>
      <c r="F858" s="1915"/>
      <c r="G858" s="1915"/>
      <c r="H858" s="1915"/>
      <c r="I858" s="371"/>
      <c r="J858" s="371"/>
      <c r="K858" s="1915"/>
      <c r="L858" s="1915"/>
      <c r="M858" s="1915"/>
      <c r="N858" s="1915"/>
      <c r="O858" s="1915"/>
      <c r="P858" s="1915"/>
      <c r="Q858" s="1915"/>
      <c r="R858" s="1915"/>
      <c r="S858" s="1915"/>
      <c r="T858" s="371"/>
      <c r="U858" s="1915"/>
      <c r="V858" s="1915"/>
      <c r="W858" s="1915"/>
      <c r="X858" s="1915"/>
      <c r="Y858" s="1915"/>
      <c r="Z858" s="1915"/>
      <c r="AA858" s="371"/>
      <c r="AB858" s="371"/>
    </row>
    <row r="859" spans="1:28" x14ac:dyDescent="0.35">
      <c r="A859" s="1915"/>
      <c r="B859" s="1915"/>
      <c r="C859" s="1915"/>
      <c r="D859" s="1915"/>
      <c r="E859" s="1915"/>
      <c r="F859" s="1915"/>
      <c r="G859" s="1915"/>
      <c r="H859" s="1915"/>
      <c r="I859" s="371"/>
      <c r="J859" s="371"/>
      <c r="K859" s="1915"/>
      <c r="L859" s="1915"/>
      <c r="M859" s="1915"/>
      <c r="N859" s="1915"/>
      <c r="O859" s="1915"/>
      <c r="P859" s="1915"/>
      <c r="Q859" s="1915"/>
      <c r="R859" s="1915"/>
      <c r="S859" s="1915"/>
      <c r="T859" s="371"/>
      <c r="U859" s="1915"/>
      <c r="V859" s="1915"/>
      <c r="W859" s="1915"/>
      <c r="X859" s="1915"/>
      <c r="Y859" s="1915"/>
      <c r="Z859" s="1915"/>
      <c r="AA859" s="371"/>
      <c r="AB859" s="371"/>
    </row>
    <row r="860" spans="1:28" x14ac:dyDescent="0.35">
      <c r="A860" s="1915"/>
      <c r="B860" s="1915"/>
      <c r="C860" s="1915"/>
      <c r="D860" s="1915"/>
      <c r="E860" s="1915"/>
      <c r="F860" s="1915"/>
      <c r="G860" s="1915"/>
      <c r="H860" s="1915"/>
      <c r="I860" s="371"/>
      <c r="J860" s="371"/>
      <c r="K860" s="1915"/>
      <c r="L860" s="1915"/>
      <c r="M860" s="1915"/>
      <c r="N860" s="1915"/>
      <c r="O860" s="1915"/>
      <c r="P860" s="1915"/>
      <c r="Q860" s="1915"/>
      <c r="R860" s="1915"/>
      <c r="S860" s="1915"/>
      <c r="T860" s="371"/>
      <c r="U860" s="1915"/>
      <c r="V860" s="1915"/>
      <c r="W860" s="1915"/>
      <c r="X860" s="1915"/>
      <c r="Y860" s="1915"/>
      <c r="Z860" s="1915"/>
      <c r="AA860" s="371"/>
      <c r="AB860" s="371"/>
    </row>
    <row r="861" spans="1:28" x14ac:dyDescent="0.35">
      <c r="A861" s="1915"/>
      <c r="B861" s="1915"/>
      <c r="C861" s="1915"/>
      <c r="D861" s="1915"/>
      <c r="E861" s="1915"/>
      <c r="F861" s="1915"/>
      <c r="G861" s="1915"/>
      <c r="H861" s="1915"/>
      <c r="I861" s="371"/>
      <c r="J861" s="371"/>
      <c r="K861" s="1915"/>
      <c r="L861" s="1915"/>
      <c r="M861" s="1915"/>
      <c r="N861" s="1915"/>
      <c r="O861" s="1915"/>
      <c r="P861" s="1915"/>
      <c r="Q861" s="1915"/>
      <c r="R861" s="1915"/>
      <c r="S861" s="1915"/>
      <c r="T861" s="371"/>
      <c r="U861" s="1915"/>
      <c r="V861" s="1915"/>
      <c r="W861" s="1915"/>
      <c r="X861" s="1915"/>
      <c r="Y861" s="1915"/>
      <c r="Z861" s="1915"/>
      <c r="AA861" s="371"/>
      <c r="AB861" s="371"/>
    </row>
    <row r="862" spans="1:28" x14ac:dyDescent="0.35">
      <c r="A862" s="1915"/>
      <c r="B862" s="1915"/>
      <c r="C862" s="1915"/>
      <c r="D862" s="1915"/>
      <c r="E862" s="1915"/>
      <c r="F862" s="1915"/>
      <c r="G862" s="1915"/>
      <c r="H862" s="1915"/>
      <c r="I862" s="371"/>
      <c r="J862" s="371"/>
      <c r="K862" s="1915"/>
      <c r="L862" s="1915"/>
      <c r="M862" s="1915"/>
      <c r="N862" s="1915"/>
      <c r="O862" s="1915"/>
      <c r="P862" s="1915"/>
      <c r="Q862" s="1915"/>
      <c r="R862" s="1915"/>
      <c r="S862" s="1915"/>
      <c r="T862" s="371"/>
      <c r="U862" s="1915"/>
      <c r="V862" s="1915"/>
      <c r="W862" s="1915"/>
      <c r="X862" s="1915"/>
      <c r="Y862" s="1915"/>
      <c r="Z862" s="1915"/>
      <c r="AA862" s="371"/>
      <c r="AB862" s="371"/>
    </row>
    <row r="863" spans="1:28" x14ac:dyDescent="0.35">
      <c r="A863" s="1915"/>
      <c r="B863" s="1915"/>
      <c r="C863" s="1915"/>
      <c r="D863" s="1915"/>
      <c r="E863" s="1915"/>
      <c r="F863" s="1915"/>
      <c r="G863" s="1915"/>
      <c r="H863" s="1915"/>
      <c r="I863" s="371"/>
      <c r="J863" s="371"/>
      <c r="K863" s="1915"/>
      <c r="L863" s="1915"/>
      <c r="M863" s="1915"/>
      <c r="N863" s="1915"/>
      <c r="O863" s="1915"/>
      <c r="P863" s="1915"/>
      <c r="Q863" s="1915"/>
      <c r="R863" s="1915"/>
      <c r="S863" s="1915"/>
      <c r="T863" s="371"/>
      <c r="U863" s="1915"/>
      <c r="V863" s="1915"/>
      <c r="W863" s="1915"/>
      <c r="X863" s="1915"/>
      <c r="Y863" s="1915"/>
      <c r="Z863" s="1915"/>
      <c r="AA863" s="371"/>
      <c r="AB863" s="371"/>
    </row>
    <row r="864" spans="1:28" x14ac:dyDescent="0.35">
      <c r="A864" s="1915"/>
      <c r="B864" s="1915"/>
      <c r="C864" s="1915"/>
      <c r="D864" s="1915"/>
      <c r="E864" s="1915"/>
      <c r="F864" s="1915"/>
      <c r="G864" s="1915"/>
      <c r="H864" s="1915"/>
      <c r="I864" s="371"/>
      <c r="J864" s="371"/>
      <c r="K864" s="1915"/>
      <c r="L864" s="1915"/>
      <c r="M864" s="1915"/>
      <c r="N864" s="1915"/>
      <c r="O864" s="1915"/>
      <c r="P864" s="1915"/>
      <c r="Q864" s="1915"/>
      <c r="R864" s="1915"/>
      <c r="S864" s="1915"/>
      <c r="T864" s="371"/>
      <c r="U864" s="1915"/>
      <c r="V864" s="1915"/>
      <c r="W864" s="1915"/>
      <c r="X864" s="1915"/>
      <c r="Y864" s="1915"/>
      <c r="Z864" s="1915"/>
      <c r="AA864" s="371"/>
      <c r="AB864" s="371"/>
    </row>
    <row r="865" spans="1:28" x14ac:dyDescent="0.35">
      <c r="A865" s="1915"/>
      <c r="B865" s="1915"/>
      <c r="C865" s="1915"/>
      <c r="D865" s="1915"/>
      <c r="E865" s="1915"/>
      <c r="F865" s="1915"/>
      <c r="G865" s="1915"/>
      <c r="H865" s="1915"/>
      <c r="I865" s="371"/>
      <c r="J865" s="371"/>
      <c r="K865" s="1915"/>
      <c r="L865" s="1915"/>
      <c r="M865" s="1915"/>
      <c r="N865" s="1915"/>
      <c r="O865" s="1915"/>
      <c r="P865" s="1915"/>
      <c r="Q865" s="1915"/>
      <c r="R865" s="1915"/>
      <c r="S865" s="1915"/>
      <c r="T865" s="371"/>
      <c r="U865" s="1915"/>
      <c r="V865" s="1915"/>
      <c r="W865" s="1915"/>
      <c r="X865" s="1915"/>
      <c r="Y865" s="1915"/>
      <c r="Z865" s="1915"/>
      <c r="AA865" s="371"/>
      <c r="AB865" s="371"/>
    </row>
    <row r="866" spans="1:28" x14ac:dyDescent="0.35">
      <c r="A866" s="1915"/>
      <c r="B866" s="1915"/>
      <c r="C866" s="1915"/>
      <c r="D866" s="1915"/>
      <c r="E866" s="1915"/>
      <c r="F866" s="1915"/>
      <c r="G866" s="1915"/>
      <c r="H866" s="1915"/>
      <c r="I866" s="371"/>
      <c r="J866" s="371"/>
      <c r="K866" s="1915"/>
      <c r="L866" s="1915"/>
      <c r="M866" s="1915"/>
      <c r="N866" s="1915"/>
      <c r="O866" s="1915"/>
      <c r="P866" s="1915"/>
      <c r="Q866" s="1915"/>
      <c r="R866" s="1915"/>
      <c r="S866" s="1915"/>
      <c r="T866" s="371"/>
      <c r="U866" s="1915"/>
      <c r="V866" s="1915"/>
      <c r="W866" s="1915"/>
      <c r="X866" s="1915"/>
      <c r="Y866" s="1915"/>
      <c r="Z866" s="1915"/>
      <c r="AA866" s="371"/>
      <c r="AB866" s="371"/>
    </row>
    <row r="867" spans="1:28" x14ac:dyDescent="0.35">
      <c r="A867" s="1915"/>
      <c r="B867" s="1915"/>
      <c r="C867" s="1915"/>
      <c r="D867" s="1915"/>
      <c r="E867" s="1915"/>
      <c r="F867" s="1915"/>
      <c r="G867" s="1915"/>
      <c r="H867" s="1915"/>
      <c r="I867" s="371"/>
      <c r="J867" s="371"/>
      <c r="K867" s="1915"/>
      <c r="L867" s="1915"/>
      <c r="M867" s="1915"/>
      <c r="N867" s="1915"/>
      <c r="O867" s="1915"/>
      <c r="P867" s="1915"/>
      <c r="Q867" s="1915"/>
      <c r="R867" s="1915"/>
      <c r="S867" s="1915"/>
      <c r="T867" s="371"/>
      <c r="U867" s="1915"/>
      <c r="V867" s="1915"/>
      <c r="W867" s="1915"/>
      <c r="X867" s="1915"/>
      <c r="Y867" s="1915"/>
      <c r="Z867" s="1915"/>
      <c r="AA867" s="371"/>
      <c r="AB867" s="371"/>
    </row>
    <row r="868" spans="1:28" x14ac:dyDescent="0.35">
      <c r="A868" s="1915"/>
      <c r="B868" s="1915"/>
      <c r="C868" s="1915"/>
      <c r="D868" s="1915"/>
      <c r="E868" s="1915"/>
      <c r="F868" s="1915"/>
      <c r="G868" s="1915"/>
      <c r="H868" s="1915"/>
      <c r="I868" s="371"/>
      <c r="J868" s="371"/>
      <c r="K868" s="1915"/>
      <c r="L868" s="1915"/>
      <c r="M868" s="1915"/>
      <c r="N868" s="1915"/>
      <c r="O868" s="1915"/>
      <c r="P868" s="1915"/>
      <c r="Q868" s="1915"/>
      <c r="R868" s="1915"/>
      <c r="S868" s="1915"/>
      <c r="T868" s="371"/>
      <c r="U868" s="1915"/>
      <c r="V868" s="1915"/>
      <c r="W868" s="1915"/>
      <c r="X868" s="1915"/>
      <c r="Y868" s="1915"/>
      <c r="Z868" s="1915"/>
      <c r="AA868" s="371"/>
      <c r="AB868" s="371"/>
    </row>
    <row r="869" spans="1:28" x14ac:dyDescent="0.35">
      <c r="A869" s="1915"/>
      <c r="B869" s="1915"/>
      <c r="C869" s="1915"/>
      <c r="D869" s="1915"/>
      <c r="E869" s="1915"/>
      <c r="F869" s="1915"/>
      <c r="G869" s="1915"/>
      <c r="H869" s="1915"/>
      <c r="I869" s="371"/>
      <c r="J869" s="371"/>
      <c r="K869" s="1915"/>
      <c r="L869" s="1915"/>
      <c r="M869" s="1915"/>
      <c r="N869" s="1915"/>
      <c r="O869" s="1915"/>
      <c r="P869" s="1915"/>
      <c r="Q869" s="1915"/>
      <c r="R869" s="1915"/>
      <c r="S869" s="1915"/>
      <c r="T869" s="371"/>
      <c r="U869" s="1915"/>
      <c r="V869" s="1915"/>
      <c r="W869" s="1915"/>
      <c r="X869" s="1915"/>
      <c r="Y869" s="1915"/>
      <c r="Z869" s="1915"/>
      <c r="AA869" s="371"/>
      <c r="AB869" s="371"/>
    </row>
    <row r="870" spans="1:28" x14ac:dyDescent="0.35">
      <c r="A870" s="1915"/>
      <c r="B870" s="1915"/>
      <c r="C870" s="1915"/>
      <c r="D870" s="1915"/>
      <c r="E870" s="1915"/>
      <c r="F870" s="1915"/>
      <c r="G870" s="1915"/>
      <c r="H870" s="1915"/>
      <c r="I870" s="371"/>
      <c r="J870" s="371"/>
      <c r="K870" s="1915"/>
      <c r="L870" s="1915"/>
      <c r="M870" s="1915"/>
      <c r="N870" s="1915"/>
      <c r="O870" s="1915"/>
      <c r="P870" s="1915"/>
      <c r="Q870" s="1915"/>
      <c r="R870" s="1915"/>
      <c r="S870" s="1915"/>
      <c r="T870" s="371"/>
      <c r="U870" s="1915"/>
      <c r="V870" s="1915"/>
      <c r="W870" s="1915"/>
      <c r="X870" s="1915"/>
      <c r="Y870" s="1915"/>
      <c r="Z870" s="1915"/>
      <c r="AA870" s="371"/>
      <c r="AB870" s="371"/>
    </row>
    <row r="871" spans="1:28" x14ac:dyDescent="0.35">
      <c r="A871" s="1915"/>
      <c r="B871" s="1915"/>
      <c r="C871" s="1915"/>
      <c r="D871" s="1915"/>
      <c r="E871" s="1915"/>
      <c r="F871" s="1915"/>
      <c r="G871" s="1915"/>
      <c r="H871" s="1915"/>
      <c r="I871" s="371"/>
      <c r="J871" s="371"/>
      <c r="K871" s="1915"/>
      <c r="L871" s="1915"/>
      <c r="M871" s="1915"/>
      <c r="N871" s="1915"/>
      <c r="O871" s="1915"/>
      <c r="P871" s="1915"/>
      <c r="Q871" s="1915"/>
      <c r="R871" s="1915"/>
      <c r="S871" s="1915"/>
      <c r="T871" s="371"/>
      <c r="U871" s="1915"/>
      <c r="V871" s="1915"/>
      <c r="W871" s="1915"/>
      <c r="X871" s="1915"/>
      <c r="Y871" s="1915"/>
      <c r="Z871" s="1915"/>
      <c r="AA871" s="371"/>
      <c r="AB871" s="371"/>
    </row>
    <row r="872" spans="1:28" x14ac:dyDescent="0.35">
      <c r="A872" s="1915"/>
      <c r="B872" s="1915"/>
      <c r="C872" s="1915"/>
      <c r="D872" s="1915"/>
      <c r="E872" s="1915"/>
      <c r="F872" s="1915"/>
      <c r="G872" s="1915"/>
      <c r="H872" s="1915"/>
      <c r="I872" s="371"/>
      <c r="J872" s="371"/>
      <c r="K872" s="1915"/>
      <c r="L872" s="1915"/>
      <c r="M872" s="1915"/>
      <c r="N872" s="1915"/>
      <c r="O872" s="1915"/>
      <c r="P872" s="1915"/>
      <c r="Q872" s="1915"/>
      <c r="R872" s="1915"/>
      <c r="S872" s="1915"/>
      <c r="T872" s="371"/>
      <c r="U872" s="1915"/>
      <c r="V872" s="1915"/>
      <c r="W872" s="1915"/>
      <c r="X872" s="1915"/>
      <c r="Y872" s="1915"/>
      <c r="Z872" s="1915"/>
      <c r="AA872" s="371"/>
      <c r="AB872" s="371"/>
    </row>
    <row r="873" spans="1:28" x14ac:dyDescent="0.35">
      <c r="A873" s="1915"/>
      <c r="B873" s="1915"/>
      <c r="C873" s="1915"/>
      <c r="D873" s="1915"/>
      <c r="E873" s="1915"/>
      <c r="F873" s="1915"/>
      <c r="G873" s="1915"/>
      <c r="H873" s="1915"/>
      <c r="I873" s="371"/>
      <c r="J873" s="371"/>
      <c r="K873" s="1915"/>
      <c r="L873" s="1915"/>
      <c r="M873" s="1915"/>
      <c r="N873" s="1915"/>
      <c r="O873" s="1915"/>
      <c r="P873" s="1915"/>
      <c r="Q873" s="1915"/>
      <c r="R873" s="1915"/>
      <c r="S873" s="1915"/>
      <c r="T873" s="371"/>
      <c r="U873" s="1915"/>
      <c r="V873" s="1915"/>
      <c r="W873" s="1915"/>
      <c r="X873" s="1915"/>
      <c r="Y873" s="1915"/>
      <c r="Z873" s="1915"/>
      <c r="AA873" s="371"/>
      <c r="AB873" s="371"/>
    </row>
    <row r="874" spans="1:28" x14ac:dyDescent="0.35">
      <c r="A874" s="1915"/>
      <c r="B874" s="1915"/>
      <c r="C874" s="1915"/>
      <c r="D874" s="1915"/>
      <c r="E874" s="1915"/>
      <c r="F874" s="1915"/>
      <c r="G874" s="1915"/>
      <c r="H874" s="1915"/>
      <c r="I874" s="371"/>
      <c r="J874" s="371"/>
      <c r="K874" s="1915"/>
      <c r="L874" s="1915"/>
      <c r="M874" s="1915"/>
      <c r="N874" s="1915"/>
      <c r="O874" s="1915"/>
      <c r="P874" s="1915"/>
      <c r="Q874" s="1915"/>
      <c r="R874" s="1915"/>
      <c r="S874" s="1915"/>
      <c r="T874" s="371"/>
      <c r="U874" s="1915"/>
      <c r="V874" s="1915"/>
      <c r="W874" s="1915"/>
      <c r="X874" s="1915"/>
      <c r="Y874" s="1915"/>
      <c r="Z874" s="1915"/>
      <c r="AA874" s="371"/>
      <c r="AB874" s="371"/>
    </row>
    <row r="875" spans="1:28" x14ac:dyDescent="0.35">
      <c r="A875" s="1915"/>
      <c r="B875" s="1915"/>
      <c r="C875" s="1915"/>
      <c r="D875" s="1915"/>
      <c r="E875" s="1915"/>
      <c r="F875" s="1915"/>
      <c r="G875" s="1915"/>
      <c r="H875" s="1915"/>
      <c r="I875" s="371"/>
      <c r="J875" s="371"/>
      <c r="K875" s="1915"/>
      <c r="L875" s="1915"/>
      <c r="M875" s="1915"/>
      <c r="N875" s="1915"/>
      <c r="O875" s="1915"/>
      <c r="P875" s="1915"/>
      <c r="Q875" s="1915"/>
      <c r="R875" s="1915"/>
      <c r="S875" s="1915"/>
      <c r="T875" s="371"/>
      <c r="U875" s="1915"/>
      <c r="V875" s="1915"/>
      <c r="W875" s="1915"/>
      <c r="X875" s="1915"/>
      <c r="Y875" s="1915"/>
      <c r="Z875" s="1915"/>
      <c r="AA875" s="371"/>
      <c r="AB875" s="371"/>
    </row>
    <row r="876" spans="1:28" x14ac:dyDescent="0.35">
      <c r="A876" s="1915"/>
      <c r="B876" s="1915"/>
      <c r="C876" s="1915"/>
      <c r="D876" s="1915"/>
      <c r="E876" s="1915"/>
      <c r="F876" s="1915"/>
      <c r="G876" s="1915"/>
      <c r="H876" s="1915"/>
      <c r="I876" s="371"/>
      <c r="J876" s="371"/>
      <c r="K876" s="1915"/>
      <c r="L876" s="1915"/>
      <c r="M876" s="1915"/>
      <c r="N876" s="1915"/>
      <c r="O876" s="1915"/>
      <c r="P876" s="1915"/>
      <c r="Q876" s="1915"/>
      <c r="R876" s="1915"/>
      <c r="S876" s="1915"/>
      <c r="T876" s="371"/>
      <c r="U876" s="1915"/>
      <c r="V876" s="1915"/>
      <c r="W876" s="1915"/>
      <c r="X876" s="1915"/>
      <c r="Y876" s="1915"/>
      <c r="Z876" s="1915"/>
      <c r="AA876" s="371"/>
      <c r="AB876" s="371"/>
    </row>
    <row r="877" spans="1:28" x14ac:dyDescent="0.35">
      <c r="A877" s="1915"/>
      <c r="B877" s="1915"/>
      <c r="C877" s="1915"/>
      <c r="D877" s="1915"/>
      <c r="E877" s="1915"/>
      <c r="F877" s="1915"/>
      <c r="G877" s="1915"/>
      <c r="H877" s="1915"/>
      <c r="I877" s="371"/>
      <c r="J877" s="371"/>
      <c r="K877" s="1915"/>
      <c r="L877" s="1915"/>
      <c r="M877" s="1915"/>
      <c r="N877" s="1915"/>
      <c r="O877" s="1915"/>
      <c r="P877" s="1915"/>
      <c r="Q877" s="1915"/>
      <c r="R877" s="1915"/>
      <c r="S877" s="1915"/>
      <c r="T877" s="371"/>
      <c r="U877" s="1915"/>
      <c r="V877" s="1915"/>
      <c r="W877" s="1915"/>
      <c r="X877" s="1915"/>
      <c r="Y877" s="1915"/>
      <c r="Z877" s="1915"/>
      <c r="AA877" s="371"/>
      <c r="AB877" s="371"/>
    </row>
    <row r="878" spans="1:28" x14ac:dyDescent="0.35">
      <c r="A878" s="1915"/>
      <c r="B878" s="1915"/>
      <c r="C878" s="1915"/>
      <c r="D878" s="1915"/>
      <c r="E878" s="1915"/>
      <c r="F878" s="1915"/>
      <c r="G878" s="1915"/>
      <c r="H878" s="1915"/>
      <c r="I878" s="371"/>
      <c r="J878" s="371"/>
      <c r="K878" s="1915"/>
      <c r="L878" s="1915"/>
      <c r="M878" s="1915"/>
      <c r="N878" s="1915"/>
      <c r="O878" s="1915"/>
      <c r="P878" s="1915"/>
      <c r="Q878" s="1915"/>
      <c r="R878" s="1915"/>
      <c r="S878" s="1915"/>
      <c r="T878" s="371"/>
      <c r="U878" s="1915"/>
      <c r="V878" s="1915"/>
      <c r="W878" s="1915"/>
      <c r="X878" s="1915"/>
      <c r="Y878" s="1915"/>
      <c r="Z878" s="1915"/>
      <c r="AA878" s="371"/>
      <c r="AB878" s="371"/>
    </row>
    <row r="879" spans="1:28" x14ac:dyDescent="0.35">
      <c r="A879" s="1915"/>
      <c r="B879" s="1915"/>
      <c r="C879" s="1915"/>
      <c r="D879" s="1915"/>
      <c r="E879" s="1915"/>
      <c r="F879" s="1915"/>
      <c r="G879" s="1915"/>
      <c r="H879" s="1915"/>
      <c r="I879" s="371"/>
      <c r="J879" s="371"/>
      <c r="K879" s="1915"/>
      <c r="L879" s="1915"/>
      <c r="M879" s="1915"/>
      <c r="N879" s="1915"/>
      <c r="O879" s="1915"/>
      <c r="P879" s="1915"/>
      <c r="Q879" s="1915"/>
      <c r="R879" s="1915"/>
      <c r="S879" s="1915"/>
      <c r="T879" s="371"/>
      <c r="U879" s="1915"/>
      <c r="V879" s="1915"/>
      <c r="W879" s="1915"/>
      <c r="X879" s="1915"/>
      <c r="Y879" s="1915"/>
      <c r="Z879" s="1915"/>
      <c r="AA879" s="371"/>
      <c r="AB879" s="371"/>
    </row>
    <row r="880" spans="1:28" x14ac:dyDescent="0.35">
      <c r="A880" s="1915"/>
      <c r="B880" s="1915"/>
      <c r="C880" s="1915"/>
      <c r="D880" s="1915"/>
      <c r="E880" s="1915"/>
      <c r="F880" s="1915"/>
      <c r="G880" s="1915"/>
      <c r="H880" s="1915"/>
      <c r="I880" s="371"/>
      <c r="J880" s="371"/>
      <c r="K880" s="1915"/>
      <c r="L880" s="1915"/>
      <c r="M880" s="1915"/>
      <c r="N880" s="1915"/>
      <c r="O880" s="1915"/>
      <c r="P880" s="1915"/>
      <c r="Q880" s="1915"/>
      <c r="R880" s="1915"/>
      <c r="S880" s="1915"/>
      <c r="T880" s="371"/>
      <c r="U880" s="1915"/>
      <c r="V880" s="1915"/>
      <c r="W880" s="1915"/>
      <c r="X880" s="1915"/>
      <c r="Y880" s="1915"/>
      <c r="Z880" s="1915"/>
      <c r="AA880" s="371"/>
      <c r="AB880" s="371"/>
    </row>
    <row r="881" spans="1:28" x14ac:dyDescent="0.35">
      <c r="A881" s="1915"/>
      <c r="B881" s="1915"/>
      <c r="C881" s="1915"/>
      <c r="D881" s="1915"/>
      <c r="E881" s="1915"/>
      <c r="F881" s="1915"/>
      <c r="G881" s="1915"/>
      <c r="H881" s="1915"/>
      <c r="I881" s="371"/>
      <c r="J881" s="371"/>
      <c r="K881" s="1915"/>
      <c r="L881" s="1915"/>
      <c r="M881" s="1915"/>
      <c r="N881" s="1915"/>
      <c r="O881" s="1915"/>
      <c r="P881" s="1915"/>
      <c r="Q881" s="1915"/>
      <c r="R881" s="1915"/>
      <c r="S881" s="1915"/>
      <c r="T881" s="371"/>
      <c r="U881" s="1915"/>
      <c r="V881" s="1915"/>
      <c r="W881" s="1915"/>
      <c r="X881" s="1915"/>
      <c r="Y881" s="1915"/>
      <c r="Z881" s="1915"/>
      <c r="AA881" s="371"/>
      <c r="AB881" s="371"/>
    </row>
    <row r="882" spans="1:28" x14ac:dyDescent="0.35">
      <c r="A882" s="1915"/>
      <c r="B882" s="1915"/>
      <c r="C882" s="1915"/>
      <c r="D882" s="1915"/>
      <c r="E882" s="1915"/>
      <c r="F882" s="1915"/>
      <c r="G882" s="1915"/>
      <c r="H882" s="1915"/>
      <c r="I882" s="371"/>
      <c r="J882" s="371"/>
      <c r="K882" s="1915"/>
      <c r="L882" s="1915"/>
      <c r="M882" s="1915"/>
      <c r="N882" s="1915"/>
      <c r="O882" s="1915"/>
      <c r="P882" s="1915"/>
      <c r="Q882" s="1915"/>
      <c r="R882" s="1915"/>
      <c r="S882" s="1915"/>
      <c r="T882" s="371"/>
      <c r="U882" s="1915"/>
      <c r="V882" s="1915"/>
      <c r="W882" s="1915"/>
      <c r="X882" s="1915"/>
      <c r="Y882" s="1915"/>
      <c r="Z882" s="1915"/>
      <c r="AA882" s="371"/>
      <c r="AB882" s="371"/>
    </row>
    <row r="883" spans="1:28" x14ac:dyDescent="0.35">
      <c r="A883" s="1915"/>
      <c r="B883" s="1915"/>
      <c r="C883" s="1915"/>
      <c r="D883" s="1915"/>
      <c r="E883" s="1915"/>
      <c r="F883" s="1915"/>
      <c r="G883" s="1915"/>
      <c r="H883" s="1915"/>
      <c r="I883" s="371"/>
      <c r="J883" s="371"/>
      <c r="K883" s="1915"/>
      <c r="L883" s="1915"/>
      <c r="M883" s="1915"/>
      <c r="N883" s="1915"/>
      <c r="O883" s="1915"/>
      <c r="P883" s="1915"/>
      <c r="Q883" s="1915"/>
      <c r="R883" s="1915"/>
      <c r="S883" s="1915"/>
      <c r="T883" s="371"/>
      <c r="U883" s="1915"/>
      <c r="V883" s="1915"/>
      <c r="W883" s="1915"/>
      <c r="X883" s="1915"/>
      <c r="Y883" s="1915"/>
      <c r="Z883" s="1915"/>
      <c r="AA883" s="371"/>
      <c r="AB883" s="371"/>
    </row>
    <row r="884" spans="1:28" x14ac:dyDescent="0.35">
      <c r="A884" s="1915"/>
      <c r="B884" s="1915"/>
      <c r="C884" s="1915"/>
      <c r="D884" s="1915"/>
      <c r="E884" s="1915"/>
      <c r="F884" s="1915"/>
      <c r="G884" s="1915"/>
      <c r="H884" s="1915"/>
      <c r="I884" s="371"/>
      <c r="J884" s="371"/>
      <c r="K884" s="1915"/>
      <c r="L884" s="1915"/>
      <c r="M884" s="1915"/>
      <c r="N884" s="1915"/>
      <c r="O884" s="1915"/>
      <c r="P884" s="1915"/>
      <c r="Q884" s="1915"/>
      <c r="R884" s="1915"/>
      <c r="S884" s="1915"/>
      <c r="T884" s="371"/>
      <c r="U884" s="1915"/>
      <c r="V884" s="1915"/>
      <c r="W884" s="1915"/>
      <c r="X884" s="1915"/>
      <c r="Y884" s="1915"/>
      <c r="Z884" s="1915"/>
      <c r="AA884" s="371"/>
      <c r="AB884" s="371"/>
    </row>
    <row r="885" spans="1:28" x14ac:dyDescent="0.35">
      <c r="A885" s="1915"/>
      <c r="B885" s="1915"/>
      <c r="C885" s="1915"/>
      <c r="D885" s="1915"/>
      <c r="E885" s="1915"/>
      <c r="F885" s="1915"/>
      <c r="G885" s="1915"/>
      <c r="H885" s="1915"/>
      <c r="I885" s="371"/>
      <c r="J885" s="371"/>
      <c r="K885" s="1915"/>
      <c r="L885" s="1915"/>
      <c r="M885" s="1915"/>
      <c r="N885" s="1915"/>
      <c r="O885" s="1915"/>
      <c r="P885" s="1915"/>
      <c r="Q885" s="1915"/>
      <c r="R885" s="1915"/>
      <c r="S885" s="1915"/>
      <c r="T885" s="371"/>
      <c r="U885" s="1915"/>
      <c r="V885" s="1915"/>
      <c r="W885" s="1915"/>
      <c r="X885" s="1915"/>
      <c r="Y885" s="1915"/>
      <c r="Z885" s="1915"/>
      <c r="AA885" s="371"/>
      <c r="AB885" s="371"/>
    </row>
    <row r="886" spans="1:28" x14ac:dyDescent="0.35">
      <c r="A886" s="1915"/>
      <c r="B886" s="1915"/>
      <c r="C886" s="1915"/>
      <c r="D886" s="1915"/>
      <c r="E886" s="1915"/>
      <c r="F886" s="1915"/>
      <c r="G886" s="1915"/>
      <c r="H886" s="1915"/>
      <c r="I886" s="371"/>
      <c r="J886" s="371"/>
      <c r="K886" s="1915"/>
      <c r="L886" s="1915"/>
      <c r="M886" s="1915"/>
      <c r="N886" s="1915"/>
      <c r="O886" s="1915"/>
      <c r="P886" s="1915"/>
      <c r="Q886" s="1915"/>
      <c r="R886" s="1915"/>
      <c r="S886" s="1915"/>
      <c r="T886" s="371"/>
      <c r="U886" s="1915"/>
      <c r="V886" s="1915"/>
      <c r="W886" s="1915"/>
      <c r="X886" s="1915"/>
      <c r="Y886" s="1915"/>
      <c r="Z886" s="1915"/>
      <c r="AA886" s="371"/>
      <c r="AB886" s="371"/>
    </row>
    <row r="887" spans="1:28" x14ac:dyDescent="0.35">
      <c r="A887" s="1915"/>
      <c r="B887" s="1915"/>
      <c r="C887" s="1915"/>
      <c r="D887" s="1915"/>
      <c r="E887" s="1915"/>
      <c r="F887" s="1915"/>
      <c r="G887" s="1915"/>
      <c r="H887" s="1915"/>
      <c r="I887" s="371"/>
      <c r="J887" s="371"/>
      <c r="K887" s="1915"/>
      <c r="L887" s="1915"/>
      <c r="M887" s="1915"/>
      <c r="N887" s="1915"/>
      <c r="O887" s="1915"/>
      <c r="P887" s="1915"/>
      <c r="Q887" s="1915"/>
      <c r="R887" s="1915"/>
      <c r="S887" s="1915"/>
      <c r="T887" s="371"/>
      <c r="U887" s="1915"/>
      <c r="V887" s="1915"/>
      <c r="W887" s="1915"/>
      <c r="X887" s="1915"/>
      <c r="Y887" s="1915"/>
      <c r="Z887" s="1915"/>
      <c r="AA887" s="371"/>
      <c r="AB887" s="371"/>
    </row>
    <row r="888" spans="1:28" x14ac:dyDescent="0.35">
      <c r="A888" s="1915"/>
      <c r="B888" s="1915"/>
      <c r="C888" s="1915"/>
      <c r="D888" s="1915"/>
      <c r="E888" s="1915"/>
      <c r="F888" s="1915"/>
      <c r="G888" s="1915"/>
      <c r="H888" s="1915"/>
      <c r="I888" s="371"/>
      <c r="J888" s="371"/>
      <c r="K888" s="1915"/>
      <c r="L888" s="1915"/>
      <c r="M888" s="1915"/>
      <c r="N888" s="1915"/>
      <c r="O888" s="1915"/>
      <c r="P888" s="1915"/>
      <c r="Q888" s="1915"/>
      <c r="R888" s="1915"/>
      <c r="S888" s="1915"/>
      <c r="T888" s="371"/>
      <c r="U888" s="1915"/>
      <c r="V888" s="1915"/>
      <c r="W888" s="1915"/>
      <c r="X888" s="1915"/>
      <c r="Y888" s="1915"/>
      <c r="Z888" s="1915"/>
      <c r="AA888" s="371"/>
      <c r="AB888" s="371"/>
    </row>
    <row r="889" spans="1:28" x14ac:dyDescent="0.35">
      <c r="A889" s="1915"/>
      <c r="B889" s="1915"/>
      <c r="C889" s="1915"/>
      <c r="D889" s="1915"/>
      <c r="E889" s="1915"/>
      <c r="F889" s="1915"/>
      <c r="G889" s="1915"/>
      <c r="H889" s="1915"/>
      <c r="I889" s="371"/>
      <c r="J889" s="371"/>
      <c r="K889" s="1915"/>
      <c r="L889" s="1915"/>
      <c r="M889" s="1915"/>
      <c r="N889" s="1915"/>
      <c r="O889" s="1915"/>
      <c r="P889" s="1915"/>
      <c r="Q889" s="1915"/>
      <c r="R889" s="1915"/>
      <c r="S889" s="1915"/>
      <c r="T889" s="371"/>
      <c r="U889" s="1915"/>
      <c r="V889" s="1915"/>
      <c r="W889" s="1915"/>
      <c r="X889" s="1915"/>
      <c r="Y889" s="1915"/>
      <c r="Z889" s="1915"/>
      <c r="AA889" s="371"/>
      <c r="AB889" s="371"/>
    </row>
    <row r="890" spans="1:28" x14ac:dyDescent="0.35">
      <c r="A890" s="1915"/>
      <c r="B890" s="1915"/>
      <c r="C890" s="1915"/>
      <c r="D890" s="1915"/>
      <c r="E890" s="1915"/>
      <c r="F890" s="1915"/>
      <c r="G890" s="1915"/>
      <c r="H890" s="1915"/>
      <c r="I890" s="371"/>
      <c r="J890" s="371"/>
      <c r="K890" s="1915"/>
      <c r="L890" s="1915"/>
      <c r="M890" s="1915"/>
      <c r="N890" s="1915"/>
      <c r="O890" s="1915"/>
      <c r="P890" s="1915"/>
      <c r="Q890" s="1915"/>
      <c r="R890" s="1915"/>
      <c r="S890" s="1915"/>
      <c r="T890" s="371"/>
      <c r="U890" s="1915"/>
      <c r="V890" s="1915"/>
      <c r="W890" s="1915"/>
      <c r="X890" s="1915"/>
      <c r="Y890" s="1915"/>
      <c r="Z890" s="1915"/>
      <c r="AA890" s="371"/>
      <c r="AB890" s="371"/>
    </row>
    <row r="891" spans="1:28" x14ac:dyDescent="0.35">
      <c r="A891" s="1915"/>
      <c r="B891" s="1915"/>
      <c r="C891" s="1915"/>
      <c r="D891" s="1915"/>
      <c r="E891" s="1915"/>
      <c r="F891" s="1915"/>
      <c r="G891" s="1915"/>
      <c r="H891" s="1915"/>
      <c r="I891" s="371"/>
      <c r="J891" s="371"/>
      <c r="K891" s="1915"/>
      <c r="L891" s="1915"/>
      <c r="M891" s="1915"/>
      <c r="N891" s="1915"/>
      <c r="O891" s="1915"/>
      <c r="P891" s="1915"/>
      <c r="Q891" s="1915"/>
      <c r="R891" s="1915"/>
      <c r="S891" s="1915"/>
      <c r="T891" s="371"/>
      <c r="U891" s="1915"/>
      <c r="V891" s="1915"/>
      <c r="W891" s="1915"/>
      <c r="X891" s="1915"/>
      <c r="Y891" s="1915"/>
      <c r="Z891" s="1915"/>
      <c r="AA891" s="371"/>
      <c r="AB891" s="371"/>
    </row>
    <row r="892" spans="1:28" x14ac:dyDescent="0.35">
      <c r="A892" s="1915"/>
      <c r="B892" s="1915"/>
      <c r="C892" s="1915"/>
      <c r="D892" s="1915"/>
      <c r="E892" s="1915"/>
      <c r="F892" s="1915"/>
      <c r="G892" s="1915"/>
      <c r="H892" s="1915"/>
      <c r="I892" s="371"/>
      <c r="J892" s="371"/>
      <c r="K892" s="1915"/>
      <c r="L892" s="1915"/>
      <c r="M892" s="1915"/>
      <c r="N892" s="1915"/>
      <c r="O892" s="1915"/>
      <c r="P892" s="1915"/>
      <c r="Q892" s="1915"/>
      <c r="R892" s="1915"/>
      <c r="S892" s="1915"/>
      <c r="T892" s="371"/>
      <c r="U892" s="1915"/>
      <c r="V892" s="1915"/>
      <c r="W892" s="1915"/>
      <c r="X892" s="1915"/>
      <c r="Y892" s="1915"/>
      <c r="Z892" s="1915"/>
      <c r="AA892" s="371"/>
      <c r="AB892" s="371"/>
    </row>
    <row r="893" spans="1:28" x14ac:dyDescent="0.35">
      <c r="A893" s="1915"/>
      <c r="B893" s="1915"/>
      <c r="C893" s="1915"/>
      <c r="D893" s="1915"/>
      <c r="E893" s="1915"/>
      <c r="F893" s="1915"/>
      <c r="G893" s="1915"/>
      <c r="H893" s="1915"/>
      <c r="I893" s="371"/>
      <c r="J893" s="371"/>
      <c r="K893" s="1915"/>
      <c r="L893" s="1915"/>
      <c r="M893" s="1915"/>
      <c r="N893" s="1915"/>
      <c r="O893" s="1915"/>
      <c r="P893" s="1915"/>
      <c r="Q893" s="1915"/>
      <c r="R893" s="1915"/>
      <c r="S893" s="1915"/>
      <c r="T893" s="371"/>
      <c r="U893" s="1915"/>
      <c r="V893" s="1915"/>
      <c r="W893" s="1915"/>
      <c r="X893" s="1915"/>
      <c r="Y893" s="1915"/>
      <c r="Z893" s="1915"/>
      <c r="AA893" s="371"/>
      <c r="AB893" s="371"/>
    </row>
    <row r="894" spans="1:28" x14ac:dyDescent="0.35">
      <c r="A894" s="1915"/>
      <c r="B894" s="1915"/>
      <c r="C894" s="1915"/>
      <c r="D894" s="1915"/>
      <c r="E894" s="1915"/>
      <c r="F894" s="1915"/>
      <c r="G894" s="1915"/>
      <c r="H894" s="1915"/>
      <c r="I894" s="371"/>
      <c r="J894" s="371"/>
      <c r="K894" s="1915"/>
      <c r="L894" s="1915"/>
      <c r="M894" s="1915"/>
      <c r="N894" s="1915"/>
      <c r="O894" s="1915"/>
      <c r="P894" s="1915"/>
      <c r="Q894" s="1915"/>
      <c r="R894" s="1915"/>
      <c r="S894" s="1915"/>
      <c r="T894" s="371"/>
      <c r="U894" s="1915"/>
      <c r="V894" s="1915"/>
      <c r="W894" s="1915"/>
      <c r="X894" s="1915"/>
      <c r="Y894" s="1915"/>
      <c r="Z894" s="1915"/>
      <c r="AA894" s="371"/>
      <c r="AB894" s="371"/>
    </row>
    <row r="895" spans="1:28" x14ac:dyDescent="0.35">
      <c r="A895" s="1915"/>
      <c r="B895" s="1915"/>
      <c r="C895" s="1915"/>
      <c r="D895" s="1915"/>
      <c r="E895" s="1915"/>
      <c r="F895" s="1915"/>
      <c r="G895" s="1915"/>
      <c r="H895" s="1915"/>
      <c r="I895" s="371"/>
      <c r="J895" s="371"/>
      <c r="K895" s="1915"/>
      <c r="L895" s="1915"/>
      <c r="M895" s="1915"/>
      <c r="N895" s="1915"/>
      <c r="O895" s="1915"/>
      <c r="P895" s="1915"/>
      <c r="Q895" s="1915"/>
      <c r="R895" s="1915"/>
      <c r="S895" s="1915"/>
      <c r="T895" s="371"/>
      <c r="U895" s="1915"/>
      <c r="V895" s="1915"/>
      <c r="W895" s="1915"/>
      <c r="X895" s="1915"/>
      <c r="Y895" s="1915"/>
      <c r="Z895" s="1915"/>
      <c r="AA895" s="371"/>
      <c r="AB895" s="371"/>
    </row>
    <row r="896" spans="1:28" x14ac:dyDescent="0.35">
      <c r="A896" s="1915"/>
      <c r="B896" s="1915"/>
      <c r="C896" s="1915"/>
      <c r="D896" s="1915"/>
      <c r="E896" s="1915"/>
      <c r="F896" s="1915"/>
      <c r="G896" s="1915"/>
      <c r="H896" s="1915"/>
      <c r="I896" s="371"/>
      <c r="J896" s="371"/>
      <c r="K896" s="1915"/>
      <c r="L896" s="1915"/>
      <c r="M896" s="1915"/>
      <c r="N896" s="1915"/>
      <c r="O896" s="1915"/>
      <c r="P896" s="1915"/>
      <c r="Q896" s="1915"/>
      <c r="R896" s="1915"/>
      <c r="S896" s="1915"/>
      <c r="T896" s="371"/>
      <c r="U896" s="1915"/>
      <c r="V896" s="1915"/>
      <c r="W896" s="1915"/>
      <c r="X896" s="1915"/>
      <c r="Y896" s="1915"/>
      <c r="Z896" s="1915"/>
      <c r="AA896" s="371"/>
      <c r="AB896" s="371"/>
    </row>
    <row r="897" spans="1:28" x14ac:dyDescent="0.35">
      <c r="A897" s="1915"/>
      <c r="B897" s="1915"/>
      <c r="C897" s="1915"/>
      <c r="D897" s="1915"/>
      <c r="E897" s="1915"/>
      <c r="F897" s="1915"/>
      <c r="G897" s="1915"/>
      <c r="H897" s="1915"/>
      <c r="I897" s="371"/>
      <c r="J897" s="371"/>
      <c r="K897" s="1915"/>
      <c r="L897" s="1915"/>
      <c r="M897" s="1915"/>
      <c r="N897" s="1915"/>
      <c r="O897" s="1915"/>
      <c r="P897" s="1915"/>
      <c r="Q897" s="1915"/>
      <c r="R897" s="1915"/>
      <c r="S897" s="1915"/>
      <c r="T897" s="371"/>
      <c r="U897" s="1915"/>
      <c r="V897" s="1915"/>
      <c r="W897" s="1915"/>
      <c r="X897" s="1915"/>
      <c r="Y897" s="1915"/>
      <c r="Z897" s="1915"/>
      <c r="AA897" s="371"/>
      <c r="AB897" s="371"/>
    </row>
    <row r="898" spans="1:28" x14ac:dyDescent="0.35">
      <c r="A898" s="1915"/>
      <c r="B898" s="1915"/>
      <c r="C898" s="1915"/>
      <c r="D898" s="1915"/>
      <c r="E898" s="1915"/>
      <c r="F898" s="1915"/>
      <c r="G898" s="1915"/>
      <c r="H898" s="1915"/>
      <c r="I898" s="371"/>
      <c r="J898" s="371"/>
      <c r="K898" s="1915"/>
      <c r="L898" s="1915"/>
      <c r="M898" s="1915"/>
      <c r="N898" s="1915"/>
      <c r="O898" s="1915"/>
      <c r="P898" s="1915"/>
      <c r="Q898" s="1915"/>
      <c r="R898" s="1915"/>
      <c r="S898" s="1915"/>
      <c r="T898" s="371"/>
      <c r="U898" s="1915"/>
      <c r="V898" s="1915"/>
      <c r="W898" s="1915"/>
      <c r="X898" s="1915"/>
      <c r="Y898" s="1915"/>
      <c r="Z898" s="1915"/>
      <c r="AA898" s="371"/>
      <c r="AB898" s="371"/>
    </row>
    <row r="899" spans="1:28" x14ac:dyDescent="0.35">
      <c r="A899" s="1915"/>
      <c r="B899" s="1915"/>
      <c r="C899" s="1915"/>
      <c r="D899" s="1915"/>
      <c r="E899" s="1915"/>
      <c r="F899" s="1915"/>
      <c r="G899" s="1915"/>
      <c r="H899" s="1915"/>
      <c r="I899" s="371"/>
      <c r="J899" s="371"/>
      <c r="K899" s="1915"/>
      <c r="L899" s="1915"/>
      <c r="M899" s="1915"/>
      <c r="N899" s="1915"/>
      <c r="O899" s="1915"/>
      <c r="P899" s="1915"/>
      <c r="Q899" s="1915"/>
      <c r="R899" s="1915"/>
      <c r="S899" s="1915"/>
      <c r="T899" s="371"/>
      <c r="U899" s="1915"/>
      <c r="V899" s="1915"/>
      <c r="W899" s="1915"/>
      <c r="X899" s="1915"/>
      <c r="Y899" s="1915"/>
      <c r="Z899" s="1915"/>
      <c r="AA899" s="371"/>
      <c r="AB899" s="371"/>
    </row>
    <row r="900" spans="1:28" x14ac:dyDescent="0.35">
      <c r="A900" s="1915"/>
      <c r="B900" s="1915"/>
      <c r="C900" s="1915"/>
      <c r="D900" s="1915"/>
      <c r="E900" s="1915"/>
      <c r="F900" s="1915"/>
      <c r="G900" s="1915"/>
      <c r="H900" s="1915"/>
      <c r="I900" s="371"/>
      <c r="J900" s="371"/>
      <c r="K900" s="1915"/>
      <c r="L900" s="1915"/>
      <c r="M900" s="1915"/>
      <c r="N900" s="1915"/>
      <c r="O900" s="1915"/>
      <c r="P900" s="1915"/>
      <c r="Q900" s="1915"/>
      <c r="R900" s="1915"/>
      <c r="S900" s="1915"/>
      <c r="T900" s="371"/>
      <c r="U900" s="1915"/>
      <c r="V900" s="1915"/>
      <c r="W900" s="1915"/>
      <c r="X900" s="1915"/>
      <c r="Y900" s="1915"/>
      <c r="Z900" s="1915"/>
      <c r="AA900" s="371"/>
      <c r="AB900" s="371"/>
    </row>
    <row r="901" spans="1:28" x14ac:dyDescent="0.35">
      <c r="A901" s="1915"/>
      <c r="B901" s="1915"/>
      <c r="C901" s="1915"/>
      <c r="D901" s="1915"/>
      <c r="E901" s="1915"/>
      <c r="F901" s="1915"/>
      <c r="G901" s="1915"/>
      <c r="H901" s="1915"/>
      <c r="I901" s="371"/>
      <c r="J901" s="371"/>
      <c r="K901" s="1915"/>
      <c r="L901" s="1915"/>
      <c r="M901" s="1915"/>
      <c r="N901" s="1915"/>
      <c r="O901" s="1915"/>
      <c r="P901" s="1915"/>
      <c r="Q901" s="1915"/>
      <c r="R901" s="1915"/>
      <c r="S901" s="1915"/>
      <c r="T901" s="371"/>
      <c r="U901" s="1915"/>
      <c r="V901" s="1915"/>
      <c r="W901" s="1915"/>
      <c r="X901" s="1915"/>
      <c r="Y901" s="1915"/>
      <c r="Z901" s="1915"/>
      <c r="AA901" s="371"/>
      <c r="AB901" s="371"/>
    </row>
    <row r="902" spans="1:28" x14ac:dyDescent="0.35">
      <c r="A902" s="1915"/>
      <c r="B902" s="1915"/>
      <c r="C902" s="1915"/>
      <c r="D902" s="1915"/>
      <c r="E902" s="1915"/>
      <c r="F902" s="1915"/>
      <c r="G902" s="1915"/>
      <c r="H902" s="1915"/>
      <c r="I902" s="371"/>
      <c r="J902" s="371"/>
      <c r="K902" s="1915"/>
      <c r="L902" s="1915"/>
      <c r="M902" s="1915"/>
      <c r="N902" s="1915"/>
      <c r="O902" s="1915"/>
      <c r="P902" s="1915"/>
      <c r="Q902" s="1915"/>
      <c r="R902" s="1915"/>
      <c r="S902" s="1915"/>
      <c r="T902" s="371"/>
      <c r="U902" s="1915"/>
      <c r="V902" s="1915"/>
      <c r="W902" s="1915"/>
      <c r="X902" s="1915"/>
      <c r="Y902" s="1915"/>
      <c r="Z902" s="1915"/>
      <c r="AA902" s="371"/>
      <c r="AB902" s="371"/>
    </row>
    <row r="903" spans="1:28" x14ac:dyDescent="0.35">
      <c r="A903" s="1915"/>
      <c r="B903" s="1915"/>
      <c r="C903" s="1915"/>
      <c r="D903" s="1915"/>
      <c r="E903" s="1915"/>
      <c r="F903" s="1915"/>
      <c r="G903" s="1915"/>
      <c r="H903" s="1915"/>
      <c r="I903" s="371"/>
      <c r="J903" s="371"/>
      <c r="K903" s="1915"/>
      <c r="L903" s="1915"/>
      <c r="M903" s="1915"/>
      <c r="N903" s="1915"/>
      <c r="O903" s="1915"/>
      <c r="P903" s="1915"/>
      <c r="Q903" s="1915"/>
      <c r="R903" s="1915"/>
      <c r="S903" s="1915"/>
      <c r="T903" s="371"/>
      <c r="U903" s="1915"/>
      <c r="V903" s="1915"/>
      <c r="W903" s="1915"/>
      <c r="X903" s="1915"/>
      <c r="Y903" s="1915"/>
      <c r="Z903" s="1915"/>
      <c r="AA903" s="371"/>
      <c r="AB903" s="371"/>
    </row>
    <row r="904" spans="1:28" x14ac:dyDescent="0.35">
      <c r="A904" s="1915"/>
      <c r="B904" s="1915"/>
      <c r="C904" s="1915"/>
      <c r="D904" s="1915"/>
      <c r="E904" s="1915"/>
      <c r="F904" s="1915"/>
      <c r="G904" s="1915"/>
      <c r="H904" s="1915"/>
      <c r="I904" s="371"/>
      <c r="J904" s="371"/>
      <c r="K904" s="1915"/>
      <c r="L904" s="1915"/>
      <c r="M904" s="1915"/>
      <c r="N904" s="1915"/>
      <c r="O904" s="1915"/>
      <c r="P904" s="1915"/>
      <c r="Q904" s="1915"/>
      <c r="R904" s="1915"/>
      <c r="S904" s="1915"/>
      <c r="T904" s="371"/>
      <c r="U904" s="1915"/>
      <c r="V904" s="1915"/>
      <c r="W904" s="1915"/>
      <c r="X904" s="1915"/>
      <c r="Y904" s="1915"/>
      <c r="Z904" s="1915"/>
      <c r="AA904" s="371"/>
      <c r="AB904" s="371"/>
    </row>
    <row r="905" spans="1:28" x14ac:dyDescent="0.35">
      <c r="A905" s="1915"/>
      <c r="B905" s="1915"/>
      <c r="C905" s="1915"/>
      <c r="D905" s="1915"/>
      <c r="E905" s="1915"/>
      <c r="F905" s="1915"/>
      <c r="G905" s="1915"/>
      <c r="H905" s="1915"/>
      <c r="I905" s="371"/>
      <c r="J905" s="371"/>
      <c r="K905" s="1915"/>
      <c r="L905" s="1915"/>
      <c r="M905" s="1915"/>
      <c r="N905" s="1915"/>
      <c r="O905" s="1915"/>
      <c r="P905" s="1915"/>
      <c r="Q905" s="1915"/>
      <c r="R905" s="1915"/>
      <c r="S905" s="1915"/>
      <c r="T905" s="371"/>
      <c r="U905" s="1915"/>
      <c r="V905" s="1915"/>
      <c r="W905" s="1915"/>
      <c r="X905" s="1915"/>
      <c r="Y905" s="1915"/>
      <c r="Z905" s="1915"/>
      <c r="AA905" s="371"/>
      <c r="AB905" s="371"/>
    </row>
    <row r="906" spans="1:28" x14ac:dyDescent="0.35">
      <c r="A906" s="1915"/>
      <c r="B906" s="1915"/>
      <c r="C906" s="1915"/>
      <c r="D906" s="1915"/>
      <c r="E906" s="1915"/>
      <c r="F906" s="1915"/>
      <c r="G906" s="1915"/>
      <c r="H906" s="1915"/>
      <c r="I906" s="371"/>
      <c r="J906" s="371"/>
      <c r="K906" s="1915"/>
      <c r="L906" s="1915"/>
      <c r="M906" s="1915"/>
      <c r="N906" s="1915"/>
      <c r="O906" s="1915"/>
      <c r="P906" s="1915"/>
      <c r="Q906" s="1915"/>
      <c r="R906" s="1915"/>
      <c r="S906" s="1915"/>
      <c r="T906" s="371"/>
      <c r="U906" s="1915"/>
      <c r="V906" s="1915"/>
      <c r="W906" s="1915"/>
      <c r="X906" s="1915"/>
      <c r="Y906" s="1915"/>
      <c r="Z906" s="1915"/>
      <c r="AA906" s="371"/>
      <c r="AB906" s="371"/>
    </row>
    <row r="907" spans="1:28" x14ac:dyDescent="0.35">
      <c r="A907" s="1915"/>
      <c r="B907" s="1915"/>
      <c r="C907" s="1915"/>
      <c r="D907" s="1915"/>
      <c r="E907" s="1915"/>
      <c r="F907" s="1915"/>
      <c r="G907" s="1915"/>
      <c r="H907" s="1915"/>
      <c r="I907" s="371"/>
      <c r="J907" s="371"/>
      <c r="K907" s="1915"/>
      <c r="L907" s="1915"/>
      <c r="M907" s="1915"/>
      <c r="N907" s="1915"/>
      <c r="O907" s="1915"/>
      <c r="P907" s="1915"/>
      <c r="Q907" s="1915"/>
      <c r="R907" s="1915"/>
      <c r="S907" s="1915"/>
      <c r="T907" s="371"/>
      <c r="U907" s="1915"/>
      <c r="V907" s="1915"/>
      <c r="W907" s="1915"/>
      <c r="X907" s="1915"/>
      <c r="Y907" s="1915"/>
      <c r="Z907" s="1915"/>
      <c r="AA907" s="371"/>
      <c r="AB907" s="371"/>
    </row>
    <row r="908" spans="1:28" x14ac:dyDescent="0.35">
      <c r="A908" s="1915"/>
      <c r="B908" s="1915"/>
      <c r="C908" s="1915"/>
      <c r="D908" s="1915"/>
      <c r="E908" s="1915"/>
      <c r="F908" s="1915"/>
      <c r="G908" s="1915"/>
      <c r="H908" s="1915"/>
      <c r="I908" s="371"/>
      <c r="J908" s="371"/>
      <c r="K908" s="1915"/>
      <c r="L908" s="1915"/>
      <c r="M908" s="1915"/>
      <c r="N908" s="1915"/>
      <c r="O908" s="1915"/>
      <c r="P908" s="1915"/>
      <c r="Q908" s="1915"/>
      <c r="R908" s="1915"/>
      <c r="S908" s="1915"/>
      <c r="T908" s="371"/>
      <c r="U908" s="1915"/>
      <c r="V908" s="1915"/>
      <c r="W908" s="1915"/>
      <c r="X908" s="1915"/>
      <c r="Y908" s="1915"/>
      <c r="Z908" s="1915"/>
      <c r="AA908" s="371"/>
      <c r="AB908" s="371"/>
    </row>
    <row r="909" spans="1:28" x14ac:dyDescent="0.35">
      <c r="A909" s="1915"/>
      <c r="B909" s="1915"/>
      <c r="C909" s="1915"/>
      <c r="D909" s="1915"/>
      <c r="E909" s="1915"/>
      <c r="F909" s="1915"/>
      <c r="G909" s="1915"/>
      <c r="H909" s="1915"/>
      <c r="I909" s="371"/>
      <c r="J909" s="371"/>
      <c r="K909" s="1915"/>
      <c r="L909" s="1915"/>
      <c r="M909" s="1915"/>
      <c r="N909" s="1915"/>
      <c r="O909" s="1915"/>
      <c r="P909" s="1915"/>
      <c r="Q909" s="1915"/>
      <c r="R909" s="1915"/>
      <c r="S909" s="1915"/>
      <c r="T909" s="371"/>
      <c r="U909" s="1915"/>
      <c r="V909" s="1915"/>
      <c r="W909" s="1915"/>
      <c r="X909" s="1915"/>
      <c r="Y909" s="1915"/>
      <c r="Z909" s="1915"/>
      <c r="AA909" s="371"/>
      <c r="AB909" s="371"/>
    </row>
    <row r="910" spans="1:28" x14ac:dyDescent="0.35">
      <c r="A910" s="1915"/>
      <c r="B910" s="1915"/>
      <c r="C910" s="1915"/>
      <c r="D910" s="1915"/>
      <c r="E910" s="1915"/>
      <c r="F910" s="1915"/>
      <c r="G910" s="1915"/>
      <c r="H910" s="1915"/>
      <c r="I910" s="371"/>
      <c r="J910" s="371"/>
      <c r="K910" s="1915"/>
      <c r="L910" s="1915"/>
      <c r="M910" s="1915"/>
      <c r="N910" s="1915"/>
      <c r="O910" s="1915"/>
      <c r="P910" s="1915"/>
      <c r="Q910" s="1915"/>
      <c r="R910" s="1915"/>
      <c r="S910" s="1915"/>
      <c r="T910" s="371"/>
      <c r="U910" s="1915"/>
      <c r="V910" s="1915"/>
      <c r="W910" s="1915"/>
      <c r="X910" s="1915"/>
      <c r="Y910" s="1915"/>
      <c r="Z910" s="1915"/>
      <c r="AA910" s="371"/>
      <c r="AB910" s="371"/>
    </row>
    <row r="911" spans="1:28" x14ac:dyDescent="0.35">
      <c r="A911" s="1915"/>
      <c r="B911" s="1915"/>
      <c r="C911" s="1915"/>
      <c r="D911" s="1915"/>
      <c r="E911" s="1915"/>
      <c r="F911" s="1915"/>
      <c r="G911" s="1915"/>
      <c r="H911" s="1915"/>
      <c r="I911" s="371"/>
      <c r="J911" s="371"/>
      <c r="K911" s="1915"/>
      <c r="L911" s="1915"/>
      <c r="M911" s="1915"/>
      <c r="N911" s="1915"/>
      <c r="O911" s="1915"/>
      <c r="P911" s="1915"/>
      <c r="Q911" s="1915"/>
      <c r="R911" s="1915"/>
      <c r="S911" s="1915"/>
      <c r="T911" s="371"/>
      <c r="U911" s="1915"/>
      <c r="V911" s="1915"/>
      <c r="W911" s="1915"/>
      <c r="X911" s="1915"/>
      <c r="Y911" s="1915"/>
      <c r="Z911" s="1915"/>
      <c r="AA911" s="371"/>
      <c r="AB911" s="371"/>
    </row>
    <row r="912" spans="1:28" x14ac:dyDescent="0.35">
      <c r="A912" s="1915"/>
      <c r="B912" s="1915"/>
      <c r="C912" s="1915"/>
      <c r="D912" s="1915"/>
      <c r="E912" s="1915"/>
      <c r="F912" s="1915"/>
      <c r="G912" s="1915"/>
      <c r="H912" s="1915"/>
      <c r="I912" s="371"/>
      <c r="J912" s="371"/>
      <c r="K912" s="1915"/>
      <c r="L912" s="1915"/>
      <c r="M912" s="1915"/>
      <c r="N912" s="1915"/>
      <c r="O912" s="1915"/>
      <c r="P912" s="1915"/>
      <c r="Q912" s="1915"/>
      <c r="R912" s="1915"/>
      <c r="S912" s="1915"/>
      <c r="T912" s="371"/>
      <c r="U912" s="1915"/>
      <c r="V912" s="1915"/>
      <c r="W912" s="1915"/>
      <c r="X912" s="1915"/>
      <c r="Y912" s="1915"/>
      <c r="Z912" s="1915"/>
      <c r="AA912" s="371"/>
      <c r="AB912" s="371"/>
    </row>
    <row r="913" spans="1:28" x14ac:dyDescent="0.35">
      <c r="A913" s="1915"/>
      <c r="B913" s="1915"/>
      <c r="C913" s="1915"/>
      <c r="D913" s="1915"/>
      <c r="E913" s="1915"/>
      <c r="F913" s="1915"/>
      <c r="G913" s="1915"/>
      <c r="H913" s="1915"/>
      <c r="I913" s="371"/>
      <c r="J913" s="371"/>
      <c r="K913" s="1915"/>
      <c r="L913" s="1915"/>
      <c r="M913" s="1915"/>
      <c r="N913" s="1915"/>
      <c r="O913" s="1915"/>
      <c r="P913" s="1915"/>
      <c r="Q913" s="1915"/>
      <c r="R913" s="1915"/>
      <c r="S913" s="1915"/>
      <c r="T913" s="371"/>
      <c r="U913" s="1915"/>
      <c r="V913" s="1915"/>
      <c r="W913" s="1915"/>
      <c r="X913" s="1915"/>
      <c r="Y913" s="1915"/>
      <c r="Z913" s="1915"/>
      <c r="AA913" s="371"/>
      <c r="AB913" s="371"/>
    </row>
    <row r="914" spans="1:28" x14ac:dyDescent="0.35">
      <c r="A914" s="1915"/>
      <c r="B914" s="1915"/>
      <c r="C914" s="1915"/>
      <c r="D914" s="1915"/>
      <c r="E914" s="1915"/>
      <c r="F914" s="1915"/>
      <c r="G914" s="1915"/>
      <c r="H914" s="1915"/>
      <c r="I914" s="371"/>
      <c r="J914" s="371"/>
      <c r="K914" s="1915"/>
      <c r="L914" s="1915"/>
      <c r="M914" s="1915"/>
      <c r="N914" s="1915"/>
      <c r="O914" s="1915"/>
      <c r="P914" s="1915"/>
      <c r="Q914" s="1915"/>
      <c r="R914" s="1915"/>
      <c r="S914" s="1915"/>
      <c r="T914" s="371"/>
      <c r="U914" s="1915"/>
      <c r="V914" s="1915"/>
      <c r="W914" s="1915"/>
      <c r="X914" s="1915"/>
      <c r="Y914" s="1915"/>
      <c r="Z914" s="1915"/>
      <c r="AA914" s="371"/>
      <c r="AB914" s="371"/>
    </row>
    <row r="915" spans="1:28" x14ac:dyDescent="0.35">
      <c r="A915" s="1915"/>
      <c r="B915" s="1915"/>
      <c r="C915" s="1915"/>
      <c r="D915" s="1915"/>
      <c r="E915" s="1915"/>
      <c r="F915" s="1915"/>
      <c r="G915" s="1915"/>
      <c r="H915" s="1915"/>
      <c r="I915" s="371"/>
      <c r="J915" s="371"/>
      <c r="K915" s="1915"/>
      <c r="L915" s="1915"/>
      <c r="M915" s="1915"/>
      <c r="N915" s="1915"/>
      <c r="O915" s="1915"/>
      <c r="P915" s="1915"/>
      <c r="Q915" s="1915"/>
      <c r="R915" s="1915"/>
      <c r="S915" s="1915"/>
      <c r="T915" s="371"/>
      <c r="U915" s="1915"/>
      <c r="V915" s="1915"/>
      <c r="W915" s="1915"/>
      <c r="X915" s="1915"/>
      <c r="Y915" s="1915"/>
      <c r="Z915" s="1915"/>
      <c r="AA915" s="371"/>
      <c r="AB915" s="371"/>
    </row>
    <row r="916" spans="1:28" x14ac:dyDescent="0.35">
      <c r="A916" s="1915"/>
      <c r="B916" s="1915"/>
      <c r="C916" s="1915"/>
      <c r="D916" s="1915"/>
      <c r="E916" s="1915"/>
      <c r="F916" s="1915"/>
      <c r="G916" s="1915"/>
      <c r="H916" s="1915"/>
      <c r="I916" s="371"/>
      <c r="J916" s="371"/>
      <c r="K916" s="1915"/>
      <c r="L916" s="1915"/>
      <c r="M916" s="1915"/>
      <c r="N916" s="1915"/>
      <c r="O916" s="1915"/>
      <c r="P916" s="1915"/>
      <c r="Q916" s="1915"/>
      <c r="R916" s="1915"/>
      <c r="S916" s="1915"/>
      <c r="T916" s="371"/>
      <c r="U916" s="1915"/>
      <c r="V916" s="1915"/>
      <c r="W916" s="1915"/>
      <c r="X916" s="1915"/>
      <c r="Y916" s="1915"/>
      <c r="Z916" s="1915"/>
      <c r="AA916" s="371"/>
      <c r="AB916" s="371"/>
    </row>
    <row r="917" spans="1:28" x14ac:dyDescent="0.35">
      <c r="A917" s="1915"/>
      <c r="B917" s="1915"/>
      <c r="C917" s="1915"/>
      <c r="D917" s="1915"/>
      <c r="E917" s="1915"/>
      <c r="F917" s="1915"/>
      <c r="G917" s="1915"/>
      <c r="H917" s="1915"/>
      <c r="I917" s="371"/>
      <c r="J917" s="371"/>
      <c r="K917" s="1915"/>
      <c r="L917" s="1915"/>
      <c r="M917" s="1915"/>
      <c r="N917" s="1915"/>
      <c r="O917" s="1915"/>
      <c r="P917" s="1915"/>
      <c r="Q917" s="1915"/>
      <c r="R917" s="1915"/>
      <c r="S917" s="1915"/>
      <c r="T917" s="371"/>
      <c r="U917" s="1915"/>
      <c r="V917" s="1915"/>
      <c r="W917" s="1915"/>
      <c r="X917" s="1915"/>
      <c r="Y917" s="1915"/>
      <c r="Z917" s="1915"/>
      <c r="AA917" s="371"/>
      <c r="AB917" s="371"/>
    </row>
    <row r="918" spans="1:28" x14ac:dyDescent="0.35">
      <c r="A918" s="1915"/>
      <c r="B918" s="1915"/>
      <c r="C918" s="1915"/>
      <c r="D918" s="1915"/>
      <c r="E918" s="1915"/>
      <c r="F918" s="1915"/>
      <c r="G918" s="1915"/>
      <c r="H918" s="1915"/>
      <c r="I918" s="371"/>
      <c r="J918" s="371"/>
      <c r="K918" s="1915"/>
      <c r="L918" s="1915"/>
      <c r="M918" s="1915"/>
      <c r="N918" s="1915"/>
      <c r="O918" s="1915"/>
      <c r="P918" s="1915"/>
      <c r="Q918" s="1915"/>
      <c r="R918" s="1915"/>
      <c r="S918" s="1915"/>
      <c r="T918" s="371"/>
      <c r="U918" s="1915"/>
      <c r="V918" s="1915"/>
      <c r="W918" s="1915"/>
      <c r="X918" s="1915"/>
      <c r="Y918" s="1915"/>
      <c r="Z918" s="1915"/>
      <c r="AA918" s="371"/>
      <c r="AB918" s="371"/>
    </row>
    <row r="919" spans="1:28" x14ac:dyDescent="0.35">
      <c r="A919" s="1915"/>
      <c r="B919" s="1915"/>
      <c r="C919" s="1915"/>
      <c r="D919" s="1915"/>
      <c r="E919" s="1915"/>
      <c r="F919" s="1915"/>
      <c r="G919" s="1915"/>
      <c r="H919" s="1915"/>
      <c r="I919" s="371"/>
      <c r="J919" s="371"/>
      <c r="K919" s="1915"/>
      <c r="L919" s="1915"/>
      <c r="M919" s="1915"/>
      <c r="N919" s="1915"/>
      <c r="O919" s="1915"/>
      <c r="P919" s="1915"/>
      <c r="Q919" s="1915"/>
      <c r="R919" s="1915"/>
      <c r="S919" s="1915"/>
      <c r="T919" s="371"/>
      <c r="U919" s="1915"/>
      <c r="V919" s="1915"/>
      <c r="W919" s="1915"/>
      <c r="X919" s="1915"/>
      <c r="Y919" s="1915"/>
      <c r="Z919" s="1915"/>
      <c r="AA919" s="371"/>
      <c r="AB919" s="371"/>
    </row>
    <row r="920" spans="1:28" x14ac:dyDescent="0.35">
      <c r="A920" s="1915"/>
      <c r="B920" s="1915"/>
      <c r="C920" s="1915"/>
      <c r="D920" s="1915"/>
      <c r="E920" s="1915"/>
      <c r="F920" s="1915"/>
      <c r="G920" s="1915"/>
      <c r="H920" s="1915"/>
      <c r="I920" s="371"/>
      <c r="J920" s="371"/>
      <c r="K920" s="1915"/>
      <c r="L920" s="1915"/>
      <c r="M920" s="1915"/>
      <c r="N920" s="1915"/>
      <c r="O920" s="1915"/>
      <c r="P920" s="1915"/>
      <c r="Q920" s="1915"/>
      <c r="R920" s="1915"/>
      <c r="S920" s="1915"/>
      <c r="T920" s="371"/>
      <c r="U920" s="1915"/>
      <c r="V920" s="1915"/>
      <c r="W920" s="1915"/>
      <c r="X920" s="1915"/>
      <c r="Y920" s="1915"/>
      <c r="Z920" s="1915"/>
      <c r="AA920" s="371"/>
      <c r="AB920" s="371"/>
    </row>
    <row r="921" spans="1:28" x14ac:dyDescent="0.35">
      <c r="A921" s="1915"/>
      <c r="B921" s="1915"/>
      <c r="C921" s="1915"/>
      <c r="D921" s="1915"/>
      <c r="E921" s="1915"/>
      <c r="F921" s="1915"/>
      <c r="G921" s="1915"/>
      <c r="H921" s="1915"/>
      <c r="I921" s="371"/>
      <c r="J921" s="371"/>
      <c r="K921" s="1915"/>
      <c r="L921" s="1915"/>
      <c r="M921" s="1915"/>
      <c r="N921" s="1915"/>
      <c r="O921" s="1915"/>
      <c r="P921" s="1915"/>
      <c r="Q921" s="1915"/>
      <c r="R921" s="1915"/>
      <c r="S921" s="1915"/>
      <c r="T921" s="371"/>
      <c r="U921" s="1915"/>
      <c r="V921" s="1915"/>
      <c r="W921" s="1915"/>
      <c r="X921" s="1915"/>
      <c r="Y921" s="1915"/>
      <c r="Z921" s="1915"/>
      <c r="AA921" s="371"/>
      <c r="AB921" s="371"/>
    </row>
    <row r="922" spans="1:28" x14ac:dyDescent="0.35">
      <c r="A922" s="1915"/>
      <c r="B922" s="1915"/>
      <c r="C922" s="1915"/>
      <c r="D922" s="1915"/>
      <c r="E922" s="1915"/>
      <c r="F922" s="1915"/>
      <c r="G922" s="1915"/>
      <c r="H922" s="1915"/>
      <c r="I922" s="371"/>
      <c r="J922" s="371"/>
      <c r="K922" s="1915"/>
      <c r="L922" s="1915"/>
      <c r="M922" s="1915"/>
      <c r="N922" s="1915"/>
      <c r="O922" s="1915"/>
      <c r="P922" s="1915"/>
      <c r="Q922" s="1915"/>
      <c r="R922" s="1915"/>
      <c r="S922" s="1915"/>
      <c r="T922" s="371"/>
      <c r="U922" s="1915"/>
      <c r="V922" s="1915"/>
      <c r="W922" s="1915"/>
      <c r="X922" s="1915"/>
      <c r="Y922" s="1915"/>
      <c r="Z922" s="1915"/>
      <c r="AA922" s="371"/>
      <c r="AB922" s="371"/>
    </row>
    <row r="923" spans="1:28" x14ac:dyDescent="0.35">
      <c r="A923" s="1915"/>
      <c r="B923" s="1915"/>
      <c r="C923" s="1915"/>
      <c r="D923" s="1915"/>
      <c r="E923" s="1915"/>
      <c r="F923" s="1915"/>
      <c r="G923" s="1915"/>
      <c r="H923" s="1915"/>
      <c r="I923" s="371"/>
      <c r="J923" s="371"/>
      <c r="K923" s="1915"/>
      <c r="L923" s="1915"/>
      <c r="M923" s="1915"/>
      <c r="N923" s="1915"/>
      <c r="O923" s="1915"/>
      <c r="P923" s="1915"/>
      <c r="Q923" s="1915"/>
      <c r="R923" s="1915"/>
      <c r="S923" s="1915"/>
      <c r="T923" s="371"/>
      <c r="U923" s="1915"/>
      <c r="V923" s="1915"/>
      <c r="W923" s="1915"/>
      <c r="X923" s="1915"/>
      <c r="Y923" s="1915"/>
      <c r="Z923" s="1915"/>
      <c r="AA923" s="371"/>
      <c r="AB923" s="371"/>
    </row>
    <row r="924" spans="1:28" x14ac:dyDescent="0.35">
      <c r="A924" s="1915"/>
      <c r="B924" s="1915"/>
      <c r="C924" s="1915"/>
      <c r="D924" s="1915"/>
      <c r="E924" s="1915"/>
      <c r="F924" s="1915"/>
      <c r="G924" s="1915"/>
      <c r="H924" s="1915"/>
      <c r="I924" s="371"/>
      <c r="J924" s="371"/>
      <c r="K924" s="1915"/>
      <c r="L924" s="1915"/>
      <c r="M924" s="1915"/>
      <c r="N924" s="1915"/>
      <c r="O924" s="1915"/>
      <c r="P924" s="1915"/>
      <c r="Q924" s="1915"/>
      <c r="R924" s="1915"/>
      <c r="S924" s="1915"/>
      <c r="T924" s="371"/>
      <c r="U924" s="1915"/>
      <c r="V924" s="1915"/>
      <c r="W924" s="1915"/>
      <c r="X924" s="1915"/>
      <c r="Y924" s="1915"/>
      <c r="Z924" s="1915"/>
      <c r="AA924" s="371"/>
      <c r="AB924" s="371"/>
    </row>
    <row r="925" spans="1:28" x14ac:dyDescent="0.35">
      <c r="A925" s="1915"/>
      <c r="B925" s="1915"/>
      <c r="C925" s="1915"/>
      <c r="D925" s="1915"/>
      <c r="E925" s="1915"/>
      <c r="F925" s="1915"/>
      <c r="G925" s="1915"/>
      <c r="H925" s="1915"/>
      <c r="I925" s="371"/>
      <c r="J925" s="371"/>
      <c r="K925" s="1915"/>
      <c r="L925" s="1915"/>
      <c r="M925" s="1915"/>
      <c r="N925" s="1915"/>
      <c r="O925" s="1915"/>
      <c r="P925" s="1915"/>
      <c r="Q925" s="1915"/>
      <c r="R925" s="1915"/>
      <c r="S925" s="1915"/>
      <c r="T925" s="371"/>
      <c r="U925" s="1915"/>
      <c r="V925" s="1915"/>
      <c r="W925" s="1915"/>
      <c r="X925" s="1915"/>
      <c r="Y925" s="1915"/>
      <c r="Z925" s="1915"/>
      <c r="AA925" s="371"/>
      <c r="AB925" s="371"/>
    </row>
    <row r="926" spans="1:28" x14ac:dyDescent="0.35">
      <c r="A926" s="1915"/>
      <c r="B926" s="1915"/>
      <c r="C926" s="1915"/>
      <c r="D926" s="1915"/>
      <c r="E926" s="1915"/>
      <c r="F926" s="1915"/>
      <c r="G926" s="1915"/>
      <c r="H926" s="1915"/>
      <c r="I926" s="371"/>
      <c r="J926" s="371"/>
      <c r="K926" s="1915"/>
      <c r="L926" s="1915"/>
      <c r="M926" s="1915"/>
      <c r="N926" s="1915"/>
      <c r="O926" s="1915"/>
      <c r="P926" s="1915"/>
      <c r="Q926" s="1915"/>
      <c r="R926" s="1915"/>
      <c r="S926" s="1915"/>
      <c r="T926" s="371"/>
      <c r="U926" s="1915"/>
      <c r="V926" s="1915"/>
      <c r="W926" s="1915"/>
      <c r="X926" s="1915"/>
      <c r="Y926" s="1915"/>
      <c r="Z926" s="1915"/>
      <c r="AA926" s="371"/>
      <c r="AB926" s="371"/>
    </row>
    <row r="927" spans="1:28" x14ac:dyDescent="0.35">
      <c r="A927" s="1915"/>
      <c r="B927" s="1915"/>
      <c r="C927" s="1915"/>
      <c r="D927" s="1915"/>
      <c r="E927" s="1915"/>
      <c r="F927" s="1915"/>
      <c r="G927" s="1915"/>
      <c r="H927" s="1915"/>
      <c r="I927" s="371"/>
      <c r="J927" s="371"/>
      <c r="K927" s="1915"/>
      <c r="L927" s="1915"/>
      <c r="M927" s="1915"/>
      <c r="N927" s="1915"/>
      <c r="O927" s="1915"/>
      <c r="P927" s="1915"/>
      <c r="Q927" s="1915"/>
      <c r="R927" s="1915"/>
      <c r="S927" s="1915"/>
      <c r="T927" s="371"/>
      <c r="U927" s="1915"/>
      <c r="V927" s="1915"/>
      <c r="W927" s="1915"/>
      <c r="X927" s="1915"/>
      <c r="Y927" s="1915"/>
      <c r="Z927" s="1915"/>
      <c r="AA927" s="371"/>
      <c r="AB927" s="371"/>
    </row>
    <row r="928" spans="1:28" x14ac:dyDescent="0.35">
      <c r="A928" s="1915"/>
      <c r="B928" s="1915"/>
      <c r="C928" s="1915"/>
      <c r="D928" s="1915"/>
      <c r="E928" s="1915"/>
      <c r="F928" s="1915"/>
      <c r="G928" s="1915"/>
      <c r="H928" s="1915"/>
      <c r="I928" s="371"/>
      <c r="J928" s="371"/>
      <c r="K928" s="1915"/>
      <c r="L928" s="1915"/>
      <c r="M928" s="1915"/>
      <c r="N928" s="1915"/>
      <c r="O928" s="1915"/>
      <c r="P928" s="1915"/>
      <c r="Q928" s="1915"/>
      <c r="R928" s="1915"/>
      <c r="S928" s="1915"/>
      <c r="T928" s="371"/>
      <c r="U928" s="1915"/>
      <c r="V928" s="1915"/>
      <c r="W928" s="1915"/>
      <c r="X928" s="1915"/>
      <c r="Y928" s="1915"/>
      <c r="Z928" s="1915"/>
      <c r="AA928" s="371"/>
      <c r="AB928" s="371"/>
    </row>
    <row r="929" spans="1:28" x14ac:dyDescent="0.35">
      <c r="A929" s="1915"/>
      <c r="B929" s="1915"/>
      <c r="C929" s="1915"/>
      <c r="D929" s="1915"/>
      <c r="E929" s="1915"/>
      <c r="F929" s="1915"/>
      <c r="G929" s="1915"/>
      <c r="H929" s="1915"/>
      <c r="I929" s="371"/>
      <c r="J929" s="371"/>
      <c r="K929" s="1915"/>
      <c r="L929" s="1915"/>
      <c r="M929" s="1915"/>
      <c r="N929" s="1915"/>
      <c r="O929" s="1915"/>
      <c r="P929" s="1915"/>
      <c r="Q929" s="1915"/>
      <c r="R929" s="1915"/>
      <c r="S929" s="1915"/>
      <c r="T929" s="371"/>
      <c r="U929" s="1915"/>
      <c r="V929" s="1915"/>
      <c r="W929" s="1915"/>
      <c r="X929" s="1915"/>
      <c r="Y929" s="1915"/>
      <c r="Z929" s="1915"/>
      <c r="AA929" s="371"/>
      <c r="AB929" s="371"/>
    </row>
    <row r="930" spans="1:28" x14ac:dyDescent="0.35">
      <c r="A930" s="1915"/>
      <c r="B930" s="1915"/>
      <c r="C930" s="1915"/>
      <c r="D930" s="1915"/>
      <c r="E930" s="1915"/>
      <c r="F930" s="1915"/>
      <c r="G930" s="1915"/>
      <c r="H930" s="1915"/>
      <c r="I930" s="371"/>
      <c r="J930" s="371"/>
      <c r="K930" s="1915"/>
      <c r="L930" s="1915"/>
      <c r="M930" s="1915"/>
      <c r="N930" s="1915"/>
      <c r="O930" s="1915"/>
      <c r="P930" s="1915"/>
      <c r="Q930" s="1915"/>
      <c r="R930" s="1915"/>
      <c r="S930" s="1915"/>
      <c r="T930" s="371"/>
      <c r="U930" s="1915"/>
      <c r="V930" s="1915"/>
      <c r="W930" s="1915"/>
      <c r="X930" s="1915"/>
      <c r="Y930" s="1915"/>
      <c r="Z930" s="1915"/>
      <c r="AA930" s="371"/>
      <c r="AB930" s="371"/>
    </row>
    <row r="931" spans="1:28" x14ac:dyDescent="0.35">
      <c r="A931" s="1915"/>
      <c r="B931" s="1915"/>
      <c r="C931" s="1915"/>
      <c r="D931" s="1915"/>
      <c r="E931" s="1915"/>
      <c r="F931" s="1915"/>
      <c r="G931" s="1915"/>
      <c r="H931" s="1915"/>
      <c r="I931" s="371"/>
      <c r="J931" s="371"/>
      <c r="K931" s="1915"/>
      <c r="L931" s="1915"/>
      <c r="M931" s="1915"/>
      <c r="N931" s="1915"/>
      <c r="O931" s="1915"/>
      <c r="P931" s="1915"/>
      <c r="Q931" s="1915"/>
      <c r="R931" s="1915"/>
      <c r="S931" s="1915"/>
      <c r="T931" s="371"/>
      <c r="U931" s="1915"/>
      <c r="V931" s="1915"/>
      <c r="W931" s="1915"/>
      <c r="X931" s="1915"/>
      <c r="Y931" s="1915"/>
      <c r="Z931" s="1915"/>
      <c r="AA931" s="371"/>
      <c r="AB931" s="371"/>
    </row>
    <row r="932" spans="1:28" x14ac:dyDescent="0.35">
      <c r="A932" s="1915"/>
      <c r="B932" s="1915"/>
      <c r="C932" s="1915"/>
      <c r="D932" s="1915"/>
      <c r="E932" s="1915"/>
      <c r="F932" s="1915"/>
      <c r="G932" s="1915"/>
      <c r="H932" s="1915"/>
      <c r="I932" s="371"/>
      <c r="J932" s="371"/>
      <c r="K932" s="1915"/>
      <c r="L932" s="1915"/>
      <c r="M932" s="1915"/>
      <c r="N932" s="1915"/>
      <c r="O932" s="1915"/>
      <c r="P932" s="1915"/>
      <c r="Q932" s="1915"/>
      <c r="R932" s="1915"/>
      <c r="S932" s="1915"/>
      <c r="T932" s="371"/>
      <c r="U932" s="1915"/>
      <c r="V932" s="1915"/>
      <c r="W932" s="1915"/>
      <c r="X932" s="1915"/>
      <c r="Y932" s="1915"/>
      <c r="Z932" s="1915"/>
      <c r="AA932" s="371"/>
      <c r="AB932" s="371"/>
    </row>
    <row r="933" spans="1:28" x14ac:dyDescent="0.35">
      <c r="A933" s="1915"/>
      <c r="B933" s="1915"/>
      <c r="C933" s="1915"/>
      <c r="D933" s="1915"/>
      <c r="E933" s="1915"/>
      <c r="F933" s="1915"/>
      <c r="G933" s="1915"/>
      <c r="H933" s="1915"/>
      <c r="I933" s="371"/>
      <c r="J933" s="371"/>
      <c r="K933" s="1915"/>
      <c r="L933" s="1915"/>
      <c r="M933" s="1915"/>
      <c r="N933" s="1915"/>
      <c r="O933" s="1915"/>
      <c r="P933" s="1915"/>
      <c r="Q933" s="1915"/>
      <c r="R933" s="1915"/>
      <c r="S933" s="1915"/>
      <c r="T933" s="371"/>
      <c r="U933" s="1915"/>
      <c r="V933" s="1915"/>
      <c r="W933" s="1915"/>
      <c r="X933" s="1915"/>
      <c r="Y933" s="1915"/>
      <c r="Z933" s="1915"/>
      <c r="AA933" s="371"/>
      <c r="AB933" s="371"/>
    </row>
    <row r="934" spans="1:28" x14ac:dyDescent="0.35">
      <c r="A934" s="1915"/>
      <c r="B934" s="1915"/>
      <c r="C934" s="1915"/>
      <c r="D934" s="1915"/>
      <c r="E934" s="1915"/>
      <c r="F934" s="1915"/>
      <c r="G934" s="1915"/>
      <c r="H934" s="1915"/>
      <c r="I934" s="371"/>
      <c r="J934" s="371"/>
      <c r="K934" s="1915"/>
      <c r="L934" s="1915"/>
      <c r="M934" s="1915"/>
      <c r="N934" s="1915"/>
      <c r="O934" s="1915"/>
      <c r="P934" s="1915"/>
      <c r="Q934" s="1915"/>
      <c r="R934" s="1915"/>
      <c r="S934" s="1915"/>
      <c r="T934" s="371"/>
      <c r="U934" s="1915"/>
      <c r="V934" s="1915"/>
      <c r="W934" s="1915"/>
      <c r="X934" s="1915"/>
      <c r="Y934" s="1915"/>
      <c r="Z934" s="1915"/>
      <c r="AA934" s="371"/>
      <c r="AB934" s="371"/>
    </row>
    <row r="935" spans="1:28" x14ac:dyDescent="0.35">
      <c r="A935" s="1915"/>
      <c r="B935" s="1915"/>
      <c r="C935" s="1915"/>
      <c r="D935" s="1915"/>
      <c r="E935" s="1915"/>
      <c r="F935" s="1915"/>
      <c r="G935" s="1915"/>
      <c r="H935" s="1915"/>
      <c r="I935" s="371"/>
      <c r="J935" s="371"/>
      <c r="K935" s="1915"/>
      <c r="L935" s="1915"/>
      <c r="M935" s="1915"/>
      <c r="N935" s="1915"/>
      <c r="O935" s="1915"/>
      <c r="P935" s="1915"/>
      <c r="Q935" s="1915"/>
      <c r="R935" s="1915"/>
      <c r="S935" s="1915"/>
      <c r="T935" s="371"/>
      <c r="U935" s="1915"/>
      <c r="V935" s="1915"/>
      <c r="W935" s="1915"/>
      <c r="X935" s="1915"/>
      <c r="Y935" s="1915"/>
      <c r="Z935" s="1915"/>
      <c r="AA935" s="371"/>
      <c r="AB935" s="371"/>
    </row>
    <row r="936" spans="1:28" x14ac:dyDescent="0.35">
      <c r="A936" s="1915"/>
      <c r="B936" s="1915"/>
      <c r="C936" s="1915"/>
      <c r="D936" s="1915"/>
      <c r="E936" s="1915"/>
      <c r="F936" s="1915"/>
      <c r="G936" s="1915"/>
      <c r="H936" s="1915"/>
      <c r="I936" s="371"/>
      <c r="J936" s="371"/>
      <c r="K936" s="1915"/>
      <c r="L936" s="1915"/>
      <c r="M936" s="1915"/>
      <c r="N936" s="1915"/>
      <c r="O936" s="1915"/>
      <c r="P936" s="1915"/>
      <c r="Q936" s="1915"/>
      <c r="R936" s="1915"/>
      <c r="S936" s="1915"/>
      <c r="T936" s="371"/>
      <c r="U936" s="1915"/>
      <c r="V936" s="1915"/>
      <c r="W936" s="1915"/>
      <c r="X936" s="1915"/>
      <c r="Y936" s="1915"/>
      <c r="Z936" s="1915"/>
      <c r="AA936" s="371"/>
      <c r="AB936" s="371"/>
    </row>
    <row r="937" spans="1:28" x14ac:dyDescent="0.35">
      <c r="A937" s="1915"/>
      <c r="B937" s="1915"/>
      <c r="C937" s="1915"/>
      <c r="D937" s="1915"/>
      <c r="E937" s="1915"/>
      <c r="F937" s="1915"/>
      <c r="G937" s="1915"/>
      <c r="H937" s="1915"/>
      <c r="I937" s="371"/>
      <c r="J937" s="371"/>
      <c r="K937" s="1915"/>
      <c r="L937" s="1915"/>
      <c r="M937" s="1915"/>
      <c r="N937" s="1915"/>
      <c r="O937" s="1915"/>
      <c r="P937" s="1915"/>
      <c r="Q937" s="1915"/>
      <c r="R937" s="1915"/>
      <c r="S937" s="1915"/>
      <c r="T937" s="371"/>
      <c r="U937" s="1915"/>
      <c r="V937" s="1915"/>
      <c r="W937" s="1915"/>
      <c r="X937" s="1915"/>
      <c r="Y937" s="1915"/>
      <c r="Z937" s="1915"/>
      <c r="AA937" s="371"/>
      <c r="AB937" s="371"/>
    </row>
    <row r="938" spans="1:28" x14ac:dyDescent="0.35">
      <c r="A938" s="1915"/>
      <c r="B938" s="1915"/>
      <c r="C938" s="1915"/>
      <c r="D938" s="1915"/>
      <c r="E938" s="1915"/>
      <c r="F938" s="1915"/>
      <c r="G938" s="1915"/>
      <c r="H938" s="1915"/>
      <c r="I938" s="371"/>
      <c r="J938" s="371"/>
      <c r="K938" s="1915"/>
      <c r="L938" s="1915"/>
      <c r="M938" s="1915"/>
      <c r="N938" s="1915"/>
      <c r="O938" s="1915"/>
      <c r="P938" s="1915"/>
      <c r="Q938" s="1915"/>
      <c r="R938" s="1915"/>
      <c r="S938" s="1915"/>
      <c r="T938" s="371"/>
      <c r="U938" s="1915"/>
      <c r="V938" s="1915"/>
      <c r="W938" s="1915"/>
      <c r="X938" s="1915"/>
      <c r="Y938" s="1915"/>
      <c r="Z938" s="1915"/>
      <c r="AA938" s="371"/>
      <c r="AB938" s="371"/>
    </row>
    <row r="939" spans="1:28" x14ac:dyDescent="0.35">
      <c r="A939" s="1915"/>
      <c r="B939" s="1915"/>
      <c r="C939" s="1915"/>
      <c r="D939" s="1915"/>
      <c r="E939" s="1915"/>
      <c r="F939" s="1915"/>
      <c r="G939" s="1915"/>
      <c r="H939" s="1915"/>
      <c r="I939" s="371"/>
      <c r="J939" s="371"/>
      <c r="K939" s="1915"/>
      <c r="L939" s="1915"/>
      <c r="M939" s="1915"/>
      <c r="N939" s="1915"/>
      <c r="O939" s="1915"/>
      <c r="P939" s="1915"/>
      <c r="Q939" s="1915"/>
      <c r="R939" s="1915"/>
      <c r="S939" s="1915"/>
      <c r="T939" s="371"/>
      <c r="U939" s="1915"/>
      <c r="V939" s="1915"/>
      <c r="W939" s="1915"/>
      <c r="X939" s="1915"/>
      <c r="Y939" s="1915"/>
      <c r="Z939" s="1915"/>
      <c r="AA939" s="371"/>
      <c r="AB939" s="371"/>
    </row>
    <row r="940" spans="1:28" x14ac:dyDescent="0.35">
      <c r="A940" s="1915"/>
      <c r="B940" s="1915"/>
      <c r="C940" s="1915"/>
      <c r="D940" s="1915"/>
      <c r="E940" s="1915"/>
      <c r="F940" s="1915"/>
      <c r="G940" s="1915"/>
      <c r="H940" s="1915"/>
      <c r="I940" s="371"/>
      <c r="J940" s="371"/>
      <c r="K940" s="1915"/>
      <c r="L940" s="1915"/>
      <c r="M940" s="1915"/>
      <c r="N940" s="1915"/>
      <c r="O940" s="1915"/>
      <c r="P940" s="1915"/>
      <c r="Q940" s="1915"/>
      <c r="R940" s="1915"/>
      <c r="S940" s="1915"/>
      <c r="T940" s="371"/>
      <c r="U940" s="1915"/>
      <c r="V940" s="1915"/>
      <c r="W940" s="1915"/>
      <c r="X940" s="1915"/>
      <c r="Y940" s="1915"/>
      <c r="Z940" s="1915"/>
      <c r="AA940" s="371"/>
      <c r="AB940" s="371"/>
    </row>
    <row r="941" spans="1:28" x14ac:dyDescent="0.35">
      <c r="A941" s="1915"/>
      <c r="B941" s="1915"/>
      <c r="C941" s="1915"/>
      <c r="D941" s="1915"/>
      <c r="E941" s="1915"/>
      <c r="F941" s="1915"/>
      <c r="G941" s="1915"/>
      <c r="H941" s="1915"/>
      <c r="I941" s="371"/>
      <c r="J941" s="371"/>
      <c r="K941" s="1915"/>
      <c r="L941" s="1915"/>
      <c r="M941" s="1915"/>
      <c r="N941" s="1915"/>
      <c r="O941" s="1915"/>
      <c r="P941" s="1915"/>
      <c r="Q941" s="1915"/>
      <c r="R941" s="1915"/>
      <c r="S941" s="1915"/>
      <c r="T941" s="371"/>
      <c r="U941" s="1915"/>
      <c r="V941" s="1915"/>
      <c r="W941" s="1915"/>
      <c r="X941" s="1915"/>
      <c r="Y941" s="1915"/>
      <c r="Z941" s="1915"/>
      <c r="AA941" s="371"/>
      <c r="AB941" s="371"/>
    </row>
    <row r="942" spans="1:28" x14ac:dyDescent="0.35">
      <c r="A942" s="1915"/>
      <c r="B942" s="1915"/>
      <c r="C942" s="1915"/>
      <c r="D942" s="1915"/>
      <c r="E942" s="1915"/>
      <c r="F942" s="1915"/>
      <c r="G942" s="1915"/>
      <c r="H942" s="1915"/>
      <c r="I942" s="371"/>
      <c r="J942" s="371"/>
      <c r="K942" s="1915"/>
      <c r="L942" s="1915"/>
      <c r="M942" s="1915"/>
      <c r="N942" s="1915"/>
      <c r="O942" s="1915"/>
      <c r="P942" s="1915"/>
      <c r="Q942" s="1915"/>
      <c r="R942" s="1915"/>
      <c r="S942" s="1915"/>
      <c r="T942" s="371"/>
      <c r="U942" s="1915"/>
      <c r="V942" s="1915"/>
      <c r="W942" s="1915"/>
      <c r="X942" s="1915"/>
      <c r="Y942" s="1915"/>
      <c r="Z942" s="1915"/>
      <c r="AA942" s="371"/>
      <c r="AB942" s="371"/>
    </row>
    <row r="943" spans="1:28" x14ac:dyDescent="0.35">
      <c r="A943" s="1915"/>
      <c r="B943" s="1915"/>
      <c r="C943" s="1915"/>
      <c r="D943" s="1915"/>
      <c r="E943" s="1915"/>
      <c r="F943" s="1915"/>
      <c r="G943" s="1915"/>
      <c r="H943" s="1915"/>
      <c r="I943" s="371"/>
      <c r="J943" s="371"/>
      <c r="K943" s="1915"/>
      <c r="L943" s="1915"/>
      <c r="M943" s="1915"/>
      <c r="N943" s="1915"/>
      <c r="O943" s="1915"/>
      <c r="P943" s="1915"/>
      <c r="Q943" s="1915"/>
      <c r="R943" s="1915"/>
      <c r="S943" s="1915"/>
      <c r="T943" s="371"/>
      <c r="U943" s="1915"/>
      <c r="V943" s="1915"/>
      <c r="W943" s="1915"/>
      <c r="X943" s="1915"/>
      <c r="Y943" s="1915"/>
      <c r="Z943" s="1915"/>
      <c r="AA943" s="371"/>
      <c r="AB943" s="371"/>
    </row>
    <row r="944" spans="1:28" x14ac:dyDescent="0.35">
      <c r="A944" s="1915"/>
      <c r="B944" s="1915"/>
      <c r="C944" s="1915"/>
      <c r="D944" s="1915"/>
      <c r="E944" s="1915"/>
      <c r="F944" s="1915"/>
      <c r="G944" s="1915"/>
      <c r="H944" s="1915"/>
      <c r="I944" s="371"/>
      <c r="J944" s="371"/>
      <c r="K944" s="1915"/>
      <c r="L944" s="1915"/>
      <c r="M944" s="1915"/>
      <c r="N944" s="1915"/>
      <c r="O944" s="1915"/>
      <c r="P944" s="1915"/>
      <c r="Q944" s="1915"/>
      <c r="R944" s="1915"/>
      <c r="S944" s="1915"/>
      <c r="T944" s="371"/>
      <c r="U944" s="1915"/>
      <c r="V944" s="1915"/>
      <c r="W944" s="1915"/>
      <c r="X944" s="1915"/>
      <c r="Y944" s="1915"/>
      <c r="Z944" s="1915"/>
      <c r="AA944" s="371"/>
      <c r="AB944" s="371"/>
    </row>
    <row r="945" spans="1:28" x14ac:dyDescent="0.35">
      <c r="A945" s="1915"/>
      <c r="B945" s="1915"/>
      <c r="C945" s="1915"/>
      <c r="D945" s="1915"/>
      <c r="E945" s="1915"/>
      <c r="F945" s="1915"/>
      <c r="G945" s="1915"/>
      <c r="H945" s="1915"/>
      <c r="I945" s="371"/>
      <c r="J945" s="371"/>
      <c r="K945" s="1915"/>
      <c r="L945" s="1915"/>
      <c r="M945" s="1915"/>
      <c r="N945" s="1915"/>
      <c r="O945" s="1915"/>
      <c r="P945" s="1915"/>
      <c r="Q945" s="1915"/>
      <c r="R945" s="1915"/>
      <c r="S945" s="1915"/>
      <c r="T945" s="371"/>
      <c r="U945" s="1915"/>
      <c r="V945" s="1915"/>
      <c r="W945" s="1915"/>
      <c r="X945" s="1915"/>
      <c r="Y945" s="1915"/>
      <c r="Z945" s="1915"/>
      <c r="AA945" s="371"/>
      <c r="AB945" s="371"/>
    </row>
    <row r="946" spans="1:28" x14ac:dyDescent="0.35">
      <c r="A946" s="1915"/>
      <c r="B946" s="1915"/>
      <c r="C946" s="1915"/>
      <c r="D946" s="1915"/>
      <c r="E946" s="1915"/>
      <c r="F946" s="1915"/>
      <c r="G946" s="1915"/>
      <c r="H946" s="1915"/>
      <c r="I946" s="371"/>
      <c r="J946" s="371"/>
      <c r="K946" s="1915"/>
      <c r="L946" s="1915"/>
      <c r="M946" s="1915"/>
      <c r="N946" s="1915"/>
      <c r="O946" s="1915"/>
      <c r="P946" s="1915"/>
      <c r="Q946" s="1915"/>
      <c r="R946" s="1915"/>
      <c r="S946" s="1915"/>
      <c r="T946" s="371"/>
      <c r="U946" s="1915"/>
      <c r="V946" s="1915"/>
      <c r="W946" s="1915"/>
      <c r="X946" s="1915"/>
      <c r="Y946" s="1915"/>
      <c r="Z946" s="1915"/>
      <c r="AA946" s="371"/>
      <c r="AB946" s="371"/>
    </row>
    <row r="947" spans="1:28" x14ac:dyDescent="0.35">
      <c r="A947" s="1915"/>
      <c r="B947" s="1915"/>
      <c r="C947" s="1915"/>
      <c r="D947" s="1915"/>
      <c r="E947" s="1915"/>
      <c r="F947" s="1915"/>
      <c r="G947" s="1915"/>
      <c r="H947" s="1915"/>
      <c r="I947" s="371"/>
      <c r="J947" s="371"/>
      <c r="K947" s="1915"/>
      <c r="L947" s="1915"/>
      <c r="M947" s="1915"/>
      <c r="N947" s="1915"/>
      <c r="O947" s="1915"/>
      <c r="P947" s="1915"/>
      <c r="Q947" s="1915"/>
      <c r="R947" s="1915"/>
      <c r="S947" s="1915"/>
      <c r="T947" s="371"/>
      <c r="U947" s="1915"/>
      <c r="V947" s="1915"/>
      <c r="W947" s="1915"/>
      <c r="X947" s="1915"/>
      <c r="Y947" s="1915"/>
      <c r="Z947" s="1915"/>
      <c r="AA947" s="371"/>
      <c r="AB947" s="371"/>
    </row>
    <row r="948" spans="1:28" x14ac:dyDescent="0.35">
      <c r="A948" s="1915"/>
      <c r="B948" s="1915"/>
      <c r="C948" s="1915"/>
      <c r="D948" s="1915"/>
      <c r="E948" s="1915"/>
      <c r="F948" s="1915"/>
      <c r="G948" s="1915"/>
      <c r="H948" s="1915"/>
      <c r="I948" s="371"/>
      <c r="J948" s="371"/>
      <c r="K948" s="1915"/>
      <c r="L948" s="1915"/>
      <c r="M948" s="1915"/>
      <c r="N948" s="1915"/>
      <c r="O948" s="1915"/>
      <c r="P948" s="1915"/>
      <c r="Q948" s="1915"/>
      <c r="R948" s="1915"/>
      <c r="S948" s="1915"/>
      <c r="T948" s="371"/>
      <c r="U948" s="1915"/>
      <c r="V948" s="1915"/>
      <c r="W948" s="1915"/>
      <c r="X948" s="1915"/>
      <c r="Y948" s="1915"/>
      <c r="Z948" s="1915"/>
      <c r="AA948" s="371"/>
      <c r="AB948" s="371"/>
    </row>
    <row r="949" spans="1:28" x14ac:dyDescent="0.35">
      <c r="A949" s="1915"/>
      <c r="B949" s="1915"/>
      <c r="C949" s="1915"/>
      <c r="D949" s="1915"/>
      <c r="E949" s="1915"/>
      <c r="F949" s="1915"/>
      <c r="G949" s="1915"/>
      <c r="H949" s="1915"/>
      <c r="I949" s="371"/>
      <c r="J949" s="371"/>
      <c r="K949" s="1915"/>
      <c r="L949" s="1915"/>
      <c r="M949" s="1915"/>
      <c r="N949" s="1915"/>
      <c r="O949" s="1915"/>
      <c r="P949" s="1915"/>
      <c r="Q949" s="1915"/>
      <c r="R949" s="1915"/>
      <c r="S949" s="1915"/>
      <c r="T949" s="371"/>
      <c r="U949" s="1915"/>
      <c r="V949" s="1915"/>
      <c r="W949" s="1915"/>
      <c r="X949" s="1915"/>
      <c r="Y949" s="1915"/>
      <c r="Z949" s="1915"/>
      <c r="AA949" s="371"/>
      <c r="AB949" s="371"/>
    </row>
    <row r="950" spans="1:28" x14ac:dyDescent="0.35">
      <c r="A950" s="1915"/>
      <c r="B950" s="1915"/>
      <c r="C950" s="1915"/>
      <c r="D950" s="1915"/>
      <c r="E950" s="1915"/>
      <c r="F950" s="1915"/>
      <c r="G950" s="1915"/>
      <c r="H950" s="1915"/>
      <c r="I950" s="371"/>
      <c r="J950" s="371"/>
      <c r="K950" s="1915"/>
      <c r="L950" s="1915"/>
      <c r="M950" s="1915"/>
      <c r="N950" s="1915"/>
      <c r="O950" s="1915"/>
      <c r="P950" s="1915"/>
      <c r="Q950" s="1915"/>
      <c r="R950" s="1915"/>
      <c r="S950" s="1915"/>
      <c r="T950" s="371"/>
      <c r="U950" s="1915"/>
      <c r="V950" s="1915"/>
      <c r="W950" s="1915"/>
      <c r="X950" s="1915"/>
      <c r="Y950" s="1915"/>
      <c r="Z950" s="1915"/>
      <c r="AA950" s="371"/>
      <c r="AB950" s="371"/>
    </row>
    <row r="951" spans="1:28" x14ac:dyDescent="0.35">
      <c r="A951" s="1915"/>
      <c r="B951" s="1915"/>
      <c r="C951" s="1915"/>
      <c r="D951" s="1915"/>
      <c r="E951" s="1915"/>
      <c r="F951" s="1915"/>
      <c r="G951" s="1915"/>
      <c r="H951" s="1915"/>
      <c r="I951" s="371"/>
      <c r="J951" s="371"/>
      <c r="K951" s="1915"/>
      <c r="L951" s="1915"/>
      <c r="M951" s="1915"/>
      <c r="N951" s="1915"/>
      <c r="O951" s="1915"/>
      <c r="P951" s="1915"/>
      <c r="Q951" s="1915"/>
      <c r="R951" s="1915"/>
      <c r="S951" s="1915"/>
      <c r="T951" s="371"/>
      <c r="U951" s="1915"/>
      <c r="V951" s="1915"/>
      <c r="W951" s="1915"/>
      <c r="X951" s="1915"/>
      <c r="Y951" s="1915"/>
      <c r="Z951" s="1915"/>
      <c r="AA951" s="371"/>
      <c r="AB951" s="371"/>
    </row>
    <row r="952" spans="1:28" x14ac:dyDescent="0.35">
      <c r="A952" s="1915"/>
      <c r="B952" s="1915"/>
      <c r="C952" s="1915"/>
      <c r="D952" s="1915"/>
      <c r="E952" s="1915"/>
      <c r="F952" s="1915"/>
      <c r="G952" s="1915"/>
      <c r="H952" s="1915"/>
      <c r="I952" s="371"/>
      <c r="J952" s="371"/>
      <c r="K952" s="1915"/>
      <c r="L952" s="1915"/>
      <c r="M952" s="1915"/>
      <c r="N952" s="1915"/>
      <c r="O952" s="1915"/>
      <c r="P952" s="1915"/>
      <c r="Q952" s="1915"/>
      <c r="R952" s="1915"/>
      <c r="S952" s="1915"/>
      <c r="T952" s="371"/>
      <c r="U952" s="1915"/>
      <c r="V952" s="1915"/>
      <c r="W952" s="1915"/>
      <c r="X952" s="1915"/>
      <c r="Y952" s="1915"/>
      <c r="Z952" s="1915"/>
      <c r="AA952" s="371"/>
      <c r="AB952" s="371"/>
    </row>
    <row r="953" spans="1:28" x14ac:dyDescent="0.35">
      <c r="A953" s="1915"/>
      <c r="B953" s="1915"/>
      <c r="C953" s="1915"/>
      <c r="D953" s="1915"/>
      <c r="E953" s="1915"/>
      <c r="F953" s="1915"/>
      <c r="G953" s="1915"/>
      <c r="H953" s="1915"/>
      <c r="I953" s="371"/>
      <c r="J953" s="371"/>
      <c r="K953" s="1915"/>
      <c r="L953" s="1915"/>
      <c r="M953" s="1915"/>
      <c r="N953" s="1915"/>
      <c r="O953" s="1915"/>
      <c r="P953" s="1915"/>
      <c r="Q953" s="1915"/>
      <c r="R953" s="1915"/>
      <c r="S953" s="1915"/>
      <c r="T953" s="371"/>
      <c r="U953" s="1915"/>
      <c r="V953" s="1915"/>
      <c r="W953" s="1915"/>
      <c r="X953" s="1915"/>
      <c r="Y953" s="1915"/>
      <c r="Z953" s="1915"/>
      <c r="AA953" s="371"/>
      <c r="AB953" s="371"/>
    </row>
    <row r="954" spans="1:28" x14ac:dyDescent="0.35">
      <c r="A954" s="1915"/>
      <c r="B954" s="1915"/>
      <c r="C954" s="1915"/>
      <c r="D954" s="1915"/>
      <c r="E954" s="1915"/>
      <c r="F954" s="1915"/>
      <c r="G954" s="1915"/>
      <c r="H954" s="1915"/>
      <c r="I954" s="371"/>
      <c r="J954" s="371"/>
      <c r="K954" s="1915"/>
      <c r="L954" s="1915"/>
      <c r="M954" s="1915"/>
      <c r="N954" s="1915"/>
      <c r="O954" s="1915"/>
      <c r="P954" s="1915"/>
      <c r="Q954" s="1915"/>
      <c r="R954" s="1915"/>
      <c r="S954" s="1915"/>
      <c r="T954" s="371"/>
      <c r="U954" s="1915"/>
      <c r="V954" s="1915"/>
      <c r="W954" s="1915"/>
      <c r="X954" s="1915"/>
      <c r="Y954" s="1915"/>
      <c r="Z954" s="1915"/>
      <c r="AA954" s="371"/>
      <c r="AB954" s="371"/>
    </row>
    <row r="955" spans="1:28" x14ac:dyDescent="0.35">
      <c r="A955" s="1915"/>
      <c r="B955" s="1915"/>
      <c r="C955" s="1915"/>
      <c r="D955" s="1915"/>
      <c r="E955" s="1915"/>
      <c r="F955" s="1915"/>
      <c r="G955" s="1915"/>
      <c r="H955" s="1915"/>
      <c r="I955" s="371"/>
      <c r="J955" s="371"/>
      <c r="K955" s="1915"/>
      <c r="L955" s="1915"/>
      <c r="M955" s="1915"/>
      <c r="N955" s="1915"/>
      <c r="O955" s="1915"/>
      <c r="P955" s="1915"/>
      <c r="Q955" s="1915"/>
      <c r="R955" s="1915"/>
      <c r="S955" s="1915"/>
      <c r="T955" s="371"/>
      <c r="U955" s="1915"/>
      <c r="V955" s="1915"/>
      <c r="W955" s="1915"/>
      <c r="X955" s="1915"/>
      <c r="Y955" s="1915"/>
      <c r="Z955" s="1915"/>
      <c r="AA955" s="371"/>
      <c r="AB955" s="371"/>
    </row>
    <row r="956" spans="1:28" x14ac:dyDescent="0.35">
      <c r="A956" s="1915"/>
      <c r="B956" s="1915"/>
      <c r="C956" s="1915"/>
      <c r="D956" s="1915"/>
      <c r="E956" s="1915"/>
      <c r="F956" s="1915"/>
      <c r="G956" s="1915"/>
      <c r="H956" s="1915"/>
      <c r="I956" s="371"/>
      <c r="J956" s="371"/>
      <c r="K956" s="1915"/>
      <c r="L956" s="1915"/>
      <c r="M956" s="1915"/>
      <c r="N956" s="1915"/>
      <c r="O956" s="1915"/>
      <c r="P956" s="1915"/>
      <c r="Q956" s="1915"/>
      <c r="R956" s="1915"/>
      <c r="S956" s="1915"/>
      <c r="T956" s="371"/>
      <c r="U956" s="1915"/>
      <c r="V956" s="1915"/>
      <c r="W956" s="1915"/>
      <c r="X956" s="1915"/>
      <c r="Y956" s="1915"/>
      <c r="Z956" s="1915"/>
      <c r="AA956" s="371"/>
      <c r="AB956" s="371"/>
    </row>
    <row r="957" spans="1:28" x14ac:dyDescent="0.35">
      <c r="A957" s="1915"/>
      <c r="B957" s="1915"/>
      <c r="C957" s="1915"/>
      <c r="D957" s="1915"/>
      <c r="E957" s="1915"/>
      <c r="F957" s="1915"/>
      <c r="G957" s="1915"/>
      <c r="H957" s="1915"/>
      <c r="I957" s="371"/>
      <c r="J957" s="371"/>
      <c r="K957" s="1915"/>
      <c r="L957" s="1915"/>
      <c r="M957" s="1915"/>
      <c r="N957" s="1915"/>
      <c r="O957" s="1915"/>
      <c r="P957" s="1915"/>
      <c r="Q957" s="1915"/>
      <c r="R957" s="1915"/>
      <c r="S957" s="1915"/>
      <c r="T957" s="371"/>
      <c r="U957" s="1915"/>
      <c r="V957" s="1915"/>
      <c r="W957" s="1915"/>
      <c r="X957" s="1915"/>
      <c r="Y957" s="1915"/>
      <c r="Z957" s="1915"/>
      <c r="AA957" s="371"/>
      <c r="AB957" s="371"/>
    </row>
    <row r="958" spans="1:28" x14ac:dyDescent="0.35">
      <c r="A958" s="1915"/>
      <c r="B958" s="1915"/>
      <c r="C958" s="1915"/>
      <c r="D958" s="1915"/>
      <c r="E958" s="1915"/>
      <c r="F958" s="1915"/>
      <c r="G958" s="1915"/>
      <c r="H958" s="1915"/>
      <c r="I958" s="371"/>
      <c r="J958" s="371"/>
      <c r="K958" s="1915"/>
      <c r="L958" s="1915"/>
      <c r="M958" s="1915"/>
      <c r="N958" s="1915"/>
      <c r="O958" s="1915"/>
      <c r="P958" s="1915"/>
      <c r="Q958" s="1915"/>
      <c r="R958" s="1915"/>
      <c r="S958" s="1915"/>
      <c r="T958" s="371"/>
      <c r="U958" s="1915"/>
      <c r="V958" s="1915"/>
      <c r="W958" s="1915"/>
      <c r="X958" s="1915"/>
      <c r="Y958" s="1915"/>
      <c r="Z958" s="1915"/>
      <c r="AA958" s="371"/>
      <c r="AB958" s="371"/>
    </row>
    <row r="959" spans="1:28" x14ac:dyDescent="0.35">
      <c r="A959" s="1915"/>
      <c r="B959" s="1915"/>
      <c r="C959" s="1915"/>
      <c r="D959" s="1915"/>
      <c r="E959" s="1915"/>
      <c r="F959" s="1915"/>
      <c r="G959" s="1915"/>
      <c r="H959" s="1915"/>
      <c r="I959" s="371"/>
      <c r="J959" s="371"/>
      <c r="K959" s="1915"/>
      <c r="L959" s="1915"/>
      <c r="M959" s="1915"/>
      <c r="N959" s="1915"/>
      <c r="O959" s="1915"/>
      <c r="P959" s="1915"/>
      <c r="Q959" s="1915"/>
      <c r="R959" s="1915"/>
      <c r="S959" s="1915"/>
      <c r="T959" s="371"/>
      <c r="U959" s="1915"/>
      <c r="V959" s="1915"/>
      <c r="W959" s="1915"/>
      <c r="X959" s="1915"/>
      <c r="Y959" s="1915"/>
      <c r="Z959" s="1915"/>
      <c r="AA959" s="371"/>
      <c r="AB959" s="371"/>
    </row>
    <row r="960" spans="1:28" x14ac:dyDescent="0.35">
      <c r="A960" s="1915"/>
      <c r="B960" s="1915"/>
      <c r="C960" s="1915"/>
      <c r="D960" s="1915"/>
      <c r="E960" s="1915"/>
      <c r="F960" s="1915"/>
      <c r="G960" s="1915"/>
      <c r="H960" s="1915"/>
      <c r="I960" s="371"/>
      <c r="J960" s="371"/>
      <c r="K960" s="1915"/>
      <c r="L960" s="1915"/>
      <c r="M960" s="1915"/>
      <c r="N960" s="1915"/>
      <c r="O960" s="1915"/>
      <c r="P960" s="1915"/>
      <c r="Q960" s="1915"/>
      <c r="R960" s="1915"/>
      <c r="S960" s="1915"/>
      <c r="T960" s="371"/>
      <c r="U960" s="1915"/>
      <c r="V960" s="1915"/>
      <c r="W960" s="1915"/>
      <c r="X960" s="1915"/>
      <c r="Y960" s="1915"/>
      <c r="Z960" s="1915"/>
      <c r="AA960" s="371"/>
      <c r="AB960" s="371"/>
    </row>
    <row r="961" spans="1:28" x14ac:dyDescent="0.35">
      <c r="A961" s="1915"/>
      <c r="B961" s="1915"/>
      <c r="C961" s="1915"/>
      <c r="D961" s="1915"/>
      <c r="E961" s="1915"/>
      <c r="F961" s="1915"/>
      <c r="G961" s="1915"/>
      <c r="H961" s="1915"/>
      <c r="I961" s="371"/>
      <c r="J961" s="371"/>
      <c r="K961" s="1915"/>
      <c r="L961" s="1915"/>
      <c r="M961" s="1915"/>
      <c r="N961" s="1915"/>
      <c r="O961" s="1915"/>
      <c r="P961" s="1915"/>
      <c r="Q961" s="1915"/>
      <c r="R961" s="1915"/>
      <c r="S961" s="1915"/>
      <c r="T961" s="371"/>
      <c r="U961" s="1915"/>
      <c r="V961" s="1915"/>
      <c r="W961" s="1915"/>
      <c r="X961" s="1915"/>
      <c r="Y961" s="1915"/>
      <c r="Z961" s="1915"/>
      <c r="AA961" s="371"/>
      <c r="AB961" s="371"/>
    </row>
    <row r="962" spans="1:28" x14ac:dyDescent="0.35">
      <c r="A962" s="1915"/>
      <c r="B962" s="1915"/>
      <c r="C962" s="1915"/>
      <c r="D962" s="1915"/>
      <c r="E962" s="1915"/>
      <c r="F962" s="1915"/>
      <c r="G962" s="1915"/>
      <c r="H962" s="1915"/>
      <c r="I962" s="371"/>
      <c r="J962" s="371"/>
      <c r="K962" s="1915"/>
      <c r="L962" s="1915"/>
      <c r="M962" s="1915"/>
      <c r="N962" s="1915"/>
      <c r="O962" s="1915"/>
      <c r="P962" s="1915"/>
      <c r="Q962" s="1915"/>
      <c r="R962" s="1915"/>
      <c r="S962" s="1915"/>
      <c r="T962" s="371"/>
      <c r="U962" s="1915"/>
      <c r="V962" s="1915"/>
      <c r="W962" s="1915"/>
      <c r="X962" s="1915"/>
      <c r="Y962" s="1915"/>
      <c r="Z962" s="1915"/>
      <c r="AA962" s="371"/>
      <c r="AB962" s="371"/>
    </row>
    <row r="963" spans="1:28" x14ac:dyDescent="0.35">
      <c r="A963" s="1915"/>
      <c r="B963" s="1915"/>
      <c r="C963" s="1915"/>
      <c r="D963" s="1915"/>
      <c r="E963" s="1915"/>
      <c r="F963" s="1915"/>
      <c r="G963" s="1915"/>
      <c r="H963" s="1915"/>
      <c r="I963" s="371"/>
      <c r="J963" s="371"/>
      <c r="K963" s="1915"/>
      <c r="L963" s="1915"/>
      <c r="M963" s="1915"/>
      <c r="N963" s="1915"/>
      <c r="O963" s="1915"/>
      <c r="P963" s="1915"/>
      <c r="Q963" s="1915"/>
      <c r="R963" s="1915"/>
      <c r="S963" s="1915"/>
      <c r="T963" s="371"/>
      <c r="U963" s="1915"/>
      <c r="V963" s="1915"/>
      <c r="W963" s="1915"/>
      <c r="X963" s="1915"/>
      <c r="Y963" s="1915"/>
      <c r="Z963" s="1915"/>
      <c r="AA963" s="371"/>
      <c r="AB963" s="371"/>
    </row>
    <row r="964" spans="1:28" x14ac:dyDescent="0.35">
      <c r="A964" s="1915"/>
      <c r="B964" s="1915"/>
      <c r="C964" s="1915"/>
      <c r="D964" s="1915"/>
      <c r="E964" s="1915"/>
      <c r="F964" s="1915"/>
      <c r="G964" s="1915"/>
      <c r="H964" s="1915"/>
      <c r="I964" s="371"/>
      <c r="J964" s="371"/>
      <c r="K964" s="1915"/>
      <c r="L964" s="1915"/>
      <c r="M964" s="1915"/>
      <c r="N964" s="1915"/>
      <c r="O964" s="1915"/>
      <c r="P964" s="1915"/>
      <c r="Q964" s="1915"/>
      <c r="R964" s="1915"/>
      <c r="S964" s="1915"/>
      <c r="T964" s="371"/>
      <c r="U964" s="1915"/>
      <c r="V964" s="1915"/>
      <c r="W964" s="1915"/>
      <c r="X964" s="1915"/>
      <c r="Y964" s="1915"/>
      <c r="Z964" s="1915"/>
      <c r="AA964" s="371"/>
      <c r="AB964" s="371"/>
    </row>
    <row r="965" spans="1:28" x14ac:dyDescent="0.35">
      <c r="A965" s="1915"/>
      <c r="B965" s="1915"/>
      <c r="C965" s="1915"/>
      <c r="D965" s="1915"/>
      <c r="E965" s="1915"/>
      <c r="F965" s="1915"/>
      <c r="G965" s="1915"/>
      <c r="H965" s="1915"/>
      <c r="I965" s="371"/>
      <c r="J965" s="371"/>
      <c r="K965" s="1915"/>
      <c r="L965" s="1915"/>
      <c r="M965" s="1915"/>
      <c r="N965" s="1915"/>
      <c r="O965" s="1915"/>
      <c r="P965" s="1915"/>
      <c r="Q965" s="1915"/>
      <c r="R965" s="1915"/>
      <c r="S965" s="1915"/>
      <c r="T965" s="371"/>
      <c r="U965" s="1915"/>
      <c r="V965" s="1915"/>
      <c r="W965" s="1915"/>
      <c r="X965" s="1915"/>
      <c r="Y965" s="1915"/>
      <c r="Z965" s="1915"/>
      <c r="AA965" s="371"/>
      <c r="AB965" s="371"/>
    </row>
    <row r="966" spans="1:28" x14ac:dyDescent="0.35">
      <c r="A966" s="1915"/>
      <c r="B966" s="1915"/>
      <c r="C966" s="1915"/>
      <c r="D966" s="1915"/>
      <c r="E966" s="1915"/>
      <c r="F966" s="1915"/>
      <c r="G966" s="1915"/>
      <c r="H966" s="1915"/>
      <c r="I966" s="371"/>
      <c r="J966" s="371"/>
      <c r="K966" s="1915"/>
      <c r="L966" s="1915"/>
      <c r="M966" s="1915"/>
      <c r="N966" s="1915"/>
      <c r="O966" s="1915"/>
      <c r="P966" s="1915"/>
      <c r="Q966" s="1915"/>
      <c r="R966" s="1915"/>
      <c r="S966" s="1915"/>
      <c r="T966" s="371"/>
      <c r="U966" s="1915"/>
      <c r="V966" s="1915"/>
      <c r="W966" s="1915"/>
      <c r="X966" s="1915"/>
      <c r="Y966" s="1915"/>
      <c r="Z966" s="1915"/>
      <c r="AA966" s="371"/>
      <c r="AB966" s="371"/>
    </row>
    <row r="967" spans="1:28" x14ac:dyDescent="0.35">
      <c r="A967" s="1915"/>
      <c r="B967" s="1915"/>
      <c r="C967" s="1915"/>
      <c r="D967" s="1915"/>
      <c r="E967" s="1915"/>
      <c r="F967" s="1915"/>
      <c r="G967" s="1915"/>
      <c r="H967" s="1915"/>
      <c r="I967" s="371"/>
      <c r="J967" s="371"/>
      <c r="K967" s="1915"/>
      <c r="L967" s="1915"/>
      <c r="M967" s="1915"/>
      <c r="N967" s="1915"/>
      <c r="O967" s="1915"/>
      <c r="P967" s="1915"/>
      <c r="Q967" s="1915"/>
      <c r="R967" s="1915"/>
      <c r="S967" s="1915"/>
      <c r="T967" s="371"/>
      <c r="U967" s="1915"/>
      <c r="V967" s="1915"/>
      <c r="W967" s="1915"/>
      <c r="X967" s="1915"/>
      <c r="Y967" s="1915"/>
      <c r="Z967" s="1915"/>
      <c r="AA967" s="371"/>
      <c r="AB967" s="371"/>
    </row>
    <row r="968" spans="1:28" x14ac:dyDescent="0.35">
      <c r="A968" s="1915"/>
      <c r="B968" s="1915"/>
      <c r="C968" s="1915"/>
      <c r="D968" s="1915"/>
      <c r="E968" s="1915"/>
      <c r="F968" s="1915"/>
      <c r="G968" s="1915"/>
      <c r="H968" s="1915"/>
      <c r="I968" s="371"/>
      <c r="J968" s="371"/>
      <c r="K968" s="1915"/>
      <c r="L968" s="1915"/>
      <c r="M968" s="1915"/>
      <c r="N968" s="1915"/>
      <c r="O968" s="1915"/>
      <c r="P968" s="1915"/>
      <c r="Q968" s="1915"/>
      <c r="R968" s="1915"/>
      <c r="S968" s="1915"/>
      <c r="T968" s="371"/>
      <c r="U968" s="1915"/>
      <c r="V968" s="1915"/>
      <c r="W968" s="1915"/>
      <c r="X968" s="1915"/>
      <c r="Y968" s="1915"/>
      <c r="Z968" s="1915"/>
      <c r="AA968" s="371"/>
      <c r="AB968" s="371"/>
    </row>
    <row r="969" spans="1:28" x14ac:dyDescent="0.35">
      <c r="A969" s="1915"/>
      <c r="B969" s="1915"/>
      <c r="C969" s="1915"/>
      <c r="D969" s="1915"/>
      <c r="E969" s="1915"/>
      <c r="F969" s="1915"/>
      <c r="G969" s="1915"/>
      <c r="H969" s="1915"/>
      <c r="I969" s="371"/>
      <c r="J969" s="371"/>
      <c r="K969" s="1915"/>
      <c r="L969" s="1915"/>
      <c r="M969" s="1915"/>
      <c r="N969" s="1915"/>
      <c r="O969" s="1915"/>
      <c r="P969" s="1915"/>
      <c r="Q969" s="1915"/>
      <c r="R969" s="1915"/>
      <c r="S969" s="1915"/>
      <c r="T969" s="371"/>
      <c r="U969" s="1915"/>
      <c r="V969" s="1915"/>
      <c r="W969" s="1915"/>
      <c r="X969" s="1915"/>
      <c r="Y969" s="1915"/>
      <c r="Z969" s="1915"/>
      <c r="AA969" s="371"/>
      <c r="AB969" s="371"/>
    </row>
    <row r="970" spans="1:28" x14ac:dyDescent="0.35">
      <c r="A970" s="1915"/>
      <c r="B970" s="1915"/>
      <c r="C970" s="1915"/>
      <c r="D970" s="1915"/>
      <c r="E970" s="1915"/>
      <c r="F970" s="1915"/>
      <c r="G970" s="1915"/>
      <c r="H970" s="1915"/>
      <c r="I970" s="371"/>
      <c r="J970" s="371"/>
      <c r="K970" s="1915"/>
      <c r="L970" s="1915"/>
      <c r="M970" s="1915"/>
      <c r="N970" s="1915"/>
      <c r="O970" s="1915"/>
      <c r="P970" s="1915"/>
      <c r="Q970" s="1915"/>
      <c r="R970" s="1915"/>
      <c r="S970" s="1915"/>
      <c r="T970" s="371"/>
      <c r="U970" s="1915"/>
      <c r="V970" s="1915"/>
      <c r="W970" s="1915"/>
      <c r="X970" s="1915"/>
      <c r="Y970" s="1915"/>
      <c r="Z970" s="1915"/>
      <c r="AA970" s="371"/>
      <c r="AB970" s="371"/>
    </row>
    <row r="971" spans="1:28" x14ac:dyDescent="0.35">
      <c r="A971" s="1915"/>
      <c r="B971" s="1915"/>
      <c r="C971" s="1915"/>
      <c r="D971" s="1915"/>
      <c r="E971" s="1915"/>
      <c r="F971" s="1915"/>
      <c r="G971" s="1915"/>
      <c r="H971" s="1915"/>
      <c r="I971" s="371"/>
      <c r="J971" s="371"/>
      <c r="K971" s="1915"/>
      <c r="L971" s="1915"/>
      <c r="M971" s="1915"/>
      <c r="N971" s="1915"/>
      <c r="O971" s="1915"/>
      <c r="P971" s="1915"/>
      <c r="Q971" s="1915"/>
      <c r="R971" s="1915"/>
      <c r="S971" s="1915"/>
      <c r="T971" s="371"/>
      <c r="U971" s="1915"/>
      <c r="V971" s="1915"/>
      <c r="W971" s="1915"/>
      <c r="X971" s="1915"/>
      <c r="Y971" s="1915"/>
      <c r="Z971" s="1915"/>
      <c r="AA971" s="371"/>
      <c r="AB971" s="371"/>
    </row>
    <row r="972" spans="1:28" x14ac:dyDescent="0.35">
      <c r="A972" s="1915"/>
      <c r="B972" s="1915"/>
      <c r="C972" s="1915"/>
      <c r="D972" s="1915"/>
      <c r="E972" s="1915"/>
      <c r="F972" s="1915"/>
      <c r="G972" s="1915"/>
      <c r="H972" s="1915"/>
      <c r="I972" s="371"/>
      <c r="J972" s="371"/>
      <c r="K972" s="1915"/>
      <c r="L972" s="1915"/>
      <c r="M972" s="1915"/>
      <c r="N972" s="1915"/>
      <c r="O972" s="1915"/>
      <c r="P972" s="1915"/>
      <c r="Q972" s="1915"/>
      <c r="R972" s="1915"/>
      <c r="S972" s="1915"/>
      <c r="T972" s="371"/>
      <c r="U972" s="1915"/>
      <c r="V972" s="1915"/>
      <c r="W972" s="1915"/>
      <c r="X972" s="1915"/>
      <c r="Y972" s="1915"/>
      <c r="Z972" s="1915"/>
      <c r="AA972" s="371"/>
      <c r="AB972" s="371"/>
    </row>
    <row r="973" spans="1:28" x14ac:dyDescent="0.35">
      <c r="A973" s="1915"/>
      <c r="B973" s="1915"/>
      <c r="C973" s="1915"/>
      <c r="D973" s="1915"/>
      <c r="E973" s="1915"/>
      <c r="F973" s="1915"/>
      <c r="G973" s="1915"/>
      <c r="H973" s="1915"/>
      <c r="I973" s="371"/>
      <c r="J973" s="371"/>
      <c r="K973" s="1915"/>
      <c r="L973" s="1915"/>
      <c r="M973" s="1915"/>
      <c r="N973" s="1915"/>
      <c r="O973" s="1915"/>
      <c r="P973" s="1915"/>
      <c r="Q973" s="1915"/>
      <c r="R973" s="1915"/>
      <c r="S973" s="1915"/>
      <c r="T973" s="371"/>
      <c r="U973" s="1915"/>
      <c r="V973" s="1915"/>
      <c r="W973" s="1915"/>
      <c r="X973" s="1915"/>
      <c r="Y973" s="1915"/>
      <c r="Z973" s="1915"/>
      <c r="AA973" s="371"/>
      <c r="AB973" s="371"/>
    </row>
    <row r="974" spans="1:28" x14ac:dyDescent="0.35">
      <c r="A974" s="1915"/>
      <c r="B974" s="1915"/>
      <c r="C974" s="1915"/>
      <c r="D974" s="1915"/>
      <c r="E974" s="1915"/>
      <c r="F974" s="1915"/>
      <c r="G974" s="1915"/>
      <c r="H974" s="1915"/>
      <c r="I974" s="371"/>
      <c r="J974" s="371"/>
      <c r="K974" s="1915"/>
      <c r="L974" s="1915"/>
      <c r="M974" s="1915"/>
      <c r="N974" s="1915"/>
      <c r="O974" s="1915"/>
      <c r="P974" s="1915"/>
      <c r="Q974" s="1915"/>
      <c r="R974" s="1915"/>
      <c r="S974" s="1915"/>
      <c r="T974" s="371"/>
      <c r="U974" s="1915"/>
      <c r="V974" s="1915"/>
      <c r="W974" s="1915"/>
      <c r="X974" s="1915"/>
      <c r="Y974" s="1915"/>
      <c r="Z974" s="1915"/>
      <c r="AA974" s="371"/>
      <c r="AB974" s="371"/>
    </row>
    <row r="975" spans="1:28" x14ac:dyDescent="0.35">
      <c r="A975" s="1915"/>
      <c r="B975" s="1915"/>
      <c r="C975" s="1915"/>
      <c r="D975" s="1915"/>
      <c r="E975" s="1915"/>
      <c r="F975" s="1915"/>
      <c r="G975" s="1915"/>
      <c r="H975" s="1915"/>
      <c r="I975" s="371"/>
      <c r="J975" s="371"/>
      <c r="K975" s="1915"/>
      <c r="L975" s="1915"/>
      <c r="M975" s="1915"/>
      <c r="N975" s="1915"/>
      <c r="O975" s="1915"/>
      <c r="P975" s="1915"/>
      <c r="Q975" s="1915"/>
      <c r="R975" s="1915"/>
      <c r="S975" s="1915"/>
      <c r="T975" s="371"/>
      <c r="U975" s="1915"/>
      <c r="V975" s="1915"/>
      <c r="W975" s="1915"/>
      <c r="X975" s="1915"/>
      <c r="Y975" s="1915"/>
      <c r="Z975" s="1915"/>
      <c r="AA975" s="371"/>
      <c r="AB975" s="371"/>
    </row>
    <row r="976" spans="1:28" x14ac:dyDescent="0.35">
      <c r="A976" s="1915"/>
      <c r="B976" s="1915"/>
      <c r="C976" s="1915"/>
      <c r="D976" s="1915"/>
      <c r="E976" s="1915"/>
      <c r="F976" s="1915"/>
      <c r="G976" s="1915"/>
      <c r="H976" s="1915"/>
      <c r="I976" s="371"/>
      <c r="J976" s="371"/>
      <c r="K976" s="1915"/>
      <c r="L976" s="1915"/>
      <c r="M976" s="1915"/>
      <c r="N976" s="1915"/>
      <c r="O976" s="1915"/>
      <c r="P976" s="1915"/>
      <c r="Q976" s="1915"/>
      <c r="R976" s="1915"/>
      <c r="S976" s="1915"/>
      <c r="T976" s="371"/>
      <c r="U976" s="1915"/>
      <c r="V976" s="1915"/>
      <c r="W976" s="1915"/>
      <c r="X976" s="1915"/>
      <c r="Y976" s="1915"/>
      <c r="Z976" s="1915"/>
      <c r="AA976" s="371"/>
      <c r="AB976" s="371"/>
    </row>
    <row r="977" spans="1:28" x14ac:dyDescent="0.35">
      <c r="A977" s="1915"/>
      <c r="B977" s="1915"/>
      <c r="C977" s="1915"/>
      <c r="D977" s="1915"/>
      <c r="E977" s="1915"/>
      <c r="F977" s="1915"/>
      <c r="G977" s="1915"/>
      <c r="H977" s="1915"/>
      <c r="I977" s="371"/>
      <c r="J977" s="371"/>
      <c r="K977" s="1915"/>
      <c r="L977" s="1915"/>
      <c r="M977" s="1915"/>
      <c r="N977" s="1915"/>
      <c r="O977" s="1915"/>
      <c r="P977" s="1915"/>
      <c r="Q977" s="1915"/>
      <c r="R977" s="1915"/>
      <c r="S977" s="1915"/>
      <c r="T977" s="371"/>
      <c r="U977" s="1915"/>
      <c r="V977" s="1915"/>
      <c r="W977" s="1915"/>
      <c r="X977" s="1915"/>
      <c r="Y977" s="1915"/>
      <c r="Z977" s="1915"/>
      <c r="AA977" s="371"/>
      <c r="AB977" s="371"/>
    </row>
    <row r="978" spans="1:28" x14ac:dyDescent="0.35">
      <c r="A978" s="1915"/>
      <c r="B978" s="1915"/>
      <c r="C978" s="1915"/>
      <c r="D978" s="1915"/>
      <c r="E978" s="1915"/>
      <c r="F978" s="1915"/>
      <c r="G978" s="1915"/>
      <c r="H978" s="1915"/>
      <c r="I978" s="371"/>
      <c r="J978" s="371"/>
      <c r="K978" s="1915"/>
      <c r="L978" s="1915"/>
      <c r="M978" s="1915"/>
      <c r="N978" s="1915"/>
      <c r="O978" s="1915"/>
      <c r="P978" s="1915"/>
      <c r="Q978" s="1915"/>
      <c r="R978" s="1915"/>
      <c r="S978" s="1915"/>
      <c r="T978" s="371"/>
      <c r="U978" s="1915"/>
      <c r="V978" s="1915"/>
      <c r="W978" s="1915"/>
      <c r="X978" s="1915"/>
      <c r="Y978" s="1915"/>
      <c r="Z978" s="1915"/>
      <c r="AA978" s="371"/>
      <c r="AB978" s="371"/>
    </row>
    <row r="979" spans="1:28" x14ac:dyDescent="0.35">
      <c r="A979" s="1915"/>
      <c r="B979" s="1915"/>
      <c r="C979" s="1915"/>
      <c r="D979" s="1915"/>
      <c r="E979" s="1915"/>
      <c r="F979" s="1915"/>
      <c r="G979" s="1915"/>
      <c r="H979" s="1915"/>
      <c r="I979" s="371"/>
      <c r="J979" s="371"/>
      <c r="K979" s="1915"/>
      <c r="L979" s="1915"/>
      <c r="M979" s="1915"/>
      <c r="N979" s="1915"/>
      <c r="O979" s="1915"/>
      <c r="P979" s="1915"/>
      <c r="Q979" s="1915"/>
      <c r="R979" s="1915"/>
      <c r="S979" s="1915"/>
      <c r="T979" s="371"/>
      <c r="U979" s="1915"/>
      <c r="V979" s="1915"/>
      <c r="W979" s="1915"/>
      <c r="X979" s="1915"/>
      <c r="Y979" s="1915"/>
      <c r="Z979" s="1915"/>
      <c r="AA979" s="371"/>
      <c r="AB979" s="371"/>
    </row>
    <row r="980" spans="1:28" x14ac:dyDescent="0.35">
      <c r="A980" s="1915"/>
      <c r="B980" s="1915"/>
      <c r="C980" s="1915"/>
      <c r="D980" s="1915"/>
      <c r="E980" s="1915"/>
      <c r="F980" s="1915"/>
      <c r="G980" s="1915"/>
      <c r="H980" s="1915"/>
      <c r="I980" s="371"/>
      <c r="J980" s="371"/>
      <c r="K980" s="1915"/>
      <c r="L980" s="1915"/>
      <c r="M980" s="1915"/>
      <c r="N980" s="1915"/>
      <c r="O980" s="1915"/>
      <c r="P980" s="1915"/>
      <c r="Q980" s="1915"/>
      <c r="R980" s="1915"/>
      <c r="S980" s="1915"/>
      <c r="T980" s="371"/>
      <c r="U980" s="1915"/>
      <c r="V980" s="1915"/>
      <c r="W980" s="1915"/>
      <c r="X980" s="1915"/>
      <c r="Y980" s="1915"/>
      <c r="Z980" s="1915"/>
      <c r="AA980" s="371"/>
      <c r="AB980" s="371"/>
    </row>
    <row r="981" spans="1:28" x14ac:dyDescent="0.35">
      <c r="A981" s="1915"/>
      <c r="B981" s="1915"/>
      <c r="C981" s="1915"/>
      <c r="D981" s="1915"/>
      <c r="E981" s="1915"/>
      <c r="F981" s="1915"/>
      <c r="G981" s="1915"/>
      <c r="H981" s="1915"/>
      <c r="I981" s="371"/>
      <c r="J981" s="371"/>
      <c r="K981" s="1915"/>
      <c r="L981" s="1915"/>
      <c r="M981" s="1915"/>
      <c r="N981" s="1915"/>
      <c r="O981" s="1915"/>
      <c r="P981" s="1915"/>
      <c r="Q981" s="1915"/>
      <c r="R981" s="1915"/>
      <c r="S981" s="1915"/>
      <c r="T981" s="371"/>
      <c r="U981" s="1915"/>
      <c r="V981" s="1915"/>
      <c r="W981" s="1915"/>
      <c r="X981" s="1915"/>
      <c r="Y981" s="1915"/>
      <c r="Z981" s="1915"/>
      <c r="AA981" s="371"/>
      <c r="AB981" s="371"/>
    </row>
    <row r="982" spans="1:28" x14ac:dyDescent="0.35">
      <c r="A982" s="1915"/>
      <c r="B982" s="1915"/>
      <c r="C982" s="1915"/>
      <c r="D982" s="1915"/>
      <c r="E982" s="1915"/>
      <c r="F982" s="1915"/>
      <c r="G982" s="1915"/>
      <c r="H982" s="1915"/>
      <c r="I982" s="371"/>
      <c r="J982" s="371"/>
      <c r="K982" s="1915"/>
      <c r="L982" s="1915"/>
      <c r="M982" s="1915"/>
      <c r="N982" s="1915"/>
      <c r="O982" s="1915"/>
      <c r="P982" s="1915"/>
      <c r="Q982" s="1915"/>
      <c r="R982" s="1915"/>
      <c r="S982" s="1915"/>
      <c r="T982" s="371"/>
      <c r="U982" s="1915"/>
      <c r="V982" s="1915"/>
      <c r="W982" s="1915"/>
      <c r="X982" s="1915"/>
      <c r="Y982" s="1915"/>
      <c r="Z982" s="1915"/>
      <c r="AA982" s="371"/>
      <c r="AB982" s="371"/>
    </row>
    <row r="983" spans="1:28" x14ac:dyDescent="0.35">
      <c r="A983" s="1915"/>
      <c r="B983" s="1915"/>
      <c r="C983" s="1915"/>
      <c r="D983" s="1915"/>
      <c r="E983" s="1915"/>
      <c r="F983" s="1915"/>
      <c r="G983" s="1915"/>
      <c r="H983" s="1915"/>
      <c r="I983" s="371"/>
      <c r="J983" s="371"/>
      <c r="K983" s="1915"/>
      <c r="L983" s="1915"/>
      <c r="M983" s="1915"/>
      <c r="N983" s="1915"/>
      <c r="O983" s="1915"/>
      <c r="P983" s="1915"/>
      <c r="Q983" s="1915"/>
      <c r="R983" s="1915"/>
      <c r="S983" s="1915"/>
      <c r="T983" s="371"/>
      <c r="U983" s="1915"/>
      <c r="V983" s="1915"/>
      <c r="W983" s="1915"/>
      <c r="X983" s="1915"/>
      <c r="Y983" s="1915"/>
      <c r="Z983" s="1915"/>
      <c r="AA983" s="371"/>
      <c r="AB983" s="371"/>
    </row>
    <row r="984" spans="1:28" x14ac:dyDescent="0.35">
      <c r="A984" s="1915"/>
      <c r="B984" s="1915"/>
      <c r="C984" s="1915"/>
      <c r="D984" s="1915"/>
      <c r="E984" s="1915"/>
      <c r="F984" s="1915"/>
      <c r="G984" s="1915"/>
      <c r="H984" s="1915"/>
      <c r="I984" s="371"/>
      <c r="J984" s="371"/>
      <c r="K984" s="1915"/>
      <c r="L984" s="1915"/>
      <c r="M984" s="1915"/>
      <c r="N984" s="1915"/>
      <c r="O984" s="1915"/>
      <c r="P984" s="1915"/>
      <c r="Q984" s="1915"/>
      <c r="R984" s="1915"/>
      <c r="S984" s="1915"/>
      <c r="T984" s="371"/>
      <c r="U984" s="1915"/>
      <c r="V984" s="1915"/>
      <c r="W984" s="1915"/>
      <c r="X984" s="1915"/>
      <c r="Y984" s="1915"/>
      <c r="Z984" s="1915"/>
      <c r="AA984" s="371"/>
      <c r="AB984" s="371"/>
    </row>
    <row r="985" spans="1:28" x14ac:dyDescent="0.35">
      <c r="A985" s="1915"/>
      <c r="B985" s="1915"/>
      <c r="C985" s="1915"/>
      <c r="D985" s="1915"/>
      <c r="E985" s="1915"/>
      <c r="F985" s="1915"/>
      <c r="G985" s="1915"/>
      <c r="H985" s="1915"/>
      <c r="I985" s="371"/>
      <c r="J985" s="371"/>
      <c r="K985" s="1915"/>
      <c r="L985" s="1915"/>
      <c r="M985" s="1915"/>
      <c r="N985" s="1915"/>
      <c r="O985" s="1915"/>
      <c r="P985" s="1915"/>
      <c r="Q985" s="1915"/>
      <c r="R985" s="1915"/>
      <c r="S985" s="1915"/>
      <c r="T985" s="371"/>
      <c r="U985" s="1915"/>
      <c r="V985" s="1915"/>
      <c r="W985" s="1915"/>
      <c r="X985" s="1915"/>
      <c r="Y985" s="1915"/>
      <c r="Z985" s="1915"/>
      <c r="AA985" s="371"/>
      <c r="AB985" s="371"/>
    </row>
    <row r="986" spans="1:28" x14ac:dyDescent="0.35">
      <c r="A986" s="1915"/>
      <c r="B986" s="1915"/>
      <c r="C986" s="1915"/>
      <c r="D986" s="1915"/>
      <c r="E986" s="1915"/>
      <c r="F986" s="1915"/>
      <c r="G986" s="1915"/>
      <c r="H986" s="1915"/>
      <c r="I986" s="371"/>
      <c r="J986" s="371"/>
      <c r="K986" s="1915"/>
      <c r="L986" s="1915"/>
      <c r="M986" s="1915"/>
      <c r="N986" s="1915"/>
      <c r="O986" s="1915"/>
      <c r="P986" s="1915"/>
      <c r="Q986" s="1915"/>
      <c r="R986" s="1915"/>
      <c r="S986" s="1915"/>
      <c r="T986" s="371"/>
      <c r="U986" s="1915"/>
      <c r="V986" s="1915"/>
      <c r="W986" s="1915"/>
      <c r="X986" s="1915"/>
      <c r="Y986" s="1915"/>
      <c r="Z986" s="1915"/>
      <c r="AA986" s="371"/>
      <c r="AB986" s="371"/>
    </row>
    <row r="987" spans="1:28" x14ac:dyDescent="0.35">
      <c r="A987" s="1915"/>
      <c r="B987" s="1915"/>
      <c r="C987" s="1915"/>
      <c r="D987" s="1915"/>
      <c r="E987" s="1915"/>
      <c r="F987" s="1915"/>
      <c r="G987" s="1915"/>
      <c r="H987" s="1915"/>
      <c r="I987" s="371"/>
      <c r="J987" s="371"/>
      <c r="K987" s="1915"/>
      <c r="L987" s="1915"/>
      <c r="M987" s="1915"/>
      <c r="N987" s="1915"/>
      <c r="O987" s="1915"/>
      <c r="P987" s="1915"/>
      <c r="Q987" s="1915"/>
      <c r="R987" s="1915"/>
      <c r="S987" s="1915"/>
      <c r="T987" s="371"/>
      <c r="U987" s="1915"/>
      <c r="V987" s="1915"/>
      <c r="W987" s="1915"/>
      <c r="X987" s="1915"/>
      <c r="Y987" s="1915"/>
      <c r="Z987" s="1915"/>
      <c r="AA987" s="371"/>
      <c r="AB987" s="371"/>
    </row>
    <row r="988" spans="1:28" x14ac:dyDescent="0.35">
      <c r="A988" s="1915"/>
      <c r="B988" s="1915"/>
      <c r="C988" s="1915"/>
      <c r="D988" s="1915"/>
      <c r="E988" s="1915"/>
      <c r="F988" s="1915"/>
      <c r="G988" s="1915"/>
      <c r="H988" s="1915"/>
      <c r="I988" s="371"/>
      <c r="J988" s="371"/>
      <c r="K988" s="1915"/>
      <c r="L988" s="1915"/>
      <c r="M988" s="1915"/>
      <c r="N988" s="1915"/>
      <c r="O988" s="1915"/>
      <c r="P988" s="1915"/>
      <c r="Q988" s="1915"/>
      <c r="R988" s="1915"/>
      <c r="S988" s="1915"/>
      <c r="T988" s="371"/>
      <c r="U988" s="1915"/>
      <c r="V988" s="1915"/>
      <c r="W988" s="1915"/>
      <c r="X988" s="1915"/>
      <c r="Y988" s="1915"/>
      <c r="Z988" s="1915"/>
      <c r="AA988" s="371"/>
      <c r="AB988" s="371"/>
    </row>
    <row r="989" spans="1:28" x14ac:dyDescent="0.35">
      <c r="A989" s="1915"/>
      <c r="B989" s="1915"/>
      <c r="C989" s="1915"/>
      <c r="D989" s="1915"/>
      <c r="E989" s="1915"/>
      <c r="F989" s="1915"/>
      <c r="G989" s="1915"/>
      <c r="H989" s="1915"/>
      <c r="I989" s="371"/>
      <c r="J989" s="371"/>
      <c r="K989" s="1915"/>
      <c r="L989" s="1915"/>
      <c r="M989" s="1915"/>
      <c r="N989" s="1915"/>
      <c r="O989" s="1915"/>
      <c r="P989" s="1915"/>
      <c r="Q989" s="1915"/>
      <c r="R989" s="1915"/>
      <c r="S989" s="1915"/>
      <c r="T989" s="371"/>
      <c r="U989" s="1915"/>
      <c r="V989" s="1915"/>
      <c r="W989" s="1915"/>
      <c r="X989" s="1915"/>
      <c r="Y989" s="1915"/>
      <c r="Z989" s="1915"/>
      <c r="AA989" s="371"/>
      <c r="AB989" s="371"/>
    </row>
    <row r="990" spans="1:28" x14ac:dyDescent="0.35">
      <c r="A990" s="1915"/>
      <c r="B990" s="1915"/>
      <c r="C990" s="1915"/>
      <c r="D990" s="1915"/>
      <c r="E990" s="1915"/>
      <c r="F990" s="1915"/>
      <c r="G990" s="1915"/>
      <c r="H990" s="1915"/>
      <c r="I990" s="371"/>
      <c r="J990" s="371"/>
      <c r="K990" s="1915"/>
      <c r="L990" s="1915"/>
      <c r="M990" s="1915"/>
      <c r="N990" s="1915"/>
      <c r="O990" s="1915"/>
      <c r="P990" s="1915"/>
      <c r="Q990" s="1915"/>
      <c r="R990" s="1915"/>
      <c r="S990" s="1915"/>
      <c r="T990" s="371"/>
      <c r="U990" s="1915"/>
      <c r="V990" s="1915"/>
      <c r="W990" s="1915"/>
      <c r="X990" s="1915"/>
      <c r="Y990" s="1915"/>
      <c r="Z990" s="1915"/>
      <c r="AA990" s="371"/>
      <c r="AB990" s="371"/>
    </row>
    <row r="991" spans="1:28" x14ac:dyDescent="0.35">
      <c r="A991" s="1915"/>
      <c r="B991" s="1915"/>
      <c r="C991" s="1915"/>
      <c r="D991" s="1915"/>
      <c r="E991" s="1915"/>
      <c r="F991" s="1915"/>
      <c r="G991" s="1915"/>
      <c r="H991" s="1915"/>
      <c r="I991" s="371"/>
      <c r="J991" s="371"/>
      <c r="K991" s="1915"/>
      <c r="L991" s="1915"/>
      <c r="M991" s="1915"/>
      <c r="N991" s="1915"/>
      <c r="O991" s="1915"/>
      <c r="P991" s="1915"/>
      <c r="Q991" s="1915"/>
      <c r="R991" s="1915"/>
      <c r="S991" s="1915"/>
      <c r="T991" s="371"/>
      <c r="U991" s="1915"/>
      <c r="V991" s="1915"/>
      <c r="W991" s="1915"/>
      <c r="X991" s="1915"/>
      <c r="Y991" s="1915"/>
      <c r="Z991" s="1915"/>
      <c r="AA991" s="371"/>
      <c r="AB991" s="371"/>
    </row>
    <row r="992" spans="1:28" x14ac:dyDescent="0.35">
      <c r="A992" s="1915"/>
      <c r="B992" s="1915"/>
      <c r="C992" s="1915"/>
      <c r="D992" s="1915"/>
      <c r="E992" s="1915"/>
      <c r="F992" s="1915"/>
      <c r="G992" s="1915"/>
      <c r="H992" s="1915"/>
      <c r="I992" s="371"/>
      <c r="J992" s="371"/>
      <c r="K992" s="1915"/>
      <c r="L992" s="1915"/>
      <c r="M992" s="1915"/>
      <c r="N992" s="1915"/>
      <c r="O992" s="1915"/>
      <c r="P992" s="1915"/>
      <c r="Q992" s="1915"/>
      <c r="R992" s="1915"/>
      <c r="S992" s="1915"/>
      <c r="T992" s="371"/>
      <c r="U992" s="1915"/>
      <c r="V992" s="1915"/>
      <c r="W992" s="1915"/>
      <c r="X992" s="1915"/>
      <c r="Y992" s="1915"/>
      <c r="Z992" s="1915"/>
      <c r="AA992" s="371"/>
      <c r="AB992" s="371"/>
    </row>
    <row r="993" spans="1:28" x14ac:dyDescent="0.35">
      <c r="A993" s="1915"/>
      <c r="B993" s="1915"/>
      <c r="C993" s="1915"/>
      <c r="D993" s="1915"/>
      <c r="E993" s="1915"/>
      <c r="F993" s="1915"/>
      <c r="G993" s="1915"/>
      <c r="H993" s="1915"/>
      <c r="I993" s="371"/>
      <c r="J993" s="371"/>
      <c r="K993" s="1915"/>
      <c r="L993" s="1915"/>
      <c r="M993" s="1915"/>
      <c r="N993" s="1915"/>
      <c r="O993" s="1915"/>
      <c r="P993" s="1915"/>
      <c r="Q993" s="1915"/>
      <c r="R993" s="1915"/>
      <c r="S993" s="1915"/>
      <c r="T993" s="371"/>
      <c r="U993" s="1915"/>
      <c r="V993" s="1915"/>
      <c r="W993" s="1915"/>
      <c r="X993" s="1915"/>
      <c r="Y993" s="1915"/>
      <c r="Z993" s="1915"/>
      <c r="AA993" s="371"/>
      <c r="AB993" s="371"/>
    </row>
    <row r="994" spans="1:28" x14ac:dyDescent="0.35">
      <c r="A994" s="1915"/>
      <c r="B994" s="1915"/>
      <c r="C994" s="1915"/>
      <c r="D994" s="1915"/>
      <c r="E994" s="1915"/>
      <c r="F994" s="1915"/>
      <c r="G994" s="1915"/>
      <c r="H994" s="1915"/>
      <c r="I994" s="371"/>
      <c r="J994" s="371"/>
      <c r="K994" s="1915"/>
      <c r="L994" s="1915"/>
      <c r="M994" s="1915"/>
      <c r="N994" s="1915"/>
      <c r="O994" s="1915"/>
      <c r="P994" s="1915"/>
      <c r="Q994" s="1915"/>
      <c r="R994" s="1915"/>
      <c r="S994" s="1915"/>
      <c r="T994" s="371"/>
      <c r="U994" s="1915"/>
      <c r="V994" s="1915"/>
      <c r="W994" s="1915"/>
      <c r="X994" s="1915"/>
      <c r="Y994" s="1915"/>
      <c r="Z994" s="1915"/>
      <c r="AA994" s="371"/>
      <c r="AB994" s="371"/>
    </row>
    <row r="995" spans="1:28" x14ac:dyDescent="0.35">
      <c r="A995" s="1915"/>
      <c r="B995" s="1915"/>
      <c r="C995" s="1915"/>
      <c r="D995" s="1915"/>
      <c r="E995" s="1915"/>
      <c r="F995" s="1915"/>
      <c r="G995" s="1915"/>
      <c r="H995" s="1915"/>
      <c r="I995" s="371"/>
      <c r="J995" s="371"/>
      <c r="K995" s="1915"/>
      <c r="L995" s="1915"/>
      <c r="M995" s="1915"/>
      <c r="N995" s="1915"/>
      <c r="O995" s="1915"/>
      <c r="P995" s="1915"/>
      <c r="Q995" s="1915"/>
      <c r="R995" s="1915"/>
      <c r="S995" s="1915"/>
      <c r="T995" s="371"/>
      <c r="U995" s="1915"/>
      <c r="V995" s="1915"/>
      <c r="W995" s="1915"/>
      <c r="X995" s="1915"/>
      <c r="Y995" s="1915"/>
      <c r="Z995" s="1915"/>
      <c r="AA995" s="371"/>
      <c r="AB995" s="371"/>
    </row>
    <row r="996" spans="1:28" x14ac:dyDescent="0.35">
      <c r="A996" s="1915"/>
      <c r="B996" s="1915"/>
      <c r="C996" s="1915"/>
      <c r="D996" s="1915"/>
      <c r="E996" s="1915"/>
      <c r="F996" s="1915"/>
      <c r="G996" s="1915"/>
      <c r="H996" s="1915"/>
      <c r="I996" s="371"/>
      <c r="J996" s="371"/>
      <c r="K996" s="1915"/>
      <c r="L996" s="1915"/>
      <c r="M996" s="1915"/>
      <c r="N996" s="1915"/>
      <c r="O996" s="1915"/>
      <c r="P996" s="1915"/>
      <c r="Q996" s="1915"/>
      <c r="R996" s="1915"/>
      <c r="S996" s="1915"/>
      <c r="T996" s="371"/>
      <c r="U996" s="1915"/>
      <c r="V996" s="1915"/>
      <c r="W996" s="1915"/>
      <c r="X996" s="1915"/>
      <c r="Y996" s="1915"/>
      <c r="Z996" s="1915"/>
      <c r="AA996" s="371"/>
      <c r="AB996" s="371"/>
    </row>
    <row r="997" spans="1:28" x14ac:dyDescent="0.35">
      <c r="A997" s="1915"/>
      <c r="B997" s="1915"/>
      <c r="C997" s="1915"/>
      <c r="D997" s="1915"/>
      <c r="E997" s="1915"/>
      <c r="F997" s="1915"/>
      <c r="G997" s="1915"/>
      <c r="H997" s="1915"/>
      <c r="I997" s="371"/>
      <c r="J997" s="371"/>
      <c r="K997" s="1915"/>
      <c r="L997" s="1915"/>
      <c r="M997" s="1915"/>
      <c r="N997" s="1915"/>
      <c r="O997" s="1915"/>
      <c r="P997" s="1915"/>
      <c r="Q997" s="1915"/>
      <c r="R997" s="1915"/>
      <c r="S997" s="1915"/>
      <c r="T997" s="371"/>
      <c r="U997" s="1915"/>
      <c r="V997" s="1915"/>
      <c r="W997" s="1915"/>
      <c r="X997" s="1915"/>
      <c r="Y997" s="1915"/>
      <c r="Z997" s="1915"/>
      <c r="AA997" s="371"/>
      <c r="AB997" s="371"/>
    </row>
    <row r="998" spans="1:28" x14ac:dyDescent="0.35">
      <c r="A998" s="1915"/>
      <c r="B998" s="1915"/>
      <c r="C998" s="1915"/>
      <c r="D998" s="1915"/>
      <c r="E998" s="1915"/>
      <c r="F998" s="1915"/>
      <c r="G998" s="1915"/>
      <c r="H998" s="1915"/>
      <c r="I998" s="371"/>
      <c r="J998" s="371"/>
      <c r="K998" s="1915"/>
      <c r="L998" s="1915"/>
      <c r="M998" s="1915"/>
      <c r="N998" s="1915"/>
      <c r="O998" s="1915"/>
      <c r="P998" s="1915"/>
      <c r="Q998" s="1915"/>
      <c r="R998" s="1915"/>
      <c r="S998" s="1915"/>
      <c r="T998" s="371"/>
      <c r="U998" s="1915"/>
      <c r="V998" s="1915"/>
      <c r="W998" s="1915"/>
      <c r="X998" s="1915"/>
      <c r="Y998" s="1915"/>
      <c r="Z998" s="1915"/>
      <c r="AA998" s="371"/>
      <c r="AB998" s="371"/>
    </row>
    <row r="999" spans="1:28" x14ac:dyDescent="0.35">
      <c r="A999" s="1915"/>
      <c r="B999" s="1915"/>
      <c r="C999" s="1915"/>
      <c r="D999" s="1915"/>
      <c r="E999" s="1915"/>
      <c r="F999" s="1915"/>
      <c r="G999" s="1915"/>
      <c r="H999" s="1915"/>
      <c r="I999" s="371"/>
      <c r="J999" s="371"/>
      <c r="K999" s="1915"/>
      <c r="L999" s="1915"/>
      <c r="M999" s="1915"/>
      <c r="N999" s="1915"/>
      <c r="O999" s="1915"/>
      <c r="P999" s="1915"/>
      <c r="Q999" s="1915"/>
      <c r="R999" s="1915"/>
      <c r="S999" s="1915"/>
      <c r="T999" s="371"/>
      <c r="U999" s="1915"/>
      <c r="V999" s="1915"/>
      <c r="W999" s="1915"/>
      <c r="X999" s="1915"/>
      <c r="Y999" s="1915"/>
      <c r="Z999" s="1915"/>
      <c r="AA999" s="371"/>
      <c r="AB999" s="371"/>
    </row>
    <row r="1000" spans="1:28" x14ac:dyDescent="0.35">
      <c r="A1000" s="1915"/>
      <c r="B1000" s="1915"/>
      <c r="C1000" s="1915"/>
      <c r="D1000" s="1915"/>
      <c r="E1000" s="1915"/>
      <c r="F1000" s="1915"/>
      <c r="G1000" s="1915"/>
      <c r="H1000" s="1915"/>
      <c r="I1000" s="371"/>
      <c r="J1000" s="371"/>
      <c r="K1000" s="1915"/>
      <c r="L1000" s="1915"/>
      <c r="M1000" s="1915"/>
      <c r="N1000" s="1915"/>
      <c r="O1000" s="1915"/>
      <c r="P1000" s="1915"/>
      <c r="Q1000" s="1915"/>
      <c r="R1000" s="1915"/>
      <c r="S1000" s="1915"/>
      <c r="T1000" s="371"/>
      <c r="U1000" s="1915"/>
      <c r="V1000" s="1915"/>
      <c r="W1000" s="1915"/>
      <c r="X1000" s="1915"/>
      <c r="Y1000" s="1915"/>
      <c r="Z1000" s="1915"/>
      <c r="AA1000" s="371"/>
      <c r="AB1000" s="371"/>
    </row>
    <row r="1001" spans="1:28" x14ac:dyDescent="0.35">
      <c r="A1001" s="1915"/>
      <c r="B1001" s="1915"/>
      <c r="C1001" s="1915"/>
      <c r="D1001" s="1915"/>
      <c r="E1001" s="1915"/>
      <c r="F1001" s="1915"/>
      <c r="G1001" s="1915"/>
      <c r="H1001" s="1915"/>
      <c r="I1001" s="371"/>
      <c r="J1001" s="371"/>
      <c r="K1001" s="1915"/>
      <c r="L1001" s="1915"/>
      <c r="M1001" s="1915"/>
      <c r="N1001" s="1915"/>
      <c r="O1001" s="1915"/>
      <c r="P1001" s="1915"/>
      <c r="Q1001" s="1915"/>
      <c r="R1001" s="1915"/>
      <c r="S1001" s="1915"/>
      <c r="T1001" s="371"/>
      <c r="U1001" s="1915"/>
      <c r="V1001" s="1915"/>
      <c r="W1001" s="1915"/>
      <c r="X1001" s="1915"/>
      <c r="Y1001" s="1915"/>
      <c r="Z1001" s="1915"/>
      <c r="AA1001" s="371"/>
      <c r="AB1001" s="371"/>
    </row>
    <row r="1002" spans="1:28" x14ac:dyDescent="0.35">
      <c r="A1002" s="1915"/>
      <c r="B1002" s="1915"/>
      <c r="C1002" s="1915"/>
      <c r="D1002" s="1915"/>
      <c r="E1002" s="1915"/>
      <c r="F1002" s="1915"/>
      <c r="G1002" s="1915"/>
      <c r="H1002" s="1915"/>
      <c r="I1002" s="371"/>
      <c r="J1002" s="371"/>
      <c r="K1002" s="1915"/>
      <c r="L1002" s="1915"/>
      <c r="M1002" s="1915"/>
      <c r="N1002" s="1915"/>
      <c r="O1002" s="1915"/>
      <c r="P1002" s="1915"/>
      <c r="Q1002" s="1915"/>
      <c r="R1002" s="1915"/>
      <c r="S1002" s="1915"/>
      <c r="T1002" s="371"/>
      <c r="U1002" s="1915"/>
      <c r="V1002" s="1915"/>
      <c r="W1002" s="1915"/>
      <c r="X1002" s="1915"/>
      <c r="Y1002" s="1915"/>
      <c r="Z1002" s="1915"/>
      <c r="AA1002" s="371"/>
      <c r="AB1002" s="371"/>
    </row>
    <row r="1003" spans="1:28" x14ac:dyDescent="0.35">
      <c r="A1003" s="1915"/>
      <c r="B1003" s="1915"/>
      <c r="C1003" s="1915"/>
      <c r="D1003" s="1915"/>
      <c r="E1003" s="1915"/>
      <c r="F1003" s="1915"/>
      <c r="G1003" s="1915"/>
      <c r="H1003" s="1915"/>
      <c r="I1003" s="371"/>
      <c r="J1003" s="371"/>
      <c r="K1003" s="1915"/>
      <c r="L1003" s="1915"/>
      <c r="M1003" s="1915"/>
      <c r="N1003" s="1915"/>
      <c r="O1003" s="1915"/>
      <c r="P1003" s="1915"/>
      <c r="Q1003" s="1915"/>
      <c r="R1003" s="1915"/>
      <c r="S1003" s="1915"/>
      <c r="T1003" s="371"/>
      <c r="U1003" s="1915"/>
      <c r="V1003" s="1915"/>
      <c r="W1003" s="1915"/>
      <c r="X1003" s="1915"/>
      <c r="Y1003" s="1915"/>
      <c r="Z1003" s="1915"/>
      <c r="AA1003" s="371"/>
      <c r="AB1003" s="371"/>
    </row>
    <row r="1004" spans="1:28" x14ac:dyDescent="0.35">
      <c r="A1004" s="1915"/>
      <c r="B1004" s="1915"/>
      <c r="C1004" s="1915"/>
      <c r="D1004" s="1915"/>
      <c r="E1004" s="1915"/>
      <c r="F1004" s="1915"/>
      <c r="G1004" s="1915"/>
      <c r="H1004" s="1915"/>
      <c r="I1004" s="371"/>
      <c r="J1004" s="371"/>
      <c r="K1004" s="1915"/>
      <c r="L1004" s="1915"/>
      <c r="M1004" s="1915"/>
      <c r="N1004" s="1915"/>
      <c r="O1004" s="1915"/>
      <c r="P1004" s="1915"/>
      <c r="Q1004" s="1915"/>
      <c r="R1004" s="1915"/>
      <c r="S1004" s="1915"/>
      <c r="T1004" s="371"/>
      <c r="U1004" s="1915"/>
      <c r="V1004" s="1915"/>
      <c r="W1004" s="1915"/>
      <c r="X1004" s="1915"/>
      <c r="Y1004" s="1915"/>
      <c r="Z1004" s="1915"/>
      <c r="AA1004" s="371"/>
      <c r="AB1004" s="371"/>
    </row>
    <row r="1005" spans="1:28" x14ac:dyDescent="0.35">
      <c r="A1005" s="1915"/>
      <c r="B1005" s="1915"/>
      <c r="C1005" s="1915"/>
      <c r="D1005" s="1915"/>
      <c r="E1005" s="1915"/>
      <c r="F1005" s="1915"/>
      <c r="G1005" s="1915"/>
      <c r="H1005" s="1915"/>
      <c r="I1005" s="371"/>
      <c r="J1005" s="371"/>
      <c r="K1005" s="1915"/>
      <c r="L1005" s="1915"/>
      <c r="M1005" s="1915"/>
      <c r="N1005" s="1915"/>
      <c r="O1005" s="1915"/>
      <c r="P1005" s="1915"/>
      <c r="Q1005" s="1915"/>
      <c r="R1005" s="1915"/>
      <c r="S1005" s="1915"/>
      <c r="T1005" s="371"/>
      <c r="U1005" s="1915"/>
      <c r="V1005" s="1915"/>
      <c r="W1005" s="1915"/>
      <c r="X1005" s="1915"/>
      <c r="Y1005" s="1915"/>
      <c r="Z1005" s="1915"/>
      <c r="AA1005" s="371"/>
      <c r="AB1005" s="371"/>
    </row>
  </sheetData>
  <mergeCells count="7455">
    <mergeCell ref="P1005:Q1005"/>
    <mergeCell ref="R1005:S1005"/>
    <mergeCell ref="U1005:V1005"/>
    <mergeCell ref="W1005:X1005"/>
    <mergeCell ref="Y1005:Z1005"/>
    <mergeCell ref="P1004:Q1004"/>
    <mergeCell ref="R1004:S1004"/>
    <mergeCell ref="U1004:V1004"/>
    <mergeCell ref="W1004:X1004"/>
    <mergeCell ref="Y1004:Z1004"/>
    <mergeCell ref="A1005:C1005"/>
    <mergeCell ref="D1005:F1005"/>
    <mergeCell ref="G1005:H1005"/>
    <mergeCell ref="K1005:L1005"/>
    <mergeCell ref="M1005:O1005"/>
    <mergeCell ref="P1003:Q1003"/>
    <mergeCell ref="R1003:S1003"/>
    <mergeCell ref="U1003:V1003"/>
    <mergeCell ref="W1003:X1003"/>
    <mergeCell ref="Y1003:Z1003"/>
    <mergeCell ref="A1004:C1004"/>
    <mergeCell ref="D1004:F1004"/>
    <mergeCell ref="G1004:H1004"/>
    <mergeCell ref="K1004:L1004"/>
    <mergeCell ref="M1004:O1004"/>
    <mergeCell ref="P1002:Q1002"/>
    <mergeCell ref="R1002:S1002"/>
    <mergeCell ref="U1002:V1002"/>
    <mergeCell ref="W1002:X1002"/>
    <mergeCell ref="Y1002:Z1002"/>
    <mergeCell ref="A1003:C1003"/>
    <mergeCell ref="D1003:F1003"/>
    <mergeCell ref="G1003:H1003"/>
    <mergeCell ref="K1003:L1003"/>
    <mergeCell ref="M1003:O1003"/>
    <mergeCell ref="P1001:Q1001"/>
    <mergeCell ref="R1001:S1001"/>
    <mergeCell ref="U1001:V1001"/>
    <mergeCell ref="W1001:X1001"/>
    <mergeCell ref="Y1001:Z1001"/>
    <mergeCell ref="A1002:C1002"/>
    <mergeCell ref="D1002:F1002"/>
    <mergeCell ref="G1002:H1002"/>
    <mergeCell ref="K1002:L1002"/>
    <mergeCell ref="M1002:O1002"/>
    <mergeCell ref="P1000:Q1000"/>
    <mergeCell ref="R1000:S1000"/>
    <mergeCell ref="U1000:V1000"/>
    <mergeCell ref="W1000:X1000"/>
    <mergeCell ref="Y1000:Z1000"/>
    <mergeCell ref="A1001:C1001"/>
    <mergeCell ref="D1001:F1001"/>
    <mergeCell ref="G1001:H1001"/>
    <mergeCell ref="K1001:L1001"/>
    <mergeCell ref="M1001:O1001"/>
    <mergeCell ref="P999:Q999"/>
    <mergeCell ref="R999:S999"/>
    <mergeCell ref="U999:V999"/>
    <mergeCell ref="W999:X999"/>
    <mergeCell ref="Y999:Z999"/>
    <mergeCell ref="A1000:C1000"/>
    <mergeCell ref="D1000:F1000"/>
    <mergeCell ref="G1000:H1000"/>
    <mergeCell ref="K1000:L1000"/>
    <mergeCell ref="M1000:O1000"/>
    <mergeCell ref="P998:Q998"/>
    <mergeCell ref="R998:S998"/>
    <mergeCell ref="U998:V998"/>
    <mergeCell ref="W998:X998"/>
    <mergeCell ref="Y998:Z998"/>
    <mergeCell ref="A999:C999"/>
    <mergeCell ref="D999:F999"/>
    <mergeCell ref="G999:H999"/>
    <mergeCell ref="K999:L999"/>
    <mergeCell ref="M999:O999"/>
    <mergeCell ref="P997:Q997"/>
    <mergeCell ref="R997:S997"/>
    <mergeCell ref="U997:V997"/>
    <mergeCell ref="W997:X997"/>
    <mergeCell ref="Y997:Z997"/>
    <mergeCell ref="A998:C998"/>
    <mergeCell ref="D998:F998"/>
    <mergeCell ref="G998:H998"/>
    <mergeCell ref="K998:L998"/>
    <mergeCell ref="M998:O998"/>
    <mergeCell ref="P996:Q996"/>
    <mergeCell ref="R996:S996"/>
    <mergeCell ref="U996:V996"/>
    <mergeCell ref="W996:X996"/>
    <mergeCell ref="Y996:Z996"/>
    <mergeCell ref="A997:C997"/>
    <mergeCell ref="D997:F997"/>
    <mergeCell ref="G997:H997"/>
    <mergeCell ref="K997:L997"/>
    <mergeCell ref="M997:O997"/>
    <mergeCell ref="P995:Q995"/>
    <mergeCell ref="R995:S995"/>
    <mergeCell ref="U995:V995"/>
    <mergeCell ref="W995:X995"/>
    <mergeCell ref="Y995:Z995"/>
    <mergeCell ref="A996:C996"/>
    <mergeCell ref="D996:F996"/>
    <mergeCell ref="G996:H996"/>
    <mergeCell ref="K996:L996"/>
    <mergeCell ref="M996:O996"/>
    <mergeCell ref="P994:Q994"/>
    <mergeCell ref="R994:S994"/>
    <mergeCell ref="U994:V994"/>
    <mergeCell ref="W994:X994"/>
    <mergeCell ref="Y994:Z994"/>
    <mergeCell ref="A995:C995"/>
    <mergeCell ref="D995:F995"/>
    <mergeCell ref="G995:H995"/>
    <mergeCell ref="K995:L995"/>
    <mergeCell ref="M995:O995"/>
    <mergeCell ref="P993:Q993"/>
    <mergeCell ref="R993:S993"/>
    <mergeCell ref="U993:V993"/>
    <mergeCell ref="W993:X993"/>
    <mergeCell ref="Y993:Z993"/>
    <mergeCell ref="A994:C994"/>
    <mergeCell ref="D994:F994"/>
    <mergeCell ref="G994:H994"/>
    <mergeCell ref="K994:L994"/>
    <mergeCell ref="M994:O994"/>
    <mergeCell ref="P992:Q992"/>
    <mergeCell ref="R992:S992"/>
    <mergeCell ref="U992:V992"/>
    <mergeCell ref="W992:X992"/>
    <mergeCell ref="Y992:Z992"/>
    <mergeCell ref="A993:C993"/>
    <mergeCell ref="D993:F993"/>
    <mergeCell ref="G993:H993"/>
    <mergeCell ref="K993:L993"/>
    <mergeCell ref="M993:O993"/>
    <mergeCell ref="P991:Q991"/>
    <mergeCell ref="R991:S991"/>
    <mergeCell ref="U991:V991"/>
    <mergeCell ref="W991:X991"/>
    <mergeCell ref="Y991:Z991"/>
    <mergeCell ref="A992:C992"/>
    <mergeCell ref="D992:F992"/>
    <mergeCell ref="G992:H992"/>
    <mergeCell ref="K992:L992"/>
    <mergeCell ref="M992:O992"/>
    <mergeCell ref="P990:Q990"/>
    <mergeCell ref="R990:S990"/>
    <mergeCell ref="U990:V990"/>
    <mergeCell ref="W990:X990"/>
    <mergeCell ref="Y990:Z990"/>
    <mergeCell ref="A991:C991"/>
    <mergeCell ref="D991:F991"/>
    <mergeCell ref="G991:H991"/>
    <mergeCell ref="K991:L991"/>
    <mergeCell ref="M991:O991"/>
    <mergeCell ref="P989:Q989"/>
    <mergeCell ref="R989:S989"/>
    <mergeCell ref="U989:V989"/>
    <mergeCell ref="W989:X989"/>
    <mergeCell ref="Y989:Z989"/>
    <mergeCell ref="A990:C990"/>
    <mergeCell ref="D990:F990"/>
    <mergeCell ref="G990:H990"/>
    <mergeCell ref="K990:L990"/>
    <mergeCell ref="M990:O990"/>
    <mergeCell ref="P988:Q988"/>
    <mergeCell ref="R988:S988"/>
    <mergeCell ref="U988:V988"/>
    <mergeCell ref="W988:X988"/>
    <mergeCell ref="Y988:Z988"/>
    <mergeCell ref="A989:C989"/>
    <mergeCell ref="D989:F989"/>
    <mergeCell ref="G989:H989"/>
    <mergeCell ref="K989:L989"/>
    <mergeCell ref="M989:O989"/>
    <mergeCell ref="P987:Q987"/>
    <mergeCell ref="R987:S987"/>
    <mergeCell ref="U987:V987"/>
    <mergeCell ref="W987:X987"/>
    <mergeCell ref="Y987:Z987"/>
    <mergeCell ref="A988:C988"/>
    <mergeCell ref="D988:F988"/>
    <mergeCell ref="G988:H988"/>
    <mergeCell ref="K988:L988"/>
    <mergeCell ref="M988:O988"/>
    <mergeCell ref="P986:Q986"/>
    <mergeCell ref="R986:S986"/>
    <mergeCell ref="U986:V986"/>
    <mergeCell ref="W986:X986"/>
    <mergeCell ref="Y986:Z986"/>
    <mergeCell ref="A987:C987"/>
    <mergeCell ref="D987:F987"/>
    <mergeCell ref="G987:H987"/>
    <mergeCell ref="K987:L987"/>
    <mergeCell ref="M987:O987"/>
    <mergeCell ref="P985:Q985"/>
    <mergeCell ref="R985:S985"/>
    <mergeCell ref="U985:V985"/>
    <mergeCell ref="W985:X985"/>
    <mergeCell ref="Y985:Z985"/>
    <mergeCell ref="A986:C986"/>
    <mergeCell ref="D986:F986"/>
    <mergeCell ref="G986:H986"/>
    <mergeCell ref="K986:L986"/>
    <mergeCell ref="M986:O986"/>
    <mergeCell ref="P984:Q984"/>
    <mergeCell ref="R984:S984"/>
    <mergeCell ref="U984:V984"/>
    <mergeCell ref="W984:X984"/>
    <mergeCell ref="Y984:Z984"/>
    <mergeCell ref="A985:C985"/>
    <mergeCell ref="D985:F985"/>
    <mergeCell ref="G985:H985"/>
    <mergeCell ref="K985:L985"/>
    <mergeCell ref="M985:O985"/>
    <mergeCell ref="P983:Q983"/>
    <mergeCell ref="R983:S983"/>
    <mergeCell ref="U983:V983"/>
    <mergeCell ref="W983:X983"/>
    <mergeCell ref="Y983:Z983"/>
    <mergeCell ref="A984:C984"/>
    <mergeCell ref="D984:F984"/>
    <mergeCell ref="G984:H984"/>
    <mergeCell ref="K984:L984"/>
    <mergeCell ref="M984:O984"/>
    <mergeCell ref="P982:Q982"/>
    <mergeCell ref="R982:S982"/>
    <mergeCell ref="U982:V982"/>
    <mergeCell ref="W982:X982"/>
    <mergeCell ref="Y982:Z982"/>
    <mergeCell ref="A983:C983"/>
    <mergeCell ref="D983:F983"/>
    <mergeCell ref="G983:H983"/>
    <mergeCell ref="K983:L983"/>
    <mergeCell ref="M983:O983"/>
    <mergeCell ref="P981:Q981"/>
    <mergeCell ref="R981:S981"/>
    <mergeCell ref="U981:V981"/>
    <mergeCell ref="W981:X981"/>
    <mergeCell ref="Y981:Z981"/>
    <mergeCell ref="A982:C982"/>
    <mergeCell ref="D982:F982"/>
    <mergeCell ref="G982:H982"/>
    <mergeCell ref="K982:L982"/>
    <mergeCell ref="M982:O982"/>
    <mergeCell ref="P980:Q980"/>
    <mergeCell ref="R980:S980"/>
    <mergeCell ref="U980:V980"/>
    <mergeCell ref="W980:X980"/>
    <mergeCell ref="Y980:Z980"/>
    <mergeCell ref="A981:C981"/>
    <mergeCell ref="D981:F981"/>
    <mergeCell ref="G981:H981"/>
    <mergeCell ref="K981:L981"/>
    <mergeCell ref="M981:O981"/>
    <mergeCell ref="P979:Q979"/>
    <mergeCell ref="R979:S979"/>
    <mergeCell ref="U979:V979"/>
    <mergeCell ref="W979:X979"/>
    <mergeCell ref="Y979:Z979"/>
    <mergeCell ref="A980:C980"/>
    <mergeCell ref="D980:F980"/>
    <mergeCell ref="G980:H980"/>
    <mergeCell ref="K980:L980"/>
    <mergeCell ref="M980:O980"/>
    <mergeCell ref="P978:Q978"/>
    <mergeCell ref="R978:S978"/>
    <mergeCell ref="U978:V978"/>
    <mergeCell ref="W978:X978"/>
    <mergeCell ref="Y978:Z978"/>
    <mergeCell ref="A979:C979"/>
    <mergeCell ref="D979:F979"/>
    <mergeCell ref="G979:H979"/>
    <mergeCell ref="K979:L979"/>
    <mergeCell ref="M979:O979"/>
    <mergeCell ref="P977:Q977"/>
    <mergeCell ref="R977:S977"/>
    <mergeCell ref="U977:V977"/>
    <mergeCell ref="W977:X977"/>
    <mergeCell ref="Y977:Z977"/>
    <mergeCell ref="A978:C978"/>
    <mergeCell ref="D978:F978"/>
    <mergeCell ref="G978:H978"/>
    <mergeCell ref="K978:L978"/>
    <mergeCell ref="M978:O978"/>
    <mergeCell ref="P976:Q976"/>
    <mergeCell ref="R976:S976"/>
    <mergeCell ref="U976:V976"/>
    <mergeCell ref="W976:X976"/>
    <mergeCell ref="Y976:Z976"/>
    <mergeCell ref="A977:C977"/>
    <mergeCell ref="D977:F977"/>
    <mergeCell ref="G977:H977"/>
    <mergeCell ref="K977:L977"/>
    <mergeCell ref="M977:O977"/>
    <mergeCell ref="P975:Q975"/>
    <mergeCell ref="R975:S975"/>
    <mergeCell ref="U975:V975"/>
    <mergeCell ref="W975:X975"/>
    <mergeCell ref="Y975:Z975"/>
    <mergeCell ref="A976:C976"/>
    <mergeCell ref="D976:F976"/>
    <mergeCell ref="G976:H976"/>
    <mergeCell ref="K976:L976"/>
    <mergeCell ref="M976:O976"/>
    <mergeCell ref="P974:Q974"/>
    <mergeCell ref="R974:S974"/>
    <mergeCell ref="U974:V974"/>
    <mergeCell ref="W974:X974"/>
    <mergeCell ref="Y974:Z974"/>
    <mergeCell ref="A975:C975"/>
    <mergeCell ref="D975:F975"/>
    <mergeCell ref="G975:H975"/>
    <mergeCell ref="K975:L975"/>
    <mergeCell ref="M975:O975"/>
    <mergeCell ref="P973:Q973"/>
    <mergeCell ref="R973:S973"/>
    <mergeCell ref="U973:V973"/>
    <mergeCell ref="W973:X973"/>
    <mergeCell ref="Y973:Z973"/>
    <mergeCell ref="A974:C974"/>
    <mergeCell ref="D974:F974"/>
    <mergeCell ref="G974:H974"/>
    <mergeCell ref="K974:L974"/>
    <mergeCell ref="M974:O974"/>
    <mergeCell ref="P972:Q972"/>
    <mergeCell ref="R972:S972"/>
    <mergeCell ref="U972:V972"/>
    <mergeCell ref="W972:X972"/>
    <mergeCell ref="Y972:Z972"/>
    <mergeCell ref="A973:C973"/>
    <mergeCell ref="D973:F973"/>
    <mergeCell ref="G973:H973"/>
    <mergeCell ref="K973:L973"/>
    <mergeCell ref="M973:O973"/>
    <mergeCell ref="P971:Q971"/>
    <mergeCell ref="R971:S971"/>
    <mergeCell ref="U971:V971"/>
    <mergeCell ref="W971:X971"/>
    <mergeCell ref="Y971:Z971"/>
    <mergeCell ref="A972:C972"/>
    <mergeCell ref="D972:F972"/>
    <mergeCell ref="G972:H972"/>
    <mergeCell ref="K972:L972"/>
    <mergeCell ref="M972:O972"/>
    <mergeCell ref="P970:Q970"/>
    <mergeCell ref="R970:S970"/>
    <mergeCell ref="U970:V970"/>
    <mergeCell ref="W970:X970"/>
    <mergeCell ref="Y970:Z970"/>
    <mergeCell ref="A971:C971"/>
    <mergeCell ref="D971:F971"/>
    <mergeCell ref="G971:H971"/>
    <mergeCell ref="K971:L971"/>
    <mergeCell ref="M971:O971"/>
    <mergeCell ref="P969:Q969"/>
    <mergeCell ref="R969:S969"/>
    <mergeCell ref="U969:V969"/>
    <mergeCell ref="W969:X969"/>
    <mergeCell ref="Y969:Z969"/>
    <mergeCell ref="A970:C970"/>
    <mergeCell ref="D970:F970"/>
    <mergeCell ref="G970:H970"/>
    <mergeCell ref="K970:L970"/>
    <mergeCell ref="M970:O970"/>
    <mergeCell ref="P968:Q968"/>
    <mergeCell ref="R968:S968"/>
    <mergeCell ref="U968:V968"/>
    <mergeCell ref="W968:X968"/>
    <mergeCell ref="Y968:Z968"/>
    <mergeCell ref="A969:C969"/>
    <mergeCell ref="D969:F969"/>
    <mergeCell ref="G969:H969"/>
    <mergeCell ref="K969:L969"/>
    <mergeCell ref="M969:O969"/>
    <mergeCell ref="P967:Q967"/>
    <mergeCell ref="R967:S967"/>
    <mergeCell ref="U967:V967"/>
    <mergeCell ref="W967:X967"/>
    <mergeCell ref="Y967:Z967"/>
    <mergeCell ref="A968:C968"/>
    <mergeCell ref="D968:F968"/>
    <mergeCell ref="G968:H968"/>
    <mergeCell ref="K968:L968"/>
    <mergeCell ref="M968:O968"/>
    <mergeCell ref="P966:Q966"/>
    <mergeCell ref="R966:S966"/>
    <mergeCell ref="U966:V966"/>
    <mergeCell ref="W966:X966"/>
    <mergeCell ref="Y966:Z966"/>
    <mergeCell ref="A967:C967"/>
    <mergeCell ref="D967:F967"/>
    <mergeCell ref="G967:H967"/>
    <mergeCell ref="K967:L967"/>
    <mergeCell ref="M967:O967"/>
    <mergeCell ref="P965:Q965"/>
    <mergeCell ref="R965:S965"/>
    <mergeCell ref="U965:V965"/>
    <mergeCell ref="W965:X965"/>
    <mergeCell ref="Y965:Z965"/>
    <mergeCell ref="A966:C966"/>
    <mergeCell ref="D966:F966"/>
    <mergeCell ref="G966:H966"/>
    <mergeCell ref="K966:L966"/>
    <mergeCell ref="M966:O966"/>
    <mergeCell ref="P964:Q964"/>
    <mergeCell ref="R964:S964"/>
    <mergeCell ref="U964:V964"/>
    <mergeCell ref="W964:X964"/>
    <mergeCell ref="Y964:Z964"/>
    <mergeCell ref="A965:C965"/>
    <mergeCell ref="D965:F965"/>
    <mergeCell ref="G965:H965"/>
    <mergeCell ref="K965:L965"/>
    <mergeCell ref="M965:O965"/>
    <mergeCell ref="P963:Q963"/>
    <mergeCell ref="R963:S963"/>
    <mergeCell ref="U963:V963"/>
    <mergeCell ref="W963:X963"/>
    <mergeCell ref="Y963:Z963"/>
    <mergeCell ref="A964:C964"/>
    <mergeCell ref="D964:F964"/>
    <mergeCell ref="G964:H964"/>
    <mergeCell ref="K964:L964"/>
    <mergeCell ref="M964:O964"/>
    <mergeCell ref="P962:Q962"/>
    <mergeCell ref="R962:S962"/>
    <mergeCell ref="U962:V962"/>
    <mergeCell ref="W962:X962"/>
    <mergeCell ref="Y962:Z962"/>
    <mergeCell ref="A963:C963"/>
    <mergeCell ref="D963:F963"/>
    <mergeCell ref="G963:H963"/>
    <mergeCell ref="K963:L963"/>
    <mergeCell ref="M963:O963"/>
    <mergeCell ref="P961:Q961"/>
    <mergeCell ref="R961:S961"/>
    <mergeCell ref="U961:V961"/>
    <mergeCell ref="W961:X961"/>
    <mergeCell ref="Y961:Z961"/>
    <mergeCell ref="A962:C962"/>
    <mergeCell ref="D962:F962"/>
    <mergeCell ref="G962:H962"/>
    <mergeCell ref="K962:L962"/>
    <mergeCell ref="M962:O962"/>
    <mergeCell ref="P960:Q960"/>
    <mergeCell ref="R960:S960"/>
    <mergeCell ref="U960:V960"/>
    <mergeCell ref="W960:X960"/>
    <mergeCell ref="Y960:Z960"/>
    <mergeCell ref="A961:C961"/>
    <mergeCell ref="D961:F961"/>
    <mergeCell ref="G961:H961"/>
    <mergeCell ref="K961:L961"/>
    <mergeCell ref="M961:O961"/>
    <mergeCell ref="P959:Q959"/>
    <mergeCell ref="R959:S959"/>
    <mergeCell ref="U959:V959"/>
    <mergeCell ref="W959:X959"/>
    <mergeCell ref="Y959:Z959"/>
    <mergeCell ref="A960:C960"/>
    <mergeCell ref="D960:F960"/>
    <mergeCell ref="G960:H960"/>
    <mergeCell ref="K960:L960"/>
    <mergeCell ref="M960:O960"/>
    <mergeCell ref="P958:Q958"/>
    <mergeCell ref="R958:S958"/>
    <mergeCell ref="U958:V958"/>
    <mergeCell ref="W958:X958"/>
    <mergeCell ref="Y958:Z958"/>
    <mergeCell ref="A959:C959"/>
    <mergeCell ref="D959:F959"/>
    <mergeCell ref="G959:H959"/>
    <mergeCell ref="K959:L959"/>
    <mergeCell ref="M959:O959"/>
    <mergeCell ref="P957:Q957"/>
    <mergeCell ref="R957:S957"/>
    <mergeCell ref="U957:V957"/>
    <mergeCell ref="W957:X957"/>
    <mergeCell ref="Y957:Z957"/>
    <mergeCell ref="A958:C958"/>
    <mergeCell ref="D958:F958"/>
    <mergeCell ref="G958:H958"/>
    <mergeCell ref="K958:L958"/>
    <mergeCell ref="M958:O958"/>
    <mergeCell ref="P956:Q956"/>
    <mergeCell ref="R956:S956"/>
    <mergeCell ref="U956:V956"/>
    <mergeCell ref="W956:X956"/>
    <mergeCell ref="Y956:Z956"/>
    <mergeCell ref="A957:C957"/>
    <mergeCell ref="D957:F957"/>
    <mergeCell ref="G957:H957"/>
    <mergeCell ref="K957:L957"/>
    <mergeCell ref="M957:O957"/>
    <mergeCell ref="P955:Q955"/>
    <mergeCell ref="R955:S955"/>
    <mergeCell ref="U955:V955"/>
    <mergeCell ref="W955:X955"/>
    <mergeCell ref="Y955:Z955"/>
    <mergeCell ref="A956:C956"/>
    <mergeCell ref="D956:F956"/>
    <mergeCell ref="G956:H956"/>
    <mergeCell ref="K956:L956"/>
    <mergeCell ref="M956:O956"/>
    <mergeCell ref="P954:Q954"/>
    <mergeCell ref="R954:S954"/>
    <mergeCell ref="U954:V954"/>
    <mergeCell ref="W954:X954"/>
    <mergeCell ref="Y954:Z954"/>
    <mergeCell ref="A955:C955"/>
    <mergeCell ref="D955:F955"/>
    <mergeCell ref="G955:H955"/>
    <mergeCell ref="K955:L955"/>
    <mergeCell ref="M955:O955"/>
    <mergeCell ref="P953:Q953"/>
    <mergeCell ref="R953:S953"/>
    <mergeCell ref="U953:V953"/>
    <mergeCell ref="W953:X953"/>
    <mergeCell ref="Y953:Z953"/>
    <mergeCell ref="A954:C954"/>
    <mergeCell ref="D954:F954"/>
    <mergeCell ref="G954:H954"/>
    <mergeCell ref="K954:L954"/>
    <mergeCell ref="M954:O954"/>
    <mergeCell ref="P952:Q952"/>
    <mergeCell ref="R952:S952"/>
    <mergeCell ref="U952:V952"/>
    <mergeCell ref="W952:X952"/>
    <mergeCell ref="Y952:Z952"/>
    <mergeCell ref="A953:C953"/>
    <mergeCell ref="D953:F953"/>
    <mergeCell ref="G953:H953"/>
    <mergeCell ref="K953:L953"/>
    <mergeCell ref="M953:O953"/>
    <mergeCell ref="P951:Q951"/>
    <mergeCell ref="R951:S951"/>
    <mergeCell ref="U951:V951"/>
    <mergeCell ref="W951:X951"/>
    <mergeCell ref="Y951:Z951"/>
    <mergeCell ref="A952:C952"/>
    <mergeCell ref="D952:F952"/>
    <mergeCell ref="G952:H952"/>
    <mergeCell ref="K952:L952"/>
    <mergeCell ref="M952:O952"/>
    <mergeCell ref="P950:Q950"/>
    <mergeCell ref="R950:S950"/>
    <mergeCell ref="U950:V950"/>
    <mergeCell ref="W950:X950"/>
    <mergeCell ref="Y950:Z950"/>
    <mergeCell ref="A951:C951"/>
    <mergeCell ref="D951:F951"/>
    <mergeCell ref="G951:H951"/>
    <mergeCell ref="K951:L951"/>
    <mergeCell ref="M951:O951"/>
    <mergeCell ref="P949:Q949"/>
    <mergeCell ref="R949:S949"/>
    <mergeCell ref="U949:V949"/>
    <mergeCell ref="W949:X949"/>
    <mergeCell ref="Y949:Z949"/>
    <mergeCell ref="A950:C950"/>
    <mergeCell ref="D950:F950"/>
    <mergeCell ref="G950:H950"/>
    <mergeCell ref="K950:L950"/>
    <mergeCell ref="M950:O950"/>
    <mergeCell ref="P948:Q948"/>
    <mergeCell ref="R948:S948"/>
    <mergeCell ref="U948:V948"/>
    <mergeCell ref="W948:X948"/>
    <mergeCell ref="Y948:Z948"/>
    <mergeCell ref="A949:C949"/>
    <mergeCell ref="D949:F949"/>
    <mergeCell ref="G949:H949"/>
    <mergeCell ref="K949:L949"/>
    <mergeCell ref="M949:O949"/>
    <mergeCell ref="P947:Q947"/>
    <mergeCell ref="R947:S947"/>
    <mergeCell ref="U947:V947"/>
    <mergeCell ref="W947:X947"/>
    <mergeCell ref="Y947:Z947"/>
    <mergeCell ref="A948:C948"/>
    <mergeCell ref="D948:F948"/>
    <mergeCell ref="G948:H948"/>
    <mergeCell ref="K948:L948"/>
    <mergeCell ref="M948:O948"/>
    <mergeCell ref="P946:Q946"/>
    <mergeCell ref="R946:S946"/>
    <mergeCell ref="U946:V946"/>
    <mergeCell ref="W946:X946"/>
    <mergeCell ref="Y946:Z946"/>
    <mergeCell ref="A947:C947"/>
    <mergeCell ref="D947:F947"/>
    <mergeCell ref="G947:H947"/>
    <mergeCell ref="K947:L947"/>
    <mergeCell ref="M947:O947"/>
    <mergeCell ref="P945:Q945"/>
    <mergeCell ref="R945:S945"/>
    <mergeCell ref="U945:V945"/>
    <mergeCell ref="W945:X945"/>
    <mergeCell ref="Y945:Z945"/>
    <mergeCell ref="A946:C946"/>
    <mergeCell ref="D946:F946"/>
    <mergeCell ref="G946:H946"/>
    <mergeCell ref="K946:L946"/>
    <mergeCell ref="M946:O946"/>
    <mergeCell ref="P944:Q944"/>
    <mergeCell ref="R944:S944"/>
    <mergeCell ref="U944:V944"/>
    <mergeCell ref="W944:X944"/>
    <mergeCell ref="Y944:Z944"/>
    <mergeCell ref="A945:C945"/>
    <mergeCell ref="D945:F945"/>
    <mergeCell ref="G945:H945"/>
    <mergeCell ref="K945:L945"/>
    <mergeCell ref="M945:O945"/>
    <mergeCell ref="P943:Q943"/>
    <mergeCell ref="R943:S943"/>
    <mergeCell ref="U943:V943"/>
    <mergeCell ref="W943:X943"/>
    <mergeCell ref="Y943:Z943"/>
    <mergeCell ref="A944:C944"/>
    <mergeCell ref="D944:F944"/>
    <mergeCell ref="G944:H944"/>
    <mergeCell ref="K944:L944"/>
    <mergeCell ref="M944:O944"/>
    <mergeCell ref="P942:Q942"/>
    <mergeCell ref="R942:S942"/>
    <mergeCell ref="U942:V942"/>
    <mergeCell ref="W942:X942"/>
    <mergeCell ref="Y942:Z942"/>
    <mergeCell ref="A943:C943"/>
    <mergeCell ref="D943:F943"/>
    <mergeCell ref="G943:H943"/>
    <mergeCell ref="K943:L943"/>
    <mergeCell ref="M943:O943"/>
    <mergeCell ref="P941:Q941"/>
    <mergeCell ref="R941:S941"/>
    <mergeCell ref="U941:V941"/>
    <mergeCell ref="W941:X941"/>
    <mergeCell ref="Y941:Z941"/>
    <mergeCell ref="A942:C942"/>
    <mergeCell ref="D942:F942"/>
    <mergeCell ref="G942:H942"/>
    <mergeCell ref="K942:L942"/>
    <mergeCell ref="M942:O942"/>
    <mergeCell ref="P940:Q940"/>
    <mergeCell ref="R940:S940"/>
    <mergeCell ref="U940:V940"/>
    <mergeCell ref="W940:X940"/>
    <mergeCell ref="Y940:Z940"/>
    <mergeCell ref="A941:C941"/>
    <mergeCell ref="D941:F941"/>
    <mergeCell ref="G941:H941"/>
    <mergeCell ref="K941:L941"/>
    <mergeCell ref="M941:O941"/>
    <mergeCell ref="P939:Q939"/>
    <mergeCell ref="R939:S939"/>
    <mergeCell ref="U939:V939"/>
    <mergeCell ref="W939:X939"/>
    <mergeCell ref="Y939:Z939"/>
    <mergeCell ref="A940:C940"/>
    <mergeCell ref="D940:F940"/>
    <mergeCell ref="G940:H940"/>
    <mergeCell ref="K940:L940"/>
    <mergeCell ref="M940:O940"/>
    <mergeCell ref="P938:Q938"/>
    <mergeCell ref="R938:S938"/>
    <mergeCell ref="U938:V938"/>
    <mergeCell ref="W938:X938"/>
    <mergeCell ref="Y938:Z938"/>
    <mergeCell ref="A939:C939"/>
    <mergeCell ref="D939:F939"/>
    <mergeCell ref="G939:H939"/>
    <mergeCell ref="K939:L939"/>
    <mergeCell ref="M939:O939"/>
    <mergeCell ref="P937:Q937"/>
    <mergeCell ref="R937:S937"/>
    <mergeCell ref="U937:V937"/>
    <mergeCell ref="W937:X937"/>
    <mergeCell ref="Y937:Z937"/>
    <mergeCell ref="A938:C938"/>
    <mergeCell ref="D938:F938"/>
    <mergeCell ref="G938:H938"/>
    <mergeCell ref="K938:L938"/>
    <mergeCell ref="M938:O938"/>
    <mergeCell ref="P936:Q936"/>
    <mergeCell ref="R936:S936"/>
    <mergeCell ref="U936:V936"/>
    <mergeCell ref="W936:X936"/>
    <mergeCell ref="Y936:Z936"/>
    <mergeCell ref="A937:C937"/>
    <mergeCell ref="D937:F937"/>
    <mergeCell ref="G937:H937"/>
    <mergeCell ref="K937:L937"/>
    <mergeCell ref="M937:O937"/>
    <mergeCell ref="P935:Q935"/>
    <mergeCell ref="R935:S935"/>
    <mergeCell ref="U935:V935"/>
    <mergeCell ref="W935:X935"/>
    <mergeCell ref="Y935:Z935"/>
    <mergeCell ref="A936:C936"/>
    <mergeCell ref="D936:F936"/>
    <mergeCell ref="G936:H936"/>
    <mergeCell ref="K936:L936"/>
    <mergeCell ref="M936:O936"/>
    <mergeCell ref="P934:Q934"/>
    <mergeCell ref="R934:S934"/>
    <mergeCell ref="U934:V934"/>
    <mergeCell ref="W934:X934"/>
    <mergeCell ref="Y934:Z934"/>
    <mergeCell ref="A935:C935"/>
    <mergeCell ref="D935:F935"/>
    <mergeCell ref="G935:H935"/>
    <mergeCell ref="K935:L935"/>
    <mergeCell ref="M935:O935"/>
    <mergeCell ref="P933:Q933"/>
    <mergeCell ref="R933:S933"/>
    <mergeCell ref="U933:V933"/>
    <mergeCell ref="W933:X933"/>
    <mergeCell ref="Y933:Z933"/>
    <mergeCell ref="A934:C934"/>
    <mergeCell ref="D934:F934"/>
    <mergeCell ref="G934:H934"/>
    <mergeCell ref="K934:L934"/>
    <mergeCell ref="M934:O934"/>
    <mergeCell ref="P932:Q932"/>
    <mergeCell ref="R932:S932"/>
    <mergeCell ref="U932:V932"/>
    <mergeCell ref="W932:X932"/>
    <mergeCell ref="Y932:Z932"/>
    <mergeCell ref="A933:C933"/>
    <mergeCell ref="D933:F933"/>
    <mergeCell ref="G933:H933"/>
    <mergeCell ref="K933:L933"/>
    <mergeCell ref="M933:O933"/>
    <mergeCell ref="P931:Q931"/>
    <mergeCell ref="R931:S931"/>
    <mergeCell ref="U931:V931"/>
    <mergeCell ref="W931:X931"/>
    <mergeCell ref="Y931:Z931"/>
    <mergeCell ref="A932:C932"/>
    <mergeCell ref="D932:F932"/>
    <mergeCell ref="G932:H932"/>
    <mergeCell ref="K932:L932"/>
    <mergeCell ref="M932:O932"/>
    <mergeCell ref="P930:Q930"/>
    <mergeCell ref="R930:S930"/>
    <mergeCell ref="U930:V930"/>
    <mergeCell ref="W930:X930"/>
    <mergeCell ref="Y930:Z930"/>
    <mergeCell ref="A931:C931"/>
    <mergeCell ref="D931:F931"/>
    <mergeCell ref="G931:H931"/>
    <mergeCell ref="K931:L931"/>
    <mergeCell ref="M931:O931"/>
    <mergeCell ref="P929:Q929"/>
    <mergeCell ref="R929:S929"/>
    <mergeCell ref="U929:V929"/>
    <mergeCell ref="W929:X929"/>
    <mergeCell ref="Y929:Z929"/>
    <mergeCell ref="A930:C930"/>
    <mergeCell ref="D930:F930"/>
    <mergeCell ref="G930:H930"/>
    <mergeCell ref="K930:L930"/>
    <mergeCell ref="M930:O930"/>
    <mergeCell ref="P928:Q928"/>
    <mergeCell ref="R928:S928"/>
    <mergeCell ref="U928:V928"/>
    <mergeCell ref="W928:X928"/>
    <mergeCell ref="Y928:Z928"/>
    <mergeCell ref="A929:C929"/>
    <mergeCell ref="D929:F929"/>
    <mergeCell ref="G929:H929"/>
    <mergeCell ref="K929:L929"/>
    <mergeCell ref="M929:O929"/>
    <mergeCell ref="P927:Q927"/>
    <mergeCell ref="R927:S927"/>
    <mergeCell ref="U927:V927"/>
    <mergeCell ref="W927:X927"/>
    <mergeCell ref="Y927:Z927"/>
    <mergeCell ref="A928:C928"/>
    <mergeCell ref="D928:F928"/>
    <mergeCell ref="G928:H928"/>
    <mergeCell ref="K928:L928"/>
    <mergeCell ref="M928:O928"/>
    <mergeCell ref="P926:Q926"/>
    <mergeCell ref="R926:S926"/>
    <mergeCell ref="U926:V926"/>
    <mergeCell ref="W926:X926"/>
    <mergeCell ref="Y926:Z926"/>
    <mergeCell ref="A927:C927"/>
    <mergeCell ref="D927:F927"/>
    <mergeCell ref="G927:H927"/>
    <mergeCell ref="K927:L927"/>
    <mergeCell ref="M927:O927"/>
    <mergeCell ref="P925:Q925"/>
    <mergeCell ref="R925:S925"/>
    <mergeCell ref="U925:V925"/>
    <mergeCell ref="W925:X925"/>
    <mergeCell ref="Y925:Z925"/>
    <mergeCell ref="A926:C926"/>
    <mergeCell ref="D926:F926"/>
    <mergeCell ref="G926:H926"/>
    <mergeCell ref="K926:L926"/>
    <mergeCell ref="M926:O926"/>
    <mergeCell ref="P924:Q924"/>
    <mergeCell ref="R924:S924"/>
    <mergeCell ref="U924:V924"/>
    <mergeCell ref="W924:X924"/>
    <mergeCell ref="Y924:Z924"/>
    <mergeCell ref="A925:C925"/>
    <mergeCell ref="D925:F925"/>
    <mergeCell ref="G925:H925"/>
    <mergeCell ref="K925:L925"/>
    <mergeCell ref="M925:O925"/>
    <mergeCell ref="P923:Q923"/>
    <mergeCell ref="R923:S923"/>
    <mergeCell ref="U923:V923"/>
    <mergeCell ref="W923:X923"/>
    <mergeCell ref="Y923:Z923"/>
    <mergeCell ref="A924:C924"/>
    <mergeCell ref="D924:F924"/>
    <mergeCell ref="G924:H924"/>
    <mergeCell ref="K924:L924"/>
    <mergeCell ref="M924:O924"/>
    <mergeCell ref="P922:Q922"/>
    <mergeCell ref="R922:S922"/>
    <mergeCell ref="U922:V922"/>
    <mergeCell ref="W922:X922"/>
    <mergeCell ref="Y922:Z922"/>
    <mergeCell ref="A923:C923"/>
    <mergeCell ref="D923:F923"/>
    <mergeCell ref="G923:H923"/>
    <mergeCell ref="K923:L923"/>
    <mergeCell ref="M923:O923"/>
    <mergeCell ref="P921:Q921"/>
    <mergeCell ref="R921:S921"/>
    <mergeCell ref="U921:V921"/>
    <mergeCell ref="W921:X921"/>
    <mergeCell ref="Y921:Z921"/>
    <mergeCell ref="A922:C922"/>
    <mergeCell ref="D922:F922"/>
    <mergeCell ref="G922:H922"/>
    <mergeCell ref="K922:L922"/>
    <mergeCell ref="M922:O922"/>
    <mergeCell ref="P920:Q920"/>
    <mergeCell ref="R920:S920"/>
    <mergeCell ref="U920:V920"/>
    <mergeCell ref="W920:X920"/>
    <mergeCell ref="Y920:Z920"/>
    <mergeCell ref="A921:C921"/>
    <mergeCell ref="D921:F921"/>
    <mergeCell ref="G921:H921"/>
    <mergeCell ref="K921:L921"/>
    <mergeCell ref="M921:O921"/>
    <mergeCell ref="P919:Q919"/>
    <mergeCell ref="R919:S919"/>
    <mergeCell ref="U919:V919"/>
    <mergeCell ref="W919:X919"/>
    <mergeCell ref="Y919:Z919"/>
    <mergeCell ref="A920:C920"/>
    <mergeCell ref="D920:F920"/>
    <mergeCell ref="G920:H920"/>
    <mergeCell ref="K920:L920"/>
    <mergeCell ref="M920:O920"/>
    <mergeCell ref="P918:Q918"/>
    <mergeCell ref="R918:S918"/>
    <mergeCell ref="U918:V918"/>
    <mergeCell ref="W918:X918"/>
    <mergeCell ref="Y918:Z918"/>
    <mergeCell ref="A919:C919"/>
    <mergeCell ref="D919:F919"/>
    <mergeCell ref="G919:H919"/>
    <mergeCell ref="K919:L919"/>
    <mergeCell ref="M919:O919"/>
    <mergeCell ref="P917:Q917"/>
    <mergeCell ref="R917:S917"/>
    <mergeCell ref="U917:V917"/>
    <mergeCell ref="W917:X917"/>
    <mergeCell ref="Y917:Z917"/>
    <mergeCell ref="A918:C918"/>
    <mergeCell ref="D918:F918"/>
    <mergeCell ref="G918:H918"/>
    <mergeCell ref="K918:L918"/>
    <mergeCell ref="M918:O918"/>
    <mergeCell ref="P916:Q916"/>
    <mergeCell ref="R916:S916"/>
    <mergeCell ref="U916:V916"/>
    <mergeCell ref="W916:X916"/>
    <mergeCell ref="Y916:Z916"/>
    <mergeCell ref="A917:C917"/>
    <mergeCell ref="D917:F917"/>
    <mergeCell ref="G917:H917"/>
    <mergeCell ref="K917:L917"/>
    <mergeCell ref="M917:O917"/>
    <mergeCell ref="P915:Q915"/>
    <mergeCell ref="R915:S915"/>
    <mergeCell ref="U915:V915"/>
    <mergeCell ref="W915:X915"/>
    <mergeCell ref="Y915:Z915"/>
    <mergeCell ref="A916:C916"/>
    <mergeCell ref="D916:F916"/>
    <mergeCell ref="G916:H916"/>
    <mergeCell ref="K916:L916"/>
    <mergeCell ref="M916:O916"/>
    <mergeCell ref="P914:Q914"/>
    <mergeCell ref="R914:S914"/>
    <mergeCell ref="U914:V914"/>
    <mergeCell ref="W914:X914"/>
    <mergeCell ref="Y914:Z914"/>
    <mergeCell ref="A915:C915"/>
    <mergeCell ref="D915:F915"/>
    <mergeCell ref="G915:H915"/>
    <mergeCell ref="K915:L915"/>
    <mergeCell ref="M915:O915"/>
    <mergeCell ref="P913:Q913"/>
    <mergeCell ref="R913:S913"/>
    <mergeCell ref="U913:V913"/>
    <mergeCell ref="W913:X913"/>
    <mergeCell ref="Y913:Z913"/>
    <mergeCell ref="A914:C914"/>
    <mergeCell ref="D914:F914"/>
    <mergeCell ref="G914:H914"/>
    <mergeCell ref="K914:L914"/>
    <mergeCell ref="M914:O914"/>
    <mergeCell ref="P912:Q912"/>
    <mergeCell ref="R912:S912"/>
    <mergeCell ref="U912:V912"/>
    <mergeCell ref="W912:X912"/>
    <mergeCell ref="Y912:Z912"/>
    <mergeCell ref="A913:C913"/>
    <mergeCell ref="D913:F913"/>
    <mergeCell ref="G913:H913"/>
    <mergeCell ref="K913:L913"/>
    <mergeCell ref="M913:O913"/>
    <mergeCell ref="P911:Q911"/>
    <mergeCell ref="R911:S911"/>
    <mergeCell ref="U911:V911"/>
    <mergeCell ref="W911:X911"/>
    <mergeCell ref="Y911:Z911"/>
    <mergeCell ref="A912:C912"/>
    <mergeCell ref="D912:F912"/>
    <mergeCell ref="G912:H912"/>
    <mergeCell ref="K912:L912"/>
    <mergeCell ref="M912:O912"/>
    <mergeCell ref="P910:Q910"/>
    <mergeCell ref="R910:S910"/>
    <mergeCell ref="U910:V910"/>
    <mergeCell ref="W910:X910"/>
    <mergeCell ref="Y910:Z910"/>
    <mergeCell ref="A911:C911"/>
    <mergeCell ref="D911:F911"/>
    <mergeCell ref="G911:H911"/>
    <mergeCell ref="K911:L911"/>
    <mergeCell ref="M911:O911"/>
    <mergeCell ref="P909:Q909"/>
    <mergeCell ref="R909:S909"/>
    <mergeCell ref="U909:V909"/>
    <mergeCell ref="W909:X909"/>
    <mergeCell ref="Y909:Z909"/>
    <mergeCell ref="A910:C910"/>
    <mergeCell ref="D910:F910"/>
    <mergeCell ref="G910:H910"/>
    <mergeCell ref="K910:L910"/>
    <mergeCell ref="M910:O910"/>
    <mergeCell ref="P908:Q908"/>
    <mergeCell ref="R908:S908"/>
    <mergeCell ref="U908:V908"/>
    <mergeCell ref="W908:X908"/>
    <mergeCell ref="Y908:Z908"/>
    <mergeCell ref="A909:C909"/>
    <mergeCell ref="D909:F909"/>
    <mergeCell ref="G909:H909"/>
    <mergeCell ref="K909:L909"/>
    <mergeCell ref="M909:O909"/>
    <mergeCell ref="P907:Q907"/>
    <mergeCell ref="R907:S907"/>
    <mergeCell ref="U907:V907"/>
    <mergeCell ref="W907:X907"/>
    <mergeCell ref="Y907:Z907"/>
    <mergeCell ref="A908:C908"/>
    <mergeCell ref="D908:F908"/>
    <mergeCell ref="G908:H908"/>
    <mergeCell ref="K908:L908"/>
    <mergeCell ref="M908:O908"/>
    <mergeCell ref="P906:Q906"/>
    <mergeCell ref="R906:S906"/>
    <mergeCell ref="U906:V906"/>
    <mergeCell ref="W906:X906"/>
    <mergeCell ref="Y906:Z906"/>
    <mergeCell ref="A907:C907"/>
    <mergeCell ref="D907:F907"/>
    <mergeCell ref="G907:H907"/>
    <mergeCell ref="K907:L907"/>
    <mergeCell ref="M907:O907"/>
    <mergeCell ref="P905:Q905"/>
    <mergeCell ref="R905:S905"/>
    <mergeCell ref="U905:V905"/>
    <mergeCell ref="W905:X905"/>
    <mergeCell ref="Y905:Z905"/>
    <mergeCell ref="A906:C906"/>
    <mergeCell ref="D906:F906"/>
    <mergeCell ref="G906:H906"/>
    <mergeCell ref="K906:L906"/>
    <mergeCell ref="M906:O906"/>
    <mergeCell ref="P904:Q904"/>
    <mergeCell ref="R904:S904"/>
    <mergeCell ref="U904:V904"/>
    <mergeCell ref="W904:X904"/>
    <mergeCell ref="Y904:Z904"/>
    <mergeCell ref="A905:C905"/>
    <mergeCell ref="D905:F905"/>
    <mergeCell ref="G905:H905"/>
    <mergeCell ref="K905:L905"/>
    <mergeCell ref="M905:O905"/>
    <mergeCell ref="P903:Q903"/>
    <mergeCell ref="R903:S903"/>
    <mergeCell ref="U903:V903"/>
    <mergeCell ref="W903:X903"/>
    <mergeCell ref="Y903:Z903"/>
    <mergeCell ref="A904:C904"/>
    <mergeCell ref="D904:F904"/>
    <mergeCell ref="G904:H904"/>
    <mergeCell ref="K904:L904"/>
    <mergeCell ref="M904:O904"/>
    <mergeCell ref="P902:Q902"/>
    <mergeCell ref="R902:S902"/>
    <mergeCell ref="U902:V902"/>
    <mergeCell ref="W902:X902"/>
    <mergeCell ref="Y902:Z902"/>
    <mergeCell ref="A903:C903"/>
    <mergeCell ref="D903:F903"/>
    <mergeCell ref="G903:H903"/>
    <mergeCell ref="K903:L903"/>
    <mergeCell ref="M903:O903"/>
    <mergeCell ref="P901:Q901"/>
    <mergeCell ref="R901:S901"/>
    <mergeCell ref="U901:V901"/>
    <mergeCell ref="W901:X901"/>
    <mergeCell ref="Y901:Z901"/>
    <mergeCell ref="A902:C902"/>
    <mergeCell ref="D902:F902"/>
    <mergeCell ref="G902:H902"/>
    <mergeCell ref="K902:L902"/>
    <mergeCell ref="M902:O902"/>
    <mergeCell ref="P900:Q900"/>
    <mergeCell ref="R900:S900"/>
    <mergeCell ref="U900:V900"/>
    <mergeCell ref="W900:X900"/>
    <mergeCell ref="Y900:Z900"/>
    <mergeCell ref="A901:C901"/>
    <mergeCell ref="D901:F901"/>
    <mergeCell ref="G901:H901"/>
    <mergeCell ref="K901:L901"/>
    <mergeCell ref="M901:O901"/>
    <mergeCell ref="P899:Q899"/>
    <mergeCell ref="R899:S899"/>
    <mergeCell ref="U899:V899"/>
    <mergeCell ref="W899:X899"/>
    <mergeCell ref="Y899:Z899"/>
    <mergeCell ref="A900:C900"/>
    <mergeCell ref="D900:F900"/>
    <mergeCell ref="G900:H900"/>
    <mergeCell ref="K900:L900"/>
    <mergeCell ref="M900:O900"/>
    <mergeCell ref="P898:Q898"/>
    <mergeCell ref="R898:S898"/>
    <mergeCell ref="U898:V898"/>
    <mergeCell ref="W898:X898"/>
    <mergeCell ref="Y898:Z898"/>
    <mergeCell ref="A899:C899"/>
    <mergeCell ref="D899:F899"/>
    <mergeCell ref="G899:H899"/>
    <mergeCell ref="K899:L899"/>
    <mergeCell ref="M899:O899"/>
    <mergeCell ref="P897:Q897"/>
    <mergeCell ref="R897:S897"/>
    <mergeCell ref="U897:V897"/>
    <mergeCell ref="W897:X897"/>
    <mergeCell ref="Y897:Z897"/>
    <mergeCell ref="A898:C898"/>
    <mergeCell ref="D898:F898"/>
    <mergeCell ref="G898:H898"/>
    <mergeCell ref="K898:L898"/>
    <mergeCell ref="M898:O898"/>
    <mergeCell ref="P896:Q896"/>
    <mergeCell ref="R896:S896"/>
    <mergeCell ref="U896:V896"/>
    <mergeCell ref="W896:X896"/>
    <mergeCell ref="Y896:Z896"/>
    <mergeCell ref="A897:C897"/>
    <mergeCell ref="D897:F897"/>
    <mergeCell ref="G897:H897"/>
    <mergeCell ref="K897:L897"/>
    <mergeCell ref="M897:O897"/>
    <mergeCell ref="P895:Q895"/>
    <mergeCell ref="R895:S895"/>
    <mergeCell ref="U895:V895"/>
    <mergeCell ref="W895:X895"/>
    <mergeCell ref="Y895:Z895"/>
    <mergeCell ref="A896:C896"/>
    <mergeCell ref="D896:F896"/>
    <mergeCell ref="G896:H896"/>
    <mergeCell ref="K896:L896"/>
    <mergeCell ref="M896:O896"/>
    <mergeCell ref="P894:Q894"/>
    <mergeCell ref="R894:S894"/>
    <mergeCell ref="U894:V894"/>
    <mergeCell ref="W894:X894"/>
    <mergeCell ref="Y894:Z894"/>
    <mergeCell ref="A895:C895"/>
    <mergeCell ref="D895:F895"/>
    <mergeCell ref="G895:H895"/>
    <mergeCell ref="K895:L895"/>
    <mergeCell ref="M895:O895"/>
    <mergeCell ref="P893:Q893"/>
    <mergeCell ref="R893:S893"/>
    <mergeCell ref="U893:V893"/>
    <mergeCell ref="W893:X893"/>
    <mergeCell ref="Y893:Z893"/>
    <mergeCell ref="A894:C894"/>
    <mergeCell ref="D894:F894"/>
    <mergeCell ref="G894:H894"/>
    <mergeCell ref="K894:L894"/>
    <mergeCell ref="M894:O894"/>
    <mergeCell ref="P892:Q892"/>
    <mergeCell ref="R892:S892"/>
    <mergeCell ref="U892:V892"/>
    <mergeCell ref="W892:X892"/>
    <mergeCell ref="Y892:Z892"/>
    <mergeCell ref="A893:C893"/>
    <mergeCell ref="D893:F893"/>
    <mergeCell ref="G893:H893"/>
    <mergeCell ref="K893:L893"/>
    <mergeCell ref="M893:O893"/>
    <mergeCell ref="P891:Q891"/>
    <mergeCell ref="R891:S891"/>
    <mergeCell ref="U891:V891"/>
    <mergeCell ref="W891:X891"/>
    <mergeCell ref="Y891:Z891"/>
    <mergeCell ref="A892:C892"/>
    <mergeCell ref="D892:F892"/>
    <mergeCell ref="G892:H892"/>
    <mergeCell ref="K892:L892"/>
    <mergeCell ref="M892:O892"/>
    <mergeCell ref="P890:Q890"/>
    <mergeCell ref="R890:S890"/>
    <mergeCell ref="U890:V890"/>
    <mergeCell ref="W890:X890"/>
    <mergeCell ref="Y890:Z890"/>
    <mergeCell ref="A891:C891"/>
    <mergeCell ref="D891:F891"/>
    <mergeCell ref="G891:H891"/>
    <mergeCell ref="K891:L891"/>
    <mergeCell ref="M891:O891"/>
    <mergeCell ref="P889:Q889"/>
    <mergeCell ref="R889:S889"/>
    <mergeCell ref="U889:V889"/>
    <mergeCell ref="W889:X889"/>
    <mergeCell ref="Y889:Z889"/>
    <mergeCell ref="A890:C890"/>
    <mergeCell ref="D890:F890"/>
    <mergeCell ref="G890:H890"/>
    <mergeCell ref="K890:L890"/>
    <mergeCell ref="M890:O890"/>
    <mergeCell ref="P888:Q888"/>
    <mergeCell ref="R888:S888"/>
    <mergeCell ref="U888:V888"/>
    <mergeCell ref="W888:X888"/>
    <mergeCell ref="Y888:Z888"/>
    <mergeCell ref="A889:C889"/>
    <mergeCell ref="D889:F889"/>
    <mergeCell ref="G889:H889"/>
    <mergeCell ref="K889:L889"/>
    <mergeCell ref="M889:O889"/>
    <mergeCell ref="P887:Q887"/>
    <mergeCell ref="R887:S887"/>
    <mergeCell ref="U887:V887"/>
    <mergeCell ref="W887:X887"/>
    <mergeCell ref="Y887:Z887"/>
    <mergeCell ref="A888:C888"/>
    <mergeCell ref="D888:F888"/>
    <mergeCell ref="G888:H888"/>
    <mergeCell ref="K888:L888"/>
    <mergeCell ref="M888:O888"/>
    <mergeCell ref="P886:Q886"/>
    <mergeCell ref="R886:S886"/>
    <mergeCell ref="U886:V886"/>
    <mergeCell ref="W886:X886"/>
    <mergeCell ref="Y886:Z886"/>
    <mergeCell ref="A887:C887"/>
    <mergeCell ref="D887:F887"/>
    <mergeCell ref="G887:H887"/>
    <mergeCell ref="K887:L887"/>
    <mergeCell ref="M887:O887"/>
    <mergeCell ref="P885:Q885"/>
    <mergeCell ref="R885:S885"/>
    <mergeCell ref="U885:V885"/>
    <mergeCell ref="W885:X885"/>
    <mergeCell ref="Y885:Z885"/>
    <mergeCell ref="A886:C886"/>
    <mergeCell ref="D886:F886"/>
    <mergeCell ref="G886:H886"/>
    <mergeCell ref="K886:L886"/>
    <mergeCell ref="M886:O886"/>
    <mergeCell ref="P884:Q884"/>
    <mergeCell ref="R884:S884"/>
    <mergeCell ref="U884:V884"/>
    <mergeCell ref="W884:X884"/>
    <mergeCell ref="Y884:Z884"/>
    <mergeCell ref="A885:C885"/>
    <mergeCell ref="D885:F885"/>
    <mergeCell ref="G885:H885"/>
    <mergeCell ref="K885:L885"/>
    <mergeCell ref="M885:O885"/>
    <mergeCell ref="P883:Q883"/>
    <mergeCell ref="R883:S883"/>
    <mergeCell ref="U883:V883"/>
    <mergeCell ref="W883:X883"/>
    <mergeCell ref="Y883:Z883"/>
    <mergeCell ref="A884:C884"/>
    <mergeCell ref="D884:F884"/>
    <mergeCell ref="G884:H884"/>
    <mergeCell ref="K884:L884"/>
    <mergeCell ref="M884:O884"/>
    <mergeCell ref="P882:Q882"/>
    <mergeCell ref="R882:S882"/>
    <mergeCell ref="U882:V882"/>
    <mergeCell ref="W882:X882"/>
    <mergeCell ref="Y882:Z882"/>
    <mergeCell ref="A883:C883"/>
    <mergeCell ref="D883:F883"/>
    <mergeCell ref="G883:H883"/>
    <mergeCell ref="K883:L883"/>
    <mergeCell ref="M883:O883"/>
    <mergeCell ref="P881:Q881"/>
    <mergeCell ref="R881:S881"/>
    <mergeCell ref="U881:V881"/>
    <mergeCell ref="W881:X881"/>
    <mergeCell ref="Y881:Z881"/>
    <mergeCell ref="A882:C882"/>
    <mergeCell ref="D882:F882"/>
    <mergeCell ref="G882:H882"/>
    <mergeCell ref="K882:L882"/>
    <mergeCell ref="M882:O882"/>
    <mergeCell ref="P880:Q880"/>
    <mergeCell ref="R880:S880"/>
    <mergeCell ref="U880:V880"/>
    <mergeCell ref="W880:X880"/>
    <mergeCell ref="Y880:Z880"/>
    <mergeCell ref="A881:C881"/>
    <mergeCell ref="D881:F881"/>
    <mergeCell ref="G881:H881"/>
    <mergeCell ref="K881:L881"/>
    <mergeCell ref="M881:O881"/>
    <mergeCell ref="P879:Q879"/>
    <mergeCell ref="R879:S879"/>
    <mergeCell ref="U879:V879"/>
    <mergeCell ref="W879:X879"/>
    <mergeCell ref="Y879:Z879"/>
    <mergeCell ref="A880:C880"/>
    <mergeCell ref="D880:F880"/>
    <mergeCell ref="G880:H880"/>
    <mergeCell ref="K880:L880"/>
    <mergeCell ref="M880:O880"/>
    <mergeCell ref="P878:Q878"/>
    <mergeCell ref="R878:S878"/>
    <mergeCell ref="U878:V878"/>
    <mergeCell ref="W878:X878"/>
    <mergeCell ref="Y878:Z878"/>
    <mergeCell ref="A879:C879"/>
    <mergeCell ref="D879:F879"/>
    <mergeCell ref="G879:H879"/>
    <mergeCell ref="K879:L879"/>
    <mergeCell ref="M879:O879"/>
    <mergeCell ref="P877:Q877"/>
    <mergeCell ref="R877:S877"/>
    <mergeCell ref="U877:V877"/>
    <mergeCell ref="W877:X877"/>
    <mergeCell ref="Y877:Z877"/>
    <mergeCell ref="A878:C878"/>
    <mergeCell ref="D878:F878"/>
    <mergeCell ref="G878:H878"/>
    <mergeCell ref="K878:L878"/>
    <mergeCell ref="M878:O878"/>
    <mergeCell ref="P876:Q876"/>
    <mergeCell ref="R876:S876"/>
    <mergeCell ref="U876:V876"/>
    <mergeCell ref="W876:X876"/>
    <mergeCell ref="Y876:Z876"/>
    <mergeCell ref="A877:C877"/>
    <mergeCell ref="D877:F877"/>
    <mergeCell ref="G877:H877"/>
    <mergeCell ref="K877:L877"/>
    <mergeCell ref="M877:O877"/>
    <mergeCell ref="P875:Q875"/>
    <mergeCell ref="R875:S875"/>
    <mergeCell ref="U875:V875"/>
    <mergeCell ref="W875:X875"/>
    <mergeCell ref="Y875:Z875"/>
    <mergeCell ref="A876:C876"/>
    <mergeCell ref="D876:F876"/>
    <mergeCell ref="G876:H876"/>
    <mergeCell ref="K876:L876"/>
    <mergeCell ref="M876:O876"/>
    <mergeCell ref="P874:Q874"/>
    <mergeCell ref="R874:S874"/>
    <mergeCell ref="U874:V874"/>
    <mergeCell ref="W874:X874"/>
    <mergeCell ref="Y874:Z874"/>
    <mergeCell ref="A875:C875"/>
    <mergeCell ref="D875:F875"/>
    <mergeCell ref="G875:H875"/>
    <mergeCell ref="K875:L875"/>
    <mergeCell ref="M875:O875"/>
    <mergeCell ref="P873:Q873"/>
    <mergeCell ref="R873:S873"/>
    <mergeCell ref="U873:V873"/>
    <mergeCell ref="W873:X873"/>
    <mergeCell ref="Y873:Z873"/>
    <mergeCell ref="A874:C874"/>
    <mergeCell ref="D874:F874"/>
    <mergeCell ref="G874:H874"/>
    <mergeCell ref="K874:L874"/>
    <mergeCell ref="M874:O874"/>
    <mergeCell ref="P872:Q872"/>
    <mergeCell ref="R872:S872"/>
    <mergeCell ref="U872:V872"/>
    <mergeCell ref="W872:X872"/>
    <mergeCell ref="Y872:Z872"/>
    <mergeCell ref="A873:C873"/>
    <mergeCell ref="D873:F873"/>
    <mergeCell ref="G873:H873"/>
    <mergeCell ref="K873:L873"/>
    <mergeCell ref="M873:O873"/>
    <mergeCell ref="P871:Q871"/>
    <mergeCell ref="R871:S871"/>
    <mergeCell ref="U871:V871"/>
    <mergeCell ref="W871:X871"/>
    <mergeCell ref="Y871:Z871"/>
    <mergeCell ref="A872:C872"/>
    <mergeCell ref="D872:F872"/>
    <mergeCell ref="G872:H872"/>
    <mergeCell ref="K872:L872"/>
    <mergeCell ref="M872:O872"/>
    <mergeCell ref="P870:Q870"/>
    <mergeCell ref="R870:S870"/>
    <mergeCell ref="U870:V870"/>
    <mergeCell ref="W870:X870"/>
    <mergeCell ref="Y870:Z870"/>
    <mergeCell ref="A871:C871"/>
    <mergeCell ref="D871:F871"/>
    <mergeCell ref="G871:H871"/>
    <mergeCell ref="K871:L871"/>
    <mergeCell ref="M871:O871"/>
    <mergeCell ref="P869:Q869"/>
    <mergeCell ref="R869:S869"/>
    <mergeCell ref="U869:V869"/>
    <mergeCell ref="W869:X869"/>
    <mergeCell ref="Y869:Z869"/>
    <mergeCell ref="A870:C870"/>
    <mergeCell ref="D870:F870"/>
    <mergeCell ref="G870:H870"/>
    <mergeCell ref="K870:L870"/>
    <mergeCell ref="M870:O870"/>
    <mergeCell ref="P868:Q868"/>
    <mergeCell ref="R868:S868"/>
    <mergeCell ref="U868:V868"/>
    <mergeCell ref="W868:X868"/>
    <mergeCell ref="Y868:Z868"/>
    <mergeCell ref="A869:C869"/>
    <mergeCell ref="D869:F869"/>
    <mergeCell ref="G869:H869"/>
    <mergeCell ref="K869:L869"/>
    <mergeCell ref="M869:O869"/>
    <mergeCell ref="P867:Q867"/>
    <mergeCell ref="R867:S867"/>
    <mergeCell ref="U867:V867"/>
    <mergeCell ref="W867:X867"/>
    <mergeCell ref="Y867:Z867"/>
    <mergeCell ref="A868:C868"/>
    <mergeCell ref="D868:F868"/>
    <mergeCell ref="G868:H868"/>
    <mergeCell ref="K868:L868"/>
    <mergeCell ref="M868:O868"/>
    <mergeCell ref="P866:Q866"/>
    <mergeCell ref="R866:S866"/>
    <mergeCell ref="U866:V866"/>
    <mergeCell ref="W866:X866"/>
    <mergeCell ref="Y866:Z866"/>
    <mergeCell ref="A867:C867"/>
    <mergeCell ref="D867:F867"/>
    <mergeCell ref="G867:H867"/>
    <mergeCell ref="K867:L867"/>
    <mergeCell ref="M867:O867"/>
    <mergeCell ref="P865:Q865"/>
    <mergeCell ref="R865:S865"/>
    <mergeCell ref="U865:V865"/>
    <mergeCell ref="W865:X865"/>
    <mergeCell ref="Y865:Z865"/>
    <mergeCell ref="A866:C866"/>
    <mergeCell ref="D866:F866"/>
    <mergeCell ref="G866:H866"/>
    <mergeCell ref="K866:L866"/>
    <mergeCell ref="M866:O866"/>
    <mergeCell ref="P864:Q864"/>
    <mergeCell ref="R864:S864"/>
    <mergeCell ref="U864:V864"/>
    <mergeCell ref="W864:X864"/>
    <mergeCell ref="Y864:Z864"/>
    <mergeCell ref="A865:C865"/>
    <mergeCell ref="D865:F865"/>
    <mergeCell ref="G865:H865"/>
    <mergeCell ref="K865:L865"/>
    <mergeCell ref="M865:O865"/>
    <mergeCell ref="P863:Q863"/>
    <mergeCell ref="R863:S863"/>
    <mergeCell ref="U863:V863"/>
    <mergeCell ref="W863:X863"/>
    <mergeCell ref="Y863:Z863"/>
    <mergeCell ref="A864:C864"/>
    <mergeCell ref="D864:F864"/>
    <mergeCell ref="G864:H864"/>
    <mergeCell ref="K864:L864"/>
    <mergeCell ref="M864:O864"/>
    <mergeCell ref="P862:Q862"/>
    <mergeCell ref="R862:S862"/>
    <mergeCell ref="U862:V862"/>
    <mergeCell ref="W862:X862"/>
    <mergeCell ref="Y862:Z862"/>
    <mergeCell ref="A863:C863"/>
    <mergeCell ref="D863:F863"/>
    <mergeCell ref="G863:H863"/>
    <mergeCell ref="K863:L863"/>
    <mergeCell ref="M863:O863"/>
    <mergeCell ref="P861:Q861"/>
    <mergeCell ref="R861:S861"/>
    <mergeCell ref="U861:V861"/>
    <mergeCell ref="W861:X861"/>
    <mergeCell ref="Y861:Z861"/>
    <mergeCell ref="A862:C862"/>
    <mergeCell ref="D862:F862"/>
    <mergeCell ref="G862:H862"/>
    <mergeCell ref="K862:L862"/>
    <mergeCell ref="M862:O862"/>
    <mergeCell ref="P860:Q860"/>
    <mergeCell ref="R860:S860"/>
    <mergeCell ref="U860:V860"/>
    <mergeCell ref="W860:X860"/>
    <mergeCell ref="Y860:Z860"/>
    <mergeCell ref="A861:C861"/>
    <mergeCell ref="D861:F861"/>
    <mergeCell ref="G861:H861"/>
    <mergeCell ref="K861:L861"/>
    <mergeCell ref="M861:O861"/>
    <mergeCell ref="P859:Q859"/>
    <mergeCell ref="R859:S859"/>
    <mergeCell ref="U859:V859"/>
    <mergeCell ref="W859:X859"/>
    <mergeCell ref="Y859:Z859"/>
    <mergeCell ref="A860:C860"/>
    <mergeCell ref="D860:F860"/>
    <mergeCell ref="G860:H860"/>
    <mergeCell ref="K860:L860"/>
    <mergeCell ref="M860:O860"/>
    <mergeCell ref="P858:Q858"/>
    <mergeCell ref="R858:S858"/>
    <mergeCell ref="U858:V858"/>
    <mergeCell ref="W858:X858"/>
    <mergeCell ref="Y858:Z858"/>
    <mergeCell ref="A859:C859"/>
    <mergeCell ref="D859:F859"/>
    <mergeCell ref="G859:H859"/>
    <mergeCell ref="K859:L859"/>
    <mergeCell ref="M859:O859"/>
    <mergeCell ref="P857:Q857"/>
    <mergeCell ref="R857:S857"/>
    <mergeCell ref="U857:V857"/>
    <mergeCell ref="W857:X857"/>
    <mergeCell ref="Y857:Z857"/>
    <mergeCell ref="A858:C858"/>
    <mergeCell ref="D858:F858"/>
    <mergeCell ref="G858:H858"/>
    <mergeCell ref="K858:L858"/>
    <mergeCell ref="M858:O858"/>
    <mergeCell ref="P856:Q856"/>
    <mergeCell ref="R856:S856"/>
    <mergeCell ref="U856:V856"/>
    <mergeCell ref="W856:X856"/>
    <mergeCell ref="Y856:Z856"/>
    <mergeCell ref="A857:C857"/>
    <mergeCell ref="D857:F857"/>
    <mergeCell ref="G857:H857"/>
    <mergeCell ref="K857:L857"/>
    <mergeCell ref="M857:O857"/>
    <mergeCell ref="P855:Q855"/>
    <mergeCell ref="R855:S855"/>
    <mergeCell ref="U855:V855"/>
    <mergeCell ref="W855:X855"/>
    <mergeCell ref="Y855:Z855"/>
    <mergeCell ref="A856:C856"/>
    <mergeCell ref="D856:F856"/>
    <mergeCell ref="G856:H856"/>
    <mergeCell ref="K856:L856"/>
    <mergeCell ref="M856:O856"/>
    <mergeCell ref="P854:Q854"/>
    <mergeCell ref="R854:S854"/>
    <mergeCell ref="U854:V854"/>
    <mergeCell ref="W854:X854"/>
    <mergeCell ref="Y854:Z854"/>
    <mergeCell ref="A855:C855"/>
    <mergeCell ref="D855:F855"/>
    <mergeCell ref="G855:H855"/>
    <mergeCell ref="K855:L855"/>
    <mergeCell ref="M855:O855"/>
    <mergeCell ref="P853:Q853"/>
    <mergeCell ref="R853:S853"/>
    <mergeCell ref="U853:V853"/>
    <mergeCell ref="W853:X853"/>
    <mergeCell ref="Y853:Z853"/>
    <mergeCell ref="A854:C854"/>
    <mergeCell ref="D854:F854"/>
    <mergeCell ref="G854:H854"/>
    <mergeCell ref="K854:L854"/>
    <mergeCell ref="M854:O854"/>
    <mergeCell ref="P852:Q852"/>
    <mergeCell ref="R852:S852"/>
    <mergeCell ref="U852:V852"/>
    <mergeCell ref="W852:X852"/>
    <mergeCell ref="Y852:Z852"/>
    <mergeCell ref="A853:C853"/>
    <mergeCell ref="D853:F853"/>
    <mergeCell ref="G853:H853"/>
    <mergeCell ref="K853:L853"/>
    <mergeCell ref="M853:O853"/>
    <mergeCell ref="P851:Q851"/>
    <mergeCell ref="R851:S851"/>
    <mergeCell ref="U851:V851"/>
    <mergeCell ref="W851:X851"/>
    <mergeCell ref="Y851:Z851"/>
    <mergeCell ref="A852:C852"/>
    <mergeCell ref="D852:F852"/>
    <mergeCell ref="G852:H852"/>
    <mergeCell ref="K852:L852"/>
    <mergeCell ref="M852:O852"/>
    <mergeCell ref="P850:Q850"/>
    <mergeCell ref="R850:S850"/>
    <mergeCell ref="U850:V850"/>
    <mergeCell ref="W850:X850"/>
    <mergeCell ref="Y850:Z850"/>
    <mergeCell ref="A851:C851"/>
    <mergeCell ref="D851:F851"/>
    <mergeCell ref="G851:H851"/>
    <mergeCell ref="K851:L851"/>
    <mergeCell ref="M851:O851"/>
    <mergeCell ref="P849:Q849"/>
    <mergeCell ref="R849:S849"/>
    <mergeCell ref="U849:V849"/>
    <mergeCell ref="W849:X849"/>
    <mergeCell ref="Y849:Z849"/>
    <mergeCell ref="A850:C850"/>
    <mergeCell ref="D850:F850"/>
    <mergeCell ref="G850:H850"/>
    <mergeCell ref="K850:L850"/>
    <mergeCell ref="M850:O850"/>
    <mergeCell ref="P848:Q848"/>
    <mergeCell ref="R848:S848"/>
    <mergeCell ref="U848:V848"/>
    <mergeCell ref="W848:X848"/>
    <mergeCell ref="Y848:Z848"/>
    <mergeCell ref="A849:C849"/>
    <mergeCell ref="D849:F849"/>
    <mergeCell ref="G849:H849"/>
    <mergeCell ref="K849:L849"/>
    <mergeCell ref="M849:O849"/>
    <mergeCell ref="P847:Q847"/>
    <mergeCell ref="R847:S847"/>
    <mergeCell ref="U847:V847"/>
    <mergeCell ref="W847:X847"/>
    <mergeCell ref="Y847:Z847"/>
    <mergeCell ref="A848:C848"/>
    <mergeCell ref="D848:F848"/>
    <mergeCell ref="G848:H848"/>
    <mergeCell ref="K848:L848"/>
    <mergeCell ref="M848:O848"/>
    <mergeCell ref="P846:Q846"/>
    <mergeCell ref="R846:S846"/>
    <mergeCell ref="U846:V846"/>
    <mergeCell ref="W846:X846"/>
    <mergeCell ref="Y846:Z846"/>
    <mergeCell ref="A847:C847"/>
    <mergeCell ref="D847:F847"/>
    <mergeCell ref="G847:H847"/>
    <mergeCell ref="K847:L847"/>
    <mergeCell ref="M847:O847"/>
    <mergeCell ref="P845:Q845"/>
    <mergeCell ref="R845:S845"/>
    <mergeCell ref="U845:V845"/>
    <mergeCell ref="W845:X845"/>
    <mergeCell ref="Y845:Z845"/>
    <mergeCell ref="A846:C846"/>
    <mergeCell ref="D846:F846"/>
    <mergeCell ref="G846:H846"/>
    <mergeCell ref="K846:L846"/>
    <mergeCell ref="M846:O846"/>
    <mergeCell ref="P844:Q844"/>
    <mergeCell ref="R844:S844"/>
    <mergeCell ref="U844:V844"/>
    <mergeCell ref="W844:X844"/>
    <mergeCell ref="Y844:Z844"/>
    <mergeCell ref="A845:C845"/>
    <mergeCell ref="D845:F845"/>
    <mergeCell ref="G845:H845"/>
    <mergeCell ref="K845:L845"/>
    <mergeCell ref="M845:O845"/>
    <mergeCell ref="P843:Q843"/>
    <mergeCell ref="R843:S843"/>
    <mergeCell ref="U843:V843"/>
    <mergeCell ref="W843:X843"/>
    <mergeCell ref="Y843:Z843"/>
    <mergeCell ref="A844:C844"/>
    <mergeCell ref="D844:F844"/>
    <mergeCell ref="G844:H844"/>
    <mergeCell ref="K844:L844"/>
    <mergeCell ref="M844:O844"/>
    <mergeCell ref="P842:Q842"/>
    <mergeCell ref="R842:S842"/>
    <mergeCell ref="U842:V842"/>
    <mergeCell ref="W842:X842"/>
    <mergeCell ref="Y842:Z842"/>
    <mergeCell ref="A843:C843"/>
    <mergeCell ref="D843:F843"/>
    <mergeCell ref="G843:H843"/>
    <mergeCell ref="K843:L843"/>
    <mergeCell ref="M843:O843"/>
    <mergeCell ref="P841:Q841"/>
    <mergeCell ref="R841:S841"/>
    <mergeCell ref="U841:V841"/>
    <mergeCell ref="W841:X841"/>
    <mergeCell ref="Y841:Z841"/>
    <mergeCell ref="A842:C842"/>
    <mergeCell ref="D842:F842"/>
    <mergeCell ref="G842:H842"/>
    <mergeCell ref="K842:L842"/>
    <mergeCell ref="M842:O842"/>
    <mergeCell ref="P840:Q840"/>
    <mergeCell ref="R840:S840"/>
    <mergeCell ref="U840:V840"/>
    <mergeCell ref="W840:X840"/>
    <mergeCell ref="Y840:Z840"/>
    <mergeCell ref="A841:C841"/>
    <mergeCell ref="D841:F841"/>
    <mergeCell ref="G841:H841"/>
    <mergeCell ref="K841:L841"/>
    <mergeCell ref="M841:O841"/>
    <mergeCell ref="P839:Q839"/>
    <mergeCell ref="R839:S839"/>
    <mergeCell ref="U839:V839"/>
    <mergeCell ref="W839:X839"/>
    <mergeCell ref="Y839:Z839"/>
    <mergeCell ref="A840:C840"/>
    <mergeCell ref="D840:F840"/>
    <mergeCell ref="G840:H840"/>
    <mergeCell ref="K840:L840"/>
    <mergeCell ref="M840:O840"/>
    <mergeCell ref="P838:Q838"/>
    <mergeCell ref="R838:S838"/>
    <mergeCell ref="U838:V838"/>
    <mergeCell ref="W838:X838"/>
    <mergeCell ref="Y838:Z838"/>
    <mergeCell ref="A839:C839"/>
    <mergeCell ref="D839:F839"/>
    <mergeCell ref="G839:H839"/>
    <mergeCell ref="K839:L839"/>
    <mergeCell ref="M839:O839"/>
    <mergeCell ref="P837:Q837"/>
    <mergeCell ref="R837:S837"/>
    <mergeCell ref="U837:V837"/>
    <mergeCell ref="W837:X837"/>
    <mergeCell ref="Y837:Z837"/>
    <mergeCell ref="A838:C838"/>
    <mergeCell ref="D838:F838"/>
    <mergeCell ref="G838:H838"/>
    <mergeCell ref="K838:L838"/>
    <mergeCell ref="M838:O838"/>
    <mergeCell ref="P836:Q836"/>
    <mergeCell ref="R836:S836"/>
    <mergeCell ref="U836:V836"/>
    <mergeCell ref="W836:X836"/>
    <mergeCell ref="Y836:Z836"/>
    <mergeCell ref="A837:C837"/>
    <mergeCell ref="D837:F837"/>
    <mergeCell ref="G837:H837"/>
    <mergeCell ref="K837:L837"/>
    <mergeCell ref="M837:O837"/>
    <mergeCell ref="P835:Q835"/>
    <mergeCell ref="R835:S835"/>
    <mergeCell ref="U835:V835"/>
    <mergeCell ref="W835:X835"/>
    <mergeCell ref="Y835:Z835"/>
    <mergeCell ref="A836:C836"/>
    <mergeCell ref="D836:F836"/>
    <mergeCell ref="G836:H836"/>
    <mergeCell ref="K836:L836"/>
    <mergeCell ref="M836:O836"/>
    <mergeCell ref="P834:Q834"/>
    <mergeCell ref="R834:S834"/>
    <mergeCell ref="U834:V834"/>
    <mergeCell ref="W834:X834"/>
    <mergeCell ref="Y834:Z834"/>
    <mergeCell ref="A835:C835"/>
    <mergeCell ref="D835:F835"/>
    <mergeCell ref="G835:H835"/>
    <mergeCell ref="K835:L835"/>
    <mergeCell ref="M835:O835"/>
    <mergeCell ref="P833:Q833"/>
    <mergeCell ref="R833:S833"/>
    <mergeCell ref="U833:V833"/>
    <mergeCell ref="W833:X833"/>
    <mergeCell ref="Y833:Z833"/>
    <mergeCell ref="A834:C834"/>
    <mergeCell ref="D834:F834"/>
    <mergeCell ref="G834:H834"/>
    <mergeCell ref="K834:L834"/>
    <mergeCell ref="M834:O834"/>
    <mergeCell ref="P832:Q832"/>
    <mergeCell ref="R832:S832"/>
    <mergeCell ref="U832:V832"/>
    <mergeCell ref="W832:X832"/>
    <mergeCell ref="Y832:Z832"/>
    <mergeCell ref="A833:C833"/>
    <mergeCell ref="D833:F833"/>
    <mergeCell ref="G833:H833"/>
    <mergeCell ref="K833:L833"/>
    <mergeCell ref="M833:O833"/>
    <mergeCell ref="P831:Q831"/>
    <mergeCell ref="R831:S831"/>
    <mergeCell ref="U831:V831"/>
    <mergeCell ref="W831:X831"/>
    <mergeCell ref="Y831:Z831"/>
    <mergeCell ref="A832:C832"/>
    <mergeCell ref="D832:F832"/>
    <mergeCell ref="G832:H832"/>
    <mergeCell ref="K832:L832"/>
    <mergeCell ref="M832:O832"/>
    <mergeCell ref="P830:Q830"/>
    <mergeCell ref="R830:S830"/>
    <mergeCell ref="U830:V830"/>
    <mergeCell ref="W830:X830"/>
    <mergeCell ref="Y830:Z830"/>
    <mergeCell ref="A831:C831"/>
    <mergeCell ref="D831:F831"/>
    <mergeCell ref="G831:H831"/>
    <mergeCell ref="K831:L831"/>
    <mergeCell ref="M831:O831"/>
    <mergeCell ref="P829:Q829"/>
    <mergeCell ref="R829:S829"/>
    <mergeCell ref="U829:V829"/>
    <mergeCell ref="W829:X829"/>
    <mergeCell ref="Y829:Z829"/>
    <mergeCell ref="A830:C830"/>
    <mergeCell ref="D830:F830"/>
    <mergeCell ref="G830:H830"/>
    <mergeCell ref="K830:L830"/>
    <mergeCell ref="M830:O830"/>
    <mergeCell ref="P828:Q828"/>
    <mergeCell ref="R828:S828"/>
    <mergeCell ref="U828:V828"/>
    <mergeCell ref="W828:X828"/>
    <mergeCell ref="Y828:Z828"/>
    <mergeCell ref="A829:C829"/>
    <mergeCell ref="D829:F829"/>
    <mergeCell ref="G829:H829"/>
    <mergeCell ref="K829:L829"/>
    <mergeCell ref="M829:O829"/>
    <mergeCell ref="P827:Q827"/>
    <mergeCell ref="R827:S827"/>
    <mergeCell ref="U827:V827"/>
    <mergeCell ref="W827:X827"/>
    <mergeCell ref="Y827:Z827"/>
    <mergeCell ref="A828:C828"/>
    <mergeCell ref="D828:F828"/>
    <mergeCell ref="G828:H828"/>
    <mergeCell ref="K828:L828"/>
    <mergeCell ref="M828:O828"/>
    <mergeCell ref="P826:Q826"/>
    <mergeCell ref="R826:S826"/>
    <mergeCell ref="U826:V826"/>
    <mergeCell ref="W826:X826"/>
    <mergeCell ref="Y826:Z826"/>
    <mergeCell ref="A827:C827"/>
    <mergeCell ref="D827:F827"/>
    <mergeCell ref="G827:H827"/>
    <mergeCell ref="K827:L827"/>
    <mergeCell ref="M827:O827"/>
    <mergeCell ref="P825:Q825"/>
    <mergeCell ref="R825:S825"/>
    <mergeCell ref="U825:V825"/>
    <mergeCell ref="W825:X825"/>
    <mergeCell ref="Y825:Z825"/>
    <mergeCell ref="A826:C826"/>
    <mergeCell ref="D826:F826"/>
    <mergeCell ref="G826:H826"/>
    <mergeCell ref="K826:L826"/>
    <mergeCell ref="M826:O826"/>
    <mergeCell ref="P824:Q824"/>
    <mergeCell ref="R824:S824"/>
    <mergeCell ref="U824:V824"/>
    <mergeCell ref="W824:X824"/>
    <mergeCell ref="Y824:Z824"/>
    <mergeCell ref="A825:C825"/>
    <mergeCell ref="D825:F825"/>
    <mergeCell ref="G825:H825"/>
    <mergeCell ref="K825:L825"/>
    <mergeCell ref="M825:O825"/>
    <mergeCell ref="P823:Q823"/>
    <mergeCell ref="R823:S823"/>
    <mergeCell ref="U823:V823"/>
    <mergeCell ref="W823:X823"/>
    <mergeCell ref="Y823:Z823"/>
    <mergeCell ref="A824:C824"/>
    <mergeCell ref="D824:F824"/>
    <mergeCell ref="G824:H824"/>
    <mergeCell ref="K824:L824"/>
    <mergeCell ref="M824:O824"/>
    <mergeCell ref="P822:Q822"/>
    <mergeCell ref="R822:S822"/>
    <mergeCell ref="U822:V822"/>
    <mergeCell ref="W822:X822"/>
    <mergeCell ref="Y822:Z822"/>
    <mergeCell ref="A823:C823"/>
    <mergeCell ref="D823:F823"/>
    <mergeCell ref="G823:H823"/>
    <mergeCell ref="K823:L823"/>
    <mergeCell ref="M823:O823"/>
    <mergeCell ref="P821:Q821"/>
    <mergeCell ref="R821:S821"/>
    <mergeCell ref="U821:V821"/>
    <mergeCell ref="W821:X821"/>
    <mergeCell ref="Y821:Z821"/>
    <mergeCell ref="A822:C822"/>
    <mergeCell ref="D822:F822"/>
    <mergeCell ref="G822:H822"/>
    <mergeCell ref="K822:L822"/>
    <mergeCell ref="M822:O822"/>
    <mergeCell ref="P820:Q820"/>
    <mergeCell ref="R820:S820"/>
    <mergeCell ref="U820:V820"/>
    <mergeCell ref="W820:X820"/>
    <mergeCell ref="Y820:Z820"/>
    <mergeCell ref="A821:C821"/>
    <mergeCell ref="D821:F821"/>
    <mergeCell ref="G821:H821"/>
    <mergeCell ref="K821:L821"/>
    <mergeCell ref="M821:O821"/>
    <mergeCell ref="P819:Q819"/>
    <mergeCell ref="R819:S819"/>
    <mergeCell ref="U819:V819"/>
    <mergeCell ref="W819:X819"/>
    <mergeCell ref="Y819:Z819"/>
    <mergeCell ref="A820:C820"/>
    <mergeCell ref="D820:F820"/>
    <mergeCell ref="G820:H820"/>
    <mergeCell ref="K820:L820"/>
    <mergeCell ref="M820:O820"/>
    <mergeCell ref="P818:Q818"/>
    <mergeCell ref="R818:S818"/>
    <mergeCell ref="U818:V818"/>
    <mergeCell ref="W818:X818"/>
    <mergeCell ref="Y818:Z818"/>
    <mergeCell ref="A819:C819"/>
    <mergeCell ref="D819:F819"/>
    <mergeCell ref="G819:H819"/>
    <mergeCell ref="K819:L819"/>
    <mergeCell ref="M819:O819"/>
    <mergeCell ref="P817:Q817"/>
    <mergeCell ref="R817:S817"/>
    <mergeCell ref="U817:V817"/>
    <mergeCell ref="W817:X817"/>
    <mergeCell ref="Y817:Z817"/>
    <mergeCell ref="A818:C818"/>
    <mergeCell ref="D818:F818"/>
    <mergeCell ref="G818:H818"/>
    <mergeCell ref="K818:L818"/>
    <mergeCell ref="M818:O818"/>
    <mergeCell ref="P816:Q816"/>
    <mergeCell ref="R816:S816"/>
    <mergeCell ref="U816:V816"/>
    <mergeCell ref="W816:X816"/>
    <mergeCell ref="Y816:Z816"/>
    <mergeCell ref="A817:C817"/>
    <mergeCell ref="D817:F817"/>
    <mergeCell ref="G817:H817"/>
    <mergeCell ref="K817:L817"/>
    <mergeCell ref="M817:O817"/>
    <mergeCell ref="P815:Q815"/>
    <mergeCell ref="R815:S815"/>
    <mergeCell ref="U815:V815"/>
    <mergeCell ref="W815:X815"/>
    <mergeCell ref="Y815:Z815"/>
    <mergeCell ref="A816:C816"/>
    <mergeCell ref="D816:F816"/>
    <mergeCell ref="G816:H816"/>
    <mergeCell ref="K816:L816"/>
    <mergeCell ref="M816:O816"/>
    <mergeCell ref="P814:Q814"/>
    <mergeCell ref="R814:S814"/>
    <mergeCell ref="U814:V814"/>
    <mergeCell ref="W814:X814"/>
    <mergeCell ref="Y814:Z814"/>
    <mergeCell ref="A815:C815"/>
    <mergeCell ref="D815:F815"/>
    <mergeCell ref="G815:H815"/>
    <mergeCell ref="K815:L815"/>
    <mergeCell ref="M815:O815"/>
    <mergeCell ref="P813:Q813"/>
    <mergeCell ref="R813:S813"/>
    <mergeCell ref="U813:V813"/>
    <mergeCell ref="W813:X813"/>
    <mergeCell ref="Y813:Z813"/>
    <mergeCell ref="A814:C814"/>
    <mergeCell ref="D814:F814"/>
    <mergeCell ref="G814:H814"/>
    <mergeCell ref="K814:L814"/>
    <mergeCell ref="M814:O814"/>
    <mergeCell ref="P812:Q812"/>
    <mergeCell ref="R812:S812"/>
    <mergeCell ref="U812:V812"/>
    <mergeCell ref="W812:X812"/>
    <mergeCell ref="Y812:Z812"/>
    <mergeCell ref="A813:C813"/>
    <mergeCell ref="D813:F813"/>
    <mergeCell ref="G813:H813"/>
    <mergeCell ref="K813:L813"/>
    <mergeCell ref="M813:O813"/>
    <mergeCell ref="P811:Q811"/>
    <mergeCell ref="R811:S811"/>
    <mergeCell ref="U811:V811"/>
    <mergeCell ref="W811:X811"/>
    <mergeCell ref="Y811:Z811"/>
    <mergeCell ref="A812:C812"/>
    <mergeCell ref="D812:F812"/>
    <mergeCell ref="G812:H812"/>
    <mergeCell ref="K812:L812"/>
    <mergeCell ref="M812:O812"/>
    <mergeCell ref="P810:Q810"/>
    <mergeCell ref="R810:S810"/>
    <mergeCell ref="U810:V810"/>
    <mergeCell ref="W810:X810"/>
    <mergeCell ref="Y810:Z810"/>
    <mergeCell ref="A811:C811"/>
    <mergeCell ref="D811:F811"/>
    <mergeCell ref="G811:H811"/>
    <mergeCell ref="K811:L811"/>
    <mergeCell ref="M811:O811"/>
    <mergeCell ref="P809:Q809"/>
    <mergeCell ref="R809:S809"/>
    <mergeCell ref="U809:V809"/>
    <mergeCell ref="W809:X809"/>
    <mergeCell ref="Y809:Z809"/>
    <mergeCell ref="A810:C810"/>
    <mergeCell ref="D810:F810"/>
    <mergeCell ref="G810:H810"/>
    <mergeCell ref="K810:L810"/>
    <mergeCell ref="M810:O810"/>
    <mergeCell ref="P808:Q808"/>
    <mergeCell ref="R808:S808"/>
    <mergeCell ref="U808:V808"/>
    <mergeCell ref="W808:X808"/>
    <mergeCell ref="Y808:Z808"/>
    <mergeCell ref="A809:C809"/>
    <mergeCell ref="D809:F809"/>
    <mergeCell ref="G809:H809"/>
    <mergeCell ref="K809:L809"/>
    <mergeCell ref="M809:O809"/>
    <mergeCell ref="P807:Q807"/>
    <mergeCell ref="R807:S807"/>
    <mergeCell ref="U807:V807"/>
    <mergeCell ref="W807:X807"/>
    <mergeCell ref="Y807:Z807"/>
    <mergeCell ref="A808:C808"/>
    <mergeCell ref="D808:F808"/>
    <mergeCell ref="G808:H808"/>
    <mergeCell ref="K808:L808"/>
    <mergeCell ref="M808:O808"/>
    <mergeCell ref="P806:Q806"/>
    <mergeCell ref="R806:S806"/>
    <mergeCell ref="U806:V806"/>
    <mergeCell ref="W806:X806"/>
    <mergeCell ref="Y806:Z806"/>
    <mergeCell ref="A807:C807"/>
    <mergeCell ref="D807:F807"/>
    <mergeCell ref="G807:H807"/>
    <mergeCell ref="K807:L807"/>
    <mergeCell ref="M807:O807"/>
    <mergeCell ref="P805:Q805"/>
    <mergeCell ref="R805:S805"/>
    <mergeCell ref="U805:V805"/>
    <mergeCell ref="W805:X805"/>
    <mergeCell ref="Y805:Z805"/>
    <mergeCell ref="A806:C806"/>
    <mergeCell ref="D806:F806"/>
    <mergeCell ref="G806:H806"/>
    <mergeCell ref="K806:L806"/>
    <mergeCell ref="M806:O806"/>
    <mergeCell ref="P804:Q804"/>
    <mergeCell ref="R804:S804"/>
    <mergeCell ref="U804:V804"/>
    <mergeCell ref="W804:X804"/>
    <mergeCell ref="Y804:Z804"/>
    <mergeCell ref="A805:C805"/>
    <mergeCell ref="D805:F805"/>
    <mergeCell ref="G805:H805"/>
    <mergeCell ref="K805:L805"/>
    <mergeCell ref="M805:O805"/>
    <mergeCell ref="P803:Q803"/>
    <mergeCell ref="R803:S803"/>
    <mergeCell ref="U803:V803"/>
    <mergeCell ref="W803:X803"/>
    <mergeCell ref="Y803:Z803"/>
    <mergeCell ref="A804:C804"/>
    <mergeCell ref="D804:F804"/>
    <mergeCell ref="G804:H804"/>
    <mergeCell ref="K804:L804"/>
    <mergeCell ref="M804:O804"/>
    <mergeCell ref="P802:Q802"/>
    <mergeCell ref="R802:S802"/>
    <mergeCell ref="U802:V802"/>
    <mergeCell ref="W802:X802"/>
    <mergeCell ref="Y802:Z802"/>
    <mergeCell ref="A803:C803"/>
    <mergeCell ref="D803:F803"/>
    <mergeCell ref="G803:H803"/>
    <mergeCell ref="K803:L803"/>
    <mergeCell ref="M803:O803"/>
    <mergeCell ref="P801:Q801"/>
    <mergeCell ref="R801:S801"/>
    <mergeCell ref="U801:V801"/>
    <mergeCell ref="W801:X801"/>
    <mergeCell ref="Y801:Z801"/>
    <mergeCell ref="A802:C802"/>
    <mergeCell ref="D802:F802"/>
    <mergeCell ref="G802:H802"/>
    <mergeCell ref="K802:L802"/>
    <mergeCell ref="M802:O802"/>
    <mergeCell ref="P800:Q800"/>
    <mergeCell ref="R800:S800"/>
    <mergeCell ref="U800:V800"/>
    <mergeCell ref="W800:X800"/>
    <mergeCell ref="Y800:Z800"/>
    <mergeCell ref="A801:C801"/>
    <mergeCell ref="D801:F801"/>
    <mergeCell ref="G801:H801"/>
    <mergeCell ref="K801:L801"/>
    <mergeCell ref="M801:O801"/>
    <mergeCell ref="P799:Q799"/>
    <mergeCell ref="R799:S799"/>
    <mergeCell ref="U799:V799"/>
    <mergeCell ref="W799:X799"/>
    <mergeCell ref="Y799:Z799"/>
    <mergeCell ref="A800:C800"/>
    <mergeCell ref="D800:F800"/>
    <mergeCell ref="G800:H800"/>
    <mergeCell ref="K800:L800"/>
    <mergeCell ref="M800:O800"/>
    <mergeCell ref="P798:Q798"/>
    <mergeCell ref="R798:S798"/>
    <mergeCell ref="U798:V798"/>
    <mergeCell ref="W798:X798"/>
    <mergeCell ref="Y798:Z798"/>
    <mergeCell ref="A799:C799"/>
    <mergeCell ref="D799:F799"/>
    <mergeCell ref="G799:H799"/>
    <mergeCell ref="K799:L799"/>
    <mergeCell ref="M799:O799"/>
    <mergeCell ref="P797:Q797"/>
    <mergeCell ref="R797:S797"/>
    <mergeCell ref="U797:V797"/>
    <mergeCell ref="W797:X797"/>
    <mergeCell ref="Y797:Z797"/>
    <mergeCell ref="A798:C798"/>
    <mergeCell ref="D798:F798"/>
    <mergeCell ref="G798:H798"/>
    <mergeCell ref="K798:L798"/>
    <mergeCell ref="M798:O798"/>
    <mergeCell ref="P796:Q796"/>
    <mergeCell ref="R796:S796"/>
    <mergeCell ref="U796:V796"/>
    <mergeCell ref="W796:X796"/>
    <mergeCell ref="Y796:Z796"/>
    <mergeCell ref="A797:C797"/>
    <mergeCell ref="D797:F797"/>
    <mergeCell ref="G797:H797"/>
    <mergeCell ref="K797:L797"/>
    <mergeCell ref="M797:O797"/>
    <mergeCell ref="P795:Q795"/>
    <mergeCell ref="R795:S795"/>
    <mergeCell ref="U795:V795"/>
    <mergeCell ref="W795:X795"/>
    <mergeCell ref="Y795:Z795"/>
    <mergeCell ref="A796:C796"/>
    <mergeCell ref="D796:F796"/>
    <mergeCell ref="G796:H796"/>
    <mergeCell ref="K796:L796"/>
    <mergeCell ref="M796:O796"/>
    <mergeCell ref="P794:Q794"/>
    <mergeCell ref="R794:S794"/>
    <mergeCell ref="U794:V794"/>
    <mergeCell ref="W794:X794"/>
    <mergeCell ref="Y794:Z794"/>
    <mergeCell ref="A795:C795"/>
    <mergeCell ref="D795:F795"/>
    <mergeCell ref="G795:H795"/>
    <mergeCell ref="K795:L795"/>
    <mergeCell ref="M795:O795"/>
    <mergeCell ref="P793:Q793"/>
    <mergeCell ref="R793:S793"/>
    <mergeCell ref="U793:V793"/>
    <mergeCell ref="W793:X793"/>
    <mergeCell ref="Y793:Z793"/>
    <mergeCell ref="A794:C794"/>
    <mergeCell ref="D794:F794"/>
    <mergeCell ref="G794:H794"/>
    <mergeCell ref="K794:L794"/>
    <mergeCell ref="M794:O794"/>
    <mergeCell ref="P792:Q792"/>
    <mergeCell ref="R792:S792"/>
    <mergeCell ref="U792:V792"/>
    <mergeCell ref="W792:X792"/>
    <mergeCell ref="Y792:Z792"/>
    <mergeCell ref="A793:C793"/>
    <mergeCell ref="D793:F793"/>
    <mergeCell ref="G793:H793"/>
    <mergeCell ref="K793:L793"/>
    <mergeCell ref="M793:O793"/>
    <mergeCell ref="P791:Q791"/>
    <mergeCell ref="R791:S791"/>
    <mergeCell ref="U791:V791"/>
    <mergeCell ref="W791:X791"/>
    <mergeCell ref="Y791:Z791"/>
    <mergeCell ref="A792:C792"/>
    <mergeCell ref="D792:F792"/>
    <mergeCell ref="G792:H792"/>
    <mergeCell ref="K792:L792"/>
    <mergeCell ref="M792:O792"/>
    <mergeCell ref="P790:Q790"/>
    <mergeCell ref="R790:S790"/>
    <mergeCell ref="U790:V790"/>
    <mergeCell ref="W790:X790"/>
    <mergeCell ref="Y790:Z790"/>
    <mergeCell ref="A791:C791"/>
    <mergeCell ref="D791:F791"/>
    <mergeCell ref="G791:H791"/>
    <mergeCell ref="K791:L791"/>
    <mergeCell ref="M791:O791"/>
    <mergeCell ref="P789:Q789"/>
    <mergeCell ref="R789:S789"/>
    <mergeCell ref="U789:V789"/>
    <mergeCell ref="W789:X789"/>
    <mergeCell ref="Y789:Z789"/>
    <mergeCell ref="A790:C790"/>
    <mergeCell ref="D790:F790"/>
    <mergeCell ref="G790:H790"/>
    <mergeCell ref="K790:L790"/>
    <mergeCell ref="M790:O790"/>
    <mergeCell ref="P788:Q788"/>
    <mergeCell ref="R788:S788"/>
    <mergeCell ref="U788:V788"/>
    <mergeCell ref="W788:X788"/>
    <mergeCell ref="Y788:Z788"/>
    <mergeCell ref="A789:C789"/>
    <mergeCell ref="D789:F789"/>
    <mergeCell ref="G789:H789"/>
    <mergeCell ref="K789:L789"/>
    <mergeCell ref="M789:O789"/>
    <mergeCell ref="P787:Q787"/>
    <mergeCell ref="R787:S787"/>
    <mergeCell ref="U787:V787"/>
    <mergeCell ref="W787:X787"/>
    <mergeCell ref="Y787:Z787"/>
    <mergeCell ref="A788:C788"/>
    <mergeCell ref="D788:F788"/>
    <mergeCell ref="G788:H788"/>
    <mergeCell ref="K788:L788"/>
    <mergeCell ref="M788:O788"/>
    <mergeCell ref="P786:Q786"/>
    <mergeCell ref="R786:S786"/>
    <mergeCell ref="U786:V786"/>
    <mergeCell ref="W786:X786"/>
    <mergeCell ref="Y786:Z786"/>
    <mergeCell ref="A787:C787"/>
    <mergeCell ref="D787:F787"/>
    <mergeCell ref="G787:H787"/>
    <mergeCell ref="K787:L787"/>
    <mergeCell ref="M787:O787"/>
    <mergeCell ref="P785:Q785"/>
    <mergeCell ref="R785:S785"/>
    <mergeCell ref="U785:V785"/>
    <mergeCell ref="W785:X785"/>
    <mergeCell ref="Y785:Z785"/>
    <mergeCell ref="A786:C786"/>
    <mergeCell ref="D786:F786"/>
    <mergeCell ref="G786:H786"/>
    <mergeCell ref="K786:L786"/>
    <mergeCell ref="M786:O786"/>
    <mergeCell ref="P784:Q784"/>
    <mergeCell ref="R784:S784"/>
    <mergeCell ref="U784:V784"/>
    <mergeCell ref="W784:X784"/>
    <mergeCell ref="Y784:Z784"/>
    <mergeCell ref="A785:C785"/>
    <mergeCell ref="D785:F785"/>
    <mergeCell ref="G785:H785"/>
    <mergeCell ref="K785:L785"/>
    <mergeCell ref="M785:O785"/>
    <mergeCell ref="P783:Q783"/>
    <mergeCell ref="R783:S783"/>
    <mergeCell ref="U783:V783"/>
    <mergeCell ref="W783:X783"/>
    <mergeCell ref="Y783:Z783"/>
    <mergeCell ref="A784:C784"/>
    <mergeCell ref="D784:F784"/>
    <mergeCell ref="G784:H784"/>
    <mergeCell ref="K784:L784"/>
    <mergeCell ref="M784:O784"/>
    <mergeCell ref="P782:Q782"/>
    <mergeCell ref="R782:S782"/>
    <mergeCell ref="U782:V782"/>
    <mergeCell ref="W782:X782"/>
    <mergeCell ref="Y782:Z782"/>
    <mergeCell ref="A783:C783"/>
    <mergeCell ref="D783:F783"/>
    <mergeCell ref="G783:H783"/>
    <mergeCell ref="K783:L783"/>
    <mergeCell ref="M783:O783"/>
    <mergeCell ref="P781:Q781"/>
    <mergeCell ref="R781:S781"/>
    <mergeCell ref="U781:V781"/>
    <mergeCell ref="W781:X781"/>
    <mergeCell ref="Y781:Z781"/>
    <mergeCell ref="A782:C782"/>
    <mergeCell ref="D782:F782"/>
    <mergeCell ref="G782:H782"/>
    <mergeCell ref="K782:L782"/>
    <mergeCell ref="M782:O782"/>
    <mergeCell ref="P780:Q780"/>
    <mergeCell ref="R780:S780"/>
    <mergeCell ref="U780:V780"/>
    <mergeCell ref="W780:X780"/>
    <mergeCell ref="Y780:Z780"/>
    <mergeCell ref="A781:C781"/>
    <mergeCell ref="D781:F781"/>
    <mergeCell ref="G781:H781"/>
    <mergeCell ref="K781:L781"/>
    <mergeCell ref="M781:O781"/>
    <mergeCell ref="P779:Q779"/>
    <mergeCell ref="R779:S779"/>
    <mergeCell ref="U779:V779"/>
    <mergeCell ref="W779:X779"/>
    <mergeCell ref="Y779:Z779"/>
    <mergeCell ref="A780:C780"/>
    <mergeCell ref="D780:F780"/>
    <mergeCell ref="G780:H780"/>
    <mergeCell ref="K780:L780"/>
    <mergeCell ref="M780:O780"/>
    <mergeCell ref="P778:Q778"/>
    <mergeCell ref="R778:S778"/>
    <mergeCell ref="U778:V778"/>
    <mergeCell ref="W778:X778"/>
    <mergeCell ref="Y778:Z778"/>
    <mergeCell ref="A779:C779"/>
    <mergeCell ref="D779:F779"/>
    <mergeCell ref="G779:H779"/>
    <mergeCell ref="K779:L779"/>
    <mergeCell ref="M779:O779"/>
    <mergeCell ref="P777:Q777"/>
    <mergeCell ref="R777:S777"/>
    <mergeCell ref="U777:V777"/>
    <mergeCell ref="W777:X777"/>
    <mergeCell ref="Y777:Z777"/>
    <mergeCell ref="A778:C778"/>
    <mergeCell ref="D778:F778"/>
    <mergeCell ref="G778:H778"/>
    <mergeCell ref="K778:L778"/>
    <mergeCell ref="M778:O778"/>
    <mergeCell ref="P776:Q776"/>
    <mergeCell ref="R776:S776"/>
    <mergeCell ref="U776:V776"/>
    <mergeCell ref="W776:X776"/>
    <mergeCell ref="Y776:Z776"/>
    <mergeCell ref="A777:C777"/>
    <mergeCell ref="D777:F777"/>
    <mergeCell ref="G777:H777"/>
    <mergeCell ref="K777:L777"/>
    <mergeCell ref="M777:O777"/>
    <mergeCell ref="P775:Q775"/>
    <mergeCell ref="R775:S775"/>
    <mergeCell ref="U775:V775"/>
    <mergeCell ref="W775:X775"/>
    <mergeCell ref="Y775:Z775"/>
    <mergeCell ref="A776:C776"/>
    <mergeCell ref="D776:F776"/>
    <mergeCell ref="G776:H776"/>
    <mergeCell ref="K776:L776"/>
    <mergeCell ref="M776:O776"/>
    <mergeCell ref="P774:Q774"/>
    <mergeCell ref="R774:S774"/>
    <mergeCell ref="U774:V774"/>
    <mergeCell ref="W774:X774"/>
    <mergeCell ref="Y774:Z774"/>
    <mergeCell ref="A775:C775"/>
    <mergeCell ref="D775:F775"/>
    <mergeCell ref="G775:H775"/>
    <mergeCell ref="K775:L775"/>
    <mergeCell ref="M775:O775"/>
    <mergeCell ref="P773:Q773"/>
    <mergeCell ref="R773:S773"/>
    <mergeCell ref="U773:V773"/>
    <mergeCell ref="W773:X773"/>
    <mergeCell ref="Y773:Z773"/>
    <mergeCell ref="A774:C774"/>
    <mergeCell ref="D774:F774"/>
    <mergeCell ref="G774:H774"/>
    <mergeCell ref="K774:L774"/>
    <mergeCell ref="M774:O774"/>
    <mergeCell ref="P772:Q772"/>
    <mergeCell ref="R772:S772"/>
    <mergeCell ref="U772:V772"/>
    <mergeCell ref="W772:X772"/>
    <mergeCell ref="Y772:Z772"/>
    <mergeCell ref="A773:C773"/>
    <mergeCell ref="D773:F773"/>
    <mergeCell ref="G773:H773"/>
    <mergeCell ref="K773:L773"/>
    <mergeCell ref="M773:O773"/>
    <mergeCell ref="P771:Q771"/>
    <mergeCell ref="R771:S771"/>
    <mergeCell ref="U771:V771"/>
    <mergeCell ref="W771:X771"/>
    <mergeCell ref="Y771:Z771"/>
    <mergeCell ref="A772:C772"/>
    <mergeCell ref="D772:F772"/>
    <mergeCell ref="G772:H772"/>
    <mergeCell ref="K772:L772"/>
    <mergeCell ref="M772:O772"/>
    <mergeCell ref="P770:Q770"/>
    <mergeCell ref="R770:S770"/>
    <mergeCell ref="U770:V770"/>
    <mergeCell ref="W770:X770"/>
    <mergeCell ref="Y770:Z770"/>
    <mergeCell ref="A771:C771"/>
    <mergeCell ref="D771:F771"/>
    <mergeCell ref="G771:H771"/>
    <mergeCell ref="K771:L771"/>
    <mergeCell ref="M771:O771"/>
    <mergeCell ref="P769:Q769"/>
    <mergeCell ref="R769:S769"/>
    <mergeCell ref="U769:V769"/>
    <mergeCell ref="W769:X769"/>
    <mergeCell ref="Y769:Z769"/>
    <mergeCell ref="A770:C770"/>
    <mergeCell ref="D770:F770"/>
    <mergeCell ref="G770:H770"/>
    <mergeCell ref="K770:L770"/>
    <mergeCell ref="M770:O770"/>
    <mergeCell ref="P768:Q768"/>
    <mergeCell ref="R768:S768"/>
    <mergeCell ref="U768:V768"/>
    <mergeCell ref="W768:X768"/>
    <mergeCell ref="Y768:Z768"/>
    <mergeCell ref="A769:C769"/>
    <mergeCell ref="D769:F769"/>
    <mergeCell ref="G769:H769"/>
    <mergeCell ref="K769:L769"/>
    <mergeCell ref="M769:O769"/>
    <mergeCell ref="P767:Q767"/>
    <mergeCell ref="R767:S767"/>
    <mergeCell ref="U767:V767"/>
    <mergeCell ref="W767:X767"/>
    <mergeCell ref="Y767:Z767"/>
    <mergeCell ref="A768:C768"/>
    <mergeCell ref="D768:F768"/>
    <mergeCell ref="G768:H768"/>
    <mergeCell ref="K768:L768"/>
    <mergeCell ref="M768:O768"/>
    <mergeCell ref="P766:Q766"/>
    <mergeCell ref="R766:S766"/>
    <mergeCell ref="U766:V766"/>
    <mergeCell ref="W766:X766"/>
    <mergeCell ref="Y766:Z766"/>
    <mergeCell ref="A767:C767"/>
    <mergeCell ref="D767:F767"/>
    <mergeCell ref="G767:H767"/>
    <mergeCell ref="K767:L767"/>
    <mergeCell ref="M767:O767"/>
    <mergeCell ref="P765:Q765"/>
    <mergeCell ref="R765:S765"/>
    <mergeCell ref="U765:V765"/>
    <mergeCell ref="W765:X765"/>
    <mergeCell ref="Y765:Z765"/>
    <mergeCell ref="A766:C766"/>
    <mergeCell ref="D766:F766"/>
    <mergeCell ref="G766:H766"/>
    <mergeCell ref="K766:L766"/>
    <mergeCell ref="M766:O766"/>
    <mergeCell ref="P764:Q764"/>
    <mergeCell ref="R764:S764"/>
    <mergeCell ref="U764:V764"/>
    <mergeCell ref="W764:X764"/>
    <mergeCell ref="Y764:Z764"/>
    <mergeCell ref="A765:C765"/>
    <mergeCell ref="D765:F765"/>
    <mergeCell ref="G765:H765"/>
    <mergeCell ref="K765:L765"/>
    <mergeCell ref="M765:O765"/>
    <mergeCell ref="P763:Q763"/>
    <mergeCell ref="R763:S763"/>
    <mergeCell ref="U763:V763"/>
    <mergeCell ref="W763:X763"/>
    <mergeCell ref="Y763:Z763"/>
    <mergeCell ref="A764:C764"/>
    <mergeCell ref="D764:F764"/>
    <mergeCell ref="G764:H764"/>
    <mergeCell ref="K764:L764"/>
    <mergeCell ref="M764:O764"/>
    <mergeCell ref="P762:Q762"/>
    <mergeCell ref="R762:S762"/>
    <mergeCell ref="U762:V762"/>
    <mergeCell ref="W762:X762"/>
    <mergeCell ref="Y762:Z762"/>
    <mergeCell ref="A763:C763"/>
    <mergeCell ref="D763:F763"/>
    <mergeCell ref="G763:H763"/>
    <mergeCell ref="K763:L763"/>
    <mergeCell ref="M763:O763"/>
    <mergeCell ref="P761:Q761"/>
    <mergeCell ref="R761:S761"/>
    <mergeCell ref="U761:V761"/>
    <mergeCell ref="W761:X761"/>
    <mergeCell ref="Y761:Z761"/>
    <mergeCell ref="A762:C762"/>
    <mergeCell ref="D762:F762"/>
    <mergeCell ref="G762:H762"/>
    <mergeCell ref="K762:L762"/>
    <mergeCell ref="M762:O762"/>
    <mergeCell ref="P760:Q760"/>
    <mergeCell ref="R760:S760"/>
    <mergeCell ref="U760:V760"/>
    <mergeCell ref="W760:X760"/>
    <mergeCell ref="Y760:Z760"/>
    <mergeCell ref="A761:C761"/>
    <mergeCell ref="D761:F761"/>
    <mergeCell ref="G761:H761"/>
    <mergeCell ref="K761:L761"/>
    <mergeCell ref="M761:O761"/>
    <mergeCell ref="P759:Q759"/>
    <mergeCell ref="R759:S759"/>
    <mergeCell ref="U759:V759"/>
    <mergeCell ref="W759:X759"/>
    <mergeCell ref="Y759:Z759"/>
    <mergeCell ref="A760:C760"/>
    <mergeCell ref="D760:F760"/>
    <mergeCell ref="G760:H760"/>
    <mergeCell ref="K760:L760"/>
    <mergeCell ref="M760:O760"/>
    <mergeCell ref="P758:Q758"/>
    <mergeCell ref="R758:S758"/>
    <mergeCell ref="U758:V758"/>
    <mergeCell ref="W758:X758"/>
    <mergeCell ref="Y758:Z758"/>
    <mergeCell ref="A759:C759"/>
    <mergeCell ref="D759:F759"/>
    <mergeCell ref="G759:H759"/>
    <mergeCell ref="K759:L759"/>
    <mergeCell ref="M759:O759"/>
    <mergeCell ref="P757:Q757"/>
    <mergeCell ref="R757:S757"/>
    <mergeCell ref="U757:V757"/>
    <mergeCell ref="W757:X757"/>
    <mergeCell ref="Y757:Z757"/>
    <mergeCell ref="A758:C758"/>
    <mergeCell ref="D758:F758"/>
    <mergeCell ref="G758:H758"/>
    <mergeCell ref="K758:L758"/>
    <mergeCell ref="M758:O758"/>
    <mergeCell ref="P756:Q756"/>
    <mergeCell ref="R756:S756"/>
    <mergeCell ref="U756:V756"/>
    <mergeCell ref="W756:X756"/>
    <mergeCell ref="Y756:Z756"/>
    <mergeCell ref="A757:C757"/>
    <mergeCell ref="D757:F757"/>
    <mergeCell ref="G757:H757"/>
    <mergeCell ref="K757:L757"/>
    <mergeCell ref="M757:O757"/>
    <mergeCell ref="P755:Q755"/>
    <mergeCell ref="R755:S755"/>
    <mergeCell ref="U755:V755"/>
    <mergeCell ref="W755:X755"/>
    <mergeCell ref="Y755:Z755"/>
    <mergeCell ref="A756:C756"/>
    <mergeCell ref="D756:F756"/>
    <mergeCell ref="G756:H756"/>
    <mergeCell ref="K756:L756"/>
    <mergeCell ref="M756:O756"/>
    <mergeCell ref="P754:Q754"/>
    <mergeCell ref="R754:S754"/>
    <mergeCell ref="U754:V754"/>
    <mergeCell ref="W754:X754"/>
    <mergeCell ref="Y754:Z754"/>
    <mergeCell ref="A755:C755"/>
    <mergeCell ref="D755:F755"/>
    <mergeCell ref="G755:H755"/>
    <mergeCell ref="K755:L755"/>
    <mergeCell ref="M755:O755"/>
    <mergeCell ref="P753:Q753"/>
    <mergeCell ref="R753:S753"/>
    <mergeCell ref="U753:V753"/>
    <mergeCell ref="W753:X753"/>
    <mergeCell ref="Y753:Z753"/>
    <mergeCell ref="A754:C754"/>
    <mergeCell ref="D754:F754"/>
    <mergeCell ref="G754:H754"/>
    <mergeCell ref="K754:L754"/>
    <mergeCell ref="M754:O754"/>
    <mergeCell ref="P752:Q752"/>
    <mergeCell ref="R752:S752"/>
    <mergeCell ref="U752:V752"/>
    <mergeCell ref="W752:X752"/>
    <mergeCell ref="Y752:Z752"/>
    <mergeCell ref="A753:C753"/>
    <mergeCell ref="D753:F753"/>
    <mergeCell ref="G753:H753"/>
    <mergeCell ref="K753:L753"/>
    <mergeCell ref="M753:O753"/>
    <mergeCell ref="P751:Q751"/>
    <mergeCell ref="R751:S751"/>
    <mergeCell ref="U751:V751"/>
    <mergeCell ref="W751:X751"/>
    <mergeCell ref="Y751:Z751"/>
    <mergeCell ref="A752:C752"/>
    <mergeCell ref="D752:F752"/>
    <mergeCell ref="G752:H752"/>
    <mergeCell ref="K752:L752"/>
    <mergeCell ref="M752:O752"/>
    <mergeCell ref="P750:Q750"/>
    <mergeCell ref="R750:S750"/>
    <mergeCell ref="U750:V750"/>
    <mergeCell ref="W750:X750"/>
    <mergeCell ref="Y750:Z750"/>
    <mergeCell ref="A751:C751"/>
    <mergeCell ref="D751:F751"/>
    <mergeCell ref="G751:H751"/>
    <mergeCell ref="K751:L751"/>
    <mergeCell ref="M751:O751"/>
    <mergeCell ref="P749:Q749"/>
    <mergeCell ref="R749:S749"/>
    <mergeCell ref="U749:V749"/>
    <mergeCell ref="W749:X749"/>
    <mergeCell ref="Y749:Z749"/>
    <mergeCell ref="A750:C750"/>
    <mergeCell ref="D750:F750"/>
    <mergeCell ref="G750:H750"/>
    <mergeCell ref="K750:L750"/>
    <mergeCell ref="M750:O750"/>
    <mergeCell ref="P748:Q748"/>
    <mergeCell ref="R748:S748"/>
    <mergeCell ref="U748:V748"/>
    <mergeCell ref="W748:X748"/>
    <mergeCell ref="Y748:Z748"/>
    <mergeCell ref="A749:C749"/>
    <mergeCell ref="D749:F749"/>
    <mergeCell ref="G749:H749"/>
    <mergeCell ref="K749:L749"/>
    <mergeCell ref="M749:O749"/>
    <mergeCell ref="P747:Q747"/>
    <mergeCell ref="R747:S747"/>
    <mergeCell ref="U747:V747"/>
    <mergeCell ref="W747:X747"/>
    <mergeCell ref="Y747:Z747"/>
    <mergeCell ref="A748:C748"/>
    <mergeCell ref="D748:F748"/>
    <mergeCell ref="G748:H748"/>
    <mergeCell ref="K748:L748"/>
    <mergeCell ref="M748:O748"/>
    <mergeCell ref="P746:Q746"/>
    <mergeCell ref="R746:S746"/>
    <mergeCell ref="U746:V746"/>
    <mergeCell ref="W746:X746"/>
    <mergeCell ref="Y746:Z746"/>
    <mergeCell ref="A747:C747"/>
    <mergeCell ref="D747:F747"/>
    <mergeCell ref="G747:H747"/>
    <mergeCell ref="K747:L747"/>
    <mergeCell ref="M747:O747"/>
    <mergeCell ref="P745:Q745"/>
    <mergeCell ref="R745:S745"/>
    <mergeCell ref="U745:V745"/>
    <mergeCell ref="W745:X745"/>
    <mergeCell ref="Y745:Z745"/>
    <mergeCell ref="A746:C746"/>
    <mergeCell ref="D746:F746"/>
    <mergeCell ref="G746:H746"/>
    <mergeCell ref="K746:L746"/>
    <mergeCell ref="M746:O746"/>
    <mergeCell ref="P744:Q744"/>
    <mergeCell ref="R744:S744"/>
    <mergeCell ref="U744:V744"/>
    <mergeCell ref="W744:X744"/>
    <mergeCell ref="Y744:Z744"/>
    <mergeCell ref="A745:C745"/>
    <mergeCell ref="D745:F745"/>
    <mergeCell ref="G745:H745"/>
    <mergeCell ref="K745:L745"/>
    <mergeCell ref="M745:O745"/>
    <mergeCell ref="P743:Q743"/>
    <mergeCell ref="R743:S743"/>
    <mergeCell ref="U743:V743"/>
    <mergeCell ref="W743:X743"/>
    <mergeCell ref="Y743:Z743"/>
    <mergeCell ref="A744:C744"/>
    <mergeCell ref="D744:F744"/>
    <mergeCell ref="G744:H744"/>
    <mergeCell ref="K744:L744"/>
    <mergeCell ref="M744:O744"/>
    <mergeCell ref="P742:Q742"/>
    <mergeCell ref="R742:S742"/>
    <mergeCell ref="U742:V742"/>
    <mergeCell ref="W742:X742"/>
    <mergeCell ref="Y742:Z742"/>
    <mergeCell ref="A743:C743"/>
    <mergeCell ref="D743:F743"/>
    <mergeCell ref="G743:H743"/>
    <mergeCell ref="K743:L743"/>
    <mergeCell ref="M743:O743"/>
    <mergeCell ref="P741:Q741"/>
    <mergeCell ref="R741:S741"/>
    <mergeCell ref="U741:V741"/>
    <mergeCell ref="W741:X741"/>
    <mergeCell ref="Y741:Z741"/>
    <mergeCell ref="A742:C742"/>
    <mergeCell ref="D742:F742"/>
    <mergeCell ref="G742:H742"/>
    <mergeCell ref="K742:L742"/>
    <mergeCell ref="M742:O742"/>
    <mergeCell ref="P740:Q740"/>
    <mergeCell ref="R740:S740"/>
    <mergeCell ref="U740:V740"/>
    <mergeCell ref="W740:X740"/>
    <mergeCell ref="Y740:Z740"/>
    <mergeCell ref="A741:C741"/>
    <mergeCell ref="D741:F741"/>
    <mergeCell ref="G741:H741"/>
    <mergeCell ref="K741:L741"/>
    <mergeCell ref="M741:O741"/>
    <mergeCell ref="P739:Q739"/>
    <mergeCell ref="R739:S739"/>
    <mergeCell ref="U739:V739"/>
    <mergeCell ref="W739:X739"/>
    <mergeCell ref="Y739:Z739"/>
    <mergeCell ref="A740:C740"/>
    <mergeCell ref="D740:F740"/>
    <mergeCell ref="G740:H740"/>
    <mergeCell ref="K740:L740"/>
    <mergeCell ref="M740:O740"/>
    <mergeCell ref="P738:Q738"/>
    <mergeCell ref="R738:S738"/>
    <mergeCell ref="U738:V738"/>
    <mergeCell ref="W738:X738"/>
    <mergeCell ref="Y738:Z738"/>
    <mergeCell ref="A739:C739"/>
    <mergeCell ref="D739:F739"/>
    <mergeCell ref="G739:H739"/>
    <mergeCell ref="K739:L739"/>
    <mergeCell ref="M739:O739"/>
    <mergeCell ref="P737:Q737"/>
    <mergeCell ref="R737:S737"/>
    <mergeCell ref="U737:V737"/>
    <mergeCell ref="W737:X737"/>
    <mergeCell ref="Y737:Z737"/>
    <mergeCell ref="A738:C738"/>
    <mergeCell ref="D738:F738"/>
    <mergeCell ref="G738:H738"/>
    <mergeCell ref="K738:L738"/>
    <mergeCell ref="M738:O738"/>
    <mergeCell ref="P736:Q736"/>
    <mergeCell ref="R736:S736"/>
    <mergeCell ref="U736:V736"/>
    <mergeCell ref="W736:X736"/>
    <mergeCell ref="Y736:Z736"/>
    <mergeCell ref="A737:C737"/>
    <mergeCell ref="D737:F737"/>
    <mergeCell ref="G737:H737"/>
    <mergeCell ref="K737:L737"/>
    <mergeCell ref="M737:O737"/>
    <mergeCell ref="P735:Q735"/>
    <mergeCell ref="R735:S735"/>
    <mergeCell ref="U735:V735"/>
    <mergeCell ref="W735:X735"/>
    <mergeCell ref="Y735:Z735"/>
    <mergeCell ref="A736:C736"/>
    <mergeCell ref="D736:F736"/>
    <mergeCell ref="G736:H736"/>
    <mergeCell ref="K736:L736"/>
    <mergeCell ref="M736:O736"/>
    <mergeCell ref="P734:Q734"/>
    <mergeCell ref="R734:S734"/>
    <mergeCell ref="U734:V734"/>
    <mergeCell ref="W734:X734"/>
    <mergeCell ref="Y734:Z734"/>
    <mergeCell ref="A735:C735"/>
    <mergeCell ref="D735:F735"/>
    <mergeCell ref="G735:H735"/>
    <mergeCell ref="K735:L735"/>
    <mergeCell ref="M735:O735"/>
    <mergeCell ref="P733:Q733"/>
    <mergeCell ref="R733:S733"/>
    <mergeCell ref="U733:V733"/>
    <mergeCell ref="W733:X733"/>
    <mergeCell ref="Y733:Z733"/>
    <mergeCell ref="A734:C734"/>
    <mergeCell ref="D734:F734"/>
    <mergeCell ref="G734:H734"/>
    <mergeCell ref="K734:L734"/>
    <mergeCell ref="M734:O734"/>
    <mergeCell ref="P732:Q732"/>
    <mergeCell ref="R732:S732"/>
    <mergeCell ref="U732:V732"/>
    <mergeCell ref="W732:X732"/>
    <mergeCell ref="Y732:Z732"/>
    <mergeCell ref="A733:C733"/>
    <mergeCell ref="D733:F733"/>
    <mergeCell ref="G733:H733"/>
    <mergeCell ref="K733:L733"/>
    <mergeCell ref="M733:O733"/>
    <mergeCell ref="P731:Q731"/>
    <mergeCell ref="R731:S731"/>
    <mergeCell ref="U731:V731"/>
    <mergeCell ref="W731:X731"/>
    <mergeCell ref="Y731:Z731"/>
    <mergeCell ref="A732:C732"/>
    <mergeCell ref="D732:F732"/>
    <mergeCell ref="G732:H732"/>
    <mergeCell ref="K732:L732"/>
    <mergeCell ref="M732:O732"/>
    <mergeCell ref="P730:Q730"/>
    <mergeCell ref="R730:S730"/>
    <mergeCell ref="U730:V730"/>
    <mergeCell ref="W730:X730"/>
    <mergeCell ref="Y730:Z730"/>
    <mergeCell ref="A731:C731"/>
    <mergeCell ref="D731:F731"/>
    <mergeCell ref="G731:H731"/>
    <mergeCell ref="K731:L731"/>
    <mergeCell ref="M731:O731"/>
    <mergeCell ref="P729:Q729"/>
    <mergeCell ref="R729:S729"/>
    <mergeCell ref="U729:V729"/>
    <mergeCell ref="W729:X729"/>
    <mergeCell ref="Y729:Z729"/>
    <mergeCell ref="A730:C730"/>
    <mergeCell ref="D730:F730"/>
    <mergeCell ref="G730:H730"/>
    <mergeCell ref="K730:L730"/>
    <mergeCell ref="M730:O730"/>
    <mergeCell ref="P728:Q728"/>
    <mergeCell ref="R728:S728"/>
    <mergeCell ref="U728:V728"/>
    <mergeCell ref="W728:X728"/>
    <mergeCell ref="Y728:Z728"/>
    <mergeCell ref="A729:C729"/>
    <mergeCell ref="D729:F729"/>
    <mergeCell ref="G729:H729"/>
    <mergeCell ref="K729:L729"/>
    <mergeCell ref="M729:O729"/>
    <mergeCell ref="P727:Q727"/>
    <mergeCell ref="R727:S727"/>
    <mergeCell ref="U727:V727"/>
    <mergeCell ref="W727:X727"/>
    <mergeCell ref="Y727:Z727"/>
    <mergeCell ref="A728:C728"/>
    <mergeCell ref="D728:F728"/>
    <mergeCell ref="G728:H728"/>
    <mergeCell ref="K728:L728"/>
    <mergeCell ref="M728:O728"/>
    <mergeCell ref="P726:Q726"/>
    <mergeCell ref="R726:S726"/>
    <mergeCell ref="U726:V726"/>
    <mergeCell ref="W726:X726"/>
    <mergeCell ref="Y726:Z726"/>
    <mergeCell ref="A727:C727"/>
    <mergeCell ref="D727:F727"/>
    <mergeCell ref="G727:H727"/>
    <mergeCell ref="K727:L727"/>
    <mergeCell ref="M727:O727"/>
    <mergeCell ref="P725:Q725"/>
    <mergeCell ref="R725:S725"/>
    <mergeCell ref="U725:V725"/>
    <mergeCell ref="W725:X725"/>
    <mergeCell ref="Y725:Z725"/>
    <mergeCell ref="A726:C726"/>
    <mergeCell ref="D726:F726"/>
    <mergeCell ref="G726:H726"/>
    <mergeCell ref="K726:L726"/>
    <mergeCell ref="M726:O726"/>
    <mergeCell ref="P724:Q724"/>
    <mergeCell ref="R724:S724"/>
    <mergeCell ref="U724:V724"/>
    <mergeCell ref="W724:X724"/>
    <mergeCell ref="Y724:Z724"/>
    <mergeCell ref="A725:C725"/>
    <mergeCell ref="D725:F725"/>
    <mergeCell ref="G725:H725"/>
    <mergeCell ref="K725:L725"/>
    <mergeCell ref="M725:O725"/>
    <mergeCell ref="P723:Q723"/>
    <mergeCell ref="R723:S723"/>
    <mergeCell ref="U723:V723"/>
    <mergeCell ref="W723:X723"/>
    <mergeCell ref="Y723:Z723"/>
    <mergeCell ref="A724:C724"/>
    <mergeCell ref="D724:F724"/>
    <mergeCell ref="G724:H724"/>
    <mergeCell ref="K724:L724"/>
    <mergeCell ref="M724:O724"/>
    <mergeCell ref="P722:Q722"/>
    <mergeCell ref="R722:S722"/>
    <mergeCell ref="U722:V722"/>
    <mergeCell ref="W722:X722"/>
    <mergeCell ref="Y722:Z722"/>
    <mergeCell ref="A723:C723"/>
    <mergeCell ref="D723:F723"/>
    <mergeCell ref="G723:H723"/>
    <mergeCell ref="K723:L723"/>
    <mergeCell ref="M723:O723"/>
    <mergeCell ref="P721:Q721"/>
    <mergeCell ref="R721:S721"/>
    <mergeCell ref="U721:V721"/>
    <mergeCell ref="W721:X721"/>
    <mergeCell ref="Y721:Z721"/>
    <mergeCell ref="A722:C722"/>
    <mergeCell ref="D722:F722"/>
    <mergeCell ref="G722:H722"/>
    <mergeCell ref="K722:L722"/>
    <mergeCell ref="M722:O722"/>
    <mergeCell ref="P720:Q720"/>
    <mergeCell ref="R720:S720"/>
    <mergeCell ref="U720:V720"/>
    <mergeCell ref="W720:X720"/>
    <mergeCell ref="Y720:Z720"/>
    <mergeCell ref="A721:C721"/>
    <mergeCell ref="D721:F721"/>
    <mergeCell ref="G721:H721"/>
    <mergeCell ref="K721:L721"/>
    <mergeCell ref="M721:O721"/>
    <mergeCell ref="P719:Q719"/>
    <mergeCell ref="R719:S719"/>
    <mergeCell ref="U719:V719"/>
    <mergeCell ref="W719:X719"/>
    <mergeCell ref="Y719:Z719"/>
    <mergeCell ref="A720:C720"/>
    <mergeCell ref="D720:F720"/>
    <mergeCell ref="G720:H720"/>
    <mergeCell ref="K720:L720"/>
    <mergeCell ref="M720:O720"/>
    <mergeCell ref="P718:Q718"/>
    <mergeCell ref="R718:S718"/>
    <mergeCell ref="U718:V718"/>
    <mergeCell ref="W718:X718"/>
    <mergeCell ref="Y718:Z718"/>
    <mergeCell ref="A719:C719"/>
    <mergeCell ref="D719:F719"/>
    <mergeCell ref="G719:H719"/>
    <mergeCell ref="K719:L719"/>
    <mergeCell ref="M719:O719"/>
    <mergeCell ref="P717:Q717"/>
    <mergeCell ref="R717:S717"/>
    <mergeCell ref="U717:V717"/>
    <mergeCell ref="W717:X717"/>
    <mergeCell ref="Y717:Z717"/>
    <mergeCell ref="A718:C718"/>
    <mergeCell ref="D718:F718"/>
    <mergeCell ref="G718:H718"/>
    <mergeCell ref="K718:L718"/>
    <mergeCell ref="M718:O718"/>
    <mergeCell ref="P716:Q716"/>
    <mergeCell ref="R716:S716"/>
    <mergeCell ref="U716:V716"/>
    <mergeCell ref="W716:X716"/>
    <mergeCell ref="Y716:Z716"/>
    <mergeCell ref="A717:C717"/>
    <mergeCell ref="D717:F717"/>
    <mergeCell ref="G717:H717"/>
    <mergeCell ref="K717:L717"/>
    <mergeCell ref="M717:O717"/>
    <mergeCell ref="P715:Q715"/>
    <mergeCell ref="R715:S715"/>
    <mergeCell ref="U715:V715"/>
    <mergeCell ref="W715:X715"/>
    <mergeCell ref="Y715:Z715"/>
    <mergeCell ref="A716:C716"/>
    <mergeCell ref="D716:F716"/>
    <mergeCell ref="G716:H716"/>
    <mergeCell ref="K716:L716"/>
    <mergeCell ref="M716:O716"/>
    <mergeCell ref="P714:Q714"/>
    <mergeCell ref="R714:S714"/>
    <mergeCell ref="U714:V714"/>
    <mergeCell ref="W714:X714"/>
    <mergeCell ref="Y714:Z714"/>
    <mergeCell ref="A715:C715"/>
    <mergeCell ref="D715:F715"/>
    <mergeCell ref="G715:H715"/>
    <mergeCell ref="K715:L715"/>
    <mergeCell ref="M715:O715"/>
    <mergeCell ref="P713:Q713"/>
    <mergeCell ref="R713:S713"/>
    <mergeCell ref="U713:V713"/>
    <mergeCell ref="W713:X713"/>
    <mergeCell ref="Y713:Z713"/>
    <mergeCell ref="A714:C714"/>
    <mergeCell ref="D714:F714"/>
    <mergeCell ref="G714:H714"/>
    <mergeCell ref="K714:L714"/>
    <mergeCell ref="M714:O714"/>
    <mergeCell ref="P712:Q712"/>
    <mergeCell ref="R712:S712"/>
    <mergeCell ref="U712:V712"/>
    <mergeCell ref="W712:X712"/>
    <mergeCell ref="Y712:Z712"/>
    <mergeCell ref="A713:C713"/>
    <mergeCell ref="D713:F713"/>
    <mergeCell ref="G713:H713"/>
    <mergeCell ref="K713:L713"/>
    <mergeCell ref="M713:O713"/>
    <mergeCell ref="P711:Q711"/>
    <mergeCell ref="R711:S711"/>
    <mergeCell ref="U711:V711"/>
    <mergeCell ref="W711:X711"/>
    <mergeCell ref="Y711:Z711"/>
    <mergeCell ref="A712:C712"/>
    <mergeCell ref="D712:F712"/>
    <mergeCell ref="G712:H712"/>
    <mergeCell ref="K712:L712"/>
    <mergeCell ref="M712:O712"/>
    <mergeCell ref="P710:Q710"/>
    <mergeCell ref="R710:S710"/>
    <mergeCell ref="U710:V710"/>
    <mergeCell ref="W710:X710"/>
    <mergeCell ref="Y710:Z710"/>
    <mergeCell ref="A711:C711"/>
    <mergeCell ref="D711:F711"/>
    <mergeCell ref="G711:H711"/>
    <mergeCell ref="K711:L711"/>
    <mergeCell ref="M711:O711"/>
    <mergeCell ref="P709:Q709"/>
    <mergeCell ref="R709:S709"/>
    <mergeCell ref="U709:V709"/>
    <mergeCell ref="W709:X709"/>
    <mergeCell ref="Y709:Z709"/>
    <mergeCell ref="A710:C710"/>
    <mergeCell ref="D710:F710"/>
    <mergeCell ref="G710:H710"/>
    <mergeCell ref="K710:L710"/>
    <mergeCell ref="M710:O710"/>
    <mergeCell ref="P708:Q708"/>
    <mergeCell ref="R708:S708"/>
    <mergeCell ref="U708:V708"/>
    <mergeCell ref="W708:X708"/>
    <mergeCell ref="Y708:Z708"/>
    <mergeCell ref="A709:C709"/>
    <mergeCell ref="D709:F709"/>
    <mergeCell ref="G709:H709"/>
    <mergeCell ref="K709:L709"/>
    <mergeCell ref="M709:O709"/>
    <mergeCell ref="P707:Q707"/>
    <mergeCell ref="R707:S707"/>
    <mergeCell ref="U707:V707"/>
    <mergeCell ref="W707:X707"/>
    <mergeCell ref="Y707:Z707"/>
    <mergeCell ref="A708:C708"/>
    <mergeCell ref="D708:F708"/>
    <mergeCell ref="G708:H708"/>
    <mergeCell ref="K708:L708"/>
    <mergeCell ref="M708:O708"/>
    <mergeCell ref="P706:Q706"/>
    <mergeCell ref="R706:S706"/>
    <mergeCell ref="U706:V706"/>
    <mergeCell ref="W706:X706"/>
    <mergeCell ref="Y706:Z706"/>
    <mergeCell ref="A707:C707"/>
    <mergeCell ref="D707:F707"/>
    <mergeCell ref="G707:H707"/>
    <mergeCell ref="K707:L707"/>
    <mergeCell ref="M707:O707"/>
    <mergeCell ref="P705:Q705"/>
    <mergeCell ref="R705:S705"/>
    <mergeCell ref="U705:V705"/>
    <mergeCell ref="W705:X705"/>
    <mergeCell ref="Y705:Z705"/>
    <mergeCell ref="A706:C706"/>
    <mergeCell ref="D706:F706"/>
    <mergeCell ref="G706:H706"/>
    <mergeCell ref="K706:L706"/>
    <mergeCell ref="M706:O706"/>
    <mergeCell ref="P704:Q704"/>
    <mergeCell ref="R704:S704"/>
    <mergeCell ref="U704:V704"/>
    <mergeCell ref="W704:X704"/>
    <mergeCell ref="Y704:Z704"/>
    <mergeCell ref="A705:C705"/>
    <mergeCell ref="D705:F705"/>
    <mergeCell ref="G705:H705"/>
    <mergeCell ref="K705:L705"/>
    <mergeCell ref="M705:O705"/>
    <mergeCell ref="P703:Q703"/>
    <mergeCell ref="R703:S703"/>
    <mergeCell ref="U703:V703"/>
    <mergeCell ref="W703:X703"/>
    <mergeCell ref="Y703:Z703"/>
    <mergeCell ref="A704:C704"/>
    <mergeCell ref="D704:F704"/>
    <mergeCell ref="G704:H704"/>
    <mergeCell ref="K704:L704"/>
    <mergeCell ref="M704:O704"/>
    <mergeCell ref="P702:Q702"/>
    <mergeCell ref="R702:S702"/>
    <mergeCell ref="U702:V702"/>
    <mergeCell ref="W702:X702"/>
    <mergeCell ref="Y702:Z702"/>
    <mergeCell ref="A703:C703"/>
    <mergeCell ref="D703:F703"/>
    <mergeCell ref="G703:H703"/>
    <mergeCell ref="K703:L703"/>
    <mergeCell ref="M703:O703"/>
    <mergeCell ref="P701:Q701"/>
    <mergeCell ref="R701:S701"/>
    <mergeCell ref="U701:V701"/>
    <mergeCell ref="W701:X701"/>
    <mergeCell ref="Y701:Z701"/>
    <mergeCell ref="A702:C702"/>
    <mergeCell ref="D702:F702"/>
    <mergeCell ref="G702:H702"/>
    <mergeCell ref="K702:L702"/>
    <mergeCell ref="M702:O702"/>
    <mergeCell ref="P700:Q700"/>
    <mergeCell ref="R700:S700"/>
    <mergeCell ref="U700:V700"/>
    <mergeCell ref="W700:X700"/>
    <mergeCell ref="Y700:Z700"/>
    <mergeCell ref="A701:C701"/>
    <mergeCell ref="D701:F701"/>
    <mergeCell ref="G701:H701"/>
    <mergeCell ref="K701:L701"/>
    <mergeCell ref="M701:O701"/>
    <mergeCell ref="P699:Q699"/>
    <mergeCell ref="R699:S699"/>
    <mergeCell ref="U699:V699"/>
    <mergeCell ref="W699:X699"/>
    <mergeCell ref="Y699:Z699"/>
    <mergeCell ref="A700:C700"/>
    <mergeCell ref="D700:F700"/>
    <mergeCell ref="G700:H700"/>
    <mergeCell ref="K700:L700"/>
    <mergeCell ref="M700:O700"/>
    <mergeCell ref="P698:Q698"/>
    <mergeCell ref="R698:S698"/>
    <mergeCell ref="U698:V698"/>
    <mergeCell ref="W698:X698"/>
    <mergeCell ref="Y698:Z698"/>
    <mergeCell ref="A699:C699"/>
    <mergeCell ref="D699:F699"/>
    <mergeCell ref="G699:H699"/>
    <mergeCell ref="K699:L699"/>
    <mergeCell ref="M699:O699"/>
    <mergeCell ref="P697:Q697"/>
    <mergeCell ref="R697:S697"/>
    <mergeCell ref="U697:V697"/>
    <mergeCell ref="W697:X697"/>
    <mergeCell ref="Y697:Z697"/>
    <mergeCell ref="A698:C698"/>
    <mergeCell ref="D698:F698"/>
    <mergeCell ref="G698:H698"/>
    <mergeCell ref="K698:L698"/>
    <mergeCell ref="M698:O698"/>
    <mergeCell ref="P696:Q696"/>
    <mergeCell ref="R696:S696"/>
    <mergeCell ref="U696:V696"/>
    <mergeCell ref="W696:X696"/>
    <mergeCell ref="Y696:Z696"/>
    <mergeCell ref="A697:C697"/>
    <mergeCell ref="D697:F697"/>
    <mergeCell ref="G697:H697"/>
    <mergeCell ref="K697:L697"/>
    <mergeCell ref="M697:O697"/>
    <mergeCell ref="P695:Q695"/>
    <mergeCell ref="R695:S695"/>
    <mergeCell ref="U695:V695"/>
    <mergeCell ref="W695:X695"/>
    <mergeCell ref="Y695:Z695"/>
    <mergeCell ref="A696:C696"/>
    <mergeCell ref="D696:F696"/>
    <mergeCell ref="G696:H696"/>
    <mergeCell ref="K696:L696"/>
    <mergeCell ref="M696:O696"/>
    <mergeCell ref="P694:Q694"/>
    <mergeCell ref="R694:S694"/>
    <mergeCell ref="U694:V694"/>
    <mergeCell ref="W694:X694"/>
    <mergeCell ref="Y694:Z694"/>
    <mergeCell ref="A695:C695"/>
    <mergeCell ref="D695:F695"/>
    <mergeCell ref="G695:H695"/>
    <mergeCell ref="K695:L695"/>
    <mergeCell ref="M695:O695"/>
    <mergeCell ref="P693:Q693"/>
    <mergeCell ref="R693:S693"/>
    <mergeCell ref="U693:V693"/>
    <mergeCell ref="W693:X693"/>
    <mergeCell ref="Y693:Z693"/>
    <mergeCell ref="A694:C694"/>
    <mergeCell ref="D694:F694"/>
    <mergeCell ref="G694:H694"/>
    <mergeCell ref="K694:L694"/>
    <mergeCell ref="M694:O694"/>
    <mergeCell ref="P692:Q692"/>
    <mergeCell ref="R692:S692"/>
    <mergeCell ref="U692:V692"/>
    <mergeCell ref="W692:X692"/>
    <mergeCell ref="Y692:Z692"/>
    <mergeCell ref="A693:C693"/>
    <mergeCell ref="D693:F693"/>
    <mergeCell ref="G693:H693"/>
    <mergeCell ref="K693:L693"/>
    <mergeCell ref="M693:O693"/>
    <mergeCell ref="P691:Q691"/>
    <mergeCell ref="R691:S691"/>
    <mergeCell ref="U691:V691"/>
    <mergeCell ref="W691:X691"/>
    <mergeCell ref="Y691:Z691"/>
    <mergeCell ref="A692:C692"/>
    <mergeCell ref="D692:F692"/>
    <mergeCell ref="G692:H692"/>
    <mergeCell ref="K692:L692"/>
    <mergeCell ref="M692:O692"/>
    <mergeCell ref="P690:Q690"/>
    <mergeCell ref="R690:S690"/>
    <mergeCell ref="U690:V690"/>
    <mergeCell ref="W690:X690"/>
    <mergeCell ref="Y690:Z690"/>
    <mergeCell ref="A691:C691"/>
    <mergeCell ref="D691:F691"/>
    <mergeCell ref="G691:H691"/>
    <mergeCell ref="K691:L691"/>
    <mergeCell ref="M691:O691"/>
    <mergeCell ref="P689:Q689"/>
    <mergeCell ref="R689:S689"/>
    <mergeCell ref="U689:V689"/>
    <mergeCell ref="W689:X689"/>
    <mergeCell ref="Y689:Z689"/>
    <mergeCell ref="A690:C690"/>
    <mergeCell ref="D690:F690"/>
    <mergeCell ref="G690:H690"/>
    <mergeCell ref="K690:L690"/>
    <mergeCell ref="M690:O690"/>
    <mergeCell ref="P688:Q688"/>
    <mergeCell ref="R688:S688"/>
    <mergeCell ref="U688:V688"/>
    <mergeCell ref="W688:X688"/>
    <mergeCell ref="Y688:Z688"/>
    <mergeCell ref="A689:C689"/>
    <mergeCell ref="D689:F689"/>
    <mergeCell ref="G689:H689"/>
    <mergeCell ref="K689:L689"/>
    <mergeCell ref="M689:O689"/>
    <mergeCell ref="P687:Q687"/>
    <mergeCell ref="R687:S687"/>
    <mergeCell ref="U687:V687"/>
    <mergeCell ref="W687:X687"/>
    <mergeCell ref="Y687:Z687"/>
    <mergeCell ref="A688:C688"/>
    <mergeCell ref="D688:F688"/>
    <mergeCell ref="G688:H688"/>
    <mergeCell ref="K688:L688"/>
    <mergeCell ref="M688:O688"/>
    <mergeCell ref="P686:Q686"/>
    <mergeCell ref="R686:S686"/>
    <mergeCell ref="U686:V686"/>
    <mergeCell ref="W686:X686"/>
    <mergeCell ref="Y686:Z686"/>
    <mergeCell ref="A687:C687"/>
    <mergeCell ref="D687:F687"/>
    <mergeCell ref="G687:H687"/>
    <mergeCell ref="K687:L687"/>
    <mergeCell ref="M687:O687"/>
    <mergeCell ref="P685:Q685"/>
    <mergeCell ref="R685:S685"/>
    <mergeCell ref="U685:V685"/>
    <mergeCell ref="W685:X685"/>
    <mergeCell ref="Y685:Z685"/>
    <mergeCell ref="A686:C686"/>
    <mergeCell ref="D686:F686"/>
    <mergeCell ref="G686:H686"/>
    <mergeCell ref="K686:L686"/>
    <mergeCell ref="M686:O686"/>
    <mergeCell ref="P684:Q684"/>
    <mergeCell ref="R684:S684"/>
    <mergeCell ref="U684:V684"/>
    <mergeCell ref="W684:X684"/>
    <mergeCell ref="Y684:Z684"/>
    <mergeCell ref="A685:C685"/>
    <mergeCell ref="D685:F685"/>
    <mergeCell ref="G685:H685"/>
    <mergeCell ref="K685:L685"/>
    <mergeCell ref="M685:O685"/>
    <mergeCell ref="P683:Q683"/>
    <mergeCell ref="R683:S683"/>
    <mergeCell ref="U683:V683"/>
    <mergeCell ref="W683:X683"/>
    <mergeCell ref="Y683:Z683"/>
    <mergeCell ref="A684:C684"/>
    <mergeCell ref="D684:F684"/>
    <mergeCell ref="G684:H684"/>
    <mergeCell ref="K684:L684"/>
    <mergeCell ref="M684:O684"/>
    <mergeCell ref="P682:Q682"/>
    <mergeCell ref="R682:S682"/>
    <mergeCell ref="U682:V682"/>
    <mergeCell ref="W682:X682"/>
    <mergeCell ref="Y682:Z682"/>
    <mergeCell ref="A683:C683"/>
    <mergeCell ref="D683:F683"/>
    <mergeCell ref="G683:H683"/>
    <mergeCell ref="K683:L683"/>
    <mergeCell ref="M683:O683"/>
    <mergeCell ref="P681:Q681"/>
    <mergeCell ref="R681:S681"/>
    <mergeCell ref="U681:V681"/>
    <mergeCell ref="W681:X681"/>
    <mergeCell ref="Y681:Z681"/>
    <mergeCell ref="A682:C682"/>
    <mergeCell ref="D682:F682"/>
    <mergeCell ref="G682:H682"/>
    <mergeCell ref="K682:L682"/>
    <mergeCell ref="M682:O682"/>
    <mergeCell ref="P680:Q680"/>
    <mergeCell ref="R680:S680"/>
    <mergeCell ref="U680:V680"/>
    <mergeCell ref="W680:X680"/>
    <mergeCell ref="Y680:Z680"/>
    <mergeCell ref="A681:C681"/>
    <mergeCell ref="D681:F681"/>
    <mergeCell ref="G681:H681"/>
    <mergeCell ref="K681:L681"/>
    <mergeCell ref="M681:O681"/>
    <mergeCell ref="P679:Q679"/>
    <mergeCell ref="R679:S679"/>
    <mergeCell ref="U679:V679"/>
    <mergeCell ref="W679:X679"/>
    <mergeCell ref="Y679:Z679"/>
    <mergeCell ref="A680:C680"/>
    <mergeCell ref="D680:F680"/>
    <mergeCell ref="G680:H680"/>
    <mergeCell ref="K680:L680"/>
    <mergeCell ref="M680:O680"/>
    <mergeCell ref="P678:Q678"/>
    <mergeCell ref="R678:S678"/>
    <mergeCell ref="U678:V678"/>
    <mergeCell ref="W678:X678"/>
    <mergeCell ref="Y678:Z678"/>
    <mergeCell ref="A679:C679"/>
    <mergeCell ref="D679:F679"/>
    <mergeCell ref="G679:H679"/>
    <mergeCell ref="K679:L679"/>
    <mergeCell ref="M679:O679"/>
    <mergeCell ref="P677:Q677"/>
    <mergeCell ref="R677:S677"/>
    <mergeCell ref="U677:V677"/>
    <mergeCell ref="W677:X677"/>
    <mergeCell ref="Y677:Z677"/>
    <mergeCell ref="A678:C678"/>
    <mergeCell ref="D678:F678"/>
    <mergeCell ref="G678:H678"/>
    <mergeCell ref="K678:L678"/>
    <mergeCell ref="M678:O678"/>
    <mergeCell ref="P676:Q676"/>
    <mergeCell ref="R676:S676"/>
    <mergeCell ref="U676:V676"/>
    <mergeCell ref="W676:X676"/>
    <mergeCell ref="Y676:Z676"/>
    <mergeCell ref="A677:C677"/>
    <mergeCell ref="D677:F677"/>
    <mergeCell ref="G677:H677"/>
    <mergeCell ref="K677:L677"/>
    <mergeCell ref="M677:O677"/>
    <mergeCell ref="P675:Q675"/>
    <mergeCell ref="R675:S675"/>
    <mergeCell ref="U675:V675"/>
    <mergeCell ref="W675:X675"/>
    <mergeCell ref="Y675:Z675"/>
    <mergeCell ref="A676:C676"/>
    <mergeCell ref="D676:F676"/>
    <mergeCell ref="G676:H676"/>
    <mergeCell ref="K676:L676"/>
    <mergeCell ref="M676:O676"/>
    <mergeCell ref="P674:Q674"/>
    <mergeCell ref="R674:S674"/>
    <mergeCell ref="U674:V674"/>
    <mergeCell ref="W674:X674"/>
    <mergeCell ref="Y674:Z674"/>
    <mergeCell ref="A675:C675"/>
    <mergeCell ref="D675:F675"/>
    <mergeCell ref="G675:H675"/>
    <mergeCell ref="K675:L675"/>
    <mergeCell ref="M675:O675"/>
    <mergeCell ref="P673:Q673"/>
    <mergeCell ref="R673:S673"/>
    <mergeCell ref="U673:V673"/>
    <mergeCell ref="W673:X673"/>
    <mergeCell ref="Y673:Z673"/>
    <mergeCell ref="A674:C674"/>
    <mergeCell ref="D674:F674"/>
    <mergeCell ref="G674:H674"/>
    <mergeCell ref="K674:L674"/>
    <mergeCell ref="M674:O674"/>
    <mergeCell ref="P672:Q672"/>
    <mergeCell ref="R672:S672"/>
    <mergeCell ref="U672:V672"/>
    <mergeCell ref="W672:X672"/>
    <mergeCell ref="Y672:Z672"/>
    <mergeCell ref="A673:C673"/>
    <mergeCell ref="D673:F673"/>
    <mergeCell ref="G673:H673"/>
    <mergeCell ref="K673:L673"/>
    <mergeCell ref="M673:O673"/>
    <mergeCell ref="P671:Q671"/>
    <mergeCell ref="R671:S671"/>
    <mergeCell ref="U671:V671"/>
    <mergeCell ref="W671:X671"/>
    <mergeCell ref="Y671:Z671"/>
    <mergeCell ref="A672:C672"/>
    <mergeCell ref="D672:F672"/>
    <mergeCell ref="G672:H672"/>
    <mergeCell ref="K672:L672"/>
    <mergeCell ref="M672:O672"/>
    <mergeCell ref="P670:Q670"/>
    <mergeCell ref="R670:S670"/>
    <mergeCell ref="U670:V670"/>
    <mergeCell ref="W670:X670"/>
    <mergeCell ref="Y670:Z670"/>
    <mergeCell ref="A671:C671"/>
    <mergeCell ref="D671:F671"/>
    <mergeCell ref="G671:H671"/>
    <mergeCell ref="K671:L671"/>
    <mergeCell ref="M671:O671"/>
    <mergeCell ref="P669:Q669"/>
    <mergeCell ref="R669:S669"/>
    <mergeCell ref="U669:V669"/>
    <mergeCell ref="W669:X669"/>
    <mergeCell ref="Y669:Z669"/>
    <mergeCell ref="A670:C670"/>
    <mergeCell ref="D670:F670"/>
    <mergeCell ref="G670:H670"/>
    <mergeCell ref="K670:L670"/>
    <mergeCell ref="M670:O670"/>
    <mergeCell ref="P668:Q668"/>
    <mergeCell ref="R668:S668"/>
    <mergeCell ref="U668:V668"/>
    <mergeCell ref="W668:X668"/>
    <mergeCell ref="Y668:Z668"/>
    <mergeCell ref="A669:C669"/>
    <mergeCell ref="D669:F669"/>
    <mergeCell ref="G669:H669"/>
    <mergeCell ref="K669:L669"/>
    <mergeCell ref="M669:O669"/>
    <mergeCell ref="P667:Q667"/>
    <mergeCell ref="R667:S667"/>
    <mergeCell ref="U667:V667"/>
    <mergeCell ref="W667:X667"/>
    <mergeCell ref="Y667:Z667"/>
    <mergeCell ref="A668:C668"/>
    <mergeCell ref="D668:F668"/>
    <mergeCell ref="G668:H668"/>
    <mergeCell ref="K668:L668"/>
    <mergeCell ref="M668:O668"/>
    <mergeCell ref="P666:Q666"/>
    <mergeCell ref="R666:S666"/>
    <mergeCell ref="U666:V666"/>
    <mergeCell ref="W666:X666"/>
    <mergeCell ref="Y666:Z666"/>
    <mergeCell ref="A667:C667"/>
    <mergeCell ref="D667:F667"/>
    <mergeCell ref="G667:H667"/>
    <mergeCell ref="K667:L667"/>
    <mergeCell ref="M667:O667"/>
    <mergeCell ref="P665:Q665"/>
    <mergeCell ref="R665:S665"/>
    <mergeCell ref="U665:V665"/>
    <mergeCell ref="W665:X665"/>
    <mergeCell ref="Y665:Z665"/>
    <mergeCell ref="A666:C666"/>
    <mergeCell ref="D666:F666"/>
    <mergeCell ref="G666:H666"/>
    <mergeCell ref="K666:L666"/>
    <mergeCell ref="M666:O666"/>
    <mergeCell ref="P664:Q664"/>
    <mergeCell ref="R664:S664"/>
    <mergeCell ref="U664:V664"/>
    <mergeCell ref="W664:X664"/>
    <mergeCell ref="Y664:Z664"/>
    <mergeCell ref="A665:C665"/>
    <mergeCell ref="D665:F665"/>
    <mergeCell ref="G665:H665"/>
    <mergeCell ref="K665:L665"/>
    <mergeCell ref="M665:O665"/>
    <mergeCell ref="P663:Q663"/>
    <mergeCell ref="R663:S663"/>
    <mergeCell ref="U663:V663"/>
    <mergeCell ref="W663:X663"/>
    <mergeCell ref="Y663:Z663"/>
    <mergeCell ref="A664:C664"/>
    <mergeCell ref="D664:F664"/>
    <mergeCell ref="G664:H664"/>
    <mergeCell ref="K664:L664"/>
    <mergeCell ref="M664:O664"/>
    <mergeCell ref="P662:Q662"/>
    <mergeCell ref="R662:S662"/>
    <mergeCell ref="U662:V662"/>
    <mergeCell ref="W662:X662"/>
    <mergeCell ref="Y662:Z662"/>
    <mergeCell ref="A663:C663"/>
    <mergeCell ref="D663:F663"/>
    <mergeCell ref="G663:H663"/>
    <mergeCell ref="K663:L663"/>
    <mergeCell ref="M663:O663"/>
    <mergeCell ref="P661:Q661"/>
    <mergeCell ref="R661:S661"/>
    <mergeCell ref="U661:V661"/>
    <mergeCell ref="W661:X661"/>
    <mergeCell ref="Y661:Z661"/>
    <mergeCell ref="A662:C662"/>
    <mergeCell ref="D662:F662"/>
    <mergeCell ref="G662:H662"/>
    <mergeCell ref="K662:L662"/>
    <mergeCell ref="M662:O662"/>
    <mergeCell ref="P660:Q660"/>
    <mergeCell ref="R660:S660"/>
    <mergeCell ref="U660:V660"/>
    <mergeCell ref="W660:X660"/>
    <mergeCell ref="Y660:Z660"/>
    <mergeCell ref="A661:C661"/>
    <mergeCell ref="D661:F661"/>
    <mergeCell ref="G661:H661"/>
    <mergeCell ref="K661:L661"/>
    <mergeCell ref="M661:O661"/>
    <mergeCell ref="P659:Q659"/>
    <mergeCell ref="R659:S659"/>
    <mergeCell ref="U659:V659"/>
    <mergeCell ref="W659:X659"/>
    <mergeCell ref="Y659:Z659"/>
    <mergeCell ref="A660:C660"/>
    <mergeCell ref="D660:F660"/>
    <mergeCell ref="G660:H660"/>
    <mergeCell ref="K660:L660"/>
    <mergeCell ref="M660:O660"/>
    <mergeCell ref="P658:Q658"/>
    <mergeCell ref="R658:S658"/>
    <mergeCell ref="U658:V658"/>
    <mergeCell ref="W658:X658"/>
    <mergeCell ref="Y658:Z658"/>
    <mergeCell ref="A659:C659"/>
    <mergeCell ref="D659:F659"/>
    <mergeCell ref="G659:H659"/>
    <mergeCell ref="K659:L659"/>
    <mergeCell ref="M659:O659"/>
    <mergeCell ref="P657:Q657"/>
    <mergeCell ref="R657:S657"/>
    <mergeCell ref="U657:V657"/>
    <mergeCell ref="W657:X657"/>
    <mergeCell ref="Y657:Z657"/>
    <mergeCell ref="A658:C658"/>
    <mergeCell ref="D658:F658"/>
    <mergeCell ref="G658:H658"/>
    <mergeCell ref="K658:L658"/>
    <mergeCell ref="M658:O658"/>
    <mergeCell ref="P656:Q656"/>
    <mergeCell ref="R656:S656"/>
    <mergeCell ref="U656:V656"/>
    <mergeCell ref="W656:X656"/>
    <mergeCell ref="Y656:Z656"/>
    <mergeCell ref="A657:C657"/>
    <mergeCell ref="D657:F657"/>
    <mergeCell ref="G657:H657"/>
    <mergeCell ref="K657:L657"/>
    <mergeCell ref="M657:O657"/>
    <mergeCell ref="P655:Q655"/>
    <mergeCell ref="R655:S655"/>
    <mergeCell ref="U655:V655"/>
    <mergeCell ref="W655:X655"/>
    <mergeCell ref="Y655:Z655"/>
    <mergeCell ref="A656:C656"/>
    <mergeCell ref="D656:F656"/>
    <mergeCell ref="G656:H656"/>
    <mergeCell ref="K656:L656"/>
    <mergeCell ref="M656:O656"/>
    <mergeCell ref="P654:Q654"/>
    <mergeCell ref="R654:S654"/>
    <mergeCell ref="U654:V654"/>
    <mergeCell ref="W654:X654"/>
    <mergeCell ref="Y654:Z654"/>
    <mergeCell ref="A655:C655"/>
    <mergeCell ref="D655:F655"/>
    <mergeCell ref="G655:H655"/>
    <mergeCell ref="K655:L655"/>
    <mergeCell ref="M655:O655"/>
    <mergeCell ref="P653:Q653"/>
    <mergeCell ref="R653:S653"/>
    <mergeCell ref="U653:V653"/>
    <mergeCell ref="W653:X653"/>
    <mergeCell ref="Y653:Z653"/>
    <mergeCell ref="A654:C654"/>
    <mergeCell ref="D654:F654"/>
    <mergeCell ref="G654:H654"/>
    <mergeCell ref="K654:L654"/>
    <mergeCell ref="M654:O654"/>
    <mergeCell ref="P652:Q652"/>
    <mergeCell ref="R652:S652"/>
    <mergeCell ref="U652:V652"/>
    <mergeCell ref="W652:X652"/>
    <mergeCell ref="Y652:Z652"/>
    <mergeCell ref="A653:C653"/>
    <mergeCell ref="D653:F653"/>
    <mergeCell ref="G653:H653"/>
    <mergeCell ref="K653:L653"/>
    <mergeCell ref="M653:O653"/>
    <mergeCell ref="P651:Q651"/>
    <mergeCell ref="R651:S651"/>
    <mergeCell ref="U651:V651"/>
    <mergeCell ref="W651:X651"/>
    <mergeCell ref="Y651:Z651"/>
    <mergeCell ref="A652:C652"/>
    <mergeCell ref="D652:F652"/>
    <mergeCell ref="G652:H652"/>
    <mergeCell ref="K652:L652"/>
    <mergeCell ref="M652:O652"/>
    <mergeCell ref="P650:Q650"/>
    <mergeCell ref="R650:S650"/>
    <mergeCell ref="U650:V650"/>
    <mergeCell ref="W650:X650"/>
    <mergeCell ref="Y650:Z650"/>
    <mergeCell ref="A651:C651"/>
    <mergeCell ref="D651:F651"/>
    <mergeCell ref="G651:H651"/>
    <mergeCell ref="K651:L651"/>
    <mergeCell ref="M651:O651"/>
    <mergeCell ref="P649:Q649"/>
    <mergeCell ref="R649:S649"/>
    <mergeCell ref="U649:V649"/>
    <mergeCell ref="W649:X649"/>
    <mergeCell ref="Y649:Z649"/>
    <mergeCell ref="A650:C650"/>
    <mergeCell ref="D650:F650"/>
    <mergeCell ref="G650:H650"/>
    <mergeCell ref="K650:L650"/>
    <mergeCell ref="M650:O650"/>
    <mergeCell ref="P648:Q648"/>
    <mergeCell ref="R648:S648"/>
    <mergeCell ref="U648:V648"/>
    <mergeCell ref="W648:X648"/>
    <mergeCell ref="Y648:Z648"/>
    <mergeCell ref="A649:C649"/>
    <mergeCell ref="D649:F649"/>
    <mergeCell ref="G649:H649"/>
    <mergeCell ref="K649:L649"/>
    <mergeCell ref="M649:O649"/>
    <mergeCell ref="P647:Q647"/>
    <mergeCell ref="R647:S647"/>
    <mergeCell ref="U647:V647"/>
    <mergeCell ref="W647:X647"/>
    <mergeCell ref="Y647:Z647"/>
    <mergeCell ref="A648:C648"/>
    <mergeCell ref="D648:F648"/>
    <mergeCell ref="G648:H648"/>
    <mergeCell ref="K648:L648"/>
    <mergeCell ref="M648:O648"/>
    <mergeCell ref="P646:Q646"/>
    <mergeCell ref="R646:S646"/>
    <mergeCell ref="U646:V646"/>
    <mergeCell ref="W646:X646"/>
    <mergeCell ref="Y646:Z646"/>
    <mergeCell ref="A647:C647"/>
    <mergeCell ref="D647:F647"/>
    <mergeCell ref="G647:H647"/>
    <mergeCell ref="K647:L647"/>
    <mergeCell ref="M647:O647"/>
    <mergeCell ref="P645:Q645"/>
    <mergeCell ref="R645:S645"/>
    <mergeCell ref="U645:V645"/>
    <mergeCell ref="W645:X645"/>
    <mergeCell ref="Y645:Z645"/>
    <mergeCell ref="A646:C646"/>
    <mergeCell ref="D646:F646"/>
    <mergeCell ref="G646:H646"/>
    <mergeCell ref="K646:L646"/>
    <mergeCell ref="M646:O646"/>
    <mergeCell ref="P644:Q644"/>
    <mergeCell ref="R644:S644"/>
    <mergeCell ref="U644:V644"/>
    <mergeCell ref="W644:X644"/>
    <mergeCell ref="Y644:Z644"/>
    <mergeCell ref="A645:C645"/>
    <mergeCell ref="D645:F645"/>
    <mergeCell ref="G645:H645"/>
    <mergeCell ref="K645:L645"/>
    <mergeCell ref="M645:O645"/>
    <mergeCell ref="P643:Q643"/>
    <mergeCell ref="R643:S643"/>
    <mergeCell ref="U643:V643"/>
    <mergeCell ref="W643:X643"/>
    <mergeCell ref="Y643:Z643"/>
    <mergeCell ref="A644:C644"/>
    <mergeCell ref="D644:F644"/>
    <mergeCell ref="G644:H644"/>
    <mergeCell ref="K644:L644"/>
    <mergeCell ref="M644:O644"/>
    <mergeCell ref="P642:Q642"/>
    <mergeCell ref="R642:S642"/>
    <mergeCell ref="U642:V642"/>
    <mergeCell ref="W642:X642"/>
    <mergeCell ref="Y642:Z642"/>
    <mergeCell ref="A643:C643"/>
    <mergeCell ref="D643:F643"/>
    <mergeCell ref="G643:H643"/>
    <mergeCell ref="K643:L643"/>
    <mergeCell ref="M643:O643"/>
    <mergeCell ref="P641:Q641"/>
    <mergeCell ref="R641:S641"/>
    <mergeCell ref="U641:V641"/>
    <mergeCell ref="W641:X641"/>
    <mergeCell ref="Y641:Z641"/>
    <mergeCell ref="A642:C642"/>
    <mergeCell ref="D642:F642"/>
    <mergeCell ref="G642:H642"/>
    <mergeCell ref="K642:L642"/>
    <mergeCell ref="M642:O642"/>
    <mergeCell ref="P640:Q640"/>
    <mergeCell ref="R640:S640"/>
    <mergeCell ref="U640:V640"/>
    <mergeCell ref="W640:X640"/>
    <mergeCell ref="Y640:Z640"/>
    <mergeCell ref="A641:C641"/>
    <mergeCell ref="D641:F641"/>
    <mergeCell ref="G641:H641"/>
    <mergeCell ref="K641:L641"/>
    <mergeCell ref="M641:O641"/>
    <mergeCell ref="P639:Q639"/>
    <mergeCell ref="R639:S639"/>
    <mergeCell ref="U639:V639"/>
    <mergeCell ref="W639:X639"/>
    <mergeCell ref="Y639:Z639"/>
    <mergeCell ref="A640:C640"/>
    <mergeCell ref="D640:F640"/>
    <mergeCell ref="G640:H640"/>
    <mergeCell ref="K640:L640"/>
    <mergeCell ref="M640:O640"/>
    <mergeCell ref="P638:Q638"/>
    <mergeCell ref="R638:S638"/>
    <mergeCell ref="U638:V638"/>
    <mergeCell ref="W638:X638"/>
    <mergeCell ref="Y638:Z638"/>
    <mergeCell ref="A639:C639"/>
    <mergeCell ref="D639:F639"/>
    <mergeCell ref="G639:H639"/>
    <mergeCell ref="K639:L639"/>
    <mergeCell ref="M639:O639"/>
    <mergeCell ref="P637:Q637"/>
    <mergeCell ref="R637:S637"/>
    <mergeCell ref="U637:V637"/>
    <mergeCell ref="W637:X637"/>
    <mergeCell ref="Y637:Z637"/>
    <mergeCell ref="A638:C638"/>
    <mergeCell ref="D638:F638"/>
    <mergeCell ref="G638:H638"/>
    <mergeCell ref="K638:L638"/>
    <mergeCell ref="M638:O638"/>
    <mergeCell ref="P636:Q636"/>
    <mergeCell ref="R636:S636"/>
    <mergeCell ref="U636:V636"/>
    <mergeCell ref="W636:X636"/>
    <mergeCell ref="Y636:Z636"/>
    <mergeCell ref="A637:C637"/>
    <mergeCell ref="D637:F637"/>
    <mergeCell ref="G637:H637"/>
    <mergeCell ref="K637:L637"/>
    <mergeCell ref="M637:O637"/>
    <mergeCell ref="P635:Q635"/>
    <mergeCell ref="R635:S635"/>
    <mergeCell ref="U635:V635"/>
    <mergeCell ref="W635:X635"/>
    <mergeCell ref="Y635:Z635"/>
    <mergeCell ref="A636:C636"/>
    <mergeCell ref="D636:F636"/>
    <mergeCell ref="G636:H636"/>
    <mergeCell ref="K636:L636"/>
    <mergeCell ref="M636:O636"/>
    <mergeCell ref="P634:Q634"/>
    <mergeCell ref="R634:S634"/>
    <mergeCell ref="U634:V634"/>
    <mergeCell ref="W634:X634"/>
    <mergeCell ref="Y634:Z634"/>
    <mergeCell ref="A635:C635"/>
    <mergeCell ref="D635:F635"/>
    <mergeCell ref="G635:H635"/>
    <mergeCell ref="K635:L635"/>
    <mergeCell ref="M635:O635"/>
    <mergeCell ref="P633:Q633"/>
    <mergeCell ref="R633:S633"/>
    <mergeCell ref="U633:V633"/>
    <mergeCell ref="W633:X633"/>
    <mergeCell ref="Y633:Z633"/>
    <mergeCell ref="A634:C634"/>
    <mergeCell ref="D634:F634"/>
    <mergeCell ref="G634:H634"/>
    <mergeCell ref="K634:L634"/>
    <mergeCell ref="M634:O634"/>
    <mergeCell ref="P632:Q632"/>
    <mergeCell ref="R632:S632"/>
    <mergeCell ref="U632:V632"/>
    <mergeCell ref="W632:X632"/>
    <mergeCell ref="Y632:Z632"/>
    <mergeCell ref="A633:C633"/>
    <mergeCell ref="D633:F633"/>
    <mergeCell ref="G633:H633"/>
    <mergeCell ref="K633:L633"/>
    <mergeCell ref="M633:O633"/>
    <mergeCell ref="P631:Q631"/>
    <mergeCell ref="R631:S631"/>
    <mergeCell ref="U631:V631"/>
    <mergeCell ref="W631:X631"/>
    <mergeCell ref="Y631:Z631"/>
    <mergeCell ref="A632:C632"/>
    <mergeCell ref="D632:F632"/>
    <mergeCell ref="G632:H632"/>
    <mergeCell ref="K632:L632"/>
    <mergeCell ref="M632:O632"/>
    <mergeCell ref="P630:Q630"/>
    <mergeCell ref="R630:S630"/>
    <mergeCell ref="U630:V630"/>
    <mergeCell ref="W630:X630"/>
    <mergeCell ref="Y630:Z630"/>
    <mergeCell ref="A631:C631"/>
    <mergeCell ref="D631:F631"/>
    <mergeCell ref="G631:H631"/>
    <mergeCell ref="K631:L631"/>
    <mergeCell ref="M631:O631"/>
    <mergeCell ref="P629:Q629"/>
    <mergeCell ref="R629:S629"/>
    <mergeCell ref="U629:V629"/>
    <mergeCell ref="W629:X629"/>
    <mergeCell ref="Y629:Z629"/>
    <mergeCell ref="A630:C630"/>
    <mergeCell ref="D630:F630"/>
    <mergeCell ref="G630:H630"/>
    <mergeCell ref="K630:L630"/>
    <mergeCell ref="M630:O630"/>
    <mergeCell ref="P628:Q628"/>
    <mergeCell ref="R628:S628"/>
    <mergeCell ref="U628:V628"/>
    <mergeCell ref="W628:X628"/>
    <mergeCell ref="Y628:Z628"/>
    <mergeCell ref="A629:C629"/>
    <mergeCell ref="D629:F629"/>
    <mergeCell ref="G629:H629"/>
    <mergeCell ref="K629:L629"/>
    <mergeCell ref="M629:O629"/>
    <mergeCell ref="P627:Q627"/>
    <mergeCell ref="R627:S627"/>
    <mergeCell ref="U627:V627"/>
    <mergeCell ref="W627:X627"/>
    <mergeCell ref="Y627:Z627"/>
    <mergeCell ref="A628:C628"/>
    <mergeCell ref="D628:F628"/>
    <mergeCell ref="G628:H628"/>
    <mergeCell ref="K628:L628"/>
    <mergeCell ref="M628:O628"/>
    <mergeCell ref="P626:Q626"/>
    <mergeCell ref="R626:S626"/>
    <mergeCell ref="U626:V626"/>
    <mergeCell ref="W626:X626"/>
    <mergeCell ref="Y626:Z626"/>
    <mergeCell ref="A627:C627"/>
    <mergeCell ref="D627:F627"/>
    <mergeCell ref="G627:H627"/>
    <mergeCell ref="K627:L627"/>
    <mergeCell ref="M627:O627"/>
    <mergeCell ref="P625:Q625"/>
    <mergeCell ref="R625:S625"/>
    <mergeCell ref="U625:V625"/>
    <mergeCell ref="W625:X625"/>
    <mergeCell ref="Y625:Z625"/>
    <mergeCell ref="A626:C626"/>
    <mergeCell ref="D626:F626"/>
    <mergeCell ref="G626:H626"/>
    <mergeCell ref="K626:L626"/>
    <mergeCell ref="M626:O626"/>
    <mergeCell ref="P624:Q624"/>
    <mergeCell ref="R624:S624"/>
    <mergeCell ref="U624:V624"/>
    <mergeCell ref="W624:X624"/>
    <mergeCell ref="Y624:Z624"/>
    <mergeCell ref="A625:C625"/>
    <mergeCell ref="D625:F625"/>
    <mergeCell ref="G625:H625"/>
    <mergeCell ref="K625:L625"/>
    <mergeCell ref="M625:O625"/>
    <mergeCell ref="P623:Q623"/>
    <mergeCell ref="R623:S623"/>
    <mergeCell ref="U623:V623"/>
    <mergeCell ref="W623:X623"/>
    <mergeCell ref="Y623:Z623"/>
    <mergeCell ref="A624:C624"/>
    <mergeCell ref="D624:F624"/>
    <mergeCell ref="G624:H624"/>
    <mergeCell ref="K624:L624"/>
    <mergeCell ref="M624:O624"/>
    <mergeCell ref="P622:Q622"/>
    <mergeCell ref="R622:S622"/>
    <mergeCell ref="U622:V622"/>
    <mergeCell ref="W622:X622"/>
    <mergeCell ref="Y622:Z622"/>
    <mergeCell ref="A623:C623"/>
    <mergeCell ref="D623:F623"/>
    <mergeCell ref="G623:H623"/>
    <mergeCell ref="K623:L623"/>
    <mergeCell ref="M623:O623"/>
    <mergeCell ref="P621:Q621"/>
    <mergeCell ref="R621:S621"/>
    <mergeCell ref="U621:V621"/>
    <mergeCell ref="W621:X621"/>
    <mergeCell ref="Y621:Z621"/>
    <mergeCell ref="A622:C622"/>
    <mergeCell ref="D622:F622"/>
    <mergeCell ref="G622:H622"/>
    <mergeCell ref="K622:L622"/>
    <mergeCell ref="M622:O622"/>
    <mergeCell ref="P620:Q620"/>
    <mergeCell ref="R620:S620"/>
    <mergeCell ref="U620:V620"/>
    <mergeCell ref="W620:X620"/>
    <mergeCell ref="Y620:Z620"/>
    <mergeCell ref="A621:C621"/>
    <mergeCell ref="D621:F621"/>
    <mergeCell ref="G621:H621"/>
    <mergeCell ref="K621:L621"/>
    <mergeCell ref="M621:O621"/>
    <mergeCell ref="P619:Q619"/>
    <mergeCell ref="R619:S619"/>
    <mergeCell ref="U619:V619"/>
    <mergeCell ref="W619:X619"/>
    <mergeCell ref="Y619:Z619"/>
    <mergeCell ref="A620:C620"/>
    <mergeCell ref="D620:F620"/>
    <mergeCell ref="G620:H620"/>
    <mergeCell ref="K620:L620"/>
    <mergeCell ref="M620:O620"/>
    <mergeCell ref="P618:Q618"/>
    <mergeCell ref="R618:S618"/>
    <mergeCell ref="U618:V618"/>
    <mergeCell ref="W618:X618"/>
    <mergeCell ref="Y618:Z618"/>
    <mergeCell ref="A619:C619"/>
    <mergeCell ref="D619:F619"/>
    <mergeCell ref="G619:H619"/>
    <mergeCell ref="K619:L619"/>
    <mergeCell ref="M619:O619"/>
    <mergeCell ref="P617:Q617"/>
    <mergeCell ref="R617:S617"/>
    <mergeCell ref="U617:V617"/>
    <mergeCell ref="W617:X617"/>
    <mergeCell ref="Y617:Z617"/>
    <mergeCell ref="A618:C618"/>
    <mergeCell ref="D618:F618"/>
    <mergeCell ref="G618:H618"/>
    <mergeCell ref="K618:L618"/>
    <mergeCell ref="M618:O618"/>
    <mergeCell ref="P616:Q616"/>
    <mergeCell ref="R616:S616"/>
    <mergeCell ref="U616:V616"/>
    <mergeCell ref="W616:X616"/>
    <mergeCell ref="Y616:Z616"/>
    <mergeCell ref="A617:C617"/>
    <mergeCell ref="D617:F617"/>
    <mergeCell ref="G617:H617"/>
    <mergeCell ref="K617:L617"/>
    <mergeCell ref="M617:O617"/>
    <mergeCell ref="P615:Q615"/>
    <mergeCell ref="R615:S615"/>
    <mergeCell ref="U615:V615"/>
    <mergeCell ref="W615:X615"/>
    <mergeCell ref="Y615:Z615"/>
    <mergeCell ref="A616:C616"/>
    <mergeCell ref="D616:F616"/>
    <mergeCell ref="G616:H616"/>
    <mergeCell ref="K616:L616"/>
    <mergeCell ref="M616:O616"/>
    <mergeCell ref="P614:Q614"/>
    <mergeCell ref="R614:S614"/>
    <mergeCell ref="U614:V614"/>
    <mergeCell ref="W614:X614"/>
    <mergeCell ref="Y614:Z614"/>
    <mergeCell ref="A615:C615"/>
    <mergeCell ref="D615:F615"/>
    <mergeCell ref="G615:H615"/>
    <mergeCell ref="K615:L615"/>
    <mergeCell ref="M615:O615"/>
    <mergeCell ref="P613:Q613"/>
    <mergeCell ref="R613:S613"/>
    <mergeCell ref="U613:V613"/>
    <mergeCell ref="W613:X613"/>
    <mergeCell ref="Y613:Z613"/>
    <mergeCell ref="A614:C614"/>
    <mergeCell ref="D614:F614"/>
    <mergeCell ref="G614:H614"/>
    <mergeCell ref="K614:L614"/>
    <mergeCell ref="M614:O614"/>
    <mergeCell ref="P612:Q612"/>
    <mergeCell ref="R612:S612"/>
    <mergeCell ref="U612:V612"/>
    <mergeCell ref="W612:X612"/>
    <mergeCell ref="Y612:Z612"/>
    <mergeCell ref="A613:C613"/>
    <mergeCell ref="D613:F613"/>
    <mergeCell ref="G613:H613"/>
    <mergeCell ref="K613:L613"/>
    <mergeCell ref="M613:O613"/>
    <mergeCell ref="P611:Q611"/>
    <mergeCell ref="R611:S611"/>
    <mergeCell ref="U611:V611"/>
    <mergeCell ref="W611:X611"/>
    <mergeCell ref="Y611:Z611"/>
    <mergeCell ref="A612:C612"/>
    <mergeCell ref="D612:F612"/>
    <mergeCell ref="G612:H612"/>
    <mergeCell ref="K612:L612"/>
    <mergeCell ref="M612:O612"/>
    <mergeCell ref="P610:Q610"/>
    <mergeCell ref="R610:S610"/>
    <mergeCell ref="U610:V610"/>
    <mergeCell ref="W610:X610"/>
    <mergeCell ref="Y610:Z610"/>
    <mergeCell ref="A611:C611"/>
    <mergeCell ref="D611:F611"/>
    <mergeCell ref="G611:H611"/>
    <mergeCell ref="K611:L611"/>
    <mergeCell ref="M611:O611"/>
    <mergeCell ref="P609:Q609"/>
    <mergeCell ref="R609:S609"/>
    <mergeCell ref="U609:V609"/>
    <mergeCell ref="W609:X609"/>
    <mergeCell ref="Y609:Z609"/>
    <mergeCell ref="A610:C610"/>
    <mergeCell ref="D610:F610"/>
    <mergeCell ref="G610:H610"/>
    <mergeCell ref="K610:L610"/>
    <mergeCell ref="M610:O610"/>
    <mergeCell ref="P608:Q608"/>
    <mergeCell ref="R608:S608"/>
    <mergeCell ref="U608:V608"/>
    <mergeCell ref="W608:X608"/>
    <mergeCell ref="Y608:Z608"/>
    <mergeCell ref="A609:C609"/>
    <mergeCell ref="D609:F609"/>
    <mergeCell ref="G609:H609"/>
    <mergeCell ref="K609:L609"/>
    <mergeCell ref="M609:O609"/>
    <mergeCell ref="P607:Q607"/>
    <mergeCell ref="R607:S607"/>
    <mergeCell ref="U607:V607"/>
    <mergeCell ref="W607:X607"/>
    <mergeCell ref="Y607:Z607"/>
    <mergeCell ref="A608:C608"/>
    <mergeCell ref="D608:F608"/>
    <mergeCell ref="G608:H608"/>
    <mergeCell ref="K608:L608"/>
    <mergeCell ref="M608:O608"/>
    <mergeCell ref="P606:Q606"/>
    <mergeCell ref="R606:S606"/>
    <mergeCell ref="U606:V606"/>
    <mergeCell ref="W606:X606"/>
    <mergeCell ref="Y606:Z606"/>
    <mergeCell ref="A607:C607"/>
    <mergeCell ref="D607:F607"/>
    <mergeCell ref="G607:H607"/>
    <mergeCell ref="K607:L607"/>
    <mergeCell ref="M607:O607"/>
    <mergeCell ref="P605:Q605"/>
    <mergeCell ref="R605:S605"/>
    <mergeCell ref="U605:V605"/>
    <mergeCell ref="W605:X605"/>
    <mergeCell ref="Y605:Z605"/>
    <mergeCell ref="A606:C606"/>
    <mergeCell ref="D606:F606"/>
    <mergeCell ref="G606:H606"/>
    <mergeCell ref="K606:L606"/>
    <mergeCell ref="M606:O606"/>
    <mergeCell ref="P604:Q604"/>
    <mergeCell ref="R604:S604"/>
    <mergeCell ref="U604:V604"/>
    <mergeCell ref="W604:X604"/>
    <mergeCell ref="Y604:Z604"/>
    <mergeCell ref="A605:C605"/>
    <mergeCell ref="D605:F605"/>
    <mergeCell ref="G605:H605"/>
    <mergeCell ref="K605:L605"/>
    <mergeCell ref="M605:O605"/>
    <mergeCell ref="P603:Q603"/>
    <mergeCell ref="R603:S603"/>
    <mergeCell ref="U603:V603"/>
    <mergeCell ref="W603:X603"/>
    <mergeCell ref="Y603:Z603"/>
    <mergeCell ref="A604:C604"/>
    <mergeCell ref="D604:F604"/>
    <mergeCell ref="G604:H604"/>
    <mergeCell ref="K604:L604"/>
    <mergeCell ref="M604:O604"/>
    <mergeCell ref="P602:Q602"/>
    <mergeCell ref="R602:S602"/>
    <mergeCell ref="U602:V602"/>
    <mergeCell ref="W602:X602"/>
    <mergeCell ref="Y602:Z602"/>
    <mergeCell ref="A603:C603"/>
    <mergeCell ref="D603:F603"/>
    <mergeCell ref="G603:H603"/>
    <mergeCell ref="K603:L603"/>
    <mergeCell ref="M603:O603"/>
    <mergeCell ref="P601:Q601"/>
    <mergeCell ref="R601:S601"/>
    <mergeCell ref="U601:V601"/>
    <mergeCell ref="W601:X601"/>
    <mergeCell ref="Y601:Z601"/>
    <mergeCell ref="A602:C602"/>
    <mergeCell ref="D602:F602"/>
    <mergeCell ref="G602:H602"/>
    <mergeCell ref="K602:L602"/>
    <mergeCell ref="M602:O602"/>
    <mergeCell ref="P600:Q600"/>
    <mergeCell ref="R600:S600"/>
    <mergeCell ref="U600:V600"/>
    <mergeCell ref="W600:X600"/>
    <mergeCell ref="Y600:Z600"/>
    <mergeCell ref="A601:C601"/>
    <mergeCell ref="D601:F601"/>
    <mergeCell ref="G601:H601"/>
    <mergeCell ref="K601:L601"/>
    <mergeCell ref="M601:O601"/>
    <mergeCell ref="P599:Q599"/>
    <mergeCell ref="R599:S599"/>
    <mergeCell ref="U599:V599"/>
    <mergeCell ref="W599:X599"/>
    <mergeCell ref="Y599:Z599"/>
    <mergeCell ref="A600:C600"/>
    <mergeCell ref="D600:F600"/>
    <mergeCell ref="G600:H600"/>
    <mergeCell ref="K600:L600"/>
    <mergeCell ref="M600:O600"/>
    <mergeCell ref="P598:Q598"/>
    <mergeCell ref="R598:S598"/>
    <mergeCell ref="U598:V598"/>
    <mergeCell ref="W598:X598"/>
    <mergeCell ref="Y598:Z598"/>
    <mergeCell ref="A599:C599"/>
    <mergeCell ref="D599:F599"/>
    <mergeCell ref="G599:H599"/>
    <mergeCell ref="K599:L599"/>
    <mergeCell ref="M599:O599"/>
    <mergeCell ref="P597:Q597"/>
    <mergeCell ref="R597:S597"/>
    <mergeCell ref="U597:V597"/>
    <mergeCell ref="W597:X597"/>
    <mergeCell ref="Y597:Z597"/>
    <mergeCell ref="A598:C598"/>
    <mergeCell ref="D598:F598"/>
    <mergeCell ref="G598:H598"/>
    <mergeCell ref="K598:L598"/>
    <mergeCell ref="M598:O598"/>
    <mergeCell ref="P596:Q596"/>
    <mergeCell ref="R596:S596"/>
    <mergeCell ref="U596:V596"/>
    <mergeCell ref="W596:X596"/>
    <mergeCell ref="Y596:Z596"/>
    <mergeCell ref="A597:C597"/>
    <mergeCell ref="D597:F597"/>
    <mergeCell ref="G597:H597"/>
    <mergeCell ref="K597:L597"/>
    <mergeCell ref="M597:O597"/>
    <mergeCell ref="P595:Q595"/>
    <mergeCell ref="R595:S595"/>
    <mergeCell ref="U595:V595"/>
    <mergeCell ref="W595:X595"/>
    <mergeCell ref="Y595:Z595"/>
    <mergeCell ref="A596:C596"/>
    <mergeCell ref="D596:F596"/>
    <mergeCell ref="G596:H596"/>
    <mergeCell ref="K596:L596"/>
    <mergeCell ref="M596:O596"/>
    <mergeCell ref="P594:Q594"/>
    <mergeCell ref="R594:S594"/>
    <mergeCell ref="U594:V594"/>
    <mergeCell ref="W594:X594"/>
    <mergeCell ref="Y594:Z594"/>
    <mergeCell ref="A595:C595"/>
    <mergeCell ref="D595:F595"/>
    <mergeCell ref="G595:H595"/>
    <mergeCell ref="K595:L595"/>
    <mergeCell ref="M595:O595"/>
    <mergeCell ref="P593:Q593"/>
    <mergeCell ref="R593:S593"/>
    <mergeCell ref="U593:V593"/>
    <mergeCell ref="W593:X593"/>
    <mergeCell ref="Y593:Z593"/>
    <mergeCell ref="A594:C594"/>
    <mergeCell ref="D594:F594"/>
    <mergeCell ref="G594:H594"/>
    <mergeCell ref="K594:L594"/>
    <mergeCell ref="M594:O594"/>
    <mergeCell ref="P592:Q592"/>
    <mergeCell ref="R592:S592"/>
    <mergeCell ref="U592:V592"/>
    <mergeCell ref="W592:X592"/>
    <mergeCell ref="Y592:Z592"/>
    <mergeCell ref="A593:C593"/>
    <mergeCell ref="D593:F593"/>
    <mergeCell ref="G593:H593"/>
    <mergeCell ref="K593:L593"/>
    <mergeCell ref="M593:O593"/>
    <mergeCell ref="P591:Q591"/>
    <mergeCell ref="R591:S591"/>
    <mergeCell ref="U591:V591"/>
    <mergeCell ref="W591:X591"/>
    <mergeCell ref="Y591:Z591"/>
    <mergeCell ref="A592:C592"/>
    <mergeCell ref="D592:F592"/>
    <mergeCell ref="G592:H592"/>
    <mergeCell ref="K592:L592"/>
    <mergeCell ref="M592:O592"/>
    <mergeCell ref="P590:Q590"/>
    <mergeCell ref="R590:S590"/>
    <mergeCell ref="U590:V590"/>
    <mergeCell ref="W590:X590"/>
    <mergeCell ref="Y590:Z590"/>
    <mergeCell ref="A591:C591"/>
    <mergeCell ref="D591:F591"/>
    <mergeCell ref="G591:H591"/>
    <mergeCell ref="K591:L591"/>
    <mergeCell ref="M591:O591"/>
    <mergeCell ref="P589:Q589"/>
    <mergeCell ref="R589:S589"/>
    <mergeCell ref="U589:V589"/>
    <mergeCell ref="W589:X589"/>
    <mergeCell ref="Y589:Z589"/>
    <mergeCell ref="A590:C590"/>
    <mergeCell ref="D590:F590"/>
    <mergeCell ref="G590:H590"/>
    <mergeCell ref="K590:L590"/>
    <mergeCell ref="M590:O590"/>
    <mergeCell ref="P588:Q588"/>
    <mergeCell ref="R588:S588"/>
    <mergeCell ref="U588:V588"/>
    <mergeCell ref="W588:X588"/>
    <mergeCell ref="Y588:Z588"/>
    <mergeCell ref="A589:C589"/>
    <mergeCell ref="D589:F589"/>
    <mergeCell ref="G589:H589"/>
    <mergeCell ref="K589:L589"/>
    <mergeCell ref="M589:O589"/>
    <mergeCell ref="P587:Q587"/>
    <mergeCell ref="R587:S587"/>
    <mergeCell ref="U587:V587"/>
    <mergeCell ref="W587:X587"/>
    <mergeCell ref="Y587:Z587"/>
    <mergeCell ref="A588:C588"/>
    <mergeCell ref="D588:F588"/>
    <mergeCell ref="G588:H588"/>
    <mergeCell ref="K588:L588"/>
    <mergeCell ref="M588:O588"/>
    <mergeCell ref="P586:Q586"/>
    <mergeCell ref="R586:S586"/>
    <mergeCell ref="U586:V586"/>
    <mergeCell ref="W586:X586"/>
    <mergeCell ref="Y586:Z586"/>
    <mergeCell ref="A587:C587"/>
    <mergeCell ref="D587:F587"/>
    <mergeCell ref="G587:H587"/>
    <mergeCell ref="K587:L587"/>
    <mergeCell ref="M587:O587"/>
    <mergeCell ref="P585:Q585"/>
    <mergeCell ref="R585:S585"/>
    <mergeCell ref="U585:V585"/>
    <mergeCell ref="W585:X585"/>
    <mergeCell ref="Y585:Z585"/>
    <mergeCell ref="A586:C586"/>
    <mergeCell ref="D586:F586"/>
    <mergeCell ref="G586:H586"/>
    <mergeCell ref="K586:L586"/>
    <mergeCell ref="M586:O586"/>
    <mergeCell ref="P584:Q584"/>
    <mergeCell ref="R584:S584"/>
    <mergeCell ref="U584:V584"/>
    <mergeCell ref="W584:X584"/>
    <mergeCell ref="Y584:Z584"/>
    <mergeCell ref="A585:C585"/>
    <mergeCell ref="D585:F585"/>
    <mergeCell ref="G585:H585"/>
    <mergeCell ref="K585:L585"/>
    <mergeCell ref="M585:O585"/>
    <mergeCell ref="P583:Q583"/>
    <mergeCell ref="R583:S583"/>
    <mergeCell ref="U583:V583"/>
    <mergeCell ref="W583:X583"/>
    <mergeCell ref="Y583:Z583"/>
    <mergeCell ref="A584:C584"/>
    <mergeCell ref="D584:F584"/>
    <mergeCell ref="G584:H584"/>
    <mergeCell ref="K584:L584"/>
    <mergeCell ref="M584:O584"/>
    <mergeCell ref="P582:Q582"/>
    <mergeCell ref="R582:S582"/>
    <mergeCell ref="U582:V582"/>
    <mergeCell ref="W582:X582"/>
    <mergeCell ref="Y582:Z582"/>
    <mergeCell ref="A583:C583"/>
    <mergeCell ref="D583:F583"/>
    <mergeCell ref="G583:H583"/>
    <mergeCell ref="K583:L583"/>
    <mergeCell ref="M583:O583"/>
    <mergeCell ref="P581:Q581"/>
    <mergeCell ref="R581:S581"/>
    <mergeCell ref="U581:V581"/>
    <mergeCell ref="W581:X581"/>
    <mergeCell ref="Y581:Z581"/>
    <mergeCell ref="A582:C582"/>
    <mergeCell ref="D582:F582"/>
    <mergeCell ref="G582:H582"/>
    <mergeCell ref="K582:L582"/>
    <mergeCell ref="M582:O582"/>
    <mergeCell ref="P580:Q580"/>
    <mergeCell ref="R580:S580"/>
    <mergeCell ref="U580:V580"/>
    <mergeCell ref="W580:X580"/>
    <mergeCell ref="Y580:Z580"/>
    <mergeCell ref="A581:C581"/>
    <mergeCell ref="D581:F581"/>
    <mergeCell ref="G581:H581"/>
    <mergeCell ref="K581:L581"/>
    <mergeCell ref="M581:O581"/>
    <mergeCell ref="P579:Q579"/>
    <mergeCell ref="R579:S579"/>
    <mergeCell ref="U579:V579"/>
    <mergeCell ref="W579:X579"/>
    <mergeCell ref="Y579:Z579"/>
    <mergeCell ref="A580:C580"/>
    <mergeCell ref="D580:F580"/>
    <mergeCell ref="G580:H580"/>
    <mergeCell ref="K580:L580"/>
    <mergeCell ref="M580:O580"/>
    <mergeCell ref="P578:Q578"/>
    <mergeCell ref="R578:S578"/>
    <mergeCell ref="U578:V578"/>
    <mergeCell ref="W578:X578"/>
    <mergeCell ref="Y578:Z578"/>
    <mergeCell ref="A579:C579"/>
    <mergeCell ref="D579:F579"/>
    <mergeCell ref="G579:H579"/>
    <mergeCell ref="K579:L579"/>
    <mergeCell ref="M579:O579"/>
    <mergeCell ref="P577:Q577"/>
    <mergeCell ref="R577:S577"/>
    <mergeCell ref="U577:V577"/>
    <mergeCell ref="W577:X577"/>
    <mergeCell ref="Y577:Z577"/>
    <mergeCell ref="A578:C578"/>
    <mergeCell ref="D578:F578"/>
    <mergeCell ref="G578:H578"/>
    <mergeCell ref="K578:L578"/>
    <mergeCell ref="M578:O578"/>
    <mergeCell ref="P576:Q576"/>
    <mergeCell ref="R576:S576"/>
    <mergeCell ref="U576:V576"/>
    <mergeCell ref="W576:X576"/>
    <mergeCell ref="Y576:Z576"/>
    <mergeCell ref="A577:C577"/>
    <mergeCell ref="D577:F577"/>
    <mergeCell ref="G577:H577"/>
    <mergeCell ref="K577:L577"/>
    <mergeCell ref="M577:O577"/>
    <mergeCell ref="P575:Q575"/>
    <mergeCell ref="R575:S575"/>
    <mergeCell ref="U575:V575"/>
    <mergeCell ref="W575:X575"/>
    <mergeCell ref="Y575:Z575"/>
    <mergeCell ref="A576:C576"/>
    <mergeCell ref="D576:F576"/>
    <mergeCell ref="G576:H576"/>
    <mergeCell ref="K576:L576"/>
    <mergeCell ref="M576:O576"/>
    <mergeCell ref="P574:Q574"/>
    <mergeCell ref="R574:S574"/>
    <mergeCell ref="U574:V574"/>
    <mergeCell ref="W574:X574"/>
    <mergeCell ref="Y574:Z574"/>
    <mergeCell ref="A575:C575"/>
    <mergeCell ref="D575:F575"/>
    <mergeCell ref="G575:H575"/>
    <mergeCell ref="K575:L575"/>
    <mergeCell ref="M575:O575"/>
    <mergeCell ref="P573:Q573"/>
    <mergeCell ref="R573:S573"/>
    <mergeCell ref="U573:V573"/>
    <mergeCell ref="W573:X573"/>
    <mergeCell ref="Y573:Z573"/>
    <mergeCell ref="A574:C574"/>
    <mergeCell ref="D574:F574"/>
    <mergeCell ref="G574:H574"/>
    <mergeCell ref="K574:L574"/>
    <mergeCell ref="M574:O574"/>
    <mergeCell ref="P572:Q572"/>
    <mergeCell ref="R572:S572"/>
    <mergeCell ref="U572:V572"/>
    <mergeCell ref="W572:X572"/>
    <mergeCell ref="Y572:Z572"/>
    <mergeCell ref="A573:C573"/>
    <mergeCell ref="D573:F573"/>
    <mergeCell ref="G573:H573"/>
    <mergeCell ref="K573:L573"/>
    <mergeCell ref="M573:O573"/>
    <mergeCell ref="P571:Q571"/>
    <mergeCell ref="R571:S571"/>
    <mergeCell ref="U571:V571"/>
    <mergeCell ref="W571:X571"/>
    <mergeCell ref="Y571:Z571"/>
    <mergeCell ref="A572:C572"/>
    <mergeCell ref="D572:F572"/>
    <mergeCell ref="G572:H572"/>
    <mergeCell ref="K572:L572"/>
    <mergeCell ref="M572:O572"/>
    <mergeCell ref="P570:Q570"/>
    <mergeCell ref="R570:S570"/>
    <mergeCell ref="U570:V570"/>
    <mergeCell ref="W570:X570"/>
    <mergeCell ref="Y570:Z570"/>
    <mergeCell ref="A571:C571"/>
    <mergeCell ref="D571:F571"/>
    <mergeCell ref="G571:H571"/>
    <mergeCell ref="K571:L571"/>
    <mergeCell ref="M571:O571"/>
    <mergeCell ref="P569:Q569"/>
    <mergeCell ref="R569:S569"/>
    <mergeCell ref="U569:V569"/>
    <mergeCell ref="W569:X569"/>
    <mergeCell ref="Y569:Z569"/>
    <mergeCell ref="A570:C570"/>
    <mergeCell ref="D570:F570"/>
    <mergeCell ref="G570:H570"/>
    <mergeCell ref="K570:L570"/>
    <mergeCell ref="M570:O570"/>
    <mergeCell ref="P568:Q568"/>
    <mergeCell ref="R568:S568"/>
    <mergeCell ref="U568:V568"/>
    <mergeCell ref="W568:X568"/>
    <mergeCell ref="Y568:Z568"/>
    <mergeCell ref="A569:C569"/>
    <mergeCell ref="D569:F569"/>
    <mergeCell ref="G569:H569"/>
    <mergeCell ref="K569:L569"/>
    <mergeCell ref="M569:O569"/>
    <mergeCell ref="P567:Q567"/>
    <mergeCell ref="R567:S567"/>
    <mergeCell ref="U567:V567"/>
    <mergeCell ref="W567:X567"/>
    <mergeCell ref="Y567:Z567"/>
    <mergeCell ref="A568:C568"/>
    <mergeCell ref="D568:F568"/>
    <mergeCell ref="G568:H568"/>
    <mergeCell ref="K568:L568"/>
    <mergeCell ref="M568:O568"/>
    <mergeCell ref="P566:Q566"/>
    <mergeCell ref="R566:S566"/>
    <mergeCell ref="U566:V566"/>
    <mergeCell ref="W566:X566"/>
    <mergeCell ref="Y566:Z566"/>
    <mergeCell ref="A567:C567"/>
    <mergeCell ref="D567:F567"/>
    <mergeCell ref="G567:H567"/>
    <mergeCell ref="K567:L567"/>
    <mergeCell ref="M567:O567"/>
    <mergeCell ref="P565:Q565"/>
    <mergeCell ref="R565:S565"/>
    <mergeCell ref="U565:V565"/>
    <mergeCell ref="W565:X565"/>
    <mergeCell ref="Y565:Z565"/>
    <mergeCell ref="A566:C566"/>
    <mergeCell ref="D566:F566"/>
    <mergeCell ref="G566:H566"/>
    <mergeCell ref="K566:L566"/>
    <mergeCell ref="M566:O566"/>
    <mergeCell ref="P564:Q564"/>
    <mergeCell ref="R564:S564"/>
    <mergeCell ref="U564:V564"/>
    <mergeCell ref="W564:X564"/>
    <mergeCell ref="Y564:Z564"/>
    <mergeCell ref="A565:C565"/>
    <mergeCell ref="D565:F565"/>
    <mergeCell ref="G565:H565"/>
    <mergeCell ref="K565:L565"/>
    <mergeCell ref="M565:O565"/>
    <mergeCell ref="P563:Q563"/>
    <mergeCell ref="R563:S563"/>
    <mergeCell ref="U563:V563"/>
    <mergeCell ref="W563:X563"/>
    <mergeCell ref="Y563:Z563"/>
    <mergeCell ref="A564:C564"/>
    <mergeCell ref="D564:F564"/>
    <mergeCell ref="G564:H564"/>
    <mergeCell ref="K564:L564"/>
    <mergeCell ref="M564:O564"/>
    <mergeCell ref="P562:Q562"/>
    <mergeCell ref="R562:S562"/>
    <mergeCell ref="U562:V562"/>
    <mergeCell ref="W562:X562"/>
    <mergeCell ref="Y562:Z562"/>
    <mergeCell ref="A563:C563"/>
    <mergeCell ref="D563:F563"/>
    <mergeCell ref="G563:H563"/>
    <mergeCell ref="K563:L563"/>
    <mergeCell ref="M563:O563"/>
    <mergeCell ref="P561:Q561"/>
    <mergeCell ref="R561:S561"/>
    <mergeCell ref="U561:V561"/>
    <mergeCell ref="W561:X561"/>
    <mergeCell ref="Y561:Z561"/>
    <mergeCell ref="A562:C562"/>
    <mergeCell ref="D562:F562"/>
    <mergeCell ref="G562:H562"/>
    <mergeCell ref="K562:L562"/>
    <mergeCell ref="M562:O562"/>
    <mergeCell ref="P560:Q560"/>
    <mergeCell ref="R560:S560"/>
    <mergeCell ref="U560:V560"/>
    <mergeCell ref="W560:X560"/>
    <mergeCell ref="Y560:Z560"/>
    <mergeCell ref="A561:C561"/>
    <mergeCell ref="D561:F561"/>
    <mergeCell ref="G561:H561"/>
    <mergeCell ref="K561:L561"/>
    <mergeCell ref="M561:O561"/>
    <mergeCell ref="P559:Q559"/>
    <mergeCell ref="R559:S559"/>
    <mergeCell ref="U559:V559"/>
    <mergeCell ref="W559:X559"/>
    <mergeCell ref="Y559:Z559"/>
    <mergeCell ref="A560:C560"/>
    <mergeCell ref="D560:F560"/>
    <mergeCell ref="G560:H560"/>
    <mergeCell ref="K560:L560"/>
    <mergeCell ref="M560:O560"/>
    <mergeCell ref="P558:Q558"/>
    <mergeCell ref="R558:S558"/>
    <mergeCell ref="U558:V558"/>
    <mergeCell ref="W558:X558"/>
    <mergeCell ref="Y558:Z558"/>
    <mergeCell ref="A559:C559"/>
    <mergeCell ref="D559:F559"/>
    <mergeCell ref="G559:H559"/>
    <mergeCell ref="K559:L559"/>
    <mergeCell ref="M559:O559"/>
    <mergeCell ref="P557:Q557"/>
    <mergeCell ref="R557:S557"/>
    <mergeCell ref="U557:V557"/>
    <mergeCell ref="W557:X557"/>
    <mergeCell ref="Y557:Z557"/>
    <mergeCell ref="A558:C558"/>
    <mergeCell ref="D558:F558"/>
    <mergeCell ref="G558:H558"/>
    <mergeCell ref="K558:L558"/>
    <mergeCell ref="M558:O558"/>
    <mergeCell ref="P556:Q556"/>
    <mergeCell ref="R556:S556"/>
    <mergeCell ref="U556:V556"/>
    <mergeCell ref="W556:X556"/>
    <mergeCell ref="Y556:Z556"/>
    <mergeCell ref="A557:C557"/>
    <mergeCell ref="D557:F557"/>
    <mergeCell ref="G557:H557"/>
    <mergeCell ref="K557:L557"/>
    <mergeCell ref="M557:O557"/>
    <mergeCell ref="P555:Q555"/>
    <mergeCell ref="R555:S555"/>
    <mergeCell ref="U555:V555"/>
    <mergeCell ref="W555:X555"/>
    <mergeCell ref="Y555:Z555"/>
    <mergeCell ref="A556:C556"/>
    <mergeCell ref="D556:F556"/>
    <mergeCell ref="G556:H556"/>
    <mergeCell ref="K556:L556"/>
    <mergeCell ref="M556:O556"/>
    <mergeCell ref="P554:Q554"/>
    <mergeCell ref="R554:S554"/>
    <mergeCell ref="U554:V554"/>
    <mergeCell ref="W554:X554"/>
    <mergeCell ref="Y554:Z554"/>
    <mergeCell ref="A555:C555"/>
    <mergeCell ref="D555:F555"/>
    <mergeCell ref="G555:H555"/>
    <mergeCell ref="K555:L555"/>
    <mergeCell ref="M555:O555"/>
    <mergeCell ref="P553:Q553"/>
    <mergeCell ref="R553:S553"/>
    <mergeCell ref="U553:V553"/>
    <mergeCell ref="W553:X553"/>
    <mergeCell ref="Y553:Z553"/>
    <mergeCell ref="A554:C554"/>
    <mergeCell ref="D554:F554"/>
    <mergeCell ref="G554:H554"/>
    <mergeCell ref="K554:L554"/>
    <mergeCell ref="M554:O554"/>
    <mergeCell ref="P552:Q552"/>
    <mergeCell ref="R552:S552"/>
    <mergeCell ref="U552:V552"/>
    <mergeCell ref="W552:X552"/>
    <mergeCell ref="Y552:Z552"/>
    <mergeCell ref="A553:C553"/>
    <mergeCell ref="D553:F553"/>
    <mergeCell ref="G553:H553"/>
    <mergeCell ref="K553:L553"/>
    <mergeCell ref="M553:O553"/>
    <mergeCell ref="P551:Q551"/>
    <mergeCell ref="R551:S551"/>
    <mergeCell ref="U551:V551"/>
    <mergeCell ref="W551:X551"/>
    <mergeCell ref="Y551:Z551"/>
    <mergeCell ref="A552:C552"/>
    <mergeCell ref="D552:F552"/>
    <mergeCell ref="G552:H552"/>
    <mergeCell ref="K552:L552"/>
    <mergeCell ref="M552:O552"/>
    <mergeCell ref="P550:Q550"/>
    <mergeCell ref="R550:S550"/>
    <mergeCell ref="U550:V550"/>
    <mergeCell ref="W550:X550"/>
    <mergeCell ref="Y550:Z550"/>
    <mergeCell ref="A551:C551"/>
    <mergeCell ref="D551:F551"/>
    <mergeCell ref="G551:H551"/>
    <mergeCell ref="K551:L551"/>
    <mergeCell ref="M551:O551"/>
    <mergeCell ref="P549:Q549"/>
    <mergeCell ref="R549:S549"/>
    <mergeCell ref="U549:V549"/>
    <mergeCell ref="W549:X549"/>
    <mergeCell ref="Y549:Z549"/>
    <mergeCell ref="A550:C550"/>
    <mergeCell ref="D550:F550"/>
    <mergeCell ref="G550:H550"/>
    <mergeCell ref="K550:L550"/>
    <mergeCell ref="M550:O550"/>
    <mergeCell ref="P548:Q548"/>
    <mergeCell ref="R548:S548"/>
    <mergeCell ref="U548:V548"/>
    <mergeCell ref="W548:X548"/>
    <mergeCell ref="Y548:Z548"/>
    <mergeCell ref="A549:C549"/>
    <mergeCell ref="D549:F549"/>
    <mergeCell ref="G549:H549"/>
    <mergeCell ref="K549:L549"/>
    <mergeCell ref="M549:O549"/>
    <mergeCell ref="P547:Q547"/>
    <mergeCell ref="R547:S547"/>
    <mergeCell ref="U547:V547"/>
    <mergeCell ref="W547:X547"/>
    <mergeCell ref="Y547:Z547"/>
    <mergeCell ref="A548:C548"/>
    <mergeCell ref="D548:F548"/>
    <mergeCell ref="G548:H548"/>
    <mergeCell ref="K548:L548"/>
    <mergeCell ref="M548:O548"/>
    <mergeCell ref="P546:Q546"/>
    <mergeCell ref="R546:S546"/>
    <mergeCell ref="U546:V546"/>
    <mergeCell ref="W546:X546"/>
    <mergeCell ref="Y546:Z546"/>
    <mergeCell ref="A547:C547"/>
    <mergeCell ref="D547:F547"/>
    <mergeCell ref="G547:H547"/>
    <mergeCell ref="K547:L547"/>
    <mergeCell ref="M547:O547"/>
    <mergeCell ref="P545:Q545"/>
    <mergeCell ref="R545:S545"/>
    <mergeCell ref="U545:V545"/>
    <mergeCell ref="W545:X545"/>
    <mergeCell ref="Y545:Z545"/>
    <mergeCell ref="A546:C546"/>
    <mergeCell ref="D546:F546"/>
    <mergeCell ref="G546:H546"/>
    <mergeCell ref="K546:L546"/>
    <mergeCell ref="M546:O546"/>
    <mergeCell ref="P544:Q544"/>
    <mergeCell ref="R544:S544"/>
    <mergeCell ref="U544:V544"/>
    <mergeCell ref="W544:X544"/>
    <mergeCell ref="Y544:Z544"/>
    <mergeCell ref="A545:C545"/>
    <mergeCell ref="D545:F545"/>
    <mergeCell ref="G545:H545"/>
    <mergeCell ref="K545:L545"/>
    <mergeCell ref="M545:O545"/>
    <mergeCell ref="P543:Q543"/>
    <mergeCell ref="R543:S543"/>
    <mergeCell ref="U543:V543"/>
    <mergeCell ref="W543:X543"/>
    <mergeCell ref="Y543:Z543"/>
    <mergeCell ref="A544:C544"/>
    <mergeCell ref="D544:F544"/>
    <mergeCell ref="G544:H544"/>
    <mergeCell ref="K544:L544"/>
    <mergeCell ref="M544:O544"/>
    <mergeCell ref="P542:Q542"/>
    <mergeCell ref="R542:S542"/>
    <mergeCell ref="U542:V542"/>
    <mergeCell ref="W542:X542"/>
    <mergeCell ref="Y542:Z542"/>
    <mergeCell ref="A543:C543"/>
    <mergeCell ref="D543:F543"/>
    <mergeCell ref="G543:H543"/>
    <mergeCell ref="K543:L543"/>
    <mergeCell ref="M543:O543"/>
    <mergeCell ref="P541:Q541"/>
    <mergeCell ref="R541:S541"/>
    <mergeCell ref="U541:V541"/>
    <mergeCell ref="W541:X541"/>
    <mergeCell ref="Y541:Z541"/>
    <mergeCell ref="A542:C542"/>
    <mergeCell ref="D542:F542"/>
    <mergeCell ref="G542:H542"/>
    <mergeCell ref="K542:L542"/>
    <mergeCell ref="M542:O542"/>
    <mergeCell ref="P540:Q540"/>
    <mergeCell ref="R540:S540"/>
    <mergeCell ref="U540:V540"/>
    <mergeCell ref="W540:X540"/>
    <mergeCell ref="Y540:Z540"/>
    <mergeCell ref="A541:C541"/>
    <mergeCell ref="D541:F541"/>
    <mergeCell ref="G541:H541"/>
    <mergeCell ref="K541:L541"/>
    <mergeCell ref="M541:O541"/>
    <mergeCell ref="P539:Q539"/>
    <mergeCell ref="R539:S539"/>
    <mergeCell ref="U539:V539"/>
    <mergeCell ref="W539:X539"/>
    <mergeCell ref="Y539:Z539"/>
    <mergeCell ref="A540:C540"/>
    <mergeCell ref="D540:F540"/>
    <mergeCell ref="G540:H540"/>
    <mergeCell ref="K540:L540"/>
    <mergeCell ref="M540:O540"/>
    <mergeCell ref="P538:Q538"/>
    <mergeCell ref="R538:S538"/>
    <mergeCell ref="U538:V538"/>
    <mergeCell ref="W538:X538"/>
    <mergeCell ref="Y538:Z538"/>
    <mergeCell ref="A539:C539"/>
    <mergeCell ref="D539:F539"/>
    <mergeCell ref="G539:H539"/>
    <mergeCell ref="K539:L539"/>
    <mergeCell ref="M539:O539"/>
    <mergeCell ref="P537:Q537"/>
    <mergeCell ref="R537:S537"/>
    <mergeCell ref="U537:V537"/>
    <mergeCell ref="W537:X537"/>
    <mergeCell ref="Y537:Z537"/>
    <mergeCell ref="A538:C538"/>
    <mergeCell ref="D538:F538"/>
    <mergeCell ref="G538:H538"/>
    <mergeCell ref="K538:L538"/>
    <mergeCell ref="M538:O538"/>
    <mergeCell ref="P536:Q536"/>
    <mergeCell ref="R536:S536"/>
    <mergeCell ref="U536:V536"/>
    <mergeCell ref="W536:X536"/>
    <mergeCell ref="Y536:Z536"/>
    <mergeCell ref="A537:C537"/>
    <mergeCell ref="D537:F537"/>
    <mergeCell ref="G537:H537"/>
    <mergeCell ref="K537:L537"/>
    <mergeCell ref="M537:O537"/>
    <mergeCell ref="P535:Q535"/>
    <mergeCell ref="R535:S535"/>
    <mergeCell ref="U535:V535"/>
    <mergeCell ref="W535:X535"/>
    <mergeCell ref="Y535:Z535"/>
    <mergeCell ref="A536:C536"/>
    <mergeCell ref="D536:F536"/>
    <mergeCell ref="G536:H536"/>
    <mergeCell ref="K536:L536"/>
    <mergeCell ref="M536:O536"/>
    <mergeCell ref="P534:Q534"/>
    <mergeCell ref="R534:S534"/>
    <mergeCell ref="U534:V534"/>
    <mergeCell ref="W534:X534"/>
    <mergeCell ref="Y534:Z534"/>
    <mergeCell ref="A535:C535"/>
    <mergeCell ref="D535:F535"/>
    <mergeCell ref="G535:H535"/>
    <mergeCell ref="K535:L535"/>
    <mergeCell ref="M535:O535"/>
    <mergeCell ref="P533:Q533"/>
    <mergeCell ref="R533:S533"/>
    <mergeCell ref="U533:V533"/>
    <mergeCell ref="W533:X533"/>
    <mergeCell ref="Y533:Z533"/>
    <mergeCell ref="A534:C534"/>
    <mergeCell ref="D534:F534"/>
    <mergeCell ref="G534:H534"/>
    <mergeCell ref="K534:L534"/>
    <mergeCell ref="M534:O534"/>
    <mergeCell ref="P532:Q532"/>
    <mergeCell ref="R532:S532"/>
    <mergeCell ref="U532:V532"/>
    <mergeCell ref="W532:X532"/>
    <mergeCell ref="Y532:Z532"/>
    <mergeCell ref="A533:C533"/>
    <mergeCell ref="D533:F533"/>
    <mergeCell ref="G533:H533"/>
    <mergeCell ref="K533:L533"/>
    <mergeCell ref="M533:O533"/>
    <mergeCell ref="P531:Q531"/>
    <mergeCell ref="R531:S531"/>
    <mergeCell ref="U531:V531"/>
    <mergeCell ref="W531:X531"/>
    <mergeCell ref="Y531:Z531"/>
    <mergeCell ref="A532:C532"/>
    <mergeCell ref="D532:F532"/>
    <mergeCell ref="G532:H532"/>
    <mergeCell ref="K532:L532"/>
    <mergeCell ref="M532:O532"/>
    <mergeCell ref="P530:Q530"/>
    <mergeCell ref="R530:S530"/>
    <mergeCell ref="U530:V530"/>
    <mergeCell ref="W530:X530"/>
    <mergeCell ref="Y530:Z530"/>
    <mergeCell ref="A531:C531"/>
    <mergeCell ref="D531:F531"/>
    <mergeCell ref="G531:H531"/>
    <mergeCell ref="K531:L531"/>
    <mergeCell ref="M531:O531"/>
    <mergeCell ref="P529:Q529"/>
    <mergeCell ref="R529:S529"/>
    <mergeCell ref="U529:V529"/>
    <mergeCell ref="W529:X529"/>
    <mergeCell ref="Y529:Z529"/>
    <mergeCell ref="A530:C530"/>
    <mergeCell ref="D530:F530"/>
    <mergeCell ref="G530:H530"/>
    <mergeCell ref="K530:L530"/>
    <mergeCell ref="M530:O530"/>
    <mergeCell ref="P528:Q528"/>
    <mergeCell ref="R528:S528"/>
    <mergeCell ref="U528:V528"/>
    <mergeCell ref="W528:X528"/>
    <mergeCell ref="Y528:Z528"/>
    <mergeCell ref="A529:C529"/>
    <mergeCell ref="D529:F529"/>
    <mergeCell ref="G529:H529"/>
    <mergeCell ref="K529:L529"/>
    <mergeCell ref="M529:O529"/>
    <mergeCell ref="P527:Q527"/>
    <mergeCell ref="R527:S527"/>
    <mergeCell ref="U527:V527"/>
    <mergeCell ref="W527:X527"/>
    <mergeCell ref="Y527:Z527"/>
    <mergeCell ref="A528:C528"/>
    <mergeCell ref="D528:F528"/>
    <mergeCell ref="G528:H528"/>
    <mergeCell ref="K528:L528"/>
    <mergeCell ref="M528:O528"/>
    <mergeCell ref="P526:Q526"/>
    <mergeCell ref="R526:S526"/>
    <mergeCell ref="U526:V526"/>
    <mergeCell ref="W526:X526"/>
    <mergeCell ref="Y526:Z526"/>
    <mergeCell ref="A527:C527"/>
    <mergeCell ref="D527:F527"/>
    <mergeCell ref="G527:H527"/>
    <mergeCell ref="K527:L527"/>
    <mergeCell ref="M527:O527"/>
    <mergeCell ref="P525:Q525"/>
    <mergeCell ref="R525:S525"/>
    <mergeCell ref="U525:V525"/>
    <mergeCell ref="W525:X525"/>
    <mergeCell ref="Y525:Z525"/>
    <mergeCell ref="A526:C526"/>
    <mergeCell ref="D526:F526"/>
    <mergeCell ref="G526:H526"/>
    <mergeCell ref="K526:L526"/>
    <mergeCell ref="M526:O526"/>
    <mergeCell ref="P524:Q524"/>
    <mergeCell ref="R524:S524"/>
    <mergeCell ref="U524:V524"/>
    <mergeCell ref="W524:X524"/>
    <mergeCell ref="Y524:Z524"/>
    <mergeCell ref="A525:C525"/>
    <mergeCell ref="D525:F525"/>
    <mergeCell ref="G525:H525"/>
    <mergeCell ref="K525:L525"/>
    <mergeCell ref="M525:O525"/>
    <mergeCell ref="P523:Q523"/>
    <mergeCell ref="R523:S523"/>
    <mergeCell ref="U523:V523"/>
    <mergeCell ref="W523:X523"/>
    <mergeCell ref="Y523:Z523"/>
    <mergeCell ref="A524:C524"/>
    <mergeCell ref="D524:F524"/>
    <mergeCell ref="G524:H524"/>
    <mergeCell ref="K524:L524"/>
    <mergeCell ref="M524:O524"/>
    <mergeCell ref="P522:Q522"/>
    <mergeCell ref="R522:S522"/>
    <mergeCell ref="U522:V522"/>
    <mergeCell ref="W522:X522"/>
    <mergeCell ref="Y522:Z522"/>
    <mergeCell ref="A523:C523"/>
    <mergeCell ref="D523:F523"/>
    <mergeCell ref="G523:H523"/>
    <mergeCell ref="K523:L523"/>
    <mergeCell ref="M523:O523"/>
    <mergeCell ref="P521:Q521"/>
    <mergeCell ref="R521:S521"/>
    <mergeCell ref="U521:V521"/>
    <mergeCell ref="W521:X521"/>
    <mergeCell ref="Y521:Z521"/>
    <mergeCell ref="A522:C522"/>
    <mergeCell ref="D522:F522"/>
    <mergeCell ref="G522:H522"/>
    <mergeCell ref="K522:L522"/>
    <mergeCell ref="M522:O522"/>
    <mergeCell ref="P520:Q520"/>
    <mergeCell ref="R520:S520"/>
    <mergeCell ref="U520:V520"/>
    <mergeCell ref="W520:X520"/>
    <mergeCell ref="Y520:Z520"/>
    <mergeCell ref="A521:C521"/>
    <mergeCell ref="D521:F521"/>
    <mergeCell ref="G521:H521"/>
    <mergeCell ref="K521:L521"/>
    <mergeCell ref="M521:O521"/>
    <mergeCell ref="P519:Q519"/>
    <mergeCell ref="R519:S519"/>
    <mergeCell ref="U519:V519"/>
    <mergeCell ref="W519:X519"/>
    <mergeCell ref="Y519:Z519"/>
    <mergeCell ref="A520:C520"/>
    <mergeCell ref="D520:F520"/>
    <mergeCell ref="G520:H520"/>
    <mergeCell ref="K520:L520"/>
    <mergeCell ref="M520:O520"/>
    <mergeCell ref="P518:Q518"/>
    <mergeCell ref="R518:S518"/>
    <mergeCell ref="U518:V518"/>
    <mergeCell ref="W518:X518"/>
    <mergeCell ref="Y518:Z518"/>
    <mergeCell ref="A519:C519"/>
    <mergeCell ref="D519:F519"/>
    <mergeCell ref="G519:H519"/>
    <mergeCell ref="K519:L519"/>
    <mergeCell ref="M519:O519"/>
    <mergeCell ref="P517:Q517"/>
    <mergeCell ref="R517:S517"/>
    <mergeCell ref="U517:V517"/>
    <mergeCell ref="W517:X517"/>
    <mergeCell ref="Y517:Z517"/>
    <mergeCell ref="A518:C518"/>
    <mergeCell ref="D518:F518"/>
    <mergeCell ref="G518:H518"/>
    <mergeCell ref="K518:L518"/>
    <mergeCell ref="M518:O518"/>
    <mergeCell ref="P516:Q516"/>
    <mergeCell ref="R516:S516"/>
    <mergeCell ref="U516:V516"/>
    <mergeCell ref="W516:X516"/>
    <mergeCell ref="Y516:Z516"/>
    <mergeCell ref="A517:C517"/>
    <mergeCell ref="D517:F517"/>
    <mergeCell ref="G517:H517"/>
    <mergeCell ref="K517:L517"/>
    <mergeCell ref="M517:O517"/>
    <mergeCell ref="P515:Q515"/>
    <mergeCell ref="R515:S515"/>
    <mergeCell ref="U515:V515"/>
    <mergeCell ref="W515:X515"/>
    <mergeCell ref="Y515:Z515"/>
    <mergeCell ref="A516:C516"/>
    <mergeCell ref="D516:F516"/>
    <mergeCell ref="G516:H516"/>
    <mergeCell ref="K516:L516"/>
    <mergeCell ref="M516:O516"/>
    <mergeCell ref="P514:Q514"/>
    <mergeCell ref="R514:S514"/>
    <mergeCell ref="U514:V514"/>
    <mergeCell ref="W514:X514"/>
    <mergeCell ref="Y514:Z514"/>
    <mergeCell ref="A515:C515"/>
    <mergeCell ref="D515:F515"/>
    <mergeCell ref="G515:H515"/>
    <mergeCell ref="K515:L515"/>
    <mergeCell ref="M515:O515"/>
    <mergeCell ref="P513:Q513"/>
    <mergeCell ref="R513:S513"/>
    <mergeCell ref="U513:V513"/>
    <mergeCell ref="W513:X513"/>
    <mergeCell ref="Y513:Z513"/>
    <mergeCell ref="A514:C514"/>
    <mergeCell ref="D514:F514"/>
    <mergeCell ref="G514:H514"/>
    <mergeCell ref="K514:L514"/>
    <mergeCell ref="M514:O514"/>
    <mergeCell ref="P512:Q512"/>
    <mergeCell ref="R512:S512"/>
    <mergeCell ref="U512:V512"/>
    <mergeCell ref="W512:X512"/>
    <mergeCell ref="Y512:Z512"/>
    <mergeCell ref="A513:C513"/>
    <mergeCell ref="D513:F513"/>
    <mergeCell ref="G513:H513"/>
    <mergeCell ref="K513:L513"/>
    <mergeCell ref="M513:O513"/>
    <mergeCell ref="P511:Q511"/>
    <mergeCell ref="R511:S511"/>
    <mergeCell ref="U511:V511"/>
    <mergeCell ref="W511:X511"/>
    <mergeCell ref="Y511:Z511"/>
    <mergeCell ref="A512:C512"/>
    <mergeCell ref="D512:F512"/>
    <mergeCell ref="G512:H512"/>
    <mergeCell ref="K512:L512"/>
    <mergeCell ref="M512:O512"/>
    <mergeCell ref="P510:Q510"/>
    <mergeCell ref="R510:S510"/>
    <mergeCell ref="U510:V510"/>
    <mergeCell ref="W510:X510"/>
    <mergeCell ref="Y510:Z510"/>
    <mergeCell ref="A511:C511"/>
    <mergeCell ref="D511:F511"/>
    <mergeCell ref="G511:H511"/>
    <mergeCell ref="K511:L511"/>
    <mergeCell ref="M511:O511"/>
    <mergeCell ref="P509:Q509"/>
    <mergeCell ref="R509:S509"/>
    <mergeCell ref="U509:V509"/>
    <mergeCell ref="W509:X509"/>
    <mergeCell ref="Y509:Z509"/>
    <mergeCell ref="A510:C510"/>
    <mergeCell ref="D510:F510"/>
    <mergeCell ref="G510:H510"/>
    <mergeCell ref="K510:L510"/>
    <mergeCell ref="M510:O510"/>
    <mergeCell ref="P508:Q508"/>
    <mergeCell ref="R508:S508"/>
    <mergeCell ref="U508:V508"/>
    <mergeCell ref="W508:X508"/>
    <mergeCell ref="Y508:Z508"/>
    <mergeCell ref="A509:C509"/>
    <mergeCell ref="D509:F509"/>
    <mergeCell ref="G509:H509"/>
    <mergeCell ref="K509:L509"/>
    <mergeCell ref="M509:O509"/>
    <mergeCell ref="P507:Q507"/>
    <mergeCell ref="R507:S507"/>
    <mergeCell ref="U507:V507"/>
    <mergeCell ref="W507:X507"/>
    <mergeCell ref="Y507:Z507"/>
    <mergeCell ref="A508:C508"/>
    <mergeCell ref="D508:F508"/>
    <mergeCell ref="G508:H508"/>
    <mergeCell ref="K508:L508"/>
    <mergeCell ref="M508:O508"/>
    <mergeCell ref="P506:Q506"/>
    <mergeCell ref="R506:S506"/>
    <mergeCell ref="U506:V506"/>
    <mergeCell ref="W506:X506"/>
    <mergeCell ref="Y506:Z506"/>
    <mergeCell ref="A507:C507"/>
    <mergeCell ref="D507:F507"/>
    <mergeCell ref="G507:H507"/>
    <mergeCell ref="K507:L507"/>
    <mergeCell ref="M507:O507"/>
    <mergeCell ref="P505:Q505"/>
    <mergeCell ref="R505:S505"/>
    <mergeCell ref="U505:V505"/>
    <mergeCell ref="W505:X505"/>
    <mergeCell ref="Y505:Z505"/>
    <mergeCell ref="A506:C506"/>
    <mergeCell ref="D506:F506"/>
    <mergeCell ref="G506:H506"/>
    <mergeCell ref="K506:L506"/>
    <mergeCell ref="M506:O506"/>
    <mergeCell ref="P504:Q504"/>
    <mergeCell ref="R504:S504"/>
    <mergeCell ref="U504:V504"/>
    <mergeCell ref="W504:X504"/>
    <mergeCell ref="Y504:Z504"/>
    <mergeCell ref="A505:C505"/>
    <mergeCell ref="D505:F505"/>
    <mergeCell ref="G505:H505"/>
    <mergeCell ref="K505:L505"/>
    <mergeCell ref="M505:O505"/>
    <mergeCell ref="P503:Q503"/>
    <mergeCell ref="R503:S503"/>
    <mergeCell ref="U503:V503"/>
    <mergeCell ref="W503:X503"/>
    <mergeCell ref="Y503:Z503"/>
    <mergeCell ref="A504:C504"/>
    <mergeCell ref="D504:F504"/>
    <mergeCell ref="G504:H504"/>
    <mergeCell ref="K504:L504"/>
    <mergeCell ref="M504:O504"/>
    <mergeCell ref="P502:Q502"/>
    <mergeCell ref="R502:S502"/>
    <mergeCell ref="U502:V502"/>
    <mergeCell ref="W502:X502"/>
    <mergeCell ref="Y502:Z502"/>
    <mergeCell ref="A503:C503"/>
    <mergeCell ref="D503:F503"/>
    <mergeCell ref="G503:H503"/>
    <mergeCell ref="K503:L503"/>
    <mergeCell ref="M503:O503"/>
    <mergeCell ref="P501:Q501"/>
    <mergeCell ref="R501:S501"/>
    <mergeCell ref="U501:V501"/>
    <mergeCell ref="W501:X501"/>
    <mergeCell ref="Y501:Z501"/>
    <mergeCell ref="A502:C502"/>
    <mergeCell ref="D502:F502"/>
    <mergeCell ref="G502:H502"/>
    <mergeCell ref="K502:L502"/>
    <mergeCell ref="M502:O502"/>
    <mergeCell ref="P500:Q500"/>
    <mergeCell ref="R500:S500"/>
    <mergeCell ref="U500:V500"/>
    <mergeCell ref="W500:X500"/>
    <mergeCell ref="Y500:Z500"/>
    <mergeCell ref="A501:C501"/>
    <mergeCell ref="D501:F501"/>
    <mergeCell ref="G501:H501"/>
    <mergeCell ref="K501:L501"/>
    <mergeCell ref="M501:O501"/>
    <mergeCell ref="P499:Q499"/>
    <mergeCell ref="R499:S499"/>
    <mergeCell ref="U499:V499"/>
    <mergeCell ref="W499:X499"/>
    <mergeCell ref="Y499:Z499"/>
    <mergeCell ref="A500:C500"/>
    <mergeCell ref="D500:F500"/>
    <mergeCell ref="G500:H500"/>
    <mergeCell ref="K500:L500"/>
    <mergeCell ref="M500:O500"/>
    <mergeCell ref="P498:Q498"/>
    <mergeCell ref="R498:S498"/>
    <mergeCell ref="U498:V498"/>
    <mergeCell ref="W498:X498"/>
    <mergeCell ref="Y498:Z498"/>
    <mergeCell ref="A499:C499"/>
    <mergeCell ref="D499:F499"/>
    <mergeCell ref="G499:H499"/>
    <mergeCell ref="K499:L499"/>
    <mergeCell ref="M499:O499"/>
    <mergeCell ref="P497:Q497"/>
    <mergeCell ref="R497:S497"/>
    <mergeCell ref="U497:V497"/>
    <mergeCell ref="W497:X497"/>
    <mergeCell ref="Y497:Z497"/>
    <mergeCell ref="A498:C498"/>
    <mergeCell ref="D498:F498"/>
    <mergeCell ref="G498:H498"/>
    <mergeCell ref="K498:L498"/>
    <mergeCell ref="M498:O498"/>
    <mergeCell ref="P496:Q496"/>
    <mergeCell ref="R496:S496"/>
    <mergeCell ref="U496:V496"/>
    <mergeCell ref="W496:X496"/>
    <mergeCell ref="Y496:Z496"/>
    <mergeCell ref="A497:C497"/>
    <mergeCell ref="D497:F497"/>
    <mergeCell ref="G497:H497"/>
    <mergeCell ref="K497:L497"/>
    <mergeCell ref="M497:O497"/>
    <mergeCell ref="P495:Q495"/>
    <mergeCell ref="R495:S495"/>
    <mergeCell ref="U495:V495"/>
    <mergeCell ref="W495:X495"/>
    <mergeCell ref="Y495:Z495"/>
    <mergeCell ref="A496:C496"/>
    <mergeCell ref="D496:F496"/>
    <mergeCell ref="G496:H496"/>
    <mergeCell ref="K496:L496"/>
    <mergeCell ref="M496:O496"/>
    <mergeCell ref="P494:Q494"/>
    <mergeCell ref="R494:S494"/>
    <mergeCell ref="U494:V494"/>
    <mergeCell ref="W494:X494"/>
    <mergeCell ref="Y494:Z494"/>
    <mergeCell ref="A495:C495"/>
    <mergeCell ref="D495:F495"/>
    <mergeCell ref="G495:H495"/>
    <mergeCell ref="K495:L495"/>
    <mergeCell ref="M495:O495"/>
    <mergeCell ref="P493:Q493"/>
    <mergeCell ref="R493:S493"/>
    <mergeCell ref="U493:V493"/>
    <mergeCell ref="W493:X493"/>
    <mergeCell ref="Y493:Z493"/>
    <mergeCell ref="A494:C494"/>
    <mergeCell ref="D494:F494"/>
    <mergeCell ref="G494:H494"/>
    <mergeCell ref="K494:L494"/>
    <mergeCell ref="M494:O494"/>
    <mergeCell ref="P492:Q492"/>
    <mergeCell ref="R492:S492"/>
    <mergeCell ref="U492:V492"/>
    <mergeCell ref="W492:X492"/>
    <mergeCell ref="Y492:Z492"/>
    <mergeCell ref="A493:C493"/>
    <mergeCell ref="D493:F493"/>
    <mergeCell ref="G493:H493"/>
    <mergeCell ref="K493:L493"/>
    <mergeCell ref="M493:O493"/>
    <mergeCell ref="P491:Q491"/>
    <mergeCell ref="R491:S491"/>
    <mergeCell ref="U491:V491"/>
    <mergeCell ref="W491:X491"/>
    <mergeCell ref="Y491:Z491"/>
    <mergeCell ref="A492:C492"/>
    <mergeCell ref="D492:F492"/>
    <mergeCell ref="G492:H492"/>
    <mergeCell ref="K492:L492"/>
    <mergeCell ref="M492:O492"/>
    <mergeCell ref="P490:Q490"/>
    <mergeCell ref="R490:S490"/>
    <mergeCell ref="U490:V490"/>
    <mergeCell ref="W490:X490"/>
    <mergeCell ref="Y490:Z490"/>
    <mergeCell ref="A491:C491"/>
    <mergeCell ref="D491:F491"/>
    <mergeCell ref="G491:H491"/>
    <mergeCell ref="K491:L491"/>
    <mergeCell ref="M491:O491"/>
    <mergeCell ref="P489:Q489"/>
    <mergeCell ref="R489:S489"/>
    <mergeCell ref="U489:V489"/>
    <mergeCell ref="W489:X489"/>
    <mergeCell ref="Y489:Z489"/>
    <mergeCell ref="A490:C490"/>
    <mergeCell ref="D490:F490"/>
    <mergeCell ref="G490:H490"/>
    <mergeCell ref="K490:L490"/>
    <mergeCell ref="M490:O490"/>
    <mergeCell ref="P488:Q488"/>
    <mergeCell ref="R488:S488"/>
    <mergeCell ref="U488:V488"/>
    <mergeCell ref="W488:X488"/>
    <mergeCell ref="Y488:Z488"/>
    <mergeCell ref="A489:C489"/>
    <mergeCell ref="D489:F489"/>
    <mergeCell ref="G489:H489"/>
    <mergeCell ref="K489:L489"/>
    <mergeCell ref="M489:O489"/>
    <mergeCell ref="P487:Q487"/>
    <mergeCell ref="R487:S487"/>
    <mergeCell ref="U487:V487"/>
    <mergeCell ref="W487:X487"/>
    <mergeCell ref="Y487:Z487"/>
    <mergeCell ref="A488:C488"/>
    <mergeCell ref="D488:F488"/>
    <mergeCell ref="G488:H488"/>
    <mergeCell ref="K488:L488"/>
    <mergeCell ref="M488:O488"/>
    <mergeCell ref="P486:Q486"/>
    <mergeCell ref="R486:S486"/>
    <mergeCell ref="U486:V486"/>
    <mergeCell ref="W486:X486"/>
    <mergeCell ref="Y486:Z486"/>
    <mergeCell ref="A487:C487"/>
    <mergeCell ref="D487:F487"/>
    <mergeCell ref="G487:H487"/>
    <mergeCell ref="K487:L487"/>
    <mergeCell ref="M487:O487"/>
    <mergeCell ref="P485:Q485"/>
    <mergeCell ref="R485:S485"/>
    <mergeCell ref="U485:V485"/>
    <mergeCell ref="W485:X485"/>
    <mergeCell ref="Y485:Z485"/>
    <mergeCell ref="A486:C486"/>
    <mergeCell ref="D486:F486"/>
    <mergeCell ref="G486:H486"/>
    <mergeCell ref="K486:L486"/>
    <mergeCell ref="M486:O486"/>
    <mergeCell ref="P484:Q484"/>
    <mergeCell ref="R484:S484"/>
    <mergeCell ref="U484:V484"/>
    <mergeCell ref="W484:X484"/>
    <mergeCell ref="Y484:Z484"/>
    <mergeCell ref="A485:C485"/>
    <mergeCell ref="D485:F485"/>
    <mergeCell ref="G485:H485"/>
    <mergeCell ref="K485:L485"/>
    <mergeCell ref="M485:O485"/>
    <mergeCell ref="P483:Q483"/>
    <mergeCell ref="R483:S483"/>
    <mergeCell ref="U483:V483"/>
    <mergeCell ref="W483:X483"/>
    <mergeCell ref="Y483:Z483"/>
    <mergeCell ref="A484:C484"/>
    <mergeCell ref="D484:F484"/>
    <mergeCell ref="G484:H484"/>
    <mergeCell ref="K484:L484"/>
    <mergeCell ref="M484:O484"/>
    <mergeCell ref="P482:Q482"/>
    <mergeCell ref="R482:S482"/>
    <mergeCell ref="U482:V482"/>
    <mergeCell ref="W482:X482"/>
    <mergeCell ref="Y482:Z482"/>
    <mergeCell ref="A483:C483"/>
    <mergeCell ref="D483:F483"/>
    <mergeCell ref="G483:H483"/>
    <mergeCell ref="K483:L483"/>
    <mergeCell ref="M483:O483"/>
    <mergeCell ref="P481:Q481"/>
    <mergeCell ref="R481:S481"/>
    <mergeCell ref="U481:V481"/>
    <mergeCell ref="W481:X481"/>
    <mergeCell ref="Y481:Z481"/>
    <mergeCell ref="A482:C482"/>
    <mergeCell ref="D482:F482"/>
    <mergeCell ref="G482:H482"/>
    <mergeCell ref="K482:L482"/>
    <mergeCell ref="M482:O482"/>
    <mergeCell ref="P480:Q480"/>
    <mergeCell ref="R480:S480"/>
    <mergeCell ref="U480:V480"/>
    <mergeCell ref="W480:X480"/>
    <mergeCell ref="Y480:Z480"/>
    <mergeCell ref="A481:C481"/>
    <mergeCell ref="D481:F481"/>
    <mergeCell ref="G481:H481"/>
    <mergeCell ref="K481:L481"/>
    <mergeCell ref="M481:O481"/>
    <mergeCell ref="P479:Q479"/>
    <mergeCell ref="R479:S479"/>
    <mergeCell ref="U479:V479"/>
    <mergeCell ref="W479:X479"/>
    <mergeCell ref="Y479:Z479"/>
    <mergeCell ref="A480:C480"/>
    <mergeCell ref="D480:F480"/>
    <mergeCell ref="G480:H480"/>
    <mergeCell ref="K480:L480"/>
    <mergeCell ref="M480:O480"/>
    <mergeCell ref="P478:Q478"/>
    <mergeCell ref="R478:S478"/>
    <mergeCell ref="U478:V478"/>
    <mergeCell ref="W478:X478"/>
    <mergeCell ref="Y478:Z478"/>
    <mergeCell ref="A479:C479"/>
    <mergeCell ref="D479:F479"/>
    <mergeCell ref="G479:H479"/>
    <mergeCell ref="K479:L479"/>
    <mergeCell ref="M479:O479"/>
    <mergeCell ref="P477:Q477"/>
    <mergeCell ref="R477:S477"/>
    <mergeCell ref="U477:V477"/>
    <mergeCell ref="W477:X477"/>
    <mergeCell ref="Y477:Z477"/>
    <mergeCell ref="A478:C478"/>
    <mergeCell ref="D478:F478"/>
    <mergeCell ref="G478:H478"/>
    <mergeCell ref="K478:L478"/>
    <mergeCell ref="M478:O478"/>
    <mergeCell ref="P476:Q476"/>
    <mergeCell ref="R476:S476"/>
    <mergeCell ref="U476:V476"/>
    <mergeCell ref="W476:X476"/>
    <mergeCell ref="Y476:Z476"/>
    <mergeCell ref="A477:C477"/>
    <mergeCell ref="D477:F477"/>
    <mergeCell ref="G477:H477"/>
    <mergeCell ref="K477:L477"/>
    <mergeCell ref="M477:O477"/>
    <mergeCell ref="P475:Q475"/>
    <mergeCell ref="R475:S475"/>
    <mergeCell ref="U475:V475"/>
    <mergeCell ref="W475:X475"/>
    <mergeCell ref="Y475:Z475"/>
    <mergeCell ref="A476:C476"/>
    <mergeCell ref="D476:F476"/>
    <mergeCell ref="G476:H476"/>
    <mergeCell ref="K476:L476"/>
    <mergeCell ref="M476:O476"/>
    <mergeCell ref="P474:Q474"/>
    <mergeCell ref="R474:S474"/>
    <mergeCell ref="U474:V474"/>
    <mergeCell ref="W474:X474"/>
    <mergeCell ref="Y474:Z474"/>
    <mergeCell ref="A475:C475"/>
    <mergeCell ref="D475:F475"/>
    <mergeCell ref="G475:H475"/>
    <mergeCell ref="K475:L475"/>
    <mergeCell ref="M475:O475"/>
    <mergeCell ref="P473:Q473"/>
    <mergeCell ref="R473:S473"/>
    <mergeCell ref="U473:V473"/>
    <mergeCell ref="W473:X473"/>
    <mergeCell ref="Y473:Z473"/>
    <mergeCell ref="A474:C474"/>
    <mergeCell ref="D474:F474"/>
    <mergeCell ref="G474:H474"/>
    <mergeCell ref="K474:L474"/>
    <mergeCell ref="M474:O474"/>
    <mergeCell ref="P472:Q472"/>
    <mergeCell ref="R472:S472"/>
    <mergeCell ref="U472:V472"/>
    <mergeCell ref="W472:X472"/>
    <mergeCell ref="Y472:Z472"/>
    <mergeCell ref="A473:C473"/>
    <mergeCell ref="D473:F473"/>
    <mergeCell ref="G473:H473"/>
    <mergeCell ref="K473:L473"/>
    <mergeCell ref="M473:O473"/>
    <mergeCell ref="P471:Q471"/>
    <mergeCell ref="R471:S471"/>
    <mergeCell ref="U471:V471"/>
    <mergeCell ref="W471:X471"/>
    <mergeCell ref="Y471:Z471"/>
    <mergeCell ref="A472:C472"/>
    <mergeCell ref="D472:F472"/>
    <mergeCell ref="G472:H472"/>
    <mergeCell ref="K472:L472"/>
    <mergeCell ref="M472:O472"/>
    <mergeCell ref="P470:Q470"/>
    <mergeCell ref="R470:S470"/>
    <mergeCell ref="U470:V470"/>
    <mergeCell ref="W470:X470"/>
    <mergeCell ref="Y470:Z470"/>
    <mergeCell ref="A471:C471"/>
    <mergeCell ref="D471:F471"/>
    <mergeCell ref="G471:H471"/>
    <mergeCell ref="K471:L471"/>
    <mergeCell ref="M471:O471"/>
    <mergeCell ref="P469:Q469"/>
    <mergeCell ref="R469:S469"/>
    <mergeCell ref="U469:V469"/>
    <mergeCell ref="W469:X469"/>
    <mergeCell ref="Y469:Z469"/>
    <mergeCell ref="A470:C470"/>
    <mergeCell ref="D470:F470"/>
    <mergeCell ref="G470:H470"/>
    <mergeCell ref="K470:L470"/>
    <mergeCell ref="M470:O470"/>
    <mergeCell ref="P468:Q468"/>
    <mergeCell ref="R468:S468"/>
    <mergeCell ref="U468:V468"/>
    <mergeCell ref="W468:X468"/>
    <mergeCell ref="Y468:Z468"/>
    <mergeCell ref="A469:C469"/>
    <mergeCell ref="D469:F469"/>
    <mergeCell ref="G469:H469"/>
    <mergeCell ref="K469:L469"/>
    <mergeCell ref="M469:O469"/>
    <mergeCell ref="P467:Q467"/>
    <mergeCell ref="R467:S467"/>
    <mergeCell ref="U467:V467"/>
    <mergeCell ref="W467:X467"/>
    <mergeCell ref="Y467:Z467"/>
    <mergeCell ref="A468:C468"/>
    <mergeCell ref="D468:F468"/>
    <mergeCell ref="G468:H468"/>
    <mergeCell ref="K468:L468"/>
    <mergeCell ref="M468:O468"/>
    <mergeCell ref="P466:Q466"/>
    <mergeCell ref="R466:S466"/>
    <mergeCell ref="U466:V466"/>
    <mergeCell ref="W466:X466"/>
    <mergeCell ref="Y466:Z466"/>
    <mergeCell ref="A467:C467"/>
    <mergeCell ref="D467:F467"/>
    <mergeCell ref="G467:H467"/>
    <mergeCell ref="K467:L467"/>
    <mergeCell ref="M467:O467"/>
    <mergeCell ref="P465:Q465"/>
    <mergeCell ref="R465:S465"/>
    <mergeCell ref="U465:V465"/>
    <mergeCell ref="W465:X465"/>
    <mergeCell ref="Y465:Z465"/>
    <mergeCell ref="A466:C466"/>
    <mergeCell ref="D466:F466"/>
    <mergeCell ref="G466:H466"/>
    <mergeCell ref="K466:L466"/>
    <mergeCell ref="M466:O466"/>
    <mergeCell ref="P464:Q464"/>
    <mergeCell ref="R464:S464"/>
    <mergeCell ref="U464:V464"/>
    <mergeCell ref="W464:X464"/>
    <mergeCell ref="Y464:Z464"/>
    <mergeCell ref="A465:C465"/>
    <mergeCell ref="D465:F465"/>
    <mergeCell ref="G465:H465"/>
    <mergeCell ref="K465:L465"/>
    <mergeCell ref="M465:O465"/>
    <mergeCell ref="P463:Q463"/>
    <mergeCell ref="R463:S463"/>
    <mergeCell ref="U463:V463"/>
    <mergeCell ref="W463:X463"/>
    <mergeCell ref="Y463:Z463"/>
    <mergeCell ref="A464:C464"/>
    <mergeCell ref="D464:F464"/>
    <mergeCell ref="G464:H464"/>
    <mergeCell ref="K464:L464"/>
    <mergeCell ref="M464:O464"/>
    <mergeCell ref="P462:Q462"/>
    <mergeCell ref="R462:S462"/>
    <mergeCell ref="U462:V462"/>
    <mergeCell ref="W462:X462"/>
    <mergeCell ref="Y462:Z462"/>
    <mergeCell ref="A463:C463"/>
    <mergeCell ref="D463:F463"/>
    <mergeCell ref="G463:H463"/>
    <mergeCell ref="K463:L463"/>
    <mergeCell ref="M463:O463"/>
    <mergeCell ref="P461:Q461"/>
    <mergeCell ref="R461:S461"/>
    <mergeCell ref="U461:V461"/>
    <mergeCell ref="W461:X461"/>
    <mergeCell ref="Y461:Z461"/>
    <mergeCell ref="A462:C462"/>
    <mergeCell ref="D462:F462"/>
    <mergeCell ref="G462:H462"/>
    <mergeCell ref="K462:L462"/>
    <mergeCell ref="M462:O462"/>
    <mergeCell ref="P460:Q460"/>
    <mergeCell ref="R460:S460"/>
    <mergeCell ref="U460:V460"/>
    <mergeCell ref="W460:X460"/>
    <mergeCell ref="Y460:Z460"/>
    <mergeCell ref="A461:C461"/>
    <mergeCell ref="D461:F461"/>
    <mergeCell ref="G461:H461"/>
    <mergeCell ref="K461:L461"/>
    <mergeCell ref="M461:O461"/>
    <mergeCell ref="P459:Q459"/>
    <mergeCell ref="R459:S459"/>
    <mergeCell ref="U459:V459"/>
    <mergeCell ref="W459:X459"/>
    <mergeCell ref="Y459:Z459"/>
    <mergeCell ref="A460:C460"/>
    <mergeCell ref="D460:F460"/>
    <mergeCell ref="G460:H460"/>
    <mergeCell ref="K460:L460"/>
    <mergeCell ref="M460:O460"/>
    <mergeCell ref="P458:Q458"/>
    <mergeCell ref="R458:S458"/>
    <mergeCell ref="U458:V458"/>
    <mergeCell ref="W458:X458"/>
    <mergeCell ref="Y458:Z458"/>
    <mergeCell ref="A459:C459"/>
    <mergeCell ref="D459:F459"/>
    <mergeCell ref="G459:H459"/>
    <mergeCell ref="K459:L459"/>
    <mergeCell ref="M459:O459"/>
    <mergeCell ref="P457:Q457"/>
    <mergeCell ref="R457:S457"/>
    <mergeCell ref="U457:V457"/>
    <mergeCell ref="W457:X457"/>
    <mergeCell ref="Y457:Z457"/>
    <mergeCell ref="A458:C458"/>
    <mergeCell ref="D458:F458"/>
    <mergeCell ref="G458:H458"/>
    <mergeCell ref="K458:L458"/>
    <mergeCell ref="M458:O458"/>
    <mergeCell ref="P456:Q456"/>
    <mergeCell ref="R456:S456"/>
    <mergeCell ref="U456:V456"/>
    <mergeCell ref="W456:X456"/>
    <mergeCell ref="Y456:Z456"/>
    <mergeCell ref="A457:C457"/>
    <mergeCell ref="D457:F457"/>
    <mergeCell ref="G457:H457"/>
    <mergeCell ref="K457:L457"/>
    <mergeCell ref="M457:O457"/>
    <mergeCell ref="P455:Q455"/>
    <mergeCell ref="R455:S455"/>
    <mergeCell ref="U455:V455"/>
    <mergeCell ref="W455:X455"/>
    <mergeCell ref="Y455:Z455"/>
    <mergeCell ref="A456:C456"/>
    <mergeCell ref="D456:F456"/>
    <mergeCell ref="G456:H456"/>
    <mergeCell ref="K456:L456"/>
    <mergeCell ref="M456:O456"/>
    <mergeCell ref="P454:Q454"/>
    <mergeCell ref="R454:S454"/>
    <mergeCell ref="U454:V454"/>
    <mergeCell ref="W454:X454"/>
    <mergeCell ref="Y454:Z454"/>
    <mergeCell ref="A455:C455"/>
    <mergeCell ref="D455:F455"/>
    <mergeCell ref="G455:H455"/>
    <mergeCell ref="K455:L455"/>
    <mergeCell ref="M455:O455"/>
    <mergeCell ref="P453:Q453"/>
    <mergeCell ref="R453:S453"/>
    <mergeCell ref="U453:V453"/>
    <mergeCell ref="W453:X453"/>
    <mergeCell ref="Y453:Z453"/>
    <mergeCell ref="A454:C454"/>
    <mergeCell ref="D454:F454"/>
    <mergeCell ref="G454:H454"/>
    <mergeCell ref="K454:L454"/>
    <mergeCell ref="M454:O454"/>
    <mergeCell ref="P452:Q452"/>
    <mergeCell ref="R452:S452"/>
    <mergeCell ref="U452:V452"/>
    <mergeCell ref="W452:X452"/>
    <mergeCell ref="Y452:Z452"/>
    <mergeCell ref="A453:C453"/>
    <mergeCell ref="D453:F453"/>
    <mergeCell ref="G453:H453"/>
    <mergeCell ref="K453:L453"/>
    <mergeCell ref="M453:O453"/>
    <mergeCell ref="P451:Q451"/>
    <mergeCell ref="R451:S451"/>
    <mergeCell ref="U451:V451"/>
    <mergeCell ref="W451:X451"/>
    <mergeCell ref="Y451:Z451"/>
    <mergeCell ref="A452:C452"/>
    <mergeCell ref="D452:F452"/>
    <mergeCell ref="G452:H452"/>
    <mergeCell ref="K452:L452"/>
    <mergeCell ref="M452:O452"/>
    <mergeCell ref="P450:Q450"/>
    <mergeCell ref="R450:S450"/>
    <mergeCell ref="U450:V450"/>
    <mergeCell ref="W450:X450"/>
    <mergeCell ref="Y450:Z450"/>
    <mergeCell ref="A451:C451"/>
    <mergeCell ref="D451:F451"/>
    <mergeCell ref="G451:H451"/>
    <mergeCell ref="K451:L451"/>
    <mergeCell ref="M451:O451"/>
    <mergeCell ref="P449:Q449"/>
    <mergeCell ref="R449:S449"/>
    <mergeCell ref="U449:V449"/>
    <mergeCell ref="W449:X449"/>
    <mergeCell ref="Y449:Z449"/>
    <mergeCell ref="A450:C450"/>
    <mergeCell ref="D450:F450"/>
    <mergeCell ref="G450:H450"/>
    <mergeCell ref="K450:L450"/>
    <mergeCell ref="M450:O450"/>
    <mergeCell ref="P448:Q448"/>
    <mergeCell ref="R448:S448"/>
    <mergeCell ref="U448:V448"/>
    <mergeCell ref="W448:X448"/>
    <mergeCell ref="Y448:Z448"/>
    <mergeCell ref="A449:C449"/>
    <mergeCell ref="D449:F449"/>
    <mergeCell ref="G449:H449"/>
    <mergeCell ref="K449:L449"/>
    <mergeCell ref="M449:O449"/>
    <mergeCell ref="P447:Q447"/>
    <mergeCell ref="R447:S447"/>
    <mergeCell ref="U447:V447"/>
    <mergeCell ref="W447:X447"/>
    <mergeCell ref="Y447:Z447"/>
    <mergeCell ref="A448:C448"/>
    <mergeCell ref="D448:F448"/>
    <mergeCell ref="G448:H448"/>
    <mergeCell ref="K448:L448"/>
    <mergeCell ref="M448:O448"/>
    <mergeCell ref="P446:Q446"/>
    <mergeCell ref="R446:S446"/>
    <mergeCell ref="U446:V446"/>
    <mergeCell ref="W446:X446"/>
    <mergeCell ref="Y446:Z446"/>
    <mergeCell ref="A447:C447"/>
    <mergeCell ref="D447:F447"/>
    <mergeCell ref="G447:H447"/>
    <mergeCell ref="K447:L447"/>
    <mergeCell ref="M447:O447"/>
    <mergeCell ref="P445:Q445"/>
    <mergeCell ref="R445:S445"/>
    <mergeCell ref="U445:V445"/>
    <mergeCell ref="W445:X445"/>
    <mergeCell ref="Y445:Z445"/>
    <mergeCell ref="A446:C446"/>
    <mergeCell ref="D446:F446"/>
    <mergeCell ref="G446:H446"/>
    <mergeCell ref="K446:L446"/>
    <mergeCell ref="M446:O446"/>
    <mergeCell ref="P444:Q444"/>
    <mergeCell ref="R444:S444"/>
    <mergeCell ref="U444:V444"/>
    <mergeCell ref="W444:X444"/>
    <mergeCell ref="Y444:Z444"/>
    <mergeCell ref="A445:C445"/>
    <mergeCell ref="D445:F445"/>
    <mergeCell ref="G445:H445"/>
    <mergeCell ref="K445:L445"/>
    <mergeCell ref="M445:O445"/>
    <mergeCell ref="P443:Q443"/>
    <mergeCell ref="R443:S443"/>
    <mergeCell ref="U443:V443"/>
    <mergeCell ref="W443:X443"/>
    <mergeCell ref="Y443:Z443"/>
    <mergeCell ref="A444:C444"/>
    <mergeCell ref="D444:F444"/>
    <mergeCell ref="G444:H444"/>
    <mergeCell ref="K444:L444"/>
    <mergeCell ref="M444:O444"/>
    <mergeCell ref="P442:Q442"/>
    <mergeCell ref="R442:S442"/>
    <mergeCell ref="U442:V442"/>
    <mergeCell ref="W442:X442"/>
    <mergeCell ref="Y442:Z442"/>
    <mergeCell ref="A443:C443"/>
    <mergeCell ref="D443:F443"/>
    <mergeCell ref="G443:H443"/>
    <mergeCell ref="K443:L443"/>
    <mergeCell ref="M443:O443"/>
    <mergeCell ref="P441:Q441"/>
    <mergeCell ref="R441:S441"/>
    <mergeCell ref="U441:V441"/>
    <mergeCell ref="W441:X441"/>
    <mergeCell ref="Y441:Z441"/>
    <mergeCell ref="A442:C442"/>
    <mergeCell ref="D442:F442"/>
    <mergeCell ref="G442:H442"/>
    <mergeCell ref="K442:L442"/>
    <mergeCell ref="M442:O442"/>
    <mergeCell ref="P440:Q440"/>
    <mergeCell ref="R440:S440"/>
    <mergeCell ref="U440:V440"/>
    <mergeCell ref="W440:X440"/>
    <mergeCell ref="Y440:Z440"/>
    <mergeCell ref="A441:C441"/>
    <mergeCell ref="D441:F441"/>
    <mergeCell ref="G441:H441"/>
    <mergeCell ref="K441:L441"/>
    <mergeCell ref="M441:O441"/>
    <mergeCell ref="P439:Q439"/>
    <mergeCell ref="R439:S439"/>
    <mergeCell ref="U439:V439"/>
    <mergeCell ref="W439:X439"/>
    <mergeCell ref="Y439:Z439"/>
    <mergeCell ref="A440:C440"/>
    <mergeCell ref="D440:F440"/>
    <mergeCell ref="G440:H440"/>
    <mergeCell ref="K440:L440"/>
    <mergeCell ref="M440:O440"/>
    <mergeCell ref="P438:Q438"/>
    <mergeCell ref="R438:S438"/>
    <mergeCell ref="U438:V438"/>
    <mergeCell ref="W438:X438"/>
    <mergeCell ref="Y438:Z438"/>
    <mergeCell ref="A439:C439"/>
    <mergeCell ref="D439:F439"/>
    <mergeCell ref="G439:H439"/>
    <mergeCell ref="K439:L439"/>
    <mergeCell ref="M439:O439"/>
    <mergeCell ref="P437:Q437"/>
    <mergeCell ref="R437:S437"/>
    <mergeCell ref="U437:V437"/>
    <mergeCell ref="W437:X437"/>
    <mergeCell ref="Y437:Z437"/>
    <mergeCell ref="A438:C438"/>
    <mergeCell ref="D438:F438"/>
    <mergeCell ref="G438:H438"/>
    <mergeCell ref="K438:L438"/>
    <mergeCell ref="M438:O438"/>
    <mergeCell ref="P436:Q436"/>
    <mergeCell ref="R436:S436"/>
    <mergeCell ref="U436:V436"/>
    <mergeCell ref="W436:X436"/>
    <mergeCell ref="Y436:Z436"/>
    <mergeCell ref="A437:C437"/>
    <mergeCell ref="D437:F437"/>
    <mergeCell ref="G437:H437"/>
    <mergeCell ref="K437:L437"/>
    <mergeCell ref="M437:O437"/>
    <mergeCell ref="P435:Q435"/>
    <mergeCell ref="R435:S435"/>
    <mergeCell ref="U435:V435"/>
    <mergeCell ref="W435:X435"/>
    <mergeCell ref="Y435:Z435"/>
    <mergeCell ref="A436:C436"/>
    <mergeCell ref="D436:F436"/>
    <mergeCell ref="G436:H436"/>
    <mergeCell ref="K436:L436"/>
    <mergeCell ref="M436:O436"/>
    <mergeCell ref="P434:Q434"/>
    <mergeCell ref="R434:S434"/>
    <mergeCell ref="U434:V434"/>
    <mergeCell ref="W434:X434"/>
    <mergeCell ref="Y434:Z434"/>
    <mergeCell ref="A435:C435"/>
    <mergeCell ref="D435:F435"/>
    <mergeCell ref="G435:H435"/>
    <mergeCell ref="K435:L435"/>
    <mergeCell ref="M435:O435"/>
    <mergeCell ref="P433:Q433"/>
    <mergeCell ref="R433:S433"/>
    <mergeCell ref="U433:V433"/>
    <mergeCell ref="W433:X433"/>
    <mergeCell ref="Y433:Z433"/>
    <mergeCell ref="A434:C434"/>
    <mergeCell ref="D434:F434"/>
    <mergeCell ref="G434:H434"/>
    <mergeCell ref="K434:L434"/>
    <mergeCell ref="M434:O434"/>
    <mergeCell ref="P432:Q432"/>
    <mergeCell ref="R432:S432"/>
    <mergeCell ref="U432:V432"/>
    <mergeCell ref="W432:X432"/>
    <mergeCell ref="Y432:Z432"/>
    <mergeCell ref="A433:C433"/>
    <mergeCell ref="D433:F433"/>
    <mergeCell ref="G433:H433"/>
    <mergeCell ref="K433:L433"/>
    <mergeCell ref="M433:O433"/>
    <mergeCell ref="P431:Q431"/>
    <mergeCell ref="R431:S431"/>
    <mergeCell ref="U431:V431"/>
    <mergeCell ref="W431:X431"/>
    <mergeCell ref="Y431:Z431"/>
    <mergeCell ref="A432:C432"/>
    <mergeCell ref="D432:F432"/>
    <mergeCell ref="G432:H432"/>
    <mergeCell ref="K432:L432"/>
    <mergeCell ref="M432:O432"/>
    <mergeCell ref="P430:Q430"/>
    <mergeCell ref="R430:S430"/>
    <mergeCell ref="U430:V430"/>
    <mergeCell ref="W430:X430"/>
    <mergeCell ref="Y430:Z430"/>
    <mergeCell ref="A431:C431"/>
    <mergeCell ref="D431:F431"/>
    <mergeCell ref="G431:H431"/>
    <mergeCell ref="K431:L431"/>
    <mergeCell ref="M431:O431"/>
    <mergeCell ref="P429:Q429"/>
    <mergeCell ref="R429:S429"/>
    <mergeCell ref="U429:V429"/>
    <mergeCell ref="W429:X429"/>
    <mergeCell ref="Y429:Z429"/>
    <mergeCell ref="A430:C430"/>
    <mergeCell ref="D430:F430"/>
    <mergeCell ref="G430:H430"/>
    <mergeCell ref="K430:L430"/>
    <mergeCell ref="M430:O430"/>
    <mergeCell ref="P428:Q428"/>
    <mergeCell ref="R428:S428"/>
    <mergeCell ref="U428:V428"/>
    <mergeCell ref="W428:X428"/>
    <mergeCell ref="Y428:Z428"/>
    <mergeCell ref="A429:C429"/>
    <mergeCell ref="D429:F429"/>
    <mergeCell ref="G429:H429"/>
    <mergeCell ref="K429:L429"/>
    <mergeCell ref="M429:O429"/>
    <mergeCell ref="P427:Q427"/>
    <mergeCell ref="R427:S427"/>
    <mergeCell ref="U427:V427"/>
    <mergeCell ref="W427:X427"/>
    <mergeCell ref="Y427:Z427"/>
    <mergeCell ref="A428:C428"/>
    <mergeCell ref="D428:F428"/>
    <mergeCell ref="G428:H428"/>
    <mergeCell ref="K428:L428"/>
    <mergeCell ref="M428:O428"/>
    <mergeCell ref="P426:Q426"/>
    <mergeCell ref="R426:S426"/>
    <mergeCell ref="U426:V426"/>
    <mergeCell ref="W426:X426"/>
    <mergeCell ref="Y426:Z426"/>
    <mergeCell ref="A427:C427"/>
    <mergeCell ref="D427:F427"/>
    <mergeCell ref="G427:H427"/>
    <mergeCell ref="K427:L427"/>
    <mergeCell ref="M427:O427"/>
    <mergeCell ref="P425:Q425"/>
    <mergeCell ref="R425:S425"/>
    <mergeCell ref="U425:V425"/>
    <mergeCell ref="W425:X425"/>
    <mergeCell ref="Y425:Z425"/>
    <mergeCell ref="A426:C426"/>
    <mergeCell ref="D426:F426"/>
    <mergeCell ref="G426:H426"/>
    <mergeCell ref="K426:L426"/>
    <mergeCell ref="M426:O426"/>
    <mergeCell ref="P424:Q424"/>
    <mergeCell ref="R424:S424"/>
    <mergeCell ref="U424:V424"/>
    <mergeCell ref="W424:X424"/>
    <mergeCell ref="Y424:Z424"/>
    <mergeCell ref="A425:C425"/>
    <mergeCell ref="D425:F425"/>
    <mergeCell ref="G425:H425"/>
    <mergeCell ref="K425:L425"/>
    <mergeCell ref="M425:O425"/>
    <mergeCell ref="P423:Q423"/>
    <mergeCell ref="R423:S423"/>
    <mergeCell ref="U423:V423"/>
    <mergeCell ref="W423:X423"/>
    <mergeCell ref="Y423:Z423"/>
    <mergeCell ref="A424:C424"/>
    <mergeCell ref="D424:F424"/>
    <mergeCell ref="G424:H424"/>
    <mergeCell ref="K424:L424"/>
    <mergeCell ref="M424:O424"/>
    <mergeCell ref="P422:Q422"/>
    <mergeCell ref="R422:S422"/>
    <mergeCell ref="U422:V422"/>
    <mergeCell ref="W422:X422"/>
    <mergeCell ref="Y422:Z422"/>
    <mergeCell ref="A423:C423"/>
    <mergeCell ref="D423:F423"/>
    <mergeCell ref="G423:H423"/>
    <mergeCell ref="K423:L423"/>
    <mergeCell ref="M423:O423"/>
    <mergeCell ref="P421:Q421"/>
    <mergeCell ref="R421:S421"/>
    <mergeCell ref="U421:V421"/>
    <mergeCell ref="W421:X421"/>
    <mergeCell ref="Y421:Z421"/>
    <mergeCell ref="A422:C422"/>
    <mergeCell ref="D422:F422"/>
    <mergeCell ref="G422:H422"/>
    <mergeCell ref="K422:L422"/>
    <mergeCell ref="M422:O422"/>
    <mergeCell ref="P420:Q420"/>
    <mergeCell ref="R420:S420"/>
    <mergeCell ref="U420:V420"/>
    <mergeCell ref="W420:X420"/>
    <mergeCell ref="Y420:Z420"/>
    <mergeCell ref="A421:C421"/>
    <mergeCell ref="D421:F421"/>
    <mergeCell ref="G421:H421"/>
    <mergeCell ref="K421:L421"/>
    <mergeCell ref="M421:O421"/>
    <mergeCell ref="P419:Q419"/>
    <mergeCell ref="R419:S419"/>
    <mergeCell ref="U419:V419"/>
    <mergeCell ref="W419:X419"/>
    <mergeCell ref="Y419:Z419"/>
    <mergeCell ref="A420:C420"/>
    <mergeCell ref="D420:F420"/>
    <mergeCell ref="G420:H420"/>
    <mergeCell ref="K420:L420"/>
    <mergeCell ref="M420:O420"/>
    <mergeCell ref="P418:Q418"/>
    <mergeCell ref="R418:S418"/>
    <mergeCell ref="U418:V418"/>
    <mergeCell ref="W418:X418"/>
    <mergeCell ref="Y418:Z418"/>
    <mergeCell ref="A419:C419"/>
    <mergeCell ref="D419:F419"/>
    <mergeCell ref="G419:H419"/>
    <mergeCell ref="K419:L419"/>
    <mergeCell ref="M419:O419"/>
    <mergeCell ref="P417:Q417"/>
    <mergeCell ref="R417:S417"/>
    <mergeCell ref="U417:V417"/>
    <mergeCell ref="W417:X417"/>
    <mergeCell ref="Y417:Z417"/>
    <mergeCell ref="A418:C418"/>
    <mergeCell ref="D418:F418"/>
    <mergeCell ref="G418:H418"/>
    <mergeCell ref="K418:L418"/>
    <mergeCell ref="M418:O418"/>
    <mergeCell ref="P416:Q416"/>
    <mergeCell ref="R416:S416"/>
    <mergeCell ref="U416:V416"/>
    <mergeCell ref="W416:X416"/>
    <mergeCell ref="Y416:Z416"/>
    <mergeCell ref="A417:C417"/>
    <mergeCell ref="D417:F417"/>
    <mergeCell ref="G417:H417"/>
    <mergeCell ref="K417:L417"/>
    <mergeCell ref="M417:O417"/>
    <mergeCell ref="P415:Q415"/>
    <mergeCell ref="R415:S415"/>
    <mergeCell ref="U415:V415"/>
    <mergeCell ref="W415:X415"/>
    <mergeCell ref="Y415:Z415"/>
    <mergeCell ref="A416:C416"/>
    <mergeCell ref="D416:F416"/>
    <mergeCell ref="G416:H416"/>
    <mergeCell ref="K416:L416"/>
    <mergeCell ref="M416:O416"/>
    <mergeCell ref="P414:Q414"/>
    <mergeCell ref="R414:S414"/>
    <mergeCell ref="U414:V414"/>
    <mergeCell ref="W414:X414"/>
    <mergeCell ref="Y414:Z414"/>
    <mergeCell ref="A415:C415"/>
    <mergeCell ref="D415:F415"/>
    <mergeCell ref="G415:H415"/>
    <mergeCell ref="K415:L415"/>
    <mergeCell ref="M415:O415"/>
    <mergeCell ref="P413:Q413"/>
    <mergeCell ref="R413:S413"/>
    <mergeCell ref="U413:V413"/>
    <mergeCell ref="W413:X413"/>
    <mergeCell ref="Y413:Z413"/>
    <mergeCell ref="A414:C414"/>
    <mergeCell ref="D414:F414"/>
    <mergeCell ref="G414:H414"/>
    <mergeCell ref="K414:L414"/>
    <mergeCell ref="M414:O414"/>
    <mergeCell ref="P412:Q412"/>
    <mergeCell ref="R412:S412"/>
    <mergeCell ref="U412:V412"/>
    <mergeCell ref="W412:X412"/>
    <mergeCell ref="Y412:Z412"/>
    <mergeCell ref="A413:C413"/>
    <mergeCell ref="D413:F413"/>
    <mergeCell ref="G413:H413"/>
    <mergeCell ref="K413:L413"/>
    <mergeCell ref="M413:O413"/>
    <mergeCell ref="P411:Q411"/>
    <mergeCell ref="R411:S411"/>
    <mergeCell ref="U411:V411"/>
    <mergeCell ref="W411:X411"/>
    <mergeCell ref="Y411:Z411"/>
    <mergeCell ref="A412:C412"/>
    <mergeCell ref="D412:F412"/>
    <mergeCell ref="G412:H412"/>
    <mergeCell ref="K412:L412"/>
    <mergeCell ref="M412:O412"/>
    <mergeCell ref="P410:Q410"/>
    <mergeCell ref="R410:S410"/>
    <mergeCell ref="U410:V410"/>
    <mergeCell ref="W410:X410"/>
    <mergeCell ref="Y410:Z410"/>
    <mergeCell ref="A411:C411"/>
    <mergeCell ref="D411:F411"/>
    <mergeCell ref="G411:H411"/>
    <mergeCell ref="K411:L411"/>
    <mergeCell ref="M411:O411"/>
    <mergeCell ref="P409:Q409"/>
    <mergeCell ref="R409:S409"/>
    <mergeCell ref="U409:V409"/>
    <mergeCell ref="W409:X409"/>
    <mergeCell ref="Y409:Z409"/>
    <mergeCell ref="A410:C410"/>
    <mergeCell ref="D410:F410"/>
    <mergeCell ref="G410:H410"/>
    <mergeCell ref="K410:L410"/>
    <mergeCell ref="M410:O410"/>
    <mergeCell ref="P408:Q408"/>
    <mergeCell ref="R408:S408"/>
    <mergeCell ref="U408:V408"/>
    <mergeCell ref="W408:X408"/>
    <mergeCell ref="Y408:Z408"/>
    <mergeCell ref="A409:C409"/>
    <mergeCell ref="D409:F409"/>
    <mergeCell ref="G409:H409"/>
    <mergeCell ref="K409:L409"/>
    <mergeCell ref="M409:O409"/>
    <mergeCell ref="P407:Q407"/>
    <mergeCell ref="R407:S407"/>
    <mergeCell ref="U407:V407"/>
    <mergeCell ref="W407:X407"/>
    <mergeCell ref="Y407:Z407"/>
    <mergeCell ref="A408:C408"/>
    <mergeCell ref="D408:F408"/>
    <mergeCell ref="G408:H408"/>
    <mergeCell ref="K408:L408"/>
    <mergeCell ref="M408:O408"/>
    <mergeCell ref="P406:Q406"/>
    <mergeCell ref="R406:S406"/>
    <mergeCell ref="U406:V406"/>
    <mergeCell ref="W406:X406"/>
    <mergeCell ref="Y406:Z406"/>
    <mergeCell ref="A407:C407"/>
    <mergeCell ref="D407:F407"/>
    <mergeCell ref="G407:H407"/>
    <mergeCell ref="K407:L407"/>
    <mergeCell ref="M407:O407"/>
    <mergeCell ref="P405:Q405"/>
    <mergeCell ref="R405:S405"/>
    <mergeCell ref="U405:V405"/>
    <mergeCell ref="W405:X405"/>
    <mergeCell ref="Y405:Z405"/>
    <mergeCell ref="A406:C406"/>
    <mergeCell ref="D406:F406"/>
    <mergeCell ref="G406:H406"/>
    <mergeCell ref="K406:L406"/>
    <mergeCell ref="M406:O406"/>
    <mergeCell ref="P404:Q404"/>
    <mergeCell ref="R404:S404"/>
    <mergeCell ref="U404:V404"/>
    <mergeCell ref="W404:X404"/>
    <mergeCell ref="Y404:Z404"/>
    <mergeCell ref="A405:C405"/>
    <mergeCell ref="D405:F405"/>
    <mergeCell ref="G405:H405"/>
    <mergeCell ref="K405:L405"/>
    <mergeCell ref="M405:O405"/>
    <mergeCell ref="P403:Q403"/>
    <mergeCell ref="R403:S403"/>
    <mergeCell ref="U403:V403"/>
    <mergeCell ref="W403:X403"/>
    <mergeCell ref="Y403:Z403"/>
    <mergeCell ref="A404:C404"/>
    <mergeCell ref="D404:F404"/>
    <mergeCell ref="G404:H404"/>
    <mergeCell ref="K404:L404"/>
    <mergeCell ref="M404:O404"/>
    <mergeCell ref="P402:Q402"/>
    <mergeCell ref="R402:S402"/>
    <mergeCell ref="U402:V402"/>
    <mergeCell ref="W402:X402"/>
    <mergeCell ref="Y402:Z402"/>
    <mergeCell ref="A403:C403"/>
    <mergeCell ref="D403:F403"/>
    <mergeCell ref="G403:H403"/>
    <mergeCell ref="K403:L403"/>
    <mergeCell ref="M403:O403"/>
    <mergeCell ref="P401:Q401"/>
    <mergeCell ref="R401:S401"/>
    <mergeCell ref="U401:V401"/>
    <mergeCell ref="W401:X401"/>
    <mergeCell ref="Y401:Z401"/>
    <mergeCell ref="A402:C402"/>
    <mergeCell ref="D402:F402"/>
    <mergeCell ref="G402:H402"/>
    <mergeCell ref="K402:L402"/>
    <mergeCell ref="M402:O402"/>
    <mergeCell ref="P400:Q400"/>
    <mergeCell ref="R400:S400"/>
    <mergeCell ref="U400:V400"/>
    <mergeCell ref="W400:X400"/>
    <mergeCell ref="Y400:Z400"/>
    <mergeCell ref="A401:C401"/>
    <mergeCell ref="D401:F401"/>
    <mergeCell ref="G401:H401"/>
    <mergeCell ref="K401:L401"/>
    <mergeCell ref="M401:O401"/>
    <mergeCell ref="P399:Q399"/>
    <mergeCell ref="R399:S399"/>
    <mergeCell ref="U399:V399"/>
    <mergeCell ref="W399:X399"/>
    <mergeCell ref="Y399:Z399"/>
    <mergeCell ref="A400:C400"/>
    <mergeCell ref="D400:F400"/>
    <mergeCell ref="G400:H400"/>
    <mergeCell ref="K400:L400"/>
    <mergeCell ref="M400:O400"/>
    <mergeCell ref="P398:Q398"/>
    <mergeCell ref="R398:S398"/>
    <mergeCell ref="U398:V398"/>
    <mergeCell ref="W398:X398"/>
    <mergeCell ref="Y398:Z398"/>
    <mergeCell ref="A399:C399"/>
    <mergeCell ref="D399:F399"/>
    <mergeCell ref="G399:H399"/>
    <mergeCell ref="K399:L399"/>
    <mergeCell ref="M399:O399"/>
    <mergeCell ref="P397:Q397"/>
    <mergeCell ref="R397:S397"/>
    <mergeCell ref="U397:V397"/>
    <mergeCell ref="W397:X397"/>
    <mergeCell ref="Y397:Z397"/>
    <mergeCell ref="A398:C398"/>
    <mergeCell ref="D398:F398"/>
    <mergeCell ref="G398:H398"/>
    <mergeCell ref="K398:L398"/>
    <mergeCell ref="M398:O398"/>
    <mergeCell ref="P396:Q396"/>
    <mergeCell ref="R396:S396"/>
    <mergeCell ref="U396:V396"/>
    <mergeCell ref="W396:X396"/>
    <mergeCell ref="Y396:Z396"/>
    <mergeCell ref="A397:C397"/>
    <mergeCell ref="D397:F397"/>
    <mergeCell ref="G397:H397"/>
    <mergeCell ref="K397:L397"/>
    <mergeCell ref="M397:O397"/>
    <mergeCell ref="P395:Q395"/>
    <mergeCell ref="R395:S395"/>
    <mergeCell ref="U395:V395"/>
    <mergeCell ref="W395:X395"/>
    <mergeCell ref="Y395:Z395"/>
    <mergeCell ref="A396:C396"/>
    <mergeCell ref="D396:F396"/>
    <mergeCell ref="G396:H396"/>
    <mergeCell ref="K396:L396"/>
    <mergeCell ref="M396:O396"/>
    <mergeCell ref="P394:Q394"/>
    <mergeCell ref="R394:S394"/>
    <mergeCell ref="U394:V394"/>
    <mergeCell ref="W394:X394"/>
    <mergeCell ref="Y394:Z394"/>
    <mergeCell ref="A395:C395"/>
    <mergeCell ref="D395:F395"/>
    <mergeCell ref="G395:H395"/>
    <mergeCell ref="K395:L395"/>
    <mergeCell ref="M395:O395"/>
    <mergeCell ref="P393:Q393"/>
    <mergeCell ref="R393:S393"/>
    <mergeCell ref="U393:V393"/>
    <mergeCell ref="W393:X393"/>
    <mergeCell ref="Y393:Z393"/>
    <mergeCell ref="A394:C394"/>
    <mergeCell ref="D394:F394"/>
    <mergeCell ref="G394:H394"/>
    <mergeCell ref="K394:L394"/>
    <mergeCell ref="M394:O394"/>
    <mergeCell ref="P392:Q392"/>
    <mergeCell ref="R392:S392"/>
    <mergeCell ref="U392:V392"/>
    <mergeCell ref="W392:X392"/>
    <mergeCell ref="Y392:Z392"/>
    <mergeCell ref="A393:C393"/>
    <mergeCell ref="D393:F393"/>
    <mergeCell ref="G393:H393"/>
    <mergeCell ref="K393:L393"/>
    <mergeCell ref="M393:O393"/>
    <mergeCell ref="P391:Q391"/>
    <mergeCell ref="R391:S391"/>
    <mergeCell ref="U391:V391"/>
    <mergeCell ref="W391:X391"/>
    <mergeCell ref="Y391:Z391"/>
    <mergeCell ref="A392:C392"/>
    <mergeCell ref="D392:F392"/>
    <mergeCell ref="G392:H392"/>
    <mergeCell ref="K392:L392"/>
    <mergeCell ref="M392:O392"/>
    <mergeCell ref="P390:Q390"/>
    <mergeCell ref="R390:S390"/>
    <mergeCell ref="U390:V390"/>
    <mergeCell ref="W390:X390"/>
    <mergeCell ref="Y390:Z390"/>
    <mergeCell ref="A391:C391"/>
    <mergeCell ref="D391:F391"/>
    <mergeCell ref="G391:H391"/>
    <mergeCell ref="K391:L391"/>
    <mergeCell ref="M391:O391"/>
    <mergeCell ref="P389:Q389"/>
    <mergeCell ref="R389:S389"/>
    <mergeCell ref="U389:V389"/>
    <mergeCell ref="W389:X389"/>
    <mergeCell ref="Y389:Z389"/>
    <mergeCell ref="A390:C390"/>
    <mergeCell ref="D390:F390"/>
    <mergeCell ref="G390:H390"/>
    <mergeCell ref="K390:L390"/>
    <mergeCell ref="M390:O390"/>
    <mergeCell ref="P388:Q388"/>
    <mergeCell ref="R388:S388"/>
    <mergeCell ref="U388:V388"/>
    <mergeCell ref="W388:X388"/>
    <mergeCell ref="Y388:Z388"/>
    <mergeCell ref="A389:C389"/>
    <mergeCell ref="D389:F389"/>
    <mergeCell ref="G389:H389"/>
    <mergeCell ref="K389:L389"/>
    <mergeCell ref="M389:O389"/>
    <mergeCell ref="P387:Q387"/>
    <mergeCell ref="R387:S387"/>
    <mergeCell ref="U387:V387"/>
    <mergeCell ref="W387:X387"/>
    <mergeCell ref="Y387:Z387"/>
    <mergeCell ref="A388:C388"/>
    <mergeCell ref="D388:F388"/>
    <mergeCell ref="G388:H388"/>
    <mergeCell ref="K388:L388"/>
    <mergeCell ref="M388:O388"/>
    <mergeCell ref="P386:Q386"/>
    <mergeCell ref="R386:S386"/>
    <mergeCell ref="U386:V386"/>
    <mergeCell ref="W386:X386"/>
    <mergeCell ref="Y386:Z386"/>
    <mergeCell ref="A387:C387"/>
    <mergeCell ref="D387:F387"/>
    <mergeCell ref="G387:H387"/>
    <mergeCell ref="K387:L387"/>
    <mergeCell ref="M387:O387"/>
    <mergeCell ref="P385:Q385"/>
    <mergeCell ref="R385:S385"/>
    <mergeCell ref="U385:V385"/>
    <mergeCell ref="W385:X385"/>
    <mergeCell ref="Y385:Z385"/>
    <mergeCell ref="A386:C386"/>
    <mergeCell ref="D386:F386"/>
    <mergeCell ref="G386:H386"/>
    <mergeCell ref="K386:L386"/>
    <mergeCell ref="M386:O386"/>
    <mergeCell ref="P384:Q384"/>
    <mergeCell ref="R384:S384"/>
    <mergeCell ref="U384:V384"/>
    <mergeCell ref="W384:X384"/>
    <mergeCell ref="Y384:Z384"/>
    <mergeCell ref="A385:C385"/>
    <mergeCell ref="D385:F385"/>
    <mergeCell ref="G385:H385"/>
    <mergeCell ref="K385:L385"/>
    <mergeCell ref="M385:O385"/>
    <mergeCell ref="P383:Q383"/>
    <mergeCell ref="R383:S383"/>
    <mergeCell ref="U383:V383"/>
    <mergeCell ref="W383:X383"/>
    <mergeCell ref="Y383:Z383"/>
    <mergeCell ref="A384:C384"/>
    <mergeCell ref="D384:F384"/>
    <mergeCell ref="G384:H384"/>
    <mergeCell ref="K384:L384"/>
    <mergeCell ref="M384:O384"/>
    <mergeCell ref="P382:Q382"/>
    <mergeCell ref="R382:S382"/>
    <mergeCell ref="U382:V382"/>
    <mergeCell ref="W382:X382"/>
    <mergeCell ref="Y382:Z382"/>
    <mergeCell ref="A383:C383"/>
    <mergeCell ref="D383:F383"/>
    <mergeCell ref="G383:H383"/>
    <mergeCell ref="K383:L383"/>
    <mergeCell ref="M383:O383"/>
    <mergeCell ref="P381:Q381"/>
    <mergeCell ref="R381:S381"/>
    <mergeCell ref="U381:V381"/>
    <mergeCell ref="W381:X381"/>
    <mergeCell ref="Y381:Z381"/>
    <mergeCell ref="A382:C382"/>
    <mergeCell ref="D382:F382"/>
    <mergeCell ref="G382:H382"/>
    <mergeCell ref="K382:L382"/>
    <mergeCell ref="M382:O382"/>
    <mergeCell ref="P380:Q380"/>
    <mergeCell ref="R380:S380"/>
    <mergeCell ref="U380:V380"/>
    <mergeCell ref="W380:X380"/>
    <mergeCell ref="Y380:Z380"/>
    <mergeCell ref="A381:C381"/>
    <mergeCell ref="D381:F381"/>
    <mergeCell ref="G381:H381"/>
    <mergeCell ref="K381:L381"/>
    <mergeCell ref="M381:O381"/>
    <mergeCell ref="P379:Q379"/>
    <mergeCell ref="R379:S379"/>
    <mergeCell ref="U379:V379"/>
    <mergeCell ref="W379:X379"/>
    <mergeCell ref="Y379:Z379"/>
    <mergeCell ref="A380:C380"/>
    <mergeCell ref="D380:F380"/>
    <mergeCell ref="G380:H380"/>
    <mergeCell ref="K380:L380"/>
    <mergeCell ref="M380:O380"/>
    <mergeCell ref="P378:Q378"/>
    <mergeCell ref="R378:S378"/>
    <mergeCell ref="U378:V378"/>
    <mergeCell ref="W378:X378"/>
    <mergeCell ref="Y378:Z378"/>
    <mergeCell ref="A379:C379"/>
    <mergeCell ref="D379:F379"/>
    <mergeCell ref="G379:H379"/>
    <mergeCell ref="K379:L379"/>
    <mergeCell ref="M379:O379"/>
    <mergeCell ref="P377:Q377"/>
    <mergeCell ref="R377:S377"/>
    <mergeCell ref="U377:V377"/>
    <mergeCell ref="W377:X377"/>
    <mergeCell ref="Y377:Z377"/>
    <mergeCell ref="A378:C378"/>
    <mergeCell ref="D378:F378"/>
    <mergeCell ref="G378:H378"/>
    <mergeCell ref="K378:L378"/>
    <mergeCell ref="M378:O378"/>
    <mergeCell ref="P376:Q376"/>
    <mergeCell ref="R376:S376"/>
    <mergeCell ref="U376:V376"/>
    <mergeCell ref="W376:X376"/>
    <mergeCell ref="Y376:Z376"/>
    <mergeCell ref="A377:C377"/>
    <mergeCell ref="D377:F377"/>
    <mergeCell ref="G377:H377"/>
    <mergeCell ref="K377:L377"/>
    <mergeCell ref="M377:O377"/>
    <mergeCell ref="P375:Q375"/>
    <mergeCell ref="R375:S375"/>
    <mergeCell ref="U375:V375"/>
    <mergeCell ref="W375:X375"/>
    <mergeCell ref="Y375:Z375"/>
    <mergeCell ref="A376:C376"/>
    <mergeCell ref="D376:F376"/>
    <mergeCell ref="G376:H376"/>
    <mergeCell ref="K376:L376"/>
    <mergeCell ref="M376:O376"/>
    <mergeCell ref="P374:Q374"/>
    <mergeCell ref="R374:S374"/>
    <mergeCell ref="U374:V374"/>
    <mergeCell ref="W374:X374"/>
    <mergeCell ref="Y374:Z374"/>
    <mergeCell ref="A375:C375"/>
    <mergeCell ref="D375:F375"/>
    <mergeCell ref="G375:H375"/>
    <mergeCell ref="K375:L375"/>
    <mergeCell ref="M375:O375"/>
    <mergeCell ref="P373:Q373"/>
    <mergeCell ref="R373:S373"/>
    <mergeCell ref="U373:V373"/>
    <mergeCell ref="W373:X373"/>
    <mergeCell ref="Y373:Z373"/>
    <mergeCell ref="A374:C374"/>
    <mergeCell ref="D374:F374"/>
    <mergeCell ref="G374:H374"/>
    <mergeCell ref="K374:L374"/>
    <mergeCell ref="M374:O374"/>
    <mergeCell ref="P372:Q372"/>
    <mergeCell ref="R372:S372"/>
    <mergeCell ref="U372:V372"/>
    <mergeCell ref="W372:X372"/>
    <mergeCell ref="Y372:Z372"/>
    <mergeCell ref="A373:C373"/>
    <mergeCell ref="D373:F373"/>
    <mergeCell ref="G373:H373"/>
    <mergeCell ref="K373:L373"/>
    <mergeCell ref="M373:O373"/>
    <mergeCell ref="P371:Q371"/>
    <mergeCell ref="R371:S371"/>
    <mergeCell ref="U371:V371"/>
    <mergeCell ref="W371:X371"/>
    <mergeCell ref="Y371:Z371"/>
    <mergeCell ref="A372:C372"/>
    <mergeCell ref="D372:F372"/>
    <mergeCell ref="G372:H372"/>
    <mergeCell ref="K372:L372"/>
    <mergeCell ref="M372:O372"/>
    <mergeCell ref="P370:Q370"/>
    <mergeCell ref="R370:S370"/>
    <mergeCell ref="U370:V370"/>
    <mergeCell ref="W370:X370"/>
    <mergeCell ref="Y370:Z370"/>
    <mergeCell ref="A371:C371"/>
    <mergeCell ref="D371:F371"/>
    <mergeCell ref="G371:H371"/>
    <mergeCell ref="K371:L371"/>
    <mergeCell ref="M371:O371"/>
    <mergeCell ref="P369:Q369"/>
    <mergeCell ref="R369:S369"/>
    <mergeCell ref="U369:V369"/>
    <mergeCell ref="W369:X369"/>
    <mergeCell ref="Y369:Z369"/>
    <mergeCell ref="A370:C370"/>
    <mergeCell ref="D370:F370"/>
    <mergeCell ref="G370:H370"/>
    <mergeCell ref="K370:L370"/>
    <mergeCell ref="M370:O370"/>
    <mergeCell ref="P368:Q368"/>
    <mergeCell ref="R368:S368"/>
    <mergeCell ref="U368:V368"/>
    <mergeCell ref="W368:X368"/>
    <mergeCell ref="Y368:Z368"/>
    <mergeCell ref="A369:C369"/>
    <mergeCell ref="D369:F369"/>
    <mergeCell ref="G369:H369"/>
    <mergeCell ref="K369:L369"/>
    <mergeCell ref="M369:O369"/>
    <mergeCell ref="P367:Q367"/>
    <mergeCell ref="R367:S367"/>
    <mergeCell ref="U367:V367"/>
    <mergeCell ref="W367:X367"/>
    <mergeCell ref="Y367:Z367"/>
    <mergeCell ref="A368:C368"/>
    <mergeCell ref="D368:F368"/>
    <mergeCell ref="G368:H368"/>
    <mergeCell ref="K368:L368"/>
    <mergeCell ref="M368:O368"/>
    <mergeCell ref="P366:Q366"/>
    <mergeCell ref="R366:S366"/>
    <mergeCell ref="U366:V366"/>
    <mergeCell ref="W366:X366"/>
    <mergeCell ref="Y366:Z366"/>
    <mergeCell ref="A367:C367"/>
    <mergeCell ref="D367:F367"/>
    <mergeCell ref="G367:H367"/>
    <mergeCell ref="K367:L367"/>
    <mergeCell ref="M367:O367"/>
    <mergeCell ref="P365:Q365"/>
    <mergeCell ref="R365:S365"/>
    <mergeCell ref="U365:V365"/>
    <mergeCell ref="W365:X365"/>
    <mergeCell ref="Y365:Z365"/>
    <mergeCell ref="A366:C366"/>
    <mergeCell ref="D366:F366"/>
    <mergeCell ref="G366:H366"/>
    <mergeCell ref="K366:L366"/>
    <mergeCell ref="M366:O366"/>
    <mergeCell ref="P364:Q364"/>
    <mergeCell ref="R364:S364"/>
    <mergeCell ref="U364:V364"/>
    <mergeCell ref="W364:X364"/>
    <mergeCell ref="Y364:Z364"/>
    <mergeCell ref="A365:C365"/>
    <mergeCell ref="D365:F365"/>
    <mergeCell ref="G365:H365"/>
    <mergeCell ref="K365:L365"/>
    <mergeCell ref="M365:O365"/>
    <mergeCell ref="P363:Q363"/>
    <mergeCell ref="R363:S363"/>
    <mergeCell ref="U363:V363"/>
    <mergeCell ref="W363:X363"/>
    <mergeCell ref="Y363:Z363"/>
    <mergeCell ref="A364:C364"/>
    <mergeCell ref="D364:F364"/>
    <mergeCell ref="G364:H364"/>
    <mergeCell ref="K364:L364"/>
    <mergeCell ref="M364:O364"/>
    <mergeCell ref="P362:Q362"/>
    <mergeCell ref="R362:S362"/>
    <mergeCell ref="U362:V362"/>
    <mergeCell ref="W362:X362"/>
    <mergeCell ref="Y362:Z362"/>
    <mergeCell ref="A363:C363"/>
    <mergeCell ref="D363:F363"/>
    <mergeCell ref="G363:H363"/>
    <mergeCell ref="K363:L363"/>
    <mergeCell ref="M363:O363"/>
    <mergeCell ref="P361:Q361"/>
    <mergeCell ref="R361:S361"/>
    <mergeCell ref="U361:V361"/>
    <mergeCell ref="W361:X361"/>
    <mergeCell ref="Y361:Z361"/>
    <mergeCell ref="A362:C362"/>
    <mergeCell ref="D362:F362"/>
    <mergeCell ref="G362:H362"/>
    <mergeCell ref="K362:L362"/>
    <mergeCell ref="M362:O362"/>
    <mergeCell ref="P360:Q360"/>
    <mergeCell ref="R360:S360"/>
    <mergeCell ref="U360:V360"/>
    <mergeCell ref="W360:X360"/>
    <mergeCell ref="Y360:Z360"/>
    <mergeCell ref="A361:C361"/>
    <mergeCell ref="D361:F361"/>
    <mergeCell ref="G361:H361"/>
    <mergeCell ref="K361:L361"/>
    <mergeCell ref="M361:O361"/>
    <mergeCell ref="P359:Q359"/>
    <mergeCell ref="R359:S359"/>
    <mergeCell ref="U359:V359"/>
    <mergeCell ref="W359:X359"/>
    <mergeCell ref="Y359:Z359"/>
    <mergeCell ref="A360:C360"/>
    <mergeCell ref="D360:F360"/>
    <mergeCell ref="G360:H360"/>
    <mergeCell ref="K360:L360"/>
    <mergeCell ref="M360:O360"/>
    <mergeCell ref="P358:Q358"/>
    <mergeCell ref="R358:S358"/>
    <mergeCell ref="U358:V358"/>
    <mergeCell ref="W358:X358"/>
    <mergeCell ref="Y358:Z358"/>
    <mergeCell ref="A359:C359"/>
    <mergeCell ref="D359:F359"/>
    <mergeCell ref="G359:H359"/>
    <mergeCell ref="K359:L359"/>
    <mergeCell ref="M359:O359"/>
    <mergeCell ref="P357:Q357"/>
    <mergeCell ref="R357:S357"/>
    <mergeCell ref="U357:V357"/>
    <mergeCell ref="W357:X357"/>
    <mergeCell ref="Y357:Z357"/>
    <mergeCell ref="A358:C358"/>
    <mergeCell ref="D358:F358"/>
    <mergeCell ref="G358:H358"/>
    <mergeCell ref="K358:L358"/>
    <mergeCell ref="M358:O358"/>
    <mergeCell ref="P356:Q356"/>
    <mergeCell ref="R356:S356"/>
    <mergeCell ref="U356:V356"/>
    <mergeCell ref="W356:X356"/>
    <mergeCell ref="Y356:Z356"/>
    <mergeCell ref="A357:C357"/>
    <mergeCell ref="D357:F357"/>
    <mergeCell ref="G357:H357"/>
    <mergeCell ref="K357:L357"/>
    <mergeCell ref="M357:O357"/>
    <mergeCell ref="P355:Q355"/>
    <mergeCell ref="R355:S355"/>
    <mergeCell ref="U355:V355"/>
    <mergeCell ref="W355:X355"/>
    <mergeCell ref="Y355:Z355"/>
    <mergeCell ref="A356:C356"/>
    <mergeCell ref="D356:F356"/>
    <mergeCell ref="G356:H356"/>
    <mergeCell ref="K356:L356"/>
    <mergeCell ref="M356:O356"/>
    <mergeCell ref="P354:Q354"/>
    <mergeCell ref="R354:S354"/>
    <mergeCell ref="U354:V354"/>
    <mergeCell ref="W354:X354"/>
    <mergeCell ref="Y354:Z354"/>
    <mergeCell ref="A355:C355"/>
    <mergeCell ref="D355:F355"/>
    <mergeCell ref="G355:H355"/>
    <mergeCell ref="K355:L355"/>
    <mergeCell ref="M355:O355"/>
    <mergeCell ref="P353:Q353"/>
    <mergeCell ref="R353:S353"/>
    <mergeCell ref="U353:V353"/>
    <mergeCell ref="W353:X353"/>
    <mergeCell ref="Y353:Z353"/>
    <mergeCell ref="A354:C354"/>
    <mergeCell ref="D354:F354"/>
    <mergeCell ref="G354:H354"/>
    <mergeCell ref="K354:L354"/>
    <mergeCell ref="M354:O354"/>
    <mergeCell ref="P352:Q352"/>
    <mergeCell ref="R352:S352"/>
    <mergeCell ref="U352:V352"/>
    <mergeCell ref="W352:X352"/>
    <mergeCell ref="Y352:Z352"/>
    <mergeCell ref="A353:C353"/>
    <mergeCell ref="D353:F353"/>
    <mergeCell ref="G353:H353"/>
    <mergeCell ref="K353:L353"/>
    <mergeCell ref="M353:O353"/>
    <mergeCell ref="P351:Q351"/>
    <mergeCell ref="R351:S351"/>
    <mergeCell ref="U351:V351"/>
    <mergeCell ref="W351:X351"/>
    <mergeCell ref="Y351:Z351"/>
    <mergeCell ref="A352:C352"/>
    <mergeCell ref="D352:F352"/>
    <mergeCell ref="G352:H352"/>
    <mergeCell ref="K352:L352"/>
    <mergeCell ref="M352:O352"/>
    <mergeCell ref="P350:Q350"/>
    <mergeCell ref="R350:S350"/>
    <mergeCell ref="U350:V350"/>
    <mergeCell ref="W350:X350"/>
    <mergeCell ref="Y350:Z350"/>
    <mergeCell ref="A351:C351"/>
    <mergeCell ref="D351:F351"/>
    <mergeCell ref="G351:H351"/>
    <mergeCell ref="K351:L351"/>
    <mergeCell ref="M351:O351"/>
    <mergeCell ref="P349:Q349"/>
    <mergeCell ref="R349:S349"/>
    <mergeCell ref="U349:V349"/>
    <mergeCell ref="W349:X349"/>
    <mergeCell ref="Y349:Z349"/>
    <mergeCell ref="A350:C350"/>
    <mergeCell ref="D350:F350"/>
    <mergeCell ref="G350:H350"/>
    <mergeCell ref="K350:L350"/>
    <mergeCell ref="M350:O350"/>
    <mergeCell ref="P348:Q348"/>
    <mergeCell ref="R348:S348"/>
    <mergeCell ref="U348:V348"/>
    <mergeCell ref="W348:X348"/>
    <mergeCell ref="Y348:Z348"/>
    <mergeCell ref="A349:C349"/>
    <mergeCell ref="D349:F349"/>
    <mergeCell ref="G349:H349"/>
    <mergeCell ref="K349:L349"/>
    <mergeCell ref="M349:O349"/>
    <mergeCell ref="P347:Q347"/>
    <mergeCell ref="R347:S347"/>
    <mergeCell ref="U347:V347"/>
    <mergeCell ref="W347:X347"/>
    <mergeCell ref="Y347:Z347"/>
    <mergeCell ref="A348:C348"/>
    <mergeCell ref="D348:F348"/>
    <mergeCell ref="G348:H348"/>
    <mergeCell ref="K348:L348"/>
    <mergeCell ref="M348:O348"/>
    <mergeCell ref="P346:Q346"/>
    <mergeCell ref="R346:S346"/>
    <mergeCell ref="U346:V346"/>
    <mergeCell ref="W346:X346"/>
    <mergeCell ref="Y346:Z346"/>
    <mergeCell ref="A347:C347"/>
    <mergeCell ref="D347:F347"/>
    <mergeCell ref="G347:H347"/>
    <mergeCell ref="K347:L347"/>
    <mergeCell ref="M347:O347"/>
    <mergeCell ref="P345:Q345"/>
    <mergeCell ref="R345:S345"/>
    <mergeCell ref="U345:V345"/>
    <mergeCell ref="W345:X345"/>
    <mergeCell ref="Y345:Z345"/>
    <mergeCell ref="A346:C346"/>
    <mergeCell ref="D346:F346"/>
    <mergeCell ref="G346:H346"/>
    <mergeCell ref="K346:L346"/>
    <mergeCell ref="M346:O346"/>
    <mergeCell ref="P344:Q344"/>
    <mergeCell ref="R344:S344"/>
    <mergeCell ref="U344:V344"/>
    <mergeCell ref="W344:X344"/>
    <mergeCell ref="Y344:Z344"/>
    <mergeCell ref="A345:C345"/>
    <mergeCell ref="D345:F345"/>
    <mergeCell ref="G345:H345"/>
    <mergeCell ref="K345:L345"/>
    <mergeCell ref="M345:O345"/>
    <mergeCell ref="P343:Q343"/>
    <mergeCell ref="R343:S343"/>
    <mergeCell ref="U343:V343"/>
    <mergeCell ref="W343:X343"/>
    <mergeCell ref="Y343:Z343"/>
    <mergeCell ref="A344:C344"/>
    <mergeCell ref="D344:F344"/>
    <mergeCell ref="G344:H344"/>
    <mergeCell ref="K344:L344"/>
    <mergeCell ref="M344:O344"/>
    <mergeCell ref="P342:Q342"/>
    <mergeCell ref="R342:S342"/>
    <mergeCell ref="U342:V342"/>
    <mergeCell ref="W342:X342"/>
    <mergeCell ref="Y342:Z342"/>
    <mergeCell ref="A343:C343"/>
    <mergeCell ref="D343:F343"/>
    <mergeCell ref="G343:H343"/>
    <mergeCell ref="K343:L343"/>
    <mergeCell ref="M343:O343"/>
    <mergeCell ref="P341:Q341"/>
    <mergeCell ref="R341:S341"/>
    <mergeCell ref="U341:V341"/>
    <mergeCell ref="W341:X341"/>
    <mergeCell ref="Y341:Z341"/>
    <mergeCell ref="A342:C342"/>
    <mergeCell ref="D342:F342"/>
    <mergeCell ref="G342:H342"/>
    <mergeCell ref="K342:L342"/>
    <mergeCell ref="M342:O342"/>
    <mergeCell ref="P340:Q340"/>
    <mergeCell ref="R340:S340"/>
    <mergeCell ref="U340:V340"/>
    <mergeCell ref="W340:X340"/>
    <mergeCell ref="Y340:Z340"/>
    <mergeCell ref="A341:C341"/>
    <mergeCell ref="D341:F341"/>
    <mergeCell ref="G341:H341"/>
    <mergeCell ref="K341:L341"/>
    <mergeCell ref="M341:O341"/>
    <mergeCell ref="P339:Q339"/>
    <mergeCell ref="R339:S339"/>
    <mergeCell ref="U339:V339"/>
    <mergeCell ref="W339:X339"/>
    <mergeCell ref="Y339:Z339"/>
    <mergeCell ref="A340:C340"/>
    <mergeCell ref="D340:F340"/>
    <mergeCell ref="G340:H340"/>
    <mergeCell ref="K340:L340"/>
    <mergeCell ref="M340:O340"/>
    <mergeCell ref="P338:Q338"/>
    <mergeCell ref="R338:S338"/>
    <mergeCell ref="U338:V338"/>
    <mergeCell ref="W338:X338"/>
    <mergeCell ref="Y338:Z338"/>
    <mergeCell ref="A339:C339"/>
    <mergeCell ref="D339:F339"/>
    <mergeCell ref="G339:H339"/>
    <mergeCell ref="K339:L339"/>
    <mergeCell ref="M339:O339"/>
    <mergeCell ref="P337:Q337"/>
    <mergeCell ref="R337:S337"/>
    <mergeCell ref="U337:V337"/>
    <mergeCell ref="W337:X337"/>
    <mergeCell ref="Y337:Z337"/>
    <mergeCell ref="A338:C338"/>
    <mergeCell ref="D338:F338"/>
    <mergeCell ref="G338:H338"/>
    <mergeCell ref="K338:L338"/>
    <mergeCell ref="M338:O338"/>
    <mergeCell ref="P336:Q336"/>
    <mergeCell ref="R336:S336"/>
    <mergeCell ref="U336:V336"/>
    <mergeCell ref="W336:X336"/>
    <mergeCell ref="Y336:Z336"/>
    <mergeCell ref="A337:C337"/>
    <mergeCell ref="D337:F337"/>
    <mergeCell ref="G337:H337"/>
    <mergeCell ref="K337:L337"/>
    <mergeCell ref="M337:O337"/>
    <mergeCell ref="P335:Q335"/>
    <mergeCell ref="R335:S335"/>
    <mergeCell ref="U335:V335"/>
    <mergeCell ref="W335:X335"/>
    <mergeCell ref="Y335:Z335"/>
    <mergeCell ref="A336:C336"/>
    <mergeCell ref="D336:F336"/>
    <mergeCell ref="G336:H336"/>
    <mergeCell ref="K336:L336"/>
    <mergeCell ref="M336:O336"/>
    <mergeCell ref="P334:Q334"/>
    <mergeCell ref="R334:S334"/>
    <mergeCell ref="U334:V334"/>
    <mergeCell ref="W334:X334"/>
    <mergeCell ref="Y334:Z334"/>
    <mergeCell ref="A335:C335"/>
    <mergeCell ref="D335:F335"/>
    <mergeCell ref="G335:H335"/>
    <mergeCell ref="K335:L335"/>
    <mergeCell ref="M335:O335"/>
    <mergeCell ref="P333:Q333"/>
    <mergeCell ref="R333:S333"/>
    <mergeCell ref="U333:V333"/>
    <mergeCell ref="W333:X333"/>
    <mergeCell ref="Y333:Z333"/>
    <mergeCell ref="A334:C334"/>
    <mergeCell ref="D334:F334"/>
    <mergeCell ref="G334:H334"/>
    <mergeCell ref="K334:L334"/>
    <mergeCell ref="M334:O334"/>
    <mergeCell ref="P332:Q332"/>
    <mergeCell ref="R332:S332"/>
    <mergeCell ref="U332:V332"/>
    <mergeCell ref="W332:X332"/>
    <mergeCell ref="Y332:Z332"/>
    <mergeCell ref="A333:C333"/>
    <mergeCell ref="D333:F333"/>
    <mergeCell ref="G333:H333"/>
    <mergeCell ref="K333:L333"/>
    <mergeCell ref="M333:O333"/>
    <mergeCell ref="P331:Q331"/>
    <mergeCell ref="R331:S331"/>
    <mergeCell ref="U331:V331"/>
    <mergeCell ref="W331:X331"/>
    <mergeCell ref="Y331:Z331"/>
    <mergeCell ref="A332:C332"/>
    <mergeCell ref="D332:F332"/>
    <mergeCell ref="G332:H332"/>
    <mergeCell ref="K332:L332"/>
    <mergeCell ref="M332:O332"/>
    <mergeCell ref="P330:Q330"/>
    <mergeCell ref="R330:S330"/>
    <mergeCell ref="U330:V330"/>
    <mergeCell ref="W330:X330"/>
    <mergeCell ref="Y330:Z330"/>
    <mergeCell ref="A331:C331"/>
    <mergeCell ref="D331:F331"/>
    <mergeCell ref="G331:H331"/>
    <mergeCell ref="K331:L331"/>
    <mergeCell ref="M331:O331"/>
    <mergeCell ref="P329:Q329"/>
    <mergeCell ref="R329:S329"/>
    <mergeCell ref="U329:V329"/>
    <mergeCell ref="W329:X329"/>
    <mergeCell ref="Y329:Z329"/>
    <mergeCell ref="A330:C330"/>
    <mergeCell ref="D330:F330"/>
    <mergeCell ref="G330:H330"/>
    <mergeCell ref="K330:L330"/>
    <mergeCell ref="M330:O330"/>
    <mergeCell ref="P328:Q328"/>
    <mergeCell ref="R328:S328"/>
    <mergeCell ref="U328:V328"/>
    <mergeCell ref="W328:X328"/>
    <mergeCell ref="Y328:Z328"/>
    <mergeCell ref="A329:C329"/>
    <mergeCell ref="D329:F329"/>
    <mergeCell ref="G329:H329"/>
    <mergeCell ref="K329:L329"/>
    <mergeCell ref="M329:O329"/>
    <mergeCell ref="P327:Q327"/>
    <mergeCell ref="R327:S327"/>
    <mergeCell ref="U327:V327"/>
    <mergeCell ref="W327:X327"/>
    <mergeCell ref="Y327:Z327"/>
    <mergeCell ref="A328:C328"/>
    <mergeCell ref="D328:F328"/>
    <mergeCell ref="G328:H328"/>
    <mergeCell ref="K328:L328"/>
    <mergeCell ref="M328:O328"/>
    <mergeCell ref="P326:Q326"/>
    <mergeCell ref="R326:S326"/>
    <mergeCell ref="U326:V326"/>
    <mergeCell ref="W326:X326"/>
    <mergeCell ref="Y326:Z326"/>
    <mergeCell ref="A327:C327"/>
    <mergeCell ref="D327:F327"/>
    <mergeCell ref="G327:H327"/>
    <mergeCell ref="K327:L327"/>
    <mergeCell ref="M327:O327"/>
    <mergeCell ref="P325:Q325"/>
    <mergeCell ref="R325:S325"/>
    <mergeCell ref="U325:V325"/>
    <mergeCell ref="W325:X325"/>
    <mergeCell ref="Y325:Z325"/>
    <mergeCell ref="A326:C326"/>
    <mergeCell ref="D326:F326"/>
    <mergeCell ref="G326:H326"/>
    <mergeCell ref="K326:L326"/>
    <mergeCell ref="M326:O326"/>
    <mergeCell ref="P324:Q324"/>
    <mergeCell ref="R324:S324"/>
    <mergeCell ref="U324:V324"/>
    <mergeCell ref="W324:X324"/>
    <mergeCell ref="Y324:Z324"/>
    <mergeCell ref="A325:C325"/>
    <mergeCell ref="D325:F325"/>
    <mergeCell ref="G325:H325"/>
    <mergeCell ref="K325:L325"/>
    <mergeCell ref="M325:O325"/>
    <mergeCell ref="P323:Q323"/>
    <mergeCell ref="R323:S323"/>
    <mergeCell ref="U323:V323"/>
    <mergeCell ref="W323:X323"/>
    <mergeCell ref="Y323:Z323"/>
    <mergeCell ref="A324:C324"/>
    <mergeCell ref="D324:F324"/>
    <mergeCell ref="G324:H324"/>
    <mergeCell ref="K324:L324"/>
    <mergeCell ref="M324:O324"/>
    <mergeCell ref="P322:Q322"/>
    <mergeCell ref="R322:S322"/>
    <mergeCell ref="U322:V322"/>
    <mergeCell ref="W322:X322"/>
    <mergeCell ref="Y322:Z322"/>
    <mergeCell ref="A323:C323"/>
    <mergeCell ref="D323:F323"/>
    <mergeCell ref="G323:H323"/>
    <mergeCell ref="K323:L323"/>
    <mergeCell ref="M323:O323"/>
    <mergeCell ref="P321:Q321"/>
    <mergeCell ref="R321:S321"/>
    <mergeCell ref="U321:V321"/>
    <mergeCell ref="W321:X321"/>
    <mergeCell ref="Y321:Z321"/>
    <mergeCell ref="A322:C322"/>
    <mergeCell ref="D322:F322"/>
    <mergeCell ref="G322:H322"/>
    <mergeCell ref="K322:L322"/>
    <mergeCell ref="M322:O322"/>
    <mergeCell ref="P320:Q320"/>
    <mergeCell ref="R320:S320"/>
    <mergeCell ref="U320:V320"/>
    <mergeCell ref="W320:X320"/>
    <mergeCell ref="Y320:Z320"/>
    <mergeCell ref="A321:C321"/>
    <mergeCell ref="D321:F321"/>
    <mergeCell ref="G321:H321"/>
    <mergeCell ref="K321:L321"/>
    <mergeCell ref="M321:O321"/>
    <mergeCell ref="P319:Q319"/>
    <mergeCell ref="R319:S319"/>
    <mergeCell ref="U319:V319"/>
    <mergeCell ref="W319:X319"/>
    <mergeCell ref="Y319:Z319"/>
    <mergeCell ref="A320:C320"/>
    <mergeCell ref="D320:F320"/>
    <mergeCell ref="G320:H320"/>
    <mergeCell ref="K320:L320"/>
    <mergeCell ref="M320:O320"/>
    <mergeCell ref="P318:Q318"/>
    <mergeCell ref="R318:S318"/>
    <mergeCell ref="U318:V318"/>
    <mergeCell ref="W318:X318"/>
    <mergeCell ref="Y318:Z318"/>
    <mergeCell ref="A319:C319"/>
    <mergeCell ref="D319:F319"/>
    <mergeCell ref="G319:H319"/>
    <mergeCell ref="K319:L319"/>
    <mergeCell ref="M319:O319"/>
    <mergeCell ref="P317:Q317"/>
    <mergeCell ref="R317:S317"/>
    <mergeCell ref="U317:V317"/>
    <mergeCell ref="W317:X317"/>
    <mergeCell ref="Y317:Z317"/>
    <mergeCell ref="A318:C318"/>
    <mergeCell ref="D318:F318"/>
    <mergeCell ref="G318:H318"/>
    <mergeCell ref="K318:L318"/>
    <mergeCell ref="M318:O318"/>
    <mergeCell ref="P316:Q316"/>
    <mergeCell ref="R316:S316"/>
    <mergeCell ref="U316:V316"/>
    <mergeCell ref="W316:X316"/>
    <mergeCell ref="Y316:Z316"/>
    <mergeCell ref="A317:C317"/>
    <mergeCell ref="D317:F317"/>
    <mergeCell ref="G317:H317"/>
    <mergeCell ref="K317:L317"/>
    <mergeCell ref="M317:O317"/>
    <mergeCell ref="P315:Q315"/>
    <mergeCell ref="R315:S315"/>
    <mergeCell ref="U315:V315"/>
    <mergeCell ref="W315:X315"/>
    <mergeCell ref="Y315:Z315"/>
    <mergeCell ref="A316:C316"/>
    <mergeCell ref="D316:F316"/>
    <mergeCell ref="G316:H316"/>
    <mergeCell ref="K316:L316"/>
    <mergeCell ref="M316:O316"/>
    <mergeCell ref="P314:Q314"/>
    <mergeCell ref="R314:S314"/>
    <mergeCell ref="U314:V314"/>
    <mergeCell ref="W314:X314"/>
    <mergeCell ref="Y314:Z314"/>
    <mergeCell ref="A315:C315"/>
    <mergeCell ref="D315:F315"/>
    <mergeCell ref="G315:H315"/>
    <mergeCell ref="K315:L315"/>
    <mergeCell ref="M315:O315"/>
    <mergeCell ref="P313:Q313"/>
    <mergeCell ref="R313:S313"/>
    <mergeCell ref="U313:V313"/>
    <mergeCell ref="W313:X313"/>
    <mergeCell ref="Y313:Z313"/>
    <mergeCell ref="A314:C314"/>
    <mergeCell ref="D314:F314"/>
    <mergeCell ref="G314:H314"/>
    <mergeCell ref="K314:L314"/>
    <mergeCell ref="M314:O314"/>
    <mergeCell ref="P312:Q312"/>
    <mergeCell ref="R312:S312"/>
    <mergeCell ref="U312:V312"/>
    <mergeCell ref="W312:X312"/>
    <mergeCell ref="Y312:Z312"/>
    <mergeCell ref="A313:C313"/>
    <mergeCell ref="D313:F313"/>
    <mergeCell ref="G313:H313"/>
    <mergeCell ref="K313:L313"/>
    <mergeCell ref="M313:O313"/>
    <mergeCell ref="P311:Q311"/>
    <mergeCell ref="R311:S311"/>
    <mergeCell ref="U311:V311"/>
    <mergeCell ref="W311:X311"/>
    <mergeCell ref="Y311:Z311"/>
    <mergeCell ref="A312:C312"/>
    <mergeCell ref="D312:F312"/>
    <mergeCell ref="G312:H312"/>
    <mergeCell ref="K312:L312"/>
    <mergeCell ref="M312:O312"/>
    <mergeCell ref="P310:Q310"/>
    <mergeCell ref="R310:S310"/>
    <mergeCell ref="U310:V310"/>
    <mergeCell ref="W310:X310"/>
    <mergeCell ref="Y310:Z310"/>
    <mergeCell ref="A311:C311"/>
    <mergeCell ref="D311:F311"/>
    <mergeCell ref="G311:H311"/>
    <mergeCell ref="K311:L311"/>
    <mergeCell ref="M311:O311"/>
    <mergeCell ref="P309:Q309"/>
    <mergeCell ref="R309:S309"/>
    <mergeCell ref="U309:V309"/>
    <mergeCell ref="W309:X309"/>
    <mergeCell ref="Y309:Z309"/>
    <mergeCell ref="A310:C310"/>
    <mergeCell ref="D310:F310"/>
    <mergeCell ref="G310:H310"/>
    <mergeCell ref="K310:L310"/>
    <mergeCell ref="M310:O310"/>
    <mergeCell ref="P308:Q308"/>
    <mergeCell ref="R308:S308"/>
    <mergeCell ref="U308:V308"/>
    <mergeCell ref="W308:X308"/>
    <mergeCell ref="Y308:Z308"/>
    <mergeCell ref="A309:C309"/>
    <mergeCell ref="D309:F309"/>
    <mergeCell ref="G309:H309"/>
    <mergeCell ref="K309:L309"/>
    <mergeCell ref="M309:O309"/>
    <mergeCell ref="P307:Q307"/>
    <mergeCell ref="R307:S307"/>
    <mergeCell ref="U307:V307"/>
    <mergeCell ref="W307:X307"/>
    <mergeCell ref="Y307:Z307"/>
    <mergeCell ref="A308:C308"/>
    <mergeCell ref="D308:F308"/>
    <mergeCell ref="G308:H308"/>
    <mergeCell ref="K308:L308"/>
    <mergeCell ref="M308:O308"/>
    <mergeCell ref="P306:Q306"/>
    <mergeCell ref="R306:S306"/>
    <mergeCell ref="U306:V306"/>
    <mergeCell ref="W306:X306"/>
    <mergeCell ref="Y306:Z306"/>
    <mergeCell ref="A307:C307"/>
    <mergeCell ref="D307:F307"/>
    <mergeCell ref="G307:H307"/>
    <mergeCell ref="K307:L307"/>
    <mergeCell ref="M307:O307"/>
    <mergeCell ref="P305:Q305"/>
    <mergeCell ref="R305:S305"/>
    <mergeCell ref="U305:V305"/>
    <mergeCell ref="W305:X305"/>
    <mergeCell ref="Y305:Z305"/>
    <mergeCell ref="A306:C306"/>
    <mergeCell ref="D306:F306"/>
    <mergeCell ref="G306:H306"/>
    <mergeCell ref="K306:L306"/>
    <mergeCell ref="M306:O306"/>
    <mergeCell ref="P304:Q304"/>
    <mergeCell ref="R304:S304"/>
    <mergeCell ref="U304:V304"/>
    <mergeCell ref="W304:X304"/>
    <mergeCell ref="Y304:Z304"/>
    <mergeCell ref="A305:C305"/>
    <mergeCell ref="D305:F305"/>
    <mergeCell ref="G305:H305"/>
    <mergeCell ref="K305:L305"/>
    <mergeCell ref="M305:O305"/>
    <mergeCell ref="P303:Q303"/>
    <mergeCell ref="R303:S303"/>
    <mergeCell ref="U303:V303"/>
    <mergeCell ref="W303:X303"/>
    <mergeCell ref="Y303:Z303"/>
    <mergeCell ref="A304:C304"/>
    <mergeCell ref="D304:F304"/>
    <mergeCell ref="G304:H304"/>
    <mergeCell ref="K304:L304"/>
    <mergeCell ref="M304:O304"/>
    <mergeCell ref="P302:Q302"/>
    <mergeCell ref="R302:S302"/>
    <mergeCell ref="U302:V302"/>
    <mergeCell ref="W302:X302"/>
    <mergeCell ref="Y302:Z302"/>
    <mergeCell ref="A303:C303"/>
    <mergeCell ref="D303:F303"/>
    <mergeCell ref="G303:H303"/>
    <mergeCell ref="K303:L303"/>
    <mergeCell ref="M303:O303"/>
    <mergeCell ref="P301:Q301"/>
    <mergeCell ref="R301:S301"/>
    <mergeCell ref="U301:V301"/>
    <mergeCell ref="W301:X301"/>
    <mergeCell ref="Y301:Z301"/>
    <mergeCell ref="A302:C302"/>
    <mergeCell ref="D302:F302"/>
    <mergeCell ref="G302:H302"/>
    <mergeCell ref="K302:L302"/>
    <mergeCell ref="M302:O302"/>
    <mergeCell ref="P300:Q300"/>
    <mergeCell ref="R300:S300"/>
    <mergeCell ref="U300:V300"/>
    <mergeCell ref="W300:X300"/>
    <mergeCell ref="Y300:Z300"/>
    <mergeCell ref="A301:C301"/>
    <mergeCell ref="D301:F301"/>
    <mergeCell ref="G301:H301"/>
    <mergeCell ref="K301:L301"/>
    <mergeCell ref="M301:O301"/>
    <mergeCell ref="P299:Q299"/>
    <mergeCell ref="R299:S299"/>
    <mergeCell ref="U299:V299"/>
    <mergeCell ref="W299:X299"/>
    <mergeCell ref="Y299:Z299"/>
    <mergeCell ref="A300:C300"/>
    <mergeCell ref="D300:F300"/>
    <mergeCell ref="G300:H300"/>
    <mergeCell ref="K300:L300"/>
    <mergeCell ref="M300:O300"/>
    <mergeCell ref="P298:Q298"/>
    <mergeCell ref="R298:S298"/>
    <mergeCell ref="U298:V298"/>
    <mergeCell ref="W298:X298"/>
    <mergeCell ref="Y298:Z298"/>
    <mergeCell ref="A299:C299"/>
    <mergeCell ref="D299:F299"/>
    <mergeCell ref="G299:H299"/>
    <mergeCell ref="K299:L299"/>
    <mergeCell ref="M299:O299"/>
    <mergeCell ref="P297:Q297"/>
    <mergeCell ref="R297:S297"/>
    <mergeCell ref="U297:V297"/>
    <mergeCell ref="W297:X297"/>
    <mergeCell ref="Y297:Z297"/>
    <mergeCell ref="A298:C298"/>
    <mergeCell ref="D298:F298"/>
    <mergeCell ref="G298:H298"/>
    <mergeCell ref="K298:L298"/>
    <mergeCell ref="M298:O298"/>
    <mergeCell ref="P296:Q296"/>
    <mergeCell ref="R296:S296"/>
    <mergeCell ref="U296:V296"/>
    <mergeCell ref="W296:X296"/>
    <mergeCell ref="Y296:Z296"/>
    <mergeCell ref="A297:C297"/>
    <mergeCell ref="D297:F297"/>
    <mergeCell ref="G297:H297"/>
    <mergeCell ref="K297:L297"/>
    <mergeCell ref="M297:O297"/>
    <mergeCell ref="P295:Q295"/>
    <mergeCell ref="R295:S295"/>
    <mergeCell ref="U295:V295"/>
    <mergeCell ref="W295:X295"/>
    <mergeCell ref="Y295:Z295"/>
    <mergeCell ref="A296:C296"/>
    <mergeCell ref="D296:F296"/>
    <mergeCell ref="G296:H296"/>
    <mergeCell ref="K296:L296"/>
    <mergeCell ref="M296:O296"/>
    <mergeCell ref="P294:Q294"/>
    <mergeCell ref="R294:S294"/>
    <mergeCell ref="U294:V294"/>
    <mergeCell ref="W294:X294"/>
    <mergeCell ref="Y294:Z294"/>
    <mergeCell ref="A295:C295"/>
    <mergeCell ref="D295:F295"/>
    <mergeCell ref="G295:H295"/>
    <mergeCell ref="K295:L295"/>
    <mergeCell ref="M295:O295"/>
    <mergeCell ref="P293:Q293"/>
    <mergeCell ref="R293:S293"/>
    <mergeCell ref="U293:V293"/>
    <mergeCell ref="W293:X293"/>
    <mergeCell ref="Y293:Z293"/>
    <mergeCell ref="A294:C294"/>
    <mergeCell ref="D294:F294"/>
    <mergeCell ref="G294:H294"/>
    <mergeCell ref="K294:L294"/>
    <mergeCell ref="M294:O294"/>
    <mergeCell ref="P292:Q292"/>
    <mergeCell ref="R292:S292"/>
    <mergeCell ref="U292:V292"/>
    <mergeCell ref="W292:X292"/>
    <mergeCell ref="Y292:Z292"/>
    <mergeCell ref="A293:C293"/>
    <mergeCell ref="D293:F293"/>
    <mergeCell ref="G293:H293"/>
    <mergeCell ref="K293:L293"/>
    <mergeCell ref="M293:O293"/>
    <mergeCell ref="P291:Q291"/>
    <mergeCell ref="R291:S291"/>
    <mergeCell ref="U291:V291"/>
    <mergeCell ref="W291:X291"/>
    <mergeCell ref="Y291:Z291"/>
    <mergeCell ref="A292:C292"/>
    <mergeCell ref="D292:F292"/>
    <mergeCell ref="G292:H292"/>
    <mergeCell ref="K292:L292"/>
    <mergeCell ref="M292:O292"/>
    <mergeCell ref="P290:Q290"/>
    <mergeCell ref="R290:S290"/>
    <mergeCell ref="U290:V290"/>
    <mergeCell ref="W290:X290"/>
    <mergeCell ref="Y290:Z290"/>
    <mergeCell ref="A291:C291"/>
    <mergeCell ref="D291:F291"/>
    <mergeCell ref="G291:H291"/>
    <mergeCell ref="K291:L291"/>
    <mergeCell ref="M291:O291"/>
    <mergeCell ref="P289:Q289"/>
    <mergeCell ref="R289:S289"/>
    <mergeCell ref="U289:V289"/>
    <mergeCell ref="W289:X289"/>
    <mergeCell ref="Y289:Z289"/>
    <mergeCell ref="A290:C290"/>
    <mergeCell ref="D290:F290"/>
    <mergeCell ref="G290:H290"/>
    <mergeCell ref="K290:L290"/>
    <mergeCell ref="M290:O290"/>
    <mergeCell ref="P288:Q288"/>
    <mergeCell ref="R288:S288"/>
    <mergeCell ref="U288:V288"/>
    <mergeCell ref="W288:X288"/>
    <mergeCell ref="Y288:Z288"/>
    <mergeCell ref="A289:C289"/>
    <mergeCell ref="D289:F289"/>
    <mergeCell ref="G289:H289"/>
    <mergeCell ref="K289:L289"/>
    <mergeCell ref="M289:O289"/>
    <mergeCell ref="P287:Q287"/>
    <mergeCell ref="R287:S287"/>
    <mergeCell ref="U287:V287"/>
    <mergeCell ref="W287:X287"/>
    <mergeCell ref="Y287:Z287"/>
    <mergeCell ref="A288:C288"/>
    <mergeCell ref="D288:F288"/>
    <mergeCell ref="G288:H288"/>
    <mergeCell ref="K288:L288"/>
    <mergeCell ref="M288:O288"/>
    <mergeCell ref="P286:Q286"/>
    <mergeCell ref="R286:S286"/>
    <mergeCell ref="U286:V286"/>
    <mergeCell ref="W286:X286"/>
    <mergeCell ref="Y286:Z286"/>
    <mergeCell ref="A287:C287"/>
    <mergeCell ref="D287:F287"/>
    <mergeCell ref="G287:H287"/>
    <mergeCell ref="K287:L287"/>
    <mergeCell ref="M287:O287"/>
    <mergeCell ref="P285:Q285"/>
    <mergeCell ref="R285:S285"/>
    <mergeCell ref="U285:V285"/>
    <mergeCell ref="W285:X285"/>
    <mergeCell ref="Y285:Z285"/>
    <mergeCell ref="A286:C286"/>
    <mergeCell ref="D286:F286"/>
    <mergeCell ref="G286:H286"/>
    <mergeCell ref="K286:L286"/>
    <mergeCell ref="M286:O286"/>
    <mergeCell ref="P284:Q284"/>
    <mergeCell ref="R284:S284"/>
    <mergeCell ref="U284:V284"/>
    <mergeCell ref="W284:X284"/>
    <mergeCell ref="Y284:Z284"/>
    <mergeCell ref="A285:C285"/>
    <mergeCell ref="D285:F285"/>
    <mergeCell ref="G285:H285"/>
    <mergeCell ref="K285:L285"/>
    <mergeCell ref="M285:O285"/>
    <mergeCell ref="P283:Q283"/>
    <mergeCell ref="R283:S283"/>
    <mergeCell ref="U283:V283"/>
    <mergeCell ref="W283:X283"/>
    <mergeCell ref="Y283:Z283"/>
    <mergeCell ref="A284:C284"/>
    <mergeCell ref="D284:F284"/>
    <mergeCell ref="G284:H284"/>
    <mergeCell ref="K284:L284"/>
    <mergeCell ref="M284:O284"/>
    <mergeCell ref="P282:Q282"/>
    <mergeCell ref="R282:S282"/>
    <mergeCell ref="U282:V282"/>
    <mergeCell ref="W282:X282"/>
    <mergeCell ref="Y282:Z282"/>
    <mergeCell ref="A283:C283"/>
    <mergeCell ref="D283:F283"/>
    <mergeCell ref="G283:H283"/>
    <mergeCell ref="K283:L283"/>
    <mergeCell ref="M283:O283"/>
    <mergeCell ref="P281:Q281"/>
    <mergeCell ref="R281:S281"/>
    <mergeCell ref="U281:V281"/>
    <mergeCell ref="W281:X281"/>
    <mergeCell ref="Y281:Z281"/>
    <mergeCell ref="A282:C282"/>
    <mergeCell ref="D282:F282"/>
    <mergeCell ref="G282:H282"/>
    <mergeCell ref="K282:L282"/>
    <mergeCell ref="M282:O282"/>
    <mergeCell ref="P280:Q280"/>
    <mergeCell ref="R280:S280"/>
    <mergeCell ref="U280:V280"/>
    <mergeCell ref="W280:X280"/>
    <mergeCell ref="Y280:Z280"/>
    <mergeCell ref="A281:C281"/>
    <mergeCell ref="D281:F281"/>
    <mergeCell ref="G281:H281"/>
    <mergeCell ref="K281:L281"/>
    <mergeCell ref="M281:O281"/>
    <mergeCell ref="P279:Q279"/>
    <mergeCell ref="R279:S279"/>
    <mergeCell ref="U279:V279"/>
    <mergeCell ref="W279:X279"/>
    <mergeCell ref="Y279:Z279"/>
    <mergeCell ref="A280:C280"/>
    <mergeCell ref="D280:F280"/>
    <mergeCell ref="G280:H280"/>
    <mergeCell ref="K280:L280"/>
    <mergeCell ref="M280:O280"/>
    <mergeCell ref="P278:Q278"/>
    <mergeCell ref="R278:S278"/>
    <mergeCell ref="U278:V278"/>
    <mergeCell ref="W278:X278"/>
    <mergeCell ref="Y278:Z278"/>
    <mergeCell ref="A279:C279"/>
    <mergeCell ref="D279:F279"/>
    <mergeCell ref="G279:H279"/>
    <mergeCell ref="K279:L279"/>
    <mergeCell ref="M279:O279"/>
    <mergeCell ref="P277:Q277"/>
    <mergeCell ref="R277:S277"/>
    <mergeCell ref="U277:V277"/>
    <mergeCell ref="W277:X277"/>
    <mergeCell ref="Y277:Z277"/>
    <mergeCell ref="A278:C278"/>
    <mergeCell ref="D278:F278"/>
    <mergeCell ref="G278:H278"/>
    <mergeCell ref="K278:L278"/>
    <mergeCell ref="M278:O278"/>
    <mergeCell ref="P276:Q276"/>
    <mergeCell ref="R276:S276"/>
    <mergeCell ref="U276:V276"/>
    <mergeCell ref="W276:X276"/>
    <mergeCell ref="Y276:Z276"/>
    <mergeCell ref="A277:C277"/>
    <mergeCell ref="D277:F277"/>
    <mergeCell ref="G277:H277"/>
    <mergeCell ref="K277:L277"/>
    <mergeCell ref="M277:O277"/>
    <mergeCell ref="P275:Q275"/>
    <mergeCell ref="R275:S275"/>
    <mergeCell ref="U275:V275"/>
    <mergeCell ref="W275:X275"/>
    <mergeCell ref="Y275:Z275"/>
    <mergeCell ref="A276:C276"/>
    <mergeCell ref="D276:F276"/>
    <mergeCell ref="G276:H276"/>
    <mergeCell ref="K276:L276"/>
    <mergeCell ref="M276:O276"/>
    <mergeCell ref="P274:Q274"/>
    <mergeCell ref="R274:S274"/>
    <mergeCell ref="U274:V274"/>
    <mergeCell ref="W274:X274"/>
    <mergeCell ref="Y274:Z274"/>
    <mergeCell ref="A275:C275"/>
    <mergeCell ref="D275:F275"/>
    <mergeCell ref="G275:H275"/>
    <mergeCell ref="K275:L275"/>
    <mergeCell ref="M275:O275"/>
    <mergeCell ref="C74:G74"/>
    <mergeCell ref="H74:I74"/>
    <mergeCell ref="J74:M74"/>
    <mergeCell ref="N74:U74"/>
    <mergeCell ref="V74:AA74"/>
    <mergeCell ref="A274:C274"/>
    <mergeCell ref="D274:F274"/>
    <mergeCell ref="G274:H274"/>
    <mergeCell ref="K274:L274"/>
    <mergeCell ref="M274:O274"/>
    <mergeCell ref="C72:G72"/>
    <mergeCell ref="H72:I72"/>
    <mergeCell ref="J72:M72"/>
    <mergeCell ref="N72:U72"/>
    <mergeCell ref="V72:AA72"/>
    <mergeCell ref="C73:G73"/>
    <mergeCell ref="H73:I73"/>
    <mergeCell ref="J73:M73"/>
    <mergeCell ref="N73:U73"/>
    <mergeCell ref="V73:AA73"/>
    <mergeCell ref="V69:AA70"/>
    <mergeCell ref="C71:G71"/>
    <mergeCell ref="H71:I71"/>
    <mergeCell ref="J71:M71"/>
    <mergeCell ref="N71:U71"/>
    <mergeCell ref="V71:AA71"/>
    <mergeCell ref="B53:D53"/>
    <mergeCell ref="B54:D54"/>
    <mergeCell ref="C55:AA56"/>
    <mergeCell ref="C57:AA66"/>
    <mergeCell ref="C69:G70"/>
    <mergeCell ref="H69:I69"/>
    <mergeCell ref="H70:I70"/>
    <mergeCell ref="J69:M69"/>
    <mergeCell ref="J70:M70"/>
    <mergeCell ref="N69:U70"/>
    <mergeCell ref="J49:J51"/>
    <mergeCell ref="K49:AA49"/>
    <mergeCell ref="K50:AA50"/>
    <mergeCell ref="K51:AA51"/>
    <mergeCell ref="AB49:AB51"/>
    <mergeCell ref="C52:G52"/>
    <mergeCell ref="K52:AA52"/>
    <mergeCell ref="K45:AA45"/>
    <mergeCell ref="K46:AA46"/>
    <mergeCell ref="K47:AA47"/>
    <mergeCell ref="K48:AA48"/>
    <mergeCell ref="AB45:AB48"/>
    <mergeCell ref="A49:A51"/>
    <mergeCell ref="B49:B51"/>
    <mergeCell ref="C49:G51"/>
    <mergeCell ref="H49:H51"/>
    <mergeCell ref="I49:I51"/>
    <mergeCell ref="A45:A48"/>
    <mergeCell ref="B45:B48"/>
    <mergeCell ref="C45:G48"/>
    <mergeCell ref="H45:H48"/>
    <mergeCell ref="I45:I48"/>
    <mergeCell ref="J45:J48"/>
    <mergeCell ref="K40:AA40"/>
    <mergeCell ref="K41:AA41"/>
    <mergeCell ref="K42:AA42"/>
    <mergeCell ref="K43:AA43"/>
    <mergeCell ref="K44:AA44"/>
    <mergeCell ref="AB38:AB44"/>
    <mergeCell ref="C37:G37"/>
    <mergeCell ref="K37:AA37"/>
    <mergeCell ref="A38:A44"/>
    <mergeCell ref="B38:B44"/>
    <mergeCell ref="C38:G44"/>
    <mergeCell ref="H38:H44"/>
    <mergeCell ref="I38:I44"/>
    <mergeCell ref="J38:J44"/>
    <mergeCell ref="K38:AA38"/>
    <mergeCell ref="K39:AA39"/>
    <mergeCell ref="C34:AA34"/>
    <mergeCell ref="C35:G36"/>
    <mergeCell ref="H35:H36"/>
    <mergeCell ref="I35:I36"/>
    <mergeCell ref="J35:J36"/>
    <mergeCell ref="K35:AA36"/>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23:I23"/>
    <mergeCell ref="J23:P23"/>
    <mergeCell ref="Q23:AA23"/>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K157"/>
  <sheetViews>
    <sheetView topLeftCell="H4" workbookViewId="0">
      <selection activeCell="O22" sqref="O22"/>
    </sheetView>
  </sheetViews>
  <sheetFormatPr baseColWidth="10" defaultRowHeight="14.5" x14ac:dyDescent="0.35"/>
  <sheetData>
    <row r="1" spans="1:37" ht="15" thickBot="1" x14ac:dyDescent="0.4">
      <c r="A1" s="234"/>
      <c r="B1" s="518"/>
      <c r="C1" s="518"/>
      <c r="D1" s="518"/>
      <c r="E1" s="518"/>
      <c r="F1" s="518"/>
      <c r="G1" s="518"/>
      <c r="H1" s="234"/>
      <c r="I1" s="234"/>
      <c r="J1" s="234"/>
      <c r="K1" s="234"/>
      <c r="L1" s="234"/>
      <c r="M1" s="234"/>
      <c r="N1" s="234"/>
      <c r="O1" s="234"/>
      <c r="P1" s="234"/>
      <c r="Q1" s="234"/>
      <c r="R1" s="234"/>
      <c r="S1" s="234"/>
      <c r="T1" s="234"/>
      <c r="U1" s="234"/>
      <c r="V1" s="234"/>
      <c r="W1" s="234"/>
      <c r="X1" s="234"/>
      <c r="Y1" s="234"/>
      <c r="Z1" s="234"/>
      <c r="AA1" s="234"/>
      <c r="AB1" s="234"/>
      <c r="AC1" s="388"/>
      <c r="AD1" s="388"/>
      <c r="AE1" s="388"/>
      <c r="AF1" s="388"/>
      <c r="AG1" s="388"/>
      <c r="AH1" s="388"/>
      <c r="AI1" s="234"/>
      <c r="AJ1" s="234"/>
      <c r="AK1" s="234"/>
    </row>
    <row r="2" spans="1:37" ht="15.5" customHeight="1" x14ac:dyDescent="0.35">
      <c r="A2" s="234"/>
      <c r="B2" s="519"/>
      <c r="C2" s="520"/>
      <c r="D2" s="520"/>
      <c r="E2" s="520"/>
      <c r="F2" s="520"/>
      <c r="G2" s="521"/>
      <c r="H2" s="1940" t="s">
        <v>0</v>
      </c>
      <c r="I2" s="1941"/>
      <c r="J2" s="1941"/>
      <c r="K2" s="1941"/>
      <c r="L2" s="1941"/>
      <c r="M2" s="1941"/>
      <c r="N2" s="1941"/>
      <c r="O2" s="1941"/>
      <c r="P2" s="1941"/>
      <c r="Q2" s="1941"/>
      <c r="R2" s="1941"/>
      <c r="S2" s="1941"/>
      <c r="T2" s="1941"/>
      <c r="U2" s="1941"/>
      <c r="V2" s="1941"/>
      <c r="W2" s="1941"/>
      <c r="X2" s="1941"/>
      <c r="Y2" s="1941"/>
      <c r="Z2" s="1941"/>
      <c r="AA2" s="1941"/>
      <c r="AB2" s="1942"/>
      <c r="AC2" s="388"/>
      <c r="AD2" s="388"/>
      <c r="AE2" s="388"/>
      <c r="AF2" s="388"/>
      <c r="AG2" s="388"/>
      <c r="AH2" s="388"/>
      <c r="AI2" s="234"/>
      <c r="AJ2" s="234"/>
      <c r="AK2" s="234"/>
    </row>
    <row r="3" spans="1:37" x14ac:dyDescent="0.35">
      <c r="A3" s="234"/>
      <c r="B3" s="522"/>
      <c r="C3" s="523"/>
      <c r="D3" s="523"/>
      <c r="E3" s="523"/>
      <c r="F3" s="523"/>
      <c r="G3" s="524"/>
      <c r="H3" s="531" t="s">
        <v>1</v>
      </c>
      <c r="I3" s="532"/>
      <c r="J3" s="532"/>
      <c r="K3" s="532"/>
      <c r="L3" s="532"/>
      <c r="M3" s="532"/>
      <c r="N3" s="532"/>
      <c r="O3" s="533"/>
      <c r="P3" s="531" t="s">
        <v>2</v>
      </c>
      <c r="Q3" s="532"/>
      <c r="R3" s="532"/>
      <c r="S3" s="532"/>
      <c r="T3" s="532"/>
      <c r="U3" s="532"/>
      <c r="V3" s="532"/>
      <c r="W3" s="532"/>
      <c r="X3" s="532"/>
      <c r="Y3" s="532"/>
      <c r="Z3" s="532"/>
      <c r="AA3" s="532"/>
      <c r="AB3" s="533"/>
      <c r="AC3" s="388"/>
      <c r="AD3" s="388"/>
      <c r="AE3" s="388"/>
      <c r="AF3" s="388"/>
      <c r="AG3" s="388"/>
      <c r="AH3" s="388"/>
      <c r="AI3" s="234"/>
      <c r="AJ3" s="234"/>
      <c r="AK3" s="234"/>
    </row>
    <row r="4" spans="1:37" ht="15" thickBot="1" x14ac:dyDescent="0.4">
      <c r="A4" s="234"/>
      <c r="B4" s="1937"/>
      <c r="C4" s="1938"/>
      <c r="D4" s="1938"/>
      <c r="E4" s="1938"/>
      <c r="F4" s="1938"/>
      <c r="G4" s="1939"/>
      <c r="H4" s="534" t="s">
        <v>3</v>
      </c>
      <c r="I4" s="535"/>
      <c r="J4" s="535"/>
      <c r="K4" s="535"/>
      <c r="L4" s="535"/>
      <c r="M4" s="535"/>
      <c r="N4" s="535"/>
      <c r="O4" s="535"/>
      <c r="P4" s="535"/>
      <c r="Q4" s="535"/>
      <c r="R4" s="535"/>
      <c r="S4" s="535"/>
      <c r="T4" s="535"/>
      <c r="U4" s="535"/>
      <c r="V4" s="535"/>
      <c r="W4" s="535"/>
      <c r="X4" s="535"/>
      <c r="Y4" s="535"/>
      <c r="Z4" s="535"/>
      <c r="AA4" s="535"/>
      <c r="AB4" s="536"/>
      <c r="AC4" s="388"/>
      <c r="AD4" s="388"/>
      <c r="AE4" s="388"/>
      <c r="AF4" s="388"/>
      <c r="AG4" s="388"/>
      <c r="AH4" s="388"/>
      <c r="AI4" s="234"/>
      <c r="AJ4" s="234"/>
      <c r="AK4" s="234"/>
    </row>
    <row r="5" spans="1:37" x14ac:dyDescent="0.35">
      <c r="A5" s="234"/>
      <c r="B5" s="234"/>
      <c r="C5" s="234"/>
      <c r="D5" s="234"/>
      <c r="E5" s="234"/>
      <c r="F5" s="234"/>
      <c r="G5" s="234"/>
      <c r="H5" s="2"/>
      <c r="I5" s="2"/>
      <c r="J5" s="2"/>
      <c r="K5" s="2"/>
      <c r="L5" s="2"/>
      <c r="M5" s="2"/>
      <c r="N5" s="2"/>
      <c r="O5" s="2"/>
      <c r="P5" s="2"/>
      <c r="Q5" s="2"/>
      <c r="R5" s="2"/>
      <c r="S5" s="2"/>
      <c r="T5" s="2"/>
      <c r="U5" s="2"/>
      <c r="V5" s="2"/>
      <c r="W5" s="2"/>
      <c r="X5" s="2"/>
      <c r="Y5" s="2"/>
      <c r="Z5" s="2"/>
      <c r="AA5" s="2"/>
      <c r="AB5" s="2"/>
      <c r="AC5" s="388"/>
      <c r="AD5" s="388"/>
      <c r="AE5" s="388"/>
      <c r="AF5" s="388"/>
      <c r="AG5" s="388"/>
      <c r="AH5" s="388"/>
      <c r="AI5" s="234"/>
      <c r="AJ5" s="234"/>
      <c r="AK5" s="234"/>
    </row>
    <row r="6" spans="1:37" ht="15" thickBot="1" x14ac:dyDescent="0.4">
      <c r="A6" s="234"/>
      <c r="B6" s="7"/>
      <c r="C6" s="8"/>
      <c r="D6" s="8"/>
      <c r="E6" s="8"/>
      <c r="F6" s="8"/>
      <c r="G6" s="8"/>
      <c r="H6" s="8"/>
      <c r="I6" s="62"/>
      <c r="J6" s="62"/>
      <c r="K6" s="62"/>
      <c r="L6" s="62"/>
      <c r="M6" s="62"/>
      <c r="N6" s="62"/>
      <c r="O6" s="62"/>
      <c r="P6" s="62"/>
      <c r="Q6" s="62"/>
      <c r="R6" s="62"/>
      <c r="S6" s="62"/>
      <c r="T6" s="62"/>
      <c r="U6" s="62"/>
      <c r="V6" s="62"/>
      <c r="W6" s="8"/>
      <c r="X6" s="8"/>
      <c r="Y6" s="8"/>
      <c r="Z6" s="8"/>
      <c r="AA6" s="8"/>
      <c r="AB6" s="9"/>
      <c r="AC6" s="388"/>
      <c r="AD6" s="388"/>
      <c r="AE6" s="388"/>
      <c r="AF6" s="388"/>
      <c r="AG6" s="388"/>
      <c r="AH6" s="388"/>
      <c r="AI6" s="234"/>
      <c r="AJ6" s="234"/>
      <c r="AK6" s="234"/>
    </row>
    <row r="7" spans="1:37" x14ac:dyDescent="0.35">
      <c r="A7" s="234"/>
      <c r="B7" s="10"/>
      <c r="C7" s="488" t="s">
        <v>4</v>
      </c>
      <c r="D7" s="489"/>
      <c r="E7" s="489"/>
      <c r="F7" s="489"/>
      <c r="G7" s="489"/>
      <c r="H7" s="490"/>
      <c r="I7" s="873" t="s">
        <v>319</v>
      </c>
      <c r="J7" s="874"/>
      <c r="K7" s="874"/>
      <c r="L7" s="874"/>
      <c r="M7" s="874"/>
      <c r="N7" s="874"/>
      <c r="O7" s="874"/>
      <c r="P7" s="874"/>
      <c r="Q7" s="874"/>
      <c r="R7" s="874"/>
      <c r="S7" s="874"/>
      <c r="T7" s="874"/>
      <c r="U7" s="874"/>
      <c r="V7" s="874"/>
      <c r="W7" s="874"/>
      <c r="X7" s="874"/>
      <c r="Y7" s="874"/>
      <c r="Z7" s="874"/>
      <c r="AA7" s="874"/>
      <c r="AB7" s="11"/>
      <c r="AC7" s="388"/>
      <c r="AD7" s="388"/>
      <c r="AE7" s="388"/>
      <c r="AF7" s="388"/>
      <c r="AG7" s="388"/>
      <c r="AH7" s="388"/>
      <c r="AI7" s="234"/>
      <c r="AJ7" s="234"/>
      <c r="AK7" s="234"/>
    </row>
    <row r="8" spans="1:37" x14ac:dyDescent="0.35">
      <c r="A8" s="234"/>
      <c r="B8" s="10"/>
      <c r="C8" s="1930"/>
      <c r="D8" s="1931"/>
      <c r="E8" s="1931"/>
      <c r="F8" s="1931"/>
      <c r="G8" s="1931"/>
      <c r="H8" s="1932"/>
      <c r="I8" s="1933"/>
      <c r="J8" s="1934"/>
      <c r="K8" s="1934"/>
      <c r="L8" s="1934"/>
      <c r="M8" s="1934"/>
      <c r="N8" s="1934"/>
      <c r="O8" s="1934"/>
      <c r="P8" s="1934"/>
      <c r="Q8" s="1934"/>
      <c r="R8" s="1934"/>
      <c r="S8" s="1934"/>
      <c r="T8" s="1934"/>
      <c r="U8" s="1934"/>
      <c r="V8" s="1934"/>
      <c r="W8" s="1934"/>
      <c r="X8" s="1934"/>
      <c r="Y8" s="1934"/>
      <c r="Z8" s="1934"/>
      <c r="AA8" s="1934"/>
      <c r="AB8" s="11"/>
      <c r="AC8" s="388"/>
      <c r="AD8" s="388"/>
      <c r="AE8" s="388"/>
      <c r="AF8" s="388"/>
      <c r="AG8" s="388"/>
      <c r="AH8" s="388"/>
      <c r="AI8" s="234"/>
      <c r="AJ8" s="234"/>
      <c r="AK8" s="234"/>
    </row>
    <row r="9" spans="1:37" ht="15" thickBot="1" x14ac:dyDescent="0.4">
      <c r="A9" s="234"/>
      <c r="B9" s="10"/>
      <c r="C9" s="3"/>
      <c r="D9" s="3"/>
      <c r="E9" s="3"/>
      <c r="F9" s="3"/>
      <c r="G9" s="3"/>
      <c r="H9" s="3"/>
      <c r="I9" s="57"/>
      <c r="J9" s="57"/>
      <c r="K9" s="57"/>
      <c r="L9" s="57"/>
      <c r="M9" s="57"/>
      <c r="N9" s="57"/>
      <c r="O9" s="57"/>
      <c r="P9" s="57"/>
      <c r="Q9" s="57"/>
      <c r="R9" s="57"/>
      <c r="S9" s="57"/>
      <c r="T9" s="57"/>
      <c r="U9" s="57"/>
      <c r="V9" s="57"/>
      <c r="W9" s="3"/>
      <c r="X9" s="3"/>
      <c r="Y9" s="3"/>
      <c r="Z9" s="3"/>
      <c r="AA9" s="3"/>
      <c r="AB9" s="11"/>
      <c r="AC9" s="388"/>
      <c r="AD9" s="388"/>
      <c r="AE9" s="388"/>
      <c r="AF9" s="388"/>
      <c r="AG9" s="388"/>
      <c r="AH9" s="388"/>
      <c r="AI9" s="234"/>
      <c r="AJ9" s="234"/>
      <c r="AK9" s="234"/>
    </row>
    <row r="10" spans="1:37" ht="15" thickBot="1" x14ac:dyDescent="0.4">
      <c r="A10" s="234"/>
      <c r="B10" s="10"/>
      <c r="C10" s="488" t="s">
        <v>5</v>
      </c>
      <c r="D10" s="489"/>
      <c r="E10" s="489"/>
      <c r="F10" s="489"/>
      <c r="G10" s="489"/>
      <c r="H10" s="490"/>
      <c r="I10" s="667" t="s">
        <v>320</v>
      </c>
      <c r="J10" s="668"/>
      <c r="K10" s="668"/>
      <c r="L10" s="668"/>
      <c r="M10" s="668"/>
      <c r="N10" s="668"/>
      <c r="O10" s="668"/>
      <c r="P10" s="668"/>
      <c r="Q10" s="782"/>
      <c r="R10" s="500" t="s">
        <v>7</v>
      </c>
      <c r="S10" s="501"/>
      <c r="T10" s="501"/>
      <c r="U10" s="502"/>
      <c r="V10" s="557" t="s">
        <v>8</v>
      </c>
      <c r="W10" s="558"/>
      <c r="X10" s="558"/>
      <c r="Y10" s="558"/>
      <c r="Z10" s="558"/>
      <c r="AA10" s="558"/>
      <c r="AB10" s="11"/>
      <c r="AC10" s="388"/>
      <c r="AD10" s="388"/>
      <c r="AE10" s="388"/>
      <c r="AF10" s="388"/>
      <c r="AG10" s="388"/>
      <c r="AH10" s="388"/>
      <c r="AI10" s="234"/>
      <c r="AJ10" s="234"/>
      <c r="AK10" s="234"/>
    </row>
    <row r="11" spans="1:37" ht="15" thickBot="1" x14ac:dyDescent="0.4">
      <c r="A11" s="234"/>
      <c r="B11" s="10"/>
      <c r="C11" s="1930"/>
      <c r="D11" s="1931"/>
      <c r="E11" s="1931"/>
      <c r="F11" s="1931"/>
      <c r="G11" s="1931"/>
      <c r="H11" s="1932"/>
      <c r="I11" s="619"/>
      <c r="J11" s="620"/>
      <c r="K11" s="620"/>
      <c r="L11" s="620"/>
      <c r="M11" s="620"/>
      <c r="N11" s="620"/>
      <c r="O11" s="620"/>
      <c r="P11" s="620"/>
      <c r="Q11" s="819"/>
      <c r="R11" s="517" t="s">
        <v>321</v>
      </c>
      <c r="S11" s="485"/>
      <c r="T11" s="485"/>
      <c r="U11" s="541"/>
      <c r="V11" s="1935">
        <v>1</v>
      </c>
      <c r="W11" s="1936"/>
      <c r="X11" s="1936"/>
      <c r="Y11" s="1936"/>
      <c r="Z11" s="1936"/>
      <c r="AA11" s="1936"/>
      <c r="AB11" s="11"/>
      <c r="AC11" s="388"/>
      <c r="AD11" s="388"/>
      <c r="AE11" s="388"/>
      <c r="AF11" s="388"/>
      <c r="AG11" s="388"/>
      <c r="AH11" s="388"/>
      <c r="AI11" s="234"/>
      <c r="AJ11" s="234"/>
      <c r="AK11" s="234"/>
    </row>
    <row r="12" spans="1:37" ht="15" thickBot="1" x14ac:dyDescent="0.4">
      <c r="A12" s="234"/>
      <c r="B12" s="12"/>
      <c r="C12" s="4"/>
      <c r="D12" s="4"/>
      <c r="E12" s="4"/>
      <c r="F12" s="4"/>
      <c r="G12" s="4"/>
      <c r="H12" s="4"/>
      <c r="I12" s="4"/>
      <c r="J12" s="4"/>
      <c r="K12" s="4"/>
      <c r="L12" s="4"/>
      <c r="M12" s="4"/>
      <c r="N12" s="4"/>
      <c r="O12" s="4"/>
      <c r="P12" s="4"/>
      <c r="Q12" s="4"/>
      <c r="R12" s="4"/>
      <c r="S12" s="4"/>
      <c r="T12" s="4"/>
      <c r="U12" s="4"/>
      <c r="V12" s="4"/>
      <c r="W12" s="4"/>
      <c r="X12" s="4"/>
      <c r="Y12" s="4"/>
      <c r="Z12" s="4"/>
      <c r="AA12" s="4"/>
      <c r="AB12" s="58"/>
      <c r="AC12" s="388"/>
      <c r="AD12" s="388"/>
      <c r="AE12" s="388"/>
      <c r="AF12" s="388"/>
      <c r="AG12" s="388"/>
      <c r="AH12" s="388"/>
      <c r="AI12" s="234"/>
      <c r="AJ12" s="234"/>
      <c r="AK12" s="234"/>
    </row>
    <row r="13" spans="1:37" x14ac:dyDescent="0.35">
      <c r="A13" s="234"/>
      <c r="B13" s="12"/>
      <c r="C13" s="488" t="s">
        <v>10</v>
      </c>
      <c r="D13" s="489"/>
      <c r="E13" s="489"/>
      <c r="F13" s="489"/>
      <c r="G13" s="489"/>
      <c r="H13" s="1953"/>
      <c r="I13" s="1955" t="s">
        <v>322</v>
      </c>
      <c r="J13" s="1956"/>
      <c r="K13" s="1956"/>
      <c r="L13" s="1956"/>
      <c r="M13" s="1956"/>
      <c r="N13" s="1956"/>
      <c r="O13" s="1956"/>
      <c r="P13" s="1956"/>
      <c r="Q13" s="1956"/>
      <c r="R13" s="1956"/>
      <c r="S13" s="1957"/>
      <c r="T13" s="557" t="s">
        <v>11</v>
      </c>
      <c r="U13" s="558"/>
      <c r="V13" s="558"/>
      <c r="W13" s="558"/>
      <c r="X13" s="558"/>
      <c r="Y13" s="558"/>
      <c r="Z13" s="558"/>
      <c r="AA13" s="559"/>
      <c r="AB13" s="58"/>
      <c r="AC13" s="388"/>
      <c r="AD13" s="388"/>
      <c r="AE13" s="388"/>
      <c r="AF13" s="388"/>
      <c r="AG13" s="388"/>
      <c r="AH13" s="388"/>
      <c r="AI13" s="234"/>
      <c r="AJ13" s="234"/>
      <c r="AK13" s="234"/>
    </row>
    <row r="14" spans="1:37" ht="15" thickBot="1" x14ac:dyDescent="0.4">
      <c r="A14" s="234"/>
      <c r="B14" s="12"/>
      <c r="C14" s="1930"/>
      <c r="D14" s="1931"/>
      <c r="E14" s="1931"/>
      <c r="F14" s="1931"/>
      <c r="G14" s="1931"/>
      <c r="H14" s="1954"/>
      <c r="I14" s="1958"/>
      <c r="J14" s="1959"/>
      <c r="K14" s="1959"/>
      <c r="L14" s="1959"/>
      <c r="M14" s="1959"/>
      <c r="N14" s="1959"/>
      <c r="O14" s="1959"/>
      <c r="P14" s="1959"/>
      <c r="Q14" s="1959"/>
      <c r="R14" s="1959"/>
      <c r="S14" s="1960"/>
      <c r="T14" s="1935" t="s">
        <v>65</v>
      </c>
      <c r="U14" s="1936"/>
      <c r="V14" s="1936"/>
      <c r="W14" s="1936"/>
      <c r="X14" s="1936"/>
      <c r="Y14" s="1936"/>
      <c r="Z14" s="1936"/>
      <c r="AA14" s="1961"/>
      <c r="AB14" s="58"/>
      <c r="AC14" s="388"/>
      <c r="AD14" s="388"/>
      <c r="AE14" s="388"/>
      <c r="AF14" s="388"/>
      <c r="AG14" s="388"/>
      <c r="AH14" s="388"/>
      <c r="AI14" s="234"/>
      <c r="AJ14" s="234"/>
      <c r="AK14" s="234"/>
    </row>
    <row r="15" spans="1:37" ht="15" thickBot="1" x14ac:dyDescent="0.4">
      <c r="A15" s="234"/>
      <c r="B15" s="12"/>
      <c r="C15" s="4"/>
      <c r="D15" s="4"/>
      <c r="E15" s="4"/>
      <c r="F15" s="4"/>
      <c r="G15" s="4"/>
      <c r="H15" s="4"/>
      <c r="I15" s="4"/>
      <c r="J15" s="4"/>
      <c r="K15" s="4"/>
      <c r="L15" s="4"/>
      <c r="M15" s="4"/>
      <c r="N15" s="4"/>
      <c r="O15" s="4"/>
      <c r="P15" s="4"/>
      <c r="Q15" s="4"/>
      <c r="R15" s="4"/>
      <c r="S15" s="4"/>
      <c r="T15" s="4"/>
      <c r="U15" s="4"/>
      <c r="V15" s="4"/>
      <c r="W15" s="4"/>
      <c r="X15" s="4"/>
      <c r="Y15" s="4"/>
      <c r="Z15" s="4"/>
      <c r="AA15" s="4"/>
      <c r="AB15" s="58"/>
      <c r="AC15" s="388"/>
      <c r="AD15" s="388"/>
      <c r="AE15" s="388"/>
      <c r="AF15" s="388"/>
      <c r="AG15" s="388"/>
      <c r="AH15" s="388"/>
      <c r="AI15" s="234"/>
      <c r="AJ15" s="234"/>
      <c r="AK15" s="234"/>
    </row>
    <row r="16" spans="1:37" ht="15" thickBot="1" x14ac:dyDescent="0.4">
      <c r="A16" s="234"/>
      <c r="B16" s="12"/>
      <c r="C16" s="500" t="s">
        <v>13</v>
      </c>
      <c r="D16" s="501"/>
      <c r="E16" s="501"/>
      <c r="F16" s="501"/>
      <c r="G16" s="501"/>
      <c r="H16" s="1943"/>
      <c r="I16" s="1944" t="s">
        <v>323</v>
      </c>
      <c r="J16" s="485"/>
      <c r="K16" s="485"/>
      <c r="L16" s="485"/>
      <c r="M16" s="485"/>
      <c r="N16" s="485"/>
      <c r="O16" s="485"/>
      <c r="P16" s="485"/>
      <c r="Q16" s="485"/>
      <c r="R16" s="485"/>
      <c r="S16" s="485"/>
      <c r="T16" s="485"/>
      <c r="U16" s="485"/>
      <c r="V16" s="485"/>
      <c r="W16" s="485"/>
      <c r="X16" s="485"/>
      <c r="Y16" s="485"/>
      <c r="Z16" s="485"/>
      <c r="AA16" s="1945"/>
      <c r="AB16" s="58"/>
      <c r="AC16" s="388"/>
      <c r="AD16" s="388"/>
      <c r="AE16" s="388"/>
      <c r="AF16" s="388"/>
      <c r="AG16" s="388"/>
      <c r="AH16" s="388"/>
      <c r="AI16" s="234"/>
      <c r="AJ16" s="234"/>
      <c r="AK16" s="234"/>
    </row>
    <row r="17" spans="1:37" ht="15" thickBot="1" x14ac:dyDescent="0.4">
      <c r="A17" s="234"/>
      <c r="B17" s="12"/>
      <c r="C17" s="57"/>
      <c r="D17" s="57"/>
      <c r="E17" s="57"/>
      <c r="F17" s="57"/>
      <c r="G17" s="57"/>
      <c r="H17" s="57"/>
      <c r="I17" s="114"/>
      <c r="J17" s="114"/>
      <c r="K17" s="114"/>
      <c r="L17" s="114"/>
      <c r="M17" s="114"/>
      <c r="N17" s="114"/>
      <c r="O17" s="114"/>
      <c r="P17" s="114"/>
      <c r="Q17" s="114"/>
      <c r="R17" s="114"/>
      <c r="S17" s="114"/>
      <c r="T17" s="114"/>
      <c r="U17" s="114"/>
      <c r="V17" s="114"/>
      <c r="W17" s="114"/>
      <c r="X17" s="114"/>
      <c r="Y17" s="114"/>
      <c r="Z17" s="114"/>
      <c r="AA17" s="114"/>
      <c r="AB17" s="58"/>
      <c r="AC17" s="388"/>
      <c r="AD17" s="388"/>
      <c r="AE17" s="388"/>
      <c r="AF17" s="388"/>
      <c r="AG17" s="388"/>
      <c r="AH17" s="388"/>
      <c r="AI17" s="234"/>
      <c r="AJ17" s="234"/>
      <c r="AK17" s="234"/>
    </row>
    <row r="18" spans="1:37" ht="15" thickBot="1" x14ac:dyDescent="0.4">
      <c r="A18" s="234"/>
      <c r="B18" s="12"/>
      <c r="C18" s="500" t="s">
        <v>67</v>
      </c>
      <c r="D18" s="501"/>
      <c r="E18" s="501"/>
      <c r="F18" s="501"/>
      <c r="G18" s="501"/>
      <c r="H18" s="1943"/>
      <c r="I18" s="1944" t="s">
        <v>324</v>
      </c>
      <c r="J18" s="485"/>
      <c r="K18" s="485"/>
      <c r="L18" s="485"/>
      <c r="M18" s="485"/>
      <c r="N18" s="485"/>
      <c r="O18" s="485"/>
      <c r="P18" s="485"/>
      <c r="Q18" s="485"/>
      <c r="R18" s="485"/>
      <c r="S18" s="485"/>
      <c r="T18" s="485"/>
      <c r="U18" s="485"/>
      <c r="V18" s="485"/>
      <c r="W18" s="485"/>
      <c r="X18" s="485"/>
      <c r="Y18" s="485"/>
      <c r="Z18" s="485"/>
      <c r="AA18" s="1945"/>
      <c r="AB18" s="58"/>
      <c r="AC18" s="388"/>
      <c r="AD18" s="388"/>
      <c r="AE18" s="388"/>
      <c r="AF18" s="388"/>
      <c r="AG18" s="388"/>
      <c r="AH18" s="388"/>
      <c r="AI18" s="234"/>
      <c r="AJ18" s="234"/>
      <c r="AK18" s="234"/>
    </row>
    <row r="19" spans="1:37" ht="15" thickBot="1" x14ac:dyDescent="0.4">
      <c r="A19" s="234"/>
      <c r="B19" s="12"/>
      <c r="C19" s="57"/>
      <c r="D19" s="57"/>
      <c r="E19" s="57"/>
      <c r="F19" s="57"/>
      <c r="G19" s="57"/>
      <c r="H19" s="57"/>
      <c r="I19" s="114"/>
      <c r="J19" s="114"/>
      <c r="K19" s="114"/>
      <c r="L19" s="114"/>
      <c r="M19" s="114"/>
      <c r="N19" s="114"/>
      <c r="O19" s="114"/>
      <c r="P19" s="114"/>
      <c r="Q19" s="114"/>
      <c r="R19" s="114"/>
      <c r="S19" s="114"/>
      <c r="T19" s="114"/>
      <c r="U19" s="114"/>
      <c r="V19" s="114"/>
      <c r="W19" s="114"/>
      <c r="X19" s="114"/>
      <c r="Y19" s="114"/>
      <c r="Z19" s="114"/>
      <c r="AA19" s="114"/>
      <c r="AB19" s="58"/>
      <c r="AC19" s="388"/>
      <c r="AD19" s="388"/>
      <c r="AE19" s="388"/>
      <c r="AF19" s="388"/>
      <c r="AG19" s="388"/>
      <c r="AH19" s="388"/>
      <c r="AI19" s="234"/>
      <c r="AJ19" s="234"/>
      <c r="AK19" s="234"/>
    </row>
    <row r="20" spans="1:37" x14ac:dyDescent="0.35">
      <c r="A20" s="234"/>
      <c r="B20" s="12"/>
      <c r="C20" s="488" t="s">
        <v>592</v>
      </c>
      <c r="D20" s="489"/>
      <c r="E20" s="489"/>
      <c r="F20" s="489"/>
      <c r="G20" s="489"/>
      <c r="H20" s="490"/>
      <c r="I20" s="1946">
        <v>45231</v>
      </c>
      <c r="J20" s="1947"/>
      <c r="K20" s="1947"/>
      <c r="L20" s="1948"/>
      <c r="M20" s="557" t="s">
        <v>18</v>
      </c>
      <c r="N20" s="558"/>
      <c r="O20" s="558"/>
      <c r="P20" s="558"/>
      <c r="Q20" s="558"/>
      <c r="R20" s="558"/>
      <c r="S20" s="1226"/>
      <c r="T20" s="557" t="s">
        <v>19</v>
      </c>
      <c r="U20" s="558"/>
      <c r="V20" s="558"/>
      <c r="W20" s="558"/>
      <c r="X20" s="558"/>
      <c r="Y20" s="558"/>
      <c r="Z20" s="558"/>
      <c r="AA20" s="558"/>
      <c r="AB20" s="58"/>
      <c r="AC20" s="388"/>
      <c r="AD20" s="388"/>
      <c r="AE20" s="388"/>
      <c r="AF20" s="388"/>
      <c r="AG20" s="388"/>
      <c r="AH20" s="388"/>
      <c r="AI20" s="234"/>
      <c r="AJ20" s="234"/>
      <c r="AK20" s="234"/>
    </row>
    <row r="21" spans="1:37" ht="15" thickBot="1" x14ac:dyDescent="0.4">
      <c r="A21" s="234"/>
      <c r="B21" s="12"/>
      <c r="C21" s="776"/>
      <c r="D21" s="777"/>
      <c r="E21" s="777"/>
      <c r="F21" s="777"/>
      <c r="G21" s="777"/>
      <c r="H21" s="778"/>
      <c r="I21" s="1949"/>
      <c r="J21" s="1950"/>
      <c r="K21" s="1950"/>
      <c r="L21" s="1951"/>
      <c r="M21" s="1199" t="s">
        <v>325</v>
      </c>
      <c r="N21" s="1200"/>
      <c r="O21" s="1200"/>
      <c r="P21" s="1200"/>
      <c r="Q21" s="1200"/>
      <c r="R21" s="1200"/>
      <c r="S21" s="1952"/>
      <c r="T21" s="1935" t="s">
        <v>132</v>
      </c>
      <c r="U21" s="1936"/>
      <c r="V21" s="1936"/>
      <c r="W21" s="1936"/>
      <c r="X21" s="1936"/>
      <c r="Y21" s="1936"/>
      <c r="Z21" s="1936"/>
      <c r="AA21" s="1936"/>
      <c r="AB21" s="58"/>
      <c r="AC21" s="388"/>
      <c r="AD21" s="388"/>
      <c r="AE21" s="388"/>
      <c r="AF21" s="388"/>
      <c r="AG21" s="388"/>
      <c r="AH21" s="388"/>
      <c r="AI21" s="234"/>
      <c r="AJ21" s="234"/>
      <c r="AK21" s="234"/>
    </row>
    <row r="22" spans="1:37" ht="15" thickBot="1" x14ac:dyDescent="0.4">
      <c r="A22" s="234"/>
      <c r="B22" s="12"/>
      <c r="C22" s="4"/>
      <c r="D22" s="4"/>
      <c r="E22" s="4"/>
      <c r="F22" s="4"/>
      <c r="G22" s="4"/>
      <c r="H22" s="4"/>
      <c r="I22" s="4"/>
      <c r="J22" s="4"/>
      <c r="K22" s="4"/>
      <c r="L22" s="4"/>
      <c r="M22" s="4"/>
      <c r="N22" s="4"/>
      <c r="O22" s="4"/>
      <c r="P22" s="4"/>
      <c r="Q22" s="4"/>
      <c r="R22" s="4"/>
      <c r="S22" s="4"/>
      <c r="T22" s="4"/>
      <c r="U22" s="4"/>
      <c r="V22" s="4"/>
      <c r="W22" s="4"/>
      <c r="X22" s="4"/>
      <c r="Y22" s="4"/>
      <c r="Z22" s="4"/>
      <c r="AA22" s="4"/>
      <c r="AB22" s="58"/>
      <c r="AC22" s="388"/>
      <c r="AD22" s="388"/>
      <c r="AE22" s="388"/>
      <c r="AF22" s="388"/>
      <c r="AG22" s="388"/>
      <c r="AH22" s="388"/>
      <c r="AI22" s="234"/>
      <c r="AJ22" s="234"/>
      <c r="AK22" s="234"/>
    </row>
    <row r="23" spans="1:37" x14ac:dyDescent="0.35">
      <c r="A23" s="234"/>
      <c r="B23" s="12"/>
      <c r="C23" s="557" t="s">
        <v>22</v>
      </c>
      <c r="D23" s="558"/>
      <c r="E23" s="558"/>
      <c r="F23" s="558"/>
      <c r="G23" s="558"/>
      <c r="H23" s="558"/>
      <c r="I23" s="1226"/>
      <c r="J23" s="557" t="s">
        <v>23</v>
      </c>
      <c r="K23" s="558"/>
      <c r="L23" s="558"/>
      <c r="M23" s="558"/>
      <c r="N23" s="558"/>
      <c r="O23" s="558"/>
      <c r="P23" s="1226"/>
      <c r="Q23" s="557" t="s">
        <v>24</v>
      </c>
      <c r="R23" s="558"/>
      <c r="S23" s="558"/>
      <c r="T23" s="558"/>
      <c r="U23" s="558"/>
      <c r="V23" s="558"/>
      <c r="W23" s="558"/>
      <c r="X23" s="558"/>
      <c r="Y23" s="558"/>
      <c r="Z23" s="558"/>
      <c r="AA23" s="558"/>
      <c r="AB23" s="58"/>
      <c r="AC23" s="388"/>
      <c r="AD23" s="388"/>
      <c r="AE23" s="388"/>
      <c r="AF23" s="388"/>
      <c r="AG23" s="388"/>
      <c r="AH23" s="388"/>
      <c r="AI23" s="234"/>
      <c r="AJ23" s="234"/>
      <c r="AK23" s="234"/>
    </row>
    <row r="24" spans="1:37" ht="15" thickBot="1" x14ac:dyDescent="0.4">
      <c r="A24" s="234"/>
      <c r="B24" s="12"/>
      <c r="C24" s="1935" t="s">
        <v>326</v>
      </c>
      <c r="D24" s="1936"/>
      <c r="E24" s="1936"/>
      <c r="F24" s="1936"/>
      <c r="G24" s="1936"/>
      <c r="H24" s="1936"/>
      <c r="I24" s="1971"/>
      <c r="J24" s="1935" t="s">
        <v>327</v>
      </c>
      <c r="K24" s="1936"/>
      <c r="L24" s="1936"/>
      <c r="M24" s="1936"/>
      <c r="N24" s="1936"/>
      <c r="O24" s="1936"/>
      <c r="P24" s="1961"/>
      <c r="Q24" s="1972" t="s">
        <v>328</v>
      </c>
      <c r="R24" s="1200"/>
      <c r="S24" s="1200"/>
      <c r="T24" s="1200"/>
      <c r="U24" s="1200"/>
      <c r="V24" s="1200"/>
      <c r="W24" s="1200"/>
      <c r="X24" s="1200"/>
      <c r="Y24" s="1200"/>
      <c r="Z24" s="1200"/>
      <c r="AA24" s="1201"/>
      <c r="AB24" s="58"/>
      <c r="AC24" s="388"/>
      <c r="AD24" s="388"/>
      <c r="AE24" s="388"/>
      <c r="AF24" s="388"/>
      <c r="AG24" s="388"/>
      <c r="AH24" s="388"/>
      <c r="AI24" s="234"/>
      <c r="AJ24" s="234"/>
      <c r="AK24" s="234"/>
    </row>
    <row r="25" spans="1:37" ht="15" thickBot="1" x14ac:dyDescent="0.4">
      <c r="A25" s="234"/>
      <c r="B25" s="12"/>
      <c r="C25" s="4"/>
      <c r="D25" s="4"/>
      <c r="E25" s="4"/>
      <c r="F25" s="4"/>
      <c r="G25" s="4"/>
      <c r="H25" s="4"/>
      <c r="I25" s="4"/>
      <c r="J25" s="4"/>
      <c r="K25" s="4"/>
      <c r="L25" s="4"/>
      <c r="M25" s="4"/>
      <c r="N25" s="4"/>
      <c r="O25" s="4"/>
      <c r="P25" s="4"/>
      <c r="Q25" s="4"/>
      <c r="R25" s="4"/>
      <c r="S25" s="4"/>
      <c r="T25" s="4"/>
      <c r="U25" s="4"/>
      <c r="V25" s="4"/>
      <c r="W25" s="4"/>
      <c r="X25" s="4"/>
      <c r="Y25" s="4"/>
      <c r="Z25" s="4"/>
      <c r="AA25" s="4"/>
      <c r="AB25" s="58"/>
      <c r="AC25" s="388"/>
      <c r="AD25" s="388"/>
      <c r="AE25" s="388"/>
      <c r="AF25" s="388"/>
      <c r="AG25" s="388"/>
      <c r="AH25" s="388"/>
      <c r="AI25" s="234"/>
      <c r="AJ25" s="234"/>
      <c r="AK25" s="234"/>
    </row>
    <row r="26" spans="1:37" ht="15" thickBot="1" x14ac:dyDescent="0.4">
      <c r="A26" s="234"/>
      <c r="B26" s="12"/>
      <c r="C26" s="500" t="s">
        <v>26</v>
      </c>
      <c r="D26" s="501"/>
      <c r="E26" s="501"/>
      <c r="F26" s="501"/>
      <c r="G26" s="501"/>
      <c r="H26" s="1943"/>
      <c r="I26" s="1944" t="s">
        <v>329</v>
      </c>
      <c r="J26" s="485"/>
      <c r="K26" s="485"/>
      <c r="L26" s="485"/>
      <c r="M26" s="485"/>
      <c r="N26" s="485"/>
      <c r="O26" s="485"/>
      <c r="P26" s="485"/>
      <c r="Q26" s="485"/>
      <c r="R26" s="485"/>
      <c r="S26" s="485"/>
      <c r="T26" s="485"/>
      <c r="U26" s="485"/>
      <c r="V26" s="485"/>
      <c r="W26" s="485"/>
      <c r="X26" s="485"/>
      <c r="Y26" s="485"/>
      <c r="Z26" s="485"/>
      <c r="AA26" s="1945"/>
      <c r="AB26" s="58"/>
      <c r="AC26" s="388"/>
      <c r="AD26" s="388"/>
      <c r="AE26" s="388"/>
      <c r="AF26" s="388"/>
      <c r="AG26" s="388"/>
      <c r="AH26" s="388"/>
      <c r="AI26" s="234"/>
      <c r="AJ26" s="234"/>
      <c r="AK26" s="234"/>
    </row>
    <row r="27" spans="1:37" ht="15" thickBot="1" x14ac:dyDescent="0.4">
      <c r="A27" s="234"/>
      <c r="B27" s="12"/>
      <c r="C27" s="57"/>
      <c r="D27" s="57"/>
      <c r="E27" s="57"/>
      <c r="F27" s="57"/>
      <c r="G27" s="57"/>
      <c r="H27" s="57"/>
      <c r="I27" s="114"/>
      <c r="J27" s="114"/>
      <c r="K27" s="114"/>
      <c r="L27" s="114"/>
      <c r="M27" s="114"/>
      <c r="N27" s="114"/>
      <c r="O27" s="114"/>
      <c r="P27" s="114"/>
      <c r="Q27" s="114"/>
      <c r="R27" s="114"/>
      <c r="S27" s="114"/>
      <c r="T27" s="114"/>
      <c r="U27" s="114"/>
      <c r="V27" s="114"/>
      <c r="W27" s="114"/>
      <c r="X27" s="114"/>
      <c r="Y27" s="114"/>
      <c r="Z27" s="114"/>
      <c r="AA27" s="114"/>
      <c r="AB27" s="58"/>
      <c r="AC27" s="388"/>
      <c r="AD27" s="388"/>
      <c r="AE27" s="388"/>
      <c r="AF27" s="388"/>
      <c r="AG27" s="388"/>
      <c r="AH27" s="388"/>
      <c r="AI27" s="234"/>
      <c r="AJ27" s="234"/>
      <c r="AK27" s="234"/>
    </row>
    <row r="28" spans="1:37" ht="15" thickBot="1" x14ac:dyDescent="0.4">
      <c r="A28" s="234"/>
      <c r="B28" s="12"/>
      <c r="C28" s="500" t="s">
        <v>28</v>
      </c>
      <c r="D28" s="501"/>
      <c r="E28" s="501"/>
      <c r="F28" s="501"/>
      <c r="G28" s="501"/>
      <c r="H28" s="502"/>
      <c r="I28" s="517" t="s">
        <v>330</v>
      </c>
      <c r="J28" s="541"/>
      <c r="K28" s="1962" t="s">
        <v>29</v>
      </c>
      <c r="L28" s="1963"/>
      <c r="M28" s="1963"/>
      <c r="N28" s="1964"/>
      <c r="O28" s="1965" t="s">
        <v>30</v>
      </c>
      <c r="P28" s="1966"/>
      <c r="Q28" s="1966"/>
      <c r="R28" s="1967"/>
      <c r="S28" s="6" t="s">
        <v>32</v>
      </c>
      <c r="T28" s="1965" t="s">
        <v>31</v>
      </c>
      <c r="U28" s="1966"/>
      <c r="V28" s="1967"/>
      <c r="W28" s="5"/>
      <c r="X28" s="1968" t="s">
        <v>251</v>
      </c>
      <c r="Y28" s="1969"/>
      <c r="Z28" s="1970"/>
      <c r="AA28" s="6"/>
      <c r="AB28" s="58"/>
      <c r="AC28" s="388"/>
      <c r="AD28" s="388"/>
      <c r="AE28" s="388"/>
      <c r="AF28" s="388"/>
      <c r="AG28" s="388"/>
      <c r="AH28" s="388"/>
      <c r="AI28" s="234"/>
      <c r="AJ28" s="234"/>
      <c r="AK28" s="234"/>
    </row>
    <row r="29" spans="1:37" ht="15" thickBot="1" x14ac:dyDescent="0.4">
      <c r="A29" s="234"/>
      <c r="B29" s="12"/>
      <c r="C29" s="4"/>
      <c r="D29" s="4"/>
      <c r="E29" s="4"/>
      <c r="F29" s="4"/>
      <c r="G29" s="4"/>
      <c r="H29" s="4"/>
      <c r="I29" s="4"/>
      <c r="J29" s="4"/>
      <c r="K29" s="4"/>
      <c r="L29" s="4"/>
      <c r="M29" s="4"/>
      <c r="N29" s="4"/>
      <c r="O29" s="4"/>
      <c r="P29" s="4"/>
      <c r="Q29" s="4"/>
      <c r="R29" s="4"/>
      <c r="S29" s="4"/>
      <c r="T29" s="4"/>
      <c r="U29" s="4"/>
      <c r="V29" s="4"/>
      <c r="W29" s="4"/>
      <c r="X29" s="4"/>
      <c r="Y29" s="4"/>
      <c r="Z29" s="4"/>
      <c r="AA29" s="4"/>
      <c r="AB29" s="58"/>
      <c r="AC29" s="388"/>
      <c r="AD29" s="388"/>
      <c r="AE29" s="388"/>
      <c r="AF29" s="388"/>
      <c r="AG29" s="388"/>
      <c r="AH29" s="388"/>
      <c r="AI29" s="234"/>
      <c r="AJ29" s="234"/>
      <c r="AK29" s="234"/>
    </row>
    <row r="30" spans="1:37" x14ac:dyDescent="0.35">
      <c r="A30" s="234"/>
      <c r="B30" s="12"/>
      <c r="C30" s="560" t="s">
        <v>34</v>
      </c>
      <c r="D30" s="561"/>
      <c r="E30" s="561"/>
      <c r="F30" s="561"/>
      <c r="G30" s="561"/>
      <c r="H30" s="561"/>
      <c r="I30" s="561"/>
      <c r="J30" s="562"/>
      <c r="K30" s="569" t="s">
        <v>35</v>
      </c>
      <c r="L30" s="570"/>
      <c r="M30" s="570"/>
      <c r="N30" s="570"/>
      <c r="O30" s="570"/>
      <c r="P30" s="570"/>
      <c r="Q30" s="570"/>
      <c r="R30" s="571"/>
      <c r="S30" s="572" t="s">
        <v>36</v>
      </c>
      <c r="T30" s="573"/>
      <c r="U30" s="573"/>
      <c r="V30" s="573"/>
      <c r="W30" s="1974"/>
      <c r="X30" s="1975" t="s">
        <v>37</v>
      </c>
      <c r="Y30" s="1976"/>
      <c r="Z30" s="1976"/>
      <c r="AA30" s="1977"/>
      <c r="AB30" s="58"/>
      <c r="AC30" s="388"/>
      <c r="AD30" s="388"/>
      <c r="AE30" s="388"/>
      <c r="AF30" s="388"/>
      <c r="AG30" s="388"/>
      <c r="AH30" s="388"/>
      <c r="AI30" s="234"/>
      <c r="AJ30" s="234"/>
      <c r="AK30" s="234"/>
    </row>
    <row r="31" spans="1:37" x14ac:dyDescent="0.35">
      <c r="A31" s="234"/>
      <c r="B31" s="12"/>
      <c r="C31" s="563"/>
      <c r="D31" s="564"/>
      <c r="E31" s="564"/>
      <c r="F31" s="564"/>
      <c r="G31" s="564"/>
      <c r="H31" s="564"/>
      <c r="I31" s="564"/>
      <c r="J31" s="565"/>
      <c r="K31" s="577" t="s">
        <v>38</v>
      </c>
      <c r="L31" s="578"/>
      <c r="M31" s="578"/>
      <c r="N31" s="579"/>
      <c r="O31" s="580" t="s">
        <v>39</v>
      </c>
      <c r="P31" s="578"/>
      <c r="Q31" s="578"/>
      <c r="R31" s="579"/>
      <c r="S31" s="580" t="s">
        <v>38</v>
      </c>
      <c r="T31" s="579"/>
      <c r="U31" s="580" t="s">
        <v>39</v>
      </c>
      <c r="V31" s="578"/>
      <c r="W31" s="579"/>
      <c r="X31" s="580" t="s">
        <v>38</v>
      </c>
      <c r="Y31" s="579"/>
      <c r="Z31" s="580" t="s">
        <v>39</v>
      </c>
      <c r="AA31" s="579"/>
      <c r="AB31" s="58"/>
      <c r="AC31" s="388"/>
      <c r="AD31" s="388"/>
      <c r="AE31" s="388"/>
      <c r="AF31" s="388"/>
      <c r="AG31" s="388"/>
      <c r="AH31" s="388"/>
      <c r="AI31" s="234"/>
      <c r="AJ31" s="234"/>
      <c r="AK31" s="234"/>
    </row>
    <row r="32" spans="1:37" ht="15" thickBot="1" x14ac:dyDescent="0.4">
      <c r="A32" s="234"/>
      <c r="B32" s="12"/>
      <c r="C32" s="563"/>
      <c r="D32" s="564"/>
      <c r="E32" s="564"/>
      <c r="F32" s="564"/>
      <c r="G32" s="564"/>
      <c r="H32" s="564"/>
      <c r="I32" s="564"/>
      <c r="J32" s="565"/>
      <c r="K32" s="582">
        <v>0</v>
      </c>
      <c r="L32" s="583"/>
      <c r="M32" s="583"/>
      <c r="N32" s="584"/>
      <c r="O32" s="749">
        <v>84</v>
      </c>
      <c r="P32" s="583"/>
      <c r="Q32" s="583"/>
      <c r="R32" s="584"/>
      <c r="S32" s="749">
        <v>85</v>
      </c>
      <c r="T32" s="584"/>
      <c r="U32" s="749">
        <v>95</v>
      </c>
      <c r="V32" s="583"/>
      <c r="W32" s="584"/>
      <c r="X32" s="749">
        <v>96</v>
      </c>
      <c r="Y32" s="584"/>
      <c r="Z32" s="749">
        <v>100</v>
      </c>
      <c r="AA32" s="584"/>
      <c r="AB32" s="58"/>
      <c r="AC32" s="388"/>
      <c r="AD32" s="388"/>
      <c r="AE32" s="388"/>
      <c r="AF32" s="388"/>
      <c r="AG32" s="388"/>
      <c r="AH32" s="388"/>
      <c r="AI32" s="234"/>
      <c r="AJ32" s="234"/>
      <c r="AK32" s="234"/>
    </row>
    <row r="33" spans="1:37" ht="15" thickBot="1" x14ac:dyDescent="0.4">
      <c r="A33" s="234"/>
      <c r="B33" s="12"/>
      <c r="C33" s="4"/>
      <c r="D33" s="4"/>
      <c r="E33" s="4"/>
      <c r="F33" s="4"/>
      <c r="G33" s="4"/>
      <c r="H33" s="4"/>
      <c r="I33" s="4"/>
      <c r="J33" s="4"/>
      <c r="K33" s="4"/>
      <c r="L33" s="4"/>
      <c r="M33" s="4"/>
      <c r="N33" s="4"/>
      <c r="O33" s="4"/>
      <c r="P33" s="4"/>
      <c r="Q33" s="4"/>
      <c r="R33" s="4"/>
      <c r="S33" s="4"/>
      <c r="T33" s="4"/>
      <c r="U33" s="4"/>
      <c r="V33" s="4"/>
      <c r="W33" s="4"/>
      <c r="X33" s="4"/>
      <c r="Y33" s="4"/>
      <c r="Z33" s="4"/>
      <c r="AA33" s="4"/>
      <c r="AB33" s="58"/>
      <c r="AC33" s="388"/>
      <c r="AD33" s="388"/>
      <c r="AE33" s="388"/>
      <c r="AF33" s="388"/>
      <c r="AG33" s="388"/>
      <c r="AH33" s="388"/>
      <c r="AI33" s="234"/>
      <c r="AJ33" s="234"/>
      <c r="AK33" s="234"/>
    </row>
    <row r="34" spans="1:37" ht="15" thickBot="1" x14ac:dyDescent="0.4">
      <c r="A34" s="322"/>
      <c r="B34" s="217"/>
      <c r="C34" s="500" t="s">
        <v>40</v>
      </c>
      <c r="D34" s="501"/>
      <c r="E34" s="501"/>
      <c r="F34" s="501"/>
      <c r="G34" s="501"/>
      <c r="H34" s="501"/>
      <c r="I34" s="501"/>
      <c r="J34" s="501"/>
      <c r="K34" s="501"/>
      <c r="L34" s="501"/>
      <c r="M34" s="501"/>
      <c r="N34" s="501"/>
      <c r="O34" s="501"/>
      <c r="P34" s="501"/>
      <c r="Q34" s="501"/>
      <c r="R34" s="501"/>
      <c r="S34" s="501"/>
      <c r="T34" s="501"/>
      <c r="U34" s="501"/>
      <c r="V34" s="501"/>
      <c r="W34" s="501"/>
      <c r="X34" s="501"/>
      <c r="Y34" s="501"/>
      <c r="Z34" s="501"/>
      <c r="AA34" s="1943"/>
      <c r="AB34" s="58"/>
      <c r="AC34" s="387"/>
      <c r="AD34" s="387"/>
      <c r="AE34" s="1973"/>
      <c r="AF34" s="1973"/>
      <c r="AG34" s="387"/>
      <c r="AH34" s="387"/>
      <c r="AI34" s="1194"/>
      <c r="AJ34" s="1194"/>
      <c r="AK34" s="322"/>
    </row>
    <row r="35" spans="1:37" ht="78.5" thickBot="1" x14ac:dyDescent="0.4">
      <c r="A35" s="322"/>
      <c r="B35" s="217"/>
      <c r="C35" s="1962" t="s">
        <v>41</v>
      </c>
      <c r="D35" s="1963"/>
      <c r="E35" s="1963"/>
      <c r="F35" s="1963"/>
      <c r="G35" s="1964"/>
      <c r="H35" s="389" t="s">
        <v>331</v>
      </c>
      <c r="I35" s="389" t="s">
        <v>332</v>
      </c>
      <c r="J35" s="389" t="s">
        <v>333</v>
      </c>
      <c r="K35" s="1962" t="s">
        <v>334</v>
      </c>
      <c r="L35" s="1963"/>
      <c r="M35" s="1963"/>
      <c r="N35" s="1963"/>
      <c r="O35" s="1963"/>
      <c r="P35" s="1963"/>
      <c r="Q35" s="1963" t="s">
        <v>43</v>
      </c>
      <c r="R35" s="1963"/>
      <c r="S35" s="1963"/>
      <c r="T35" s="1963"/>
      <c r="U35" s="1963"/>
      <c r="V35" s="1963"/>
      <c r="W35" s="1963"/>
      <c r="X35" s="1963"/>
      <c r="Y35" s="1963"/>
      <c r="Z35" s="1963"/>
      <c r="AA35" s="1963"/>
      <c r="AB35" s="58"/>
      <c r="AC35" s="387"/>
      <c r="AD35" s="387"/>
      <c r="AE35" s="1973"/>
      <c r="AF35" s="1973"/>
      <c r="AG35" s="387"/>
      <c r="AH35" s="387"/>
      <c r="AI35" s="1194"/>
      <c r="AJ35" s="1194"/>
      <c r="AK35" s="322"/>
    </row>
    <row r="36" spans="1:37" ht="38" customHeight="1" x14ac:dyDescent="0.35">
      <c r="A36" s="1979"/>
      <c r="B36" s="1980"/>
      <c r="C36" s="1981" t="s">
        <v>335</v>
      </c>
      <c r="D36" s="1982"/>
      <c r="E36" s="1982"/>
      <c r="F36" s="1982"/>
      <c r="G36" s="1983"/>
      <c r="H36" s="1990">
        <v>7.37</v>
      </c>
      <c r="I36" s="1990">
        <v>5.4</v>
      </c>
      <c r="J36" s="1993">
        <v>1.36</v>
      </c>
      <c r="K36" s="2007">
        <v>2.1000000000000001E-2</v>
      </c>
      <c r="L36" s="2008"/>
      <c r="M36" s="2008"/>
      <c r="N36" s="2008"/>
      <c r="O36" s="2008"/>
      <c r="P36" s="2008"/>
      <c r="Q36" s="2013" t="s">
        <v>1295</v>
      </c>
      <c r="R36" s="2013"/>
      <c r="S36" s="2013"/>
      <c r="T36" s="2013"/>
      <c r="U36" s="2013"/>
      <c r="V36" s="2013"/>
      <c r="W36" s="2013"/>
      <c r="X36" s="2013"/>
      <c r="Y36" s="2013"/>
      <c r="Z36" s="2013"/>
      <c r="AA36" s="2013"/>
      <c r="AB36" s="2006"/>
      <c r="AC36" s="2004"/>
      <c r="AD36" s="1973"/>
      <c r="AE36" s="1973"/>
      <c r="AF36" s="1973"/>
      <c r="AG36" s="1973"/>
      <c r="AH36" s="1973"/>
      <c r="AI36" s="1194"/>
      <c r="AJ36" s="1194"/>
      <c r="AK36" s="1194"/>
    </row>
    <row r="37" spans="1:37" x14ac:dyDescent="0.35">
      <c r="A37" s="1979"/>
      <c r="B37" s="1980"/>
      <c r="C37" s="1984"/>
      <c r="D37" s="1985"/>
      <c r="E37" s="1985"/>
      <c r="F37" s="1985"/>
      <c r="G37" s="1986"/>
      <c r="H37" s="1991"/>
      <c r="I37" s="1991"/>
      <c r="J37" s="941"/>
      <c r="K37" s="2009"/>
      <c r="L37" s="2010"/>
      <c r="M37" s="2010"/>
      <c r="N37" s="2010"/>
      <c r="O37" s="2010"/>
      <c r="P37" s="2010"/>
      <c r="Q37" s="1614"/>
      <c r="R37" s="1614"/>
      <c r="S37" s="1614"/>
      <c r="T37" s="1614"/>
      <c r="U37" s="1614"/>
      <c r="V37" s="1614"/>
      <c r="W37" s="1614"/>
      <c r="X37" s="1614"/>
      <c r="Y37" s="1614"/>
      <c r="Z37" s="1614"/>
      <c r="AA37" s="1614"/>
      <c r="AB37" s="2006"/>
      <c r="AC37" s="2004"/>
      <c r="AD37" s="1973"/>
      <c r="AE37" s="1973"/>
      <c r="AF37" s="1973"/>
      <c r="AG37" s="1973"/>
      <c r="AH37" s="1973"/>
      <c r="AI37" s="1194"/>
      <c r="AJ37" s="1194"/>
      <c r="AK37" s="1194"/>
    </row>
    <row r="38" spans="1:37" x14ac:dyDescent="0.35">
      <c r="A38" s="1979"/>
      <c r="B38" s="1980"/>
      <c r="C38" s="1984"/>
      <c r="D38" s="1985"/>
      <c r="E38" s="1985"/>
      <c r="F38" s="1985"/>
      <c r="G38" s="1986"/>
      <c r="H38" s="1991"/>
      <c r="I38" s="1991"/>
      <c r="J38" s="941"/>
      <c r="K38" s="2009"/>
      <c r="L38" s="2010"/>
      <c r="M38" s="2010"/>
      <c r="N38" s="2010"/>
      <c r="O38" s="2010"/>
      <c r="P38" s="2010"/>
      <c r="Q38" s="1978" t="s">
        <v>1296</v>
      </c>
      <c r="R38" s="1978"/>
      <c r="S38" s="1978"/>
      <c r="T38" s="1978"/>
      <c r="U38" s="1978"/>
      <c r="V38" s="1978"/>
      <c r="W38" s="1978"/>
      <c r="X38" s="1978"/>
      <c r="Y38" s="1978"/>
      <c r="Z38" s="1978"/>
      <c r="AA38" s="1978"/>
      <c r="AB38" s="2006"/>
      <c r="AC38" s="2004"/>
      <c r="AD38" s="1973"/>
      <c r="AE38" s="1973"/>
      <c r="AF38" s="1973"/>
      <c r="AG38" s="1973"/>
      <c r="AH38" s="1973"/>
      <c r="AI38" s="1194"/>
      <c r="AJ38" s="1194"/>
      <c r="AK38" s="1194"/>
    </row>
    <row r="39" spans="1:37" x14ac:dyDescent="0.35">
      <c r="A39" s="1979"/>
      <c r="B39" s="1980"/>
      <c r="C39" s="1984"/>
      <c r="D39" s="1985"/>
      <c r="E39" s="1985"/>
      <c r="F39" s="1985"/>
      <c r="G39" s="1986"/>
      <c r="H39" s="1991"/>
      <c r="I39" s="1991"/>
      <c r="J39" s="941"/>
      <c r="K39" s="2009"/>
      <c r="L39" s="2010"/>
      <c r="M39" s="2010"/>
      <c r="N39" s="2010"/>
      <c r="O39" s="2010"/>
      <c r="P39" s="2010"/>
      <c r="Q39" s="1614"/>
      <c r="R39" s="1614"/>
      <c r="S39" s="1614"/>
      <c r="T39" s="1614"/>
      <c r="U39" s="1614"/>
      <c r="V39" s="1614"/>
      <c r="W39" s="1614"/>
      <c r="X39" s="1614"/>
      <c r="Y39" s="1614"/>
      <c r="Z39" s="1614"/>
      <c r="AA39" s="1614"/>
      <c r="AB39" s="2006"/>
      <c r="AC39" s="2004"/>
      <c r="AD39" s="1973"/>
      <c r="AE39" s="1973"/>
      <c r="AF39" s="1973"/>
      <c r="AG39" s="1973"/>
      <c r="AH39" s="1973"/>
      <c r="AI39" s="1194"/>
      <c r="AJ39" s="1194"/>
      <c r="AK39" s="1194"/>
    </row>
    <row r="40" spans="1:37" x14ac:dyDescent="0.35">
      <c r="A40" s="1979"/>
      <c r="B40" s="1980"/>
      <c r="C40" s="1984"/>
      <c r="D40" s="1985"/>
      <c r="E40" s="1985"/>
      <c r="F40" s="1985"/>
      <c r="G40" s="1986"/>
      <c r="H40" s="1991"/>
      <c r="I40" s="1991"/>
      <c r="J40" s="941"/>
      <c r="K40" s="2009"/>
      <c r="L40" s="2010"/>
      <c r="M40" s="2010"/>
      <c r="N40" s="2010"/>
      <c r="O40" s="2010"/>
      <c r="P40" s="2010"/>
      <c r="Q40" s="1978" t="s">
        <v>1297</v>
      </c>
      <c r="R40" s="1978"/>
      <c r="S40" s="1978"/>
      <c r="T40" s="1978"/>
      <c r="U40" s="1978"/>
      <c r="V40" s="1978"/>
      <c r="W40" s="1978"/>
      <c r="X40" s="1978"/>
      <c r="Y40" s="1978"/>
      <c r="Z40" s="1978"/>
      <c r="AA40" s="1978"/>
      <c r="AB40" s="2006"/>
      <c r="AC40" s="2004"/>
      <c r="AD40" s="1973"/>
      <c r="AE40" s="1973"/>
      <c r="AF40" s="1973"/>
      <c r="AG40" s="1973"/>
      <c r="AH40" s="1973"/>
      <c r="AI40" s="1194"/>
      <c r="AJ40" s="1194"/>
      <c r="AK40" s="1194"/>
    </row>
    <row r="41" spans="1:37" x14ac:dyDescent="0.35">
      <c r="A41" s="1979"/>
      <c r="B41" s="1980"/>
      <c r="C41" s="1984"/>
      <c r="D41" s="1985"/>
      <c r="E41" s="1985"/>
      <c r="F41" s="1985"/>
      <c r="G41" s="1986"/>
      <c r="H41" s="1991"/>
      <c r="I41" s="1991"/>
      <c r="J41" s="941"/>
      <c r="K41" s="2009"/>
      <c r="L41" s="2010"/>
      <c r="M41" s="2010"/>
      <c r="N41" s="2010"/>
      <c r="O41" s="2010"/>
      <c r="P41" s="2010"/>
      <c r="Q41" s="1978" t="s">
        <v>1298</v>
      </c>
      <c r="R41" s="1978"/>
      <c r="S41" s="1978"/>
      <c r="T41" s="1978"/>
      <c r="U41" s="1978"/>
      <c r="V41" s="1978"/>
      <c r="W41" s="1978"/>
      <c r="X41" s="1978"/>
      <c r="Y41" s="1978"/>
      <c r="Z41" s="1978"/>
      <c r="AA41" s="1978"/>
      <c r="AB41" s="2006"/>
      <c r="AC41" s="2004"/>
      <c r="AD41" s="1973"/>
      <c r="AE41" s="1973"/>
      <c r="AF41" s="1973"/>
      <c r="AG41" s="1973"/>
      <c r="AH41" s="1973"/>
      <c r="AI41" s="1194"/>
      <c r="AJ41" s="1194"/>
      <c r="AK41" s="1194"/>
    </row>
    <row r="42" spans="1:37" x14ac:dyDescent="0.35">
      <c r="A42" s="1979"/>
      <c r="B42" s="1980"/>
      <c r="C42" s="1984"/>
      <c r="D42" s="1985"/>
      <c r="E42" s="1985"/>
      <c r="F42" s="1985"/>
      <c r="G42" s="1986"/>
      <c r="H42" s="1991"/>
      <c r="I42" s="1991"/>
      <c r="J42" s="941"/>
      <c r="K42" s="2009"/>
      <c r="L42" s="2010"/>
      <c r="M42" s="2010"/>
      <c r="N42" s="2010"/>
      <c r="O42" s="2010"/>
      <c r="P42" s="2010"/>
      <c r="Q42" s="1978" t="s">
        <v>1299</v>
      </c>
      <c r="R42" s="1978"/>
      <c r="S42" s="1978"/>
      <c r="T42" s="1978"/>
      <c r="U42" s="1978"/>
      <c r="V42" s="1978"/>
      <c r="W42" s="1978"/>
      <c r="X42" s="1978"/>
      <c r="Y42" s="1978"/>
      <c r="Z42" s="1978"/>
      <c r="AA42" s="1978"/>
      <c r="AB42" s="2006"/>
      <c r="AC42" s="2004"/>
      <c r="AD42" s="1973"/>
      <c r="AE42" s="1973"/>
      <c r="AF42" s="1973"/>
      <c r="AG42" s="1973"/>
      <c r="AH42" s="1973"/>
      <c r="AI42" s="1194"/>
      <c r="AJ42" s="1194"/>
      <c r="AK42" s="1194"/>
    </row>
    <row r="43" spans="1:37" x14ac:dyDescent="0.35">
      <c r="A43" s="1979"/>
      <c r="B43" s="1980"/>
      <c r="C43" s="1984"/>
      <c r="D43" s="1985"/>
      <c r="E43" s="1985"/>
      <c r="F43" s="1985"/>
      <c r="G43" s="1986"/>
      <c r="H43" s="1991"/>
      <c r="I43" s="1991"/>
      <c r="J43" s="941"/>
      <c r="K43" s="2009"/>
      <c r="L43" s="2010"/>
      <c r="M43" s="2010"/>
      <c r="N43" s="2010"/>
      <c r="O43" s="2010"/>
      <c r="P43" s="2010"/>
      <c r="Q43" s="1978" t="s">
        <v>1300</v>
      </c>
      <c r="R43" s="1978"/>
      <c r="S43" s="1978"/>
      <c r="T43" s="1978"/>
      <c r="U43" s="1978"/>
      <c r="V43" s="1978"/>
      <c r="W43" s="1978"/>
      <c r="X43" s="1978"/>
      <c r="Y43" s="1978"/>
      <c r="Z43" s="1978"/>
      <c r="AA43" s="1978"/>
      <c r="AB43" s="2006"/>
      <c r="AC43" s="2004"/>
      <c r="AD43" s="1973"/>
      <c r="AE43" s="1973"/>
      <c r="AF43" s="1973"/>
      <c r="AG43" s="1973"/>
      <c r="AH43" s="1973"/>
      <c r="AI43" s="1194"/>
      <c r="AJ43" s="1194"/>
      <c r="AK43" s="1194"/>
    </row>
    <row r="44" spans="1:37" x14ac:dyDescent="0.35">
      <c r="A44" s="1979"/>
      <c r="B44" s="1980"/>
      <c r="C44" s="1984"/>
      <c r="D44" s="1985"/>
      <c r="E44" s="1985"/>
      <c r="F44" s="1985"/>
      <c r="G44" s="1986"/>
      <c r="H44" s="1991"/>
      <c r="I44" s="1991"/>
      <c r="J44" s="941"/>
      <c r="K44" s="2009"/>
      <c r="L44" s="2010"/>
      <c r="M44" s="2010"/>
      <c r="N44" s="2010"/>
      <c r="O44" s="2010"/>
      <c r="P44" s="2010"/>
      <c r="Q44" s="1978" t="s">
        <v>1301</v>
      </c>
      <c r="R44" s="1978"/>
      <c r="S44" s="1978"/>
      <c r="T44" s="1978"/>
      <c r="U44" s="1978"/>
      <c r="V44" s="1978"/>
      <c r="W44" s="1978"/>
      <c r="X44" s="1978"/>
      <c r="Y44" s="1978"/>
      <c r="Z44" s="1978"/>
      <c r="AA44" s="1978"/>
      <c r="AB44" s="2006"/>
      <c r="AC44" s="2004"/>
      <c r="AD44" s="1973"/>
      <c r="AE44" s="1973"/>
      <c r="AF44" s="1973"/>
      <c r="AG44" s="1973"/>
      <c r="AH44" s="1973"/>
      <c r="AI44" s="1194"/>
      <c r="AJ44" s="1194"/>
      <c r="AK44" s="1194"/>
    </row>
    <row r="45" spans="1:37" x14ac:dyDescent="0.35">
      <c r="A45" s="1979"/>
      <c r="B45" s="1980"/>
      <c r="C45" s="1984"/>
      <c r="D45" s="1985"/>
      <c r="E45" s="1985"/>
      <c r="F45" s="1985"/>
      <c r="G45" s="1986"/>
      <c r="H45" s="1991"/>
      <c r="I45" s="1991"/>
      <c r="J45" s="941"/>
      <c r="K45" s="2009"/>
      <c r="L45" s="2010"/>
      <c r="M45" s="2010"/>
      <c r="N45" s="2010"/>
      <c r="O45" s="2010"/>
      <c r="P45" s="2010"/>
      <c r="Q45" s="1978" t="s">
        <v>1302</v>
      </c>
      <c r="R45" s="1978"/>
      <c r="S45" s="1978"/>
      <c r="T45" s="1978"/>
      <c r="U45" s="1978"/>
      <c r="V45" s="1978"/>
      <c r="W45" s="1978"/>
      <c r="X45" s="1978"/>
      <c r="Y45" s="1978"/>
      <c r="Z45" s="1978"/>
      <c r="AA45" s="1978"/>
      <c r="AB45" s="2006"/>
      <c r="AC45" s="2004"/>
      <c r="AD45" s="1973"/>
      <c r="AE45" s="1973"/>
      <c r="AF45" s="1973"/>
      <c r="AG45" s="1973"/>
      <c r="AH45" s="1973"/>
      <c r="AI45" s="1194"/>
      <c r="AJ45" s="1194"/>
      <c r="AK45" s="1194"/>
    </row>
    <row r="46" spans="1:37" x14ac:dyDescent="0.35">
      <c r="A46" s="1979"/>
      <c r="B46" s="1980"/>
      <c r="C46" s="1984"/>
      <c r="D46" s="1985"/>
      <c r="E46" s="1985"/>
      <c r="F46" s="1985"/>
      <c r="G46" s="1986"/>
      <c r="H46" s="1991"/>
      <c r="I46" s="1991"/>
      <c r="J46" s="941"/>
      <c r="K46" s="2009"/>
      <c r="L46" s="2010"/>
      <c r="M46" s="2010"/>
      <c r="N46" s="2010"/>
      <c r="O46" s="2010"/>
      <c r="P46" s="2010"/>
      <c r="Q46" s="1978" t="s">
        <v>1303</v>
      </c>
      <c r="R46" s="1978"/>
      <c r="S46" s="1978"/>
      <c r="T46" s="1978"/>
      <c r="U46" s="1978"/>
      <c r="V46" s="1978"/>
      <c r="W46" s="1978"/>
      <c r="X46" s="1978"/>
      <c r="Y46" s="1978"/>
      <c r="Z46" s="1978"/>
      <c r="AA46" s="1978"/>
      <c r="AB46" s="2006"/>
      <c r="AC46" s="2004"/>
      <c r="AD46" s="1973"/>
      <c r="AE46" s="1973"/>
      <c r="AF46" s="1973"/>
      <c r="AG46" s="1973"/>
      <c r="AH46" s="1973"/>
      <c r="AI46" s="1194"/>
      <c r="AJ46" s="1194"/>
      <c r="AK46" s="1194"/>
    </row>
    <row r="47" spans="1:37" x14ac:dyDescent="0.35">
      <c r="A47" s="1979"/>
      <c r="B47" s="1980"/>
      <c r="C47" s="1987"/>
      <c r="D47" s="1988"/>
      <c r="E47" s="1988"/>
      <c r="F47" s="1988"/>
      <c r="G47" s="1989"/>
      <c r="H47" s="1992"/>
      <c r="I47" s="1992"/>
      <c r="J47" s="942"/>
      <c r="K47" s="2011"/>
      <c r="L47" s="2012"/>
      <c r="M47" s="2012"/>
      <c r="N47" s="2012"/>
      <c r="O47" s="2012"/>
      <c r="P47" s="2012"/>
      <c r="Q47" s="1978" t="s">
        <v>1304</v>
      </c>
      <c r="R47" s="1978"/>
      <c r="S47" s="1978"/>
      <c r="T47" s="1978"/>
      <c r="U47" s="1978"/>
      <c r="V47" s="1978"/>
      <c r="W47" s="1978"/>
      <c r="X47" s="1978"/>
      <c r="Y47" s="1978"/>
      <c r="Z47" s="1978"/>
      <c r="AA47" s="1978"/>
      <c r="AB47" s="2006"/>
      <c r="AC47" s="2004"/>
      <c r="AD47" s="1973"/>
      <c r="AE47" s="1973"/>
      <c r="AF47" s="1973"/>
      <c r="AG47" s="1973"/>
      <c r="AH47" s="1973"/>
      <c r="AI47" s="1194"/>
      <c r="AJ47" s="1194"/>
      <c r="AK47" s="1194"/>
    </row>
    <row r="48" spans="1:37" x14ac:dyDescent="0.35">
      <c r="A48" s="322"/>
      <c r="B48" s="217"/>
      <c r="C48" s="1994" t="s">
        <v>336</v>
      </c>
      <c r="D48" s="1995"/>
      <c r="E48" s="1995"/>
      <c r="F48" s="1995"/>
      <c r="G48" s="1996"/>
      <c r="H48" s="390">
        <v>14.85</v>
      </c>
      <c r="I48" s="391">
        <v>16.98</v>
      </c>
      <c r="J48" s="392">
        <v>0.87</v>
      </c>
      <c r="K48" s="1997">
        <v>6.3299999999999995E-2</v>
      </c>
      <c r="L48" s="1998"/>
      <c r="M48" s="1998"/>
      <c r="N48" s="1998"/>
      <c r="O48" s="1998"/>
      <c r="P48" s="1998"/>
      <c r="Q48" s="1978" t="s">
        <v>1305</v>
      </c>
      <c r="R48" s="1978"/>
      <c r="S48" s="1978"/>
      <c r="T48" s="1978"/>
      <c r="U48" s="1978"/>
      <c r="V48" s="1978"/>
      <c r="W48" s="1978"/>
      <c r="X48" s="1978"/>
      <c r="Y48" s="1978"/>
      <c r="Z48" s="1978"/>
      <c r="AA48" s="1978"/>
      <c r="AB48" s="58"/>
      <c r="AC48" s="387">
        <v>18.25</v>
      </c>
      <c r="AD48" s="387">
        <v>18.3</v>
      </c>
      <c r="AE48" s="1973"/>
      <c r="AF48" s="1973"/>
      <c r="AG48" s="387"/>
      <c r="AH48" s="387"/>
      <c r="AI48" s="1194"/>
      <c r="AJ48" s="1194"/>
      <c r="AK48" s="322"/>
    </row>
    <row r="49" spans="1:37" ht="15" thickBot="1" x14ac:dyDescent="0.4">
      <c r="A49" s="322"/>
      <c r="B49" s="217"/>
      <c r="C49" s="1999" t="s">
        <v>337</v>
      </c>
      <c r="D49" s="2000"/>
      <c r="E49" s="2000"/>
      <c r="F49" s="2000"/>
      <c r="G49" s="2001"/>
      <c r="H49" s="393">
        <v>21.25</v>
      </c>
      <c r="I49" s="393">
        <v>27.4</v>
      </c>
      <c r="J49" s="294">
        <v>0.78</v>
      </c>
      <c r="K49" s="2002">
        <v>0.1239</v>
      </c>
      <c r="L49" s="2003"/>
      <c r="M49" s="2003"/>
      <c r="N49" s="2003"/>
      <c r="O49" s="2003"/>
      <c r="P49" s="2003"/>
      <c r="Q49" s="2005" t="s">
        <v>1306</v>
      </c>
      <c r="R49" s="2005"/>
      <c r="S49" s="2005"/>
      <c r="T49" s="2005"/>
      <c r="U49" s="2005"/>
      <c r="V49" s="2005"/>
      <c r="W49" s="2005"/>
      <c r="X49" s="2005"/>
      <c r="Y49" s="2005"/>
      <c r="Z49" s="2005"/>
      <c r="AA49" s="2005"/>
      <c r="AB49" s="58"/>
      <c r="AC49" s="387">
        <v>1.02</v>
      </c>
      <c r="AD49" s="387">
        <v>1.2</v>
      </c>
      <c r="AE49" s="1973"/>
      <c r="AF49" s="1973"/>
      <c r="AG49" s="394">
        <v>0.96230000000000004</v>
      </c>
      <c r="AH49" s="387"/>
      <c r="AI49" s="1194"/>
      <c r="AJ49" s="1194"/>
      <c r="AK49" s="322"/>
    </row>
    <row r="50" spans="1:37" ht="37.5" customHeight="1" x14ac:dyDescent="0.35">
      <c r="A50" s="1979"/>
      <c r="B50" s="1980"/>
      <c r="C50" s="1981" t="s">
        <v>338</v>
      </c>
      <c r="D50" s="1982"/>
      <c r="E50" s="1982"/>
      <c r="F50" s="1982"/>
      <c r="G50" s="1983"/>
      <c r="H50" s="2017">
        <v>16.98</v>
      </c>
      <c r="I50" s="2017">
        <v>13.75</v>
      </c>
      <c r="J50" s="1993">
        <v>1.23</v>
      </c>
      <c r="K50" s="2007">
        <v>0.17219999999999999</v>
      </c>
      <c r="L50" s="2008"/>
      <c r="M50" s="2008"/>
      <c r="N50" s="2008"/>
      <c r="O50" s="2008"/>
      <c r="P50" s="2023"/>
      <c r="Q50" s="2026" t="s">
        <v>1307</v>
      </c>
      <c r="R50" s="2013"/>
      <c r="S50" s="2013"/>
      <c r="T50" s="2013"/>
      <c r="U50" s="2013"/>
      <c r="V50" s="2013"/>
      <c r="W50" s="2013"/>
      <c r="X50" s="2013"/>
      <c r="Y50" s="2013"/>
      <c r="Z50" s="2013"/>
      <c r="AA50" s="2027"/>
      <c r="AB50" s="2022"/>
      <c r="AC50" s="2004">
        <v>0.39</v>
      </c>
      <c r="AD50" s="1973">
        <v>0.52</v>
      </c>
      <c r="AE50" s="1973"/>
      <c r="AF50" s="1973"/>
      <c r="AG50" s="1973">
        <v>13.75</v>
      </c>
      <c r="AH50" s="1973" t="s">
        <v>338</v>
      </c>
      <c r="AI50" s="1194"/>
      <c r="AJ50" s="1194"/>
      <c r="AK50" s="1194"/>
    </row>
    <row r="51" spans="1:37" x14ac:dyDescent="0.35">
      <c r="A51" s="1979"/>
      <c r="B51" s="1980"/>
      <c r="C51" s="1984"/>
      <c r="D51" s="1985"/>
      <c r="E51" s="1985"/>
      <c r="F51" s="1985"/>
      <c r="G51" s="1986"/>
      <c r="H51" s="938"/>
      <c r="I51" s="938"/>
      <c r="J51" s="941"/>
      <c r="K51" s="2009"/>
      <c r="L51" s="2010"/>
      <c r="M51" s="2010"/>
      <c r="N51" s="2010"/>
      <c r="O51" s="2010"/>
      <c r="P51" s="2024"/>
      <c r="Q51" s="2016"/>
      <c r="R51" s="1614"/>
      <c r="S51" s="1614"/>
      <c r="T51" s="1614"/>
      <c r="U51" s="1614"/>
      <c r="V51" s="1614"/>
      <c r="W51" s="1614"/>
      <c r="X51" s="1614"/>
      <c r="Y51" s="1614"/>
      <c r="Z51" s="1614"/>
      <c r="AA51" s="639"/>
      <c r="AB51" s="2022"/>
      <c r="AC51" s="2004"/>
      <c r="AD51" s="1973"/>
      <c r="AE51" s="1973"/>
      <c r="AF51" s="1973"/>
      <c r="AG51" s="1973"/>
      <c r="AH51" s="1973"/>
      <c r="AI51" s="1194"/>
      <c r="AJ51" s="1194"/>
      <c r="AK51" s="1194"/>
    </row>
    <row r="52" spans="1:37" x14ac:dyDescent="0.35">
      <c r="A52" s="1979"/>
      <c r="B52" s="1980"/>
      <c r="C52" s="1984"/>
      <c r="D52" s="1985"/>
      <c r="E52" s="1985"/>
      <c r="F52" s="1985"/>
      <c r="G52" s="1986"/>
      <c r="H52" s="938"/>
      <c r="I52" s="938"/>
      <c r="J52" s="941"/>
      <c r="K52" s="2009"/>
      <c r="L52" s="2010"/>
      <c r="M52" s="2010"/>
      <c r="N52" s="2010"/>
      <c r="O52" s="2010"/>
      <c r="P52" s="2024"/>
      <c r="Q52" s="2014" t="s">
        <v>1296</v>
      </c>
      <c r="R52" s="1978"/>
      <c r="S52" s="1978"/>
      <c r="T52" s="1978"/>
      <c r="U52" s="1978"/>
      <c r="V52" s="1978"/>
      <c r="W52" s="1978"/>
      <c r="X52" s="1978"/>
      <c r="Y52" s="1978"/>
      <c r="Z52" s="1978"/>
      <c r="AA52" s="2015"/>
      <c r="AB52" s="2022"/>
      <c r="AC52" s="2004"/>
      <c r="AD52" s="1973"/>
      <c r="AE52" s="1973"/>
      <c r="AF52" s="1973"/>
      <c r="AG52" s="1973"/>
      <c r="AH52" s="1973"/>
      <c r="AI52" s="1194"/>
      <c r="AJ52" s="1194"/>
      <c r="AK52" s="1194"/>
    </row>
    <row r="53" spans="1:37" x14ac:dyDescent="0.35">
      <c r="A53" s="1979"/>
      <c r="B53" s="1980"/>
      <c r="C53" s="1984"/>
      <c r="D53" s="1985"/>
      <c r="E53" s="1985"/>
      <c r="F53" s="1985"/>
      <c r="G53" s="1986"/>
      <c r="H53" s="938"/>
      <c r="I53" s="938"/>
      <c r="J53" s="941"/>
      <c r="K53" s="2009"/>
      <c r="L53" s="2010"/>
      <c r="M53" s="2010"/>
      <c r="N53" s="2010"/>
      <c r="O53" s="2010"/>
      <c r="P53" s="2024"/>
      <c r="Q53" s="2016"/>
      <c r="R53" s="1614"/>
      <c r="S53" s="1614"/>
      <c r="T53" s="1614"/>
      <c r="U53" s="1614"/>
      <c r="V53" s="1614"/>
      <c r="W53" s="1614"/>
      <c r="X53" s="1614"/>
      <c r="Y53" s="1614"/>
      <c r="Z53" s="1614"/>
      <c r="AA53" s="639"/>
      <c r="AB53" s="2022"/>
      <c r="AC53" s="2004"/>
      <c r="AD53" s="1973"/>
      <c r="AE53" s="1973"/>
      <c r="AF53" s="1973"/>
      <c r="AG53" s="1973"/>
      <c r="AH53" s="1973"/>
      <c r="AI53" s="1194"/>
      <c r="AJ53" s="1194"/>
      <c r="AK53" s="1194"/>
    </row>
    <row r="54" spans="1:37" x14ac:dyDescent="0.35">
      <c r="A54" s="1979"/>
      <c r="B54" s="1980"/>
      <c r="C54" s="1984"/>
      <c r="D54" s="1985"/>
      <c r="E54" s="1985"/>
      <c r="F54" s="1985"/>
      <c r="G54" s="1986"/>
      <c r="H54" s="938"/>
      <c r="I54" s="938"/>
      <c r="J54" s="941"/>
      <c r="K54" s="2009"/>
      <c r="L54" s="2010"/>
      <c r="M54" s="2010"/>
      <c r="N54" s="2010"/>
      <c r="O54" s="2010"/>
      <c r="P54" s="2024"/>
      <c r="Q54" s="2014" t="s">
        <v>1308</v>
      </c>
      <c r="R54" s="1978"/>
      <c r="S54" s="1978"/>
      <c r="T54" s="1978"/>
      <c r="U54" s="1978"/>
      <c r="V54" s="1978"/>
      <c r="W54" s="1978"/>
      <c r="X54" s="1978"/>
      <c r="Y54" s="1978"/>
      <c r="Z54" s="1978"/>
      <c r="AA54" s="2015"/>
      <c r="AB54" s="2022"/>
      <c r="AC54" s="2004"/>
      <c r="AD54" s="1973"/>
      <c r="AE54" s="1973"/>
      <c r="AF54" s="1973"/>
      <c r="AG54" s="1973"/>
      <c r="AH54" s="1973"/>
      <c r="AI54" s="1194"/>
      <c r="AJ54" s="1194"/>
      <c r="AK54" s="1194"/>
    </row>
    <row r="55" spans="1:37" x14ac:dyDescent="0.35">
      <c r="A55" s="1979"/>
      <c r="B55" s="1980"/>
      <c r="C55" s="1984"/>
      <c r="D55" s="1985"/>
      <c r="E55" s="1985"/>
      <c r="F55" s="1985"/>
      <c r="G55" s="1986"/>
      <c r="H55" s="938"/>
      <c r="I55" s="938"/>
      <c r="J55" s="941"/>
      <c r="K55" s="2009"/>
      <c r="L55" s="2010"/>
      <c r="M55" s="2010"/>
      <c r="N55" s="2010"/>
      <c r="O55" s="2010"/>
      <c r="P55" s="2024"/>
      <c r="Q55" s="2014" t="s">
        <v>1309</v>
      </c>
      <c r="R55" s="1978"/>
      <c r="S55" s="1978"/>
      <c r="T55" s="1978"/>
      <c r="U55" s="1978"/>
      <c r="V55" s="1978"/>
      <c r="W55" s="1978"/>
      <c r="X55" s="1978"/>
      <c r="Y55" s="1978"/>
      <c r="Z55" s="1978"/>
      <c r="AA55" s="2015"/>
      <c r="AB55" s="2022"/>
      <c r="AC55" s="2004"/>
      <c r="AD55" s="1973"/>
      <c r="AE55" s="1973"/>
      <c r="AF55" s="1973"/>
      <c r="AG55" s="1973"/>
      <c r="AH55" s="1973"/>
      <c r="AI55" s="1194"/>
      <c r="AJ55" s="1194"/>
      <c r="AK55" s="1194"/>
    </row>
    <row r="56" spans="1:37" x14ac:dyDescent="0.35">
      <c r="A56" s="1979"/>
      <c r="B56" s="1980"/>
      <c r="C56" s="1984"/>
      <c r="D56" s="1985"/>
      <c r="E56" s="1985"/>
      <c r="F56" s="1985"/>
      <c r="G56" s="1986"/>
      <c r="H56" s="938"/>
      <c r="I56" s="938"/>
      <c r="J56" s="941"/>
      <c r="K56" s="2009"/>
      <c r="L56" s="2010"/>
      <c r="M56" s="2010"/>
      <c r="N56" s="2010"/>
      <c r="O56" s="2010"/>
      <c r="P56" s="2024"/>
      <c r="Q56" s="2014" t="s">
        <v>1310</v>
      </c>
      <c r="R56" s="1978"/>
      <c r="S56" s="1978"/>
      <c r="T56" s="1978"/>
      <c r="U56" s="1978"/>
      <c r="V56" s="1978"/>
      <c r="W56" s="1978"/>
      <c r="X56" s="1978"/>
      <c r="Y56" s="1978"/>
      <c r="Z56" s="1978"/>
      <c r="AA56" s="2015"/>
      <c r="AB56" s="2022"/>
      <c r="AC56" s="2004"/>
      <c r="AD56" s="1973"/>
      <c r="AE56" s="1973"/>
      <c r="AF56" s="1973"/>
      <c r="AG56" s="1973"/>
      <c r="AH56" s="1973"/>
      <c r="AI56" s="1194"/>
      <c r="AJ56" s="1194"/>
      <c r="AK56" s="1194"/>
    </row>
    <row r="57" spans="1:37" x14ac:dyDescent="0.35">
      <c r="A57" s="1979"/>
      <c r="B57" s="1980"/>
      <c r="C57" s="1984"/>
      <c r="D57" s="1985"/>
      <c r="E57" s="1985"/>
      <c r="F57" s="1985"/>
      <c r="G57" s="1986"/>
      <c r="H57" s="938"/>
      <c r="I57" s="938"/>
      <c r="J57" s="941"/>
      <c r="K57" s="2009"/>
      <c r="L57" s="2010"/>
      <c r="M57" s="2010"/>
      <c r="N57" s="2010"/>
      <c r="O57" s="2010"/>
      <c r="P57" s="2024"/>
      <c r="Q57" s="2014" t="s">
        <v>1311</v>
      </c>
      <c r="R57" s="1978"/>
      <c r="S57" s="1978"/>
      <c r="T57" s="1978"/>
      <c r="U57" s="1978"/>
      <c r="V57" s="1978"/>
      <c r="W57" s="1978"/>
      <c r="X57" s="1978"/>
      <c r="Y57" s="1978"/>
      <c r="Z57" s="1978"/>
      <c r="AA57" s="2015"/>
      <c r="AB57" s="2022"/>
      <c r="AC57" s="2004"/>
      <c r="AD57" s="1973"/>
      <c r="AE57" s="1973"/>
      <c r="AF57" s="1973"/>
      <c r="AG57" s="1973"/>
      <c r="AH57" s="1973"/>
      <c r="AI57" s="1194"/>
      <c r="AJ57" s="1194"/>
      <c r="AK57" s="1194"/>
    </row>
    <row r="58" spans="1:37" x14ac:dyDescent="0.35">
      <c r="A58" s="1979"/>
      <c r="B58" s="1980"/>
      <c r="C58" s="1984"/>
      <c r="D58" s="1985"/>
      <c r="E58" s="1985"/>
      <c r="F58" s="1985"/>
      <c r="G58" s="1986"/>
      <c r="H58" s="938"/>
      <c r="I58" s="938"/>
      <c r="J58" s="941"/>
      <c r="K58" s="2009"/>
      <c r="L58" s="2010"/>
      <c r="M58" s="2010"/>
      <c r="N58" s="2010"/>
      <c r="O58" s="2010"/>
      <c r="P58" s="2024"/>
      <c r="Q58" s="2014" t="s">
        <v>1312</v>
      </c>
      <c r="R58" s="1978"/>
      <c r="S58" s="1978"/>
      <c r="T58" s="1978"/>
      <c r="U58" s="1978"/>
      <c r="V58" s="1978"/>
      <c r="W58" s="1978"/>
      <c r="X58" s="1978"/>
      <c r="Y58" s="1978"/>
      <c r="Z58" s="1978"/>
      <c r="AA58" s="2015"/>
      <c r="AB58" s="2022"/>
      <c r="AC58" s="2004"/>
      <c r="AD58" s="1973"/>
      <c r="AE58" s="1973"/>
      <c r="AF58" s="1973"/>
      <c r="AG58" s="1973"/>
      <c r="AH58" s="1973"/>
      <c r="AI58" s="1194"/>
      <c r="AJ58" s="1194"/>
      <c r="AK58" s="1194"/>
    </row>
    <row r="59" spans="1:37" x14ac:dyDescent="0.35">
      <c r="A59" s="1979"/>
      <c r="B59" s="1980"/>
      <c r="C59" s="1984"/>
      <c r="D59" s="1985"/>
      <c r="E59" s="1985"/>
      <c r="F59" s="1985"/>
      <c r="G59" s="1986"/>
      <c r="H59" s="938"/>
      <c r="I59" s="938"/>
      <c r="J59" s="941"/>
      <c r="K59" s="2009"/>
      <c r="L59" s="2010"/>
      <c r="M59" s="2010"/>
      <c r="N59" s="2010"/>
      <c r="O59" s="2010"/>
      <c r="P59" s="2024"/>
      <c r="Q59" s="2014" t="s">
        <v>1313</v>
      </c>
      <c r="R59" s="1978"/>
      <c r="S59" s="1978"/>
      <c r="T59" s="1978"/>
      <c r="U59" s="1978"/>
      <c r="V59" s="1978"/>
      <c r="W59" s="1978"/>
      <c r="X59" s="1978"/>
      <c r="Y59" s="1978"/>
      <c r="Z59" s="1978"/>
      <c r="AA59" s="2015"/>
      <c r="AB59" s="2022"/>
      <c r="AC59" s="2004"/>
      <c r="AD59" s="1973"/>
      <c r="AE59" s="1973"/>
      <c r="AF59" s="1973"/>
      <c r="AG59" s="1973"/>
      <c r="AH59" s="1973"/>
      <c r="AI59" s="1194"/>
      <c r="AJ59" s="1194"/>
      <c r="AK59" s="1194"/>
    </row>
    <row r="60" spans="1:37" x14ac:dyDescent="0.35">
      <c r="A60" s="1979"/>
      <c r="B60" s="1980"/>
      <c r="C60" s="1984"/>
      <c r="D60" s="1985"/>
      <c r="E60" s="1985"/>
      <c r="F60" s="1985"/>
      <c r="G60" s="1986"/>
      <c r="H60" s="938"/>
      <c r="I60" s="938"/>
      <c r="J60" s="941"/>
      <c r="K60" s="2009"/>
      <c r="L60" s="2010"/>
      <c r="M60" s="2010"/>
      <c r="N60" s="2010"/>
      <c r="O60" s="2010"/>
      <c r="P60" s="2024"/>
      <c r="Q60" s="2014" t="s">
        <v>1314</v>
      </c>
      <c r="R60" s="1978"/>
      <c r="S60" s="1978"/>
      <c r="T60" s="1978"/>
      <c r="U60" s="1978"/>
      <c r="V60" s="1978"/>
      <c r="W60" s="1978"/>
      <c r="X60" s="1978"/>
      <c r="Y60" s="1978"/>
      <c r="Z60" s="1978"/>
      <c r="AA60" s="2015"/>
      <c r="AB60" s="2022"/>
      <c r="AC60" s="2004"/>
      <c r="AD60" s="1973"/>
      <c r="AE60" s="1973"/>
      <c r="AF60" s="1973"/>
      <c r="AG60" s="1973"/>
      <c r="AH60" s="1973"/>
      <c r="AI60" s="1194"/>
      <c r="AJ60" s="1194"/>
      <c r="AK60" s="1194"/>
    </row>
    <row r="61" spans="1:37" x14ac:dyDescent="0.35">
      <c r="A61" s="1979"/>
      <c r="B61" s="1980"/>
      <c r="C61" s="1987"/>
      <c r="D61" s="1988"/>
      <c r="E61" s="1988"/>
      <c r="F61" s="1988"/>
      <c r="G61" s="1989"/>
      <c r="H61" s="939"/>
      <c r="I61" s="939"/>
      <c r="J61" s="942"/>
      <c r="K61" s="2011"/>
      <c r="L61" s="2012"/>
      <c r="M61" s="2012"/>
      <c r="N61" s="2012"/>
      <c r="O61" s="2012"/>
      <c r="P61" s="2025"/>
      <c r="Q61" s="2014" t="s">
        <v>1304</v>
      </c>
      <c r="R61" s="1978"/>
      <c r="S61" s="1978"/>
      <c r="T61" s="1978"/>
      <c r="U61" s="1978"/>
      <c r="V61" s="1978"/>
      <c r="W61" s="1978"/>
      <c r="X61" s="1978"/>
      <c r="Y61" s="1978"/>
      <c r="Z61" s="1978"/>
      <c r="AA61" s="2015"/>
      <c r="AB61" s="2022"/>
      <c r="AC61" s="2004"/>
      <c r="AD61" s="1973"/>
      <c r="AE61" s="1973"/>
      <c r="AF61" s="1973"/>
      <c r="AG61" s="1973"/>
      <c r="AH61" s="1973"/>
      <c r="AI61" s="1194"/>
      <c r="AJ61" s="1194"/>
      <c r="AK61" s="1194"/>
    </row>
    <row r="62" spans="1:37" x14ac:dyDescent="0.35">
      <c r="A62" s="322"/>
      <c r="B62" s="217"/>
      <c r="C62" s="1994" t="s">
        <v>339</v>
      </c>
      <c r="D62" s="1995"/>
      <c r="E62" s="1995"/>
      <c r="F62" s="1995"/>
      <c r="G62" s="1996"/>
      <c r="H62" s="395">
        <v>23.2</v>
      </c>
      <c r="I62" s="395">
        <v>23.7</v>
      </c>
      <c r="J62" s="396">
        <v>0.98</v>
      </c>
      <c r="K62" s="1997">
        <v>0.2384</v>
      </c>
      <c r="L62" s="1998"/>
      <c r="M62" s="1998"/>
      <c r="N62" s="1998"/>
      <c r="O62" s="1998"/>
      <c r="P62" s="2018"/>
      <c r="Q62" s="2014"/>
      <c r="R62" s="1978"/>
      <c r="S62" s="1978"/>
      <c r="T62" s="1978"/>
      <c r="U62" s="1978"/>
      <c r="V62" s="1978"/>
      <c r="W62" s="1978"/>
      <c r="X62" s="1978"/>
      <c r="Y62" s="1978"/>
      <c r="Z62" s="1978"/>
      <c r="AA62" s="2015"/>
      <c r="AB62" s="58"/>
      <c r="AC62" s="387">
        <v>0.76</v>
      </c>
      <c r="AD62" s="387">
        <v>1.2</v>
      </c>
      <c r="AE62" s="1973"/>
      <c r="AF62" s="1973"/>
      <c r="AG62" s="387">
        <v>23.7</v>
      </c>
      <c r="AH62" s="387" t="s">
        <v>339</v>
      </c>
      <c r="AI62" s="1194"/>
      <c r="AJ62" s="1194"/>
      <c r="AK62" s="322"/>
    </row>
    <row r="63" spans="1:37" ht="15" thickBot="1" x14ac:dyDescent="0.4">
      <c r="A63" s="322"/>
      <c r="B63" s="217"/>
      <c r="C63" s="1999" t="s">
        <v>340</v>
      </c>
      <c r="D63" s="2000"/>
      <c r="E63" s="2000"/>
      <c r="F63" s="2000"/>
      <c r="G63" s="2001"/>
      <c r="H63" s="397">
        <v>24.94</v>
      </c>
      <c r="I63" s="397">
        <v>30.22</v>
      </c>
      <c r="J63" s="398">
        <v>0.83</v>
      </c>
      <c r="K63" s="2002">
        <v>0.30940000000000001</v>
      </c>
      <c r="L63" s="2003"/>
      <c r="M63" s="2003"/>
      <c r="N63" s="2003"/>
      <c r="O63" s="2003"/>
      <c r="P63" s="2019"/>
      <c r="Q63" s="2020" t="s">
        <v>1306</v>
      </c>
      <c r="R63" s="2005"/>
      <c r="S63" s="2005"/>
      <c r="T63" s="2005"/>
      <c r="U63" s="2005"/>
      <c r="V63" s="2005"/>
      <c r="W63" s="2005"/>
      <c r="X63" s="2005"/>
      <c r="Y63" s="2005"/>
      <c r="Z63" s="2005"/>
      <c r="AA63" s="2021"/>
      <c r="AB63" s="58"/>
      <c r="AC63" s="399"/>
      <c r="AD63" s="387"/>
      <c r="AE63" s="1973"/>
      <c r="AF63" s="1973"/>
      <c r="AG63" s="387">
        <v>30.22</v>
      </c>
      <c r="AH63" s="387" t="s">
        <v>340</v>
      </c>
      <c r="AI63" s="1194"/>
      <c r="AJ63" s="1194"/>
      <c r="AK63" s="322"/>
    </row>
    <row r="64" spans="1:37" ht="37.5" customHeight="1" x14ac:dyDescent="0.35">
      <c r="A64" s="1979"/>
      <c r="B64" s="1980"/>
      <c r="C64" s="1981" t="s">
        <v>341</v>
      </c>
      <c r="D64" s="1982"/>
      <c r="E64" s="1982"/>
      <c r="F64" s="1982"/>
      <c r="G64" s="1983"/>
      <c r="H64" s="2017">
        <v>40.81</v>
      </c>
      <c r="I64" s="2028">
        <v>45</v>
      </c>
      <c r="J64" s="1993">
        <v>0.91</v>
      </c>
      <c r="K64" s="2007">
        <v>0.42570000000000002</v>
      </c>
      <c r="L64" s="2008"/>
      <c r="M64" s="2008"/>
      <c r="N64" s="2008"/>
      <c r="O64" s="2008"/>
      <c r="P64" s="2008"/>
      <c r="Q64" s="2013" t="s">
        <v>1315</v>
      </c>
      <c r="R64" s="2013"/>
      <c r="S64" s="2013"/>
      <c r="T64" s="2013"/>
      <c r="U64" s="2013"/>
      <c r="V64" s="2013"/>
      <c r="W64" s="2013"/>
      <c r="X64" s="2013"/>
      <c r="Y64" s="2013"/>
      <c r="Z64" s="2013"/>
      <c r="AA64" s="2027"/>
      <c r="AB64" s="2022"/>
      <c r="AC64" s="2031"/>
      <c r="AD64" s="1973"/>
      <c r="AE64" s="1973"/>
      <c r="AF64" s="1973"/>
      <c r="AG64" s="1973"/>
      <c r="AH64" s="1973"/>
      <c r="AI64" s="1194"/>
      <c r="AJ64" s="1194"/>
      <c r="AK64" s="1194"/>
    </row>
    <row r="65" spans="1:37" x14ac:dyDescent="0.35">
      <c r="A65" s="1979"/>
      <c r="B65" s="1980"/>
      <c r="C65" s="1984"/>
      <c r="D65" s="1985"/>
      <c r="E65" s="1985"/>
      <c r="F65" s="1985"/>
      <c r="G65" s="1986"/>
      <c r="H65" s="938"/>
      <c r="I65" s="2029"/>
      <c r="J65" s="941"/>
      <c r="K65" s="2009"/>
      <c r="L65" s="2010"/>
      <c r="M65" s="2010"/>
      <c r="N65" s="2010"/>
      <c r="O65" s="2010"/>
      <c r="P65" s="2010"/>
      <c r="Q65" s="1614"/>
      <c r="R65" s="1614"/>
      <c r="S65" s="1614"/>
      <c r="T65" s="1614"/>
      <c r="U65" s="1614"/>
      <c r="V65" s="1614"/>
      <c r="W65" s="1614"/>
      <c r="X65" s="1614"/>
      <c r="Y65" s="1614"/>
      <c r="Z65" s="1614"/>
      <c r="AA65" s="639"/>
      <c r="AB65" s="2022"/>
      <c r="AC65" s="2031"/>
      <c r="AD65" s="1973"/>
      <c r="AE65" s="1973"/>
      <c r="AF65" s="1973"/>
      <c r="AG65" s="1973"/>
      <c r="AH65" s="1973"/>
      <c r="AI65" s="1194"/>
      <c r="AJ65" s="1194"/>
      <c r="AK65" s="1194"/>
    </row>
    <row r="66" spans="1:37" x14ac:dyDescent="0.35">
      <c r="A66" s="1979"/>
      <c r="B66" s="1980"/>
      <c r="C66" s="1984"/>
      <c r="D66" s="1985"/>
      <c r="E66" s="1985"/>
      <c r="F66" s="1985"/>
      <c r="G66" s="1986"/>
      <c r="H66" s="938"/>
      <c r="I66" s="2029"/>
      <c r="J66" s="941"/>
      <c r="K66" s="2009"/>
      <c r="L66" s="2010"/>
      <c r="M66" s="2010"/>
      <c r="N66" s="2010"/>
      <c r="O66" s="2010"/>
      <c r="P66" s="2010"/>
      <c r="Q66" s="1978" t="s">
        <v>1296</v>
      </c>
      <c r="R66" s="1978"/>
      <c r="S66" s="1978"/>
      <c r="T66" s="1978"/>
      <c r="U66" s="1978"/>
      <c r="V66" s="1978"/>
      <c r="W66" s="1978"/>
      <c r="X66" s="1978"/>
      <c r="Y66" s="1978"/>
      <c r="Z66" s="1978"/>
      <c r="AA66" s="2015"/>
      <c r="AB66" s="2022"/>
      <c r="AC66" s="2031"/>
      <c r="AD66" s="1973"/>
      <c r="AE66" s="1973"/>
      <c r="AF66" s="1973"/>
      <c r="AG66" s="1973"/>
      <c r="AH66" s="1973"/>
      <c r="AI66" s="1194"/>
      <c r="AJ66" s="1194"/>
      <c r="AK66" s="1194"/>
    </row>
    <row r="67" spans="1:37" x14ac:dyDescent="0.35">
      <c r="A67" s="1979"/>
      <c r="B67" s="1980"/>
      <c r="C67" s="1984"/>
      <c r="D67" s="1985"/>
      <c r="E67" s="1985"/>
      <c r="F67" s="1985"/>
      <c r="G67" s="1986"/>
      <c r="H67" s="938"/>
      <c r="I67" s="2029"/>
      <c r="J67" s="941"/>
      <c r="K67" s="2009"/>
      <c r="L67" s="2010"/>
      <c r="M67" s="2010"/>
      <c r="N67" s="2010"/>
      <c r="O67" s="2010"/>
      <c r="P67" s="2010"/>
      <c r="Q67" s="1614"/>
      <c r="R67" s="1614"/>
      <c r="S67" s="1614"/>
      <c r="T67" s="1614"/>
      <c r="U67" s="1614"/>
      <c r="V67" s="1614"/>
      <c r="W67" s="1614"/>
      <c r="X67" s="1614"/>
      <c r="Y67" s="1614"/>
      <c r="Z67" s="1614"/>
      <c r="AA67" s="639"/>
      <c r="AB67" s="2022"/>
      <c r="AC67" s="2031"/>
      <c r="AD67" s="1973"/>
      <c r="AE67" s="1973"/>
      <c r="AF67" s="1973"/>
      <c r="AG67" s="1973"/>
      <c r="AH67" s="1973"/>
      <c r="AI67" s="1194"/>
      <c r="AJ67" s="1194"/>
      <c r="AK67" s="1194"/>
    </row>
    <row r="68" spans="1:37" x14ac:dyDescent="0.35">
      <c r="A68" s="1979"/>
      <c r="B68" s="1980"/>
      <c r="C68" s="1984"/>
      <c r="D68" s="1985"/>
      <c r="E68" s="1985"/>
      <c r="F68" s="1985"/>
      <c r="G68" s="1986"/>
      <c r="H68" s="938"/>
      <c r="I68" s="2029"/>
      <c r="J68" s="941"/>
      <c r="K68" s="2009"/>
      <c r="L68" s="2010"/>
      <c r="M68" s="2010"/>
      <c r="N68" s="2010"/>
      <c r="O68" s="2010"/>
      <c r="P68" s="2010"/>
      <c r="Q68" s="1978" t="s">
        <v>1316</v>
      </c>
      <c r="R68" s="1978"/>
      <c r="S68" s="1978"/>
      <c r="T68" s="1978"/>
      <c r="U68" s="1978"/>
      <c r="V68" s="1978"/>
      <c r="W68" s="1978"/>
      <c r="X68" s="1978"/>
      <c r="Y68" s="1978"/>
      <c r="Z68" s="1978"/>
      <c r="AA68" s="2015"/>
      <c r="AB68" s="2022"/>
      <c r="AC68" s="2031"/>
      <c r="AD68" s="1973"/>
      <c r="AE68" s="1973"/>
      <c r="AF68" s="1973"/>
      <c r="AG68" s="1973"/>
      <c r="AH68" s="1973"/>
      <c r="AI68" s="1194"/>
      <c r="AJ68" s="1194"/>
      <c r="AK68" s="1194"/>
    </row>
    <row r="69" spans="1:37" x14ac:dyDescent="0.35">
      <c r="A69" s="1979"/>
      <c r="B69" s="1980"/>
      <c r="C69" s="1984"/>
      <c r="D69" s="1985"/>
      <c r="E69" s="1985"/>
      <c r="F69" s="1985"/>
      <c r="G69" s="1986"/>
      <c r="H69" s="938"/>
      <c r="I69" s="2029"/>
      <c r="J69" s="941"/>
      <c r="K69" s="2009"/>
      <c r="L69" s="2010"/>
      <c r="M69" s="2010"/>
      <c r="N69" s="2010"/>
      <c r="O69" s="2010"/>
      <c r="P69" s="2010"/>
      <c r="Q69" s="1978" t="s">
        <v>1317</v>
      </c>
      <c r="R69" s="1978"/>
      <c r="S69" s="1978"/>
      <c r="T69" s="1978"/>
      <c r="U69" s="1978"/>
      <c r="V69" s="1978"/>
      <c r="W69" s="1978"/>
      <c r="X69" s="1978"/>
      <c r="Y69" s="1978"/>
      <c r="Z69" s="1978"/>
      <c r="AA69" s="2015"/>
      <c r="AB69" s="2022"/>
      <c r="AC69" s="2031"/>
      <c r="AD69" s="1973"/>
      <c r="AE69" s="1973"/>
      <c r="AF69" s="1973"/>
      <c r="AG69" s="1973"/>
      <c r="AH69" s="1973"/>
      <c r="AI69" s="1194"/>
      <c r="AJ69" s="1194"/>
      <c r="AK69" s="1194"/>
    </row>
    <row r="70" spans="1:37" x14ac:dyDescent="0.35">
      <c r="A70" s="1979"/>
      <c r="B70" s="1980"/>
      <c r="C70" s="1984"/>
      <c r="D70" s="1985"/>
      <c r="E70" s="1985"/>
      <c r="F70" s="1985"/>
      <c r="G70" s="1986"/>
      <c r="H70" s="938"/>
      <c r="I70" s="2029"/>
      <c r="J70" s="941"/>
      <c r="K70" s="2009"/>
      <c r="L70" s="2010"/>
      <c r="M70" s="2010"/>
      <c r="N70" s="2010"/>
      <c r="O70" s="2010"/>
      <c r="P70" s="2010"/>
      <c r="Q70" s="1978" t="s">
        <v>1318</v>
      </c>
      <c r="R70" s="1978"/>
      <c r="S70" s="1978"/>
      <c r="T70" s="1978"/>
      <c r="U70" s="1978"/>
      <c r="V70" s="1978"/>
      <c r="W70" s="1978"/>
      <c r="X70" s="1978"/>
      <c r="Y70" s="1978"/>
      <c r="Z70" s="1978"/>
      <c r="AA70" s="2015"/>
      <c r="AB70" s="2022"/>
      <c r="AC70" s="2031"/>
      <c r="AD70" s="1973"/>
      <c r="AE70" s="1973"/>
      <c r="AF70" s="1973"/>
      <c r="AG70" s="1973"/>
      <c r="AH70" s="1973"/>
      <c r="AI70" s="1194"/>
      <c r="AJ70" s="1194"/>
      <c r="AK70" s="1194"/>
    </row>
    <row r="71" spans="1:37" x14ac:dyDescent="0.35">
      <c r="A71" s="1979"/>
      <c r="B71" s="1980"/>
      <c r="C71" s="1984"/>
      <c r="D71" s="1985"/>
      <c r="E71" s="1985"/>
      <c r="F71" s="1985"/>
      <c r="G71" s="1986"/>
      <c r="H71" s="938"/>
      <c r="I71" s="2029"/>
      <c r="J71" s="941"/>
      <c r="K71" s="2009"/>
      <c r="L71" s="2010"/>
      <c r="M71" s="2010"/>
      <c r="N71" s="2010"/>
      <c r="O71" s="2010"/>
      <c r="P71" s="2010"/>
      <c r="Q71" s="1978" t="s">
        <v>1319</v>
      </c>
      <c r="R71" s="1978"/>
      <c r="S71" s="1978"/>
      <c r="T71" s="1978"/>
      <c r="U71" s="1978"/>
      <c r="V71" s="1978"/>
      <c r="W71" s="1978"/>
      <c r="X71" s="1978"/>
      <c r="Y71" s="1978"/>
      <c r="Z71" s="1978"/>
      <c r="AA71" s="2015"/>
      <c r="AB71" s="2022"/>
      <c r="AC71" s="2031"/>
      <c r="AD71" s="1973"/>
      <c r="AE71" s="1973"/>
      <c r="AF71" s="1973"/>
      <c r="AG71" s="1973"/>
      <c r="AH71" s="1973"/>
      <c r="AI71" s="1194"/>
      <c r="AJ71" s="1194"/>
      <c r="AK71" s="1194"/>
    </row>
    <row r="72" spans="1:37" x14ac:dyDescent="0.35">
      <c r="A72" s="1979"/>
      <c r="B72" s="1980"/>
      <c r="C72" s="1984"/>
      <c r="D72" s="1985"/>
      <c r="E72" s="1985"/>
      <c r="F72" s="1985"/>
      <c r="G72" s="1986"/>
      <c r="H72" s="938"/>
      <c r="I72" s="2029"/>
      <c r="J72" s="941"/>
      <c r="K72" s="2009"/>
      <c r="L72" s="2010"/>
      <c r="M72" s="2010"/>
      <c r="N72" s="2010"/>
      <c r="O72" s="2010"/>
      <c r="P72" s="2010"/>
      <c r="Q72" s="1978" t="s">
        <v>1320</v>
      </c>
      <c r="R72" s="1978"/>
      <c r="S72" s="1978"/>
      <c r="T72" s="1978"/>
      <c r="U72" s="1978"/>
      <c r="V72" s="1978"/>
      <c r="W72" s="1978"/>
      <c r="X72" s="1978"/>
      <c r="Y72" s="1978"/>
      <c r="Z72" s="1978"/>
      <c r="AA72" s="2015"/>
      <c r="AB72" s="2022"/>
      <c r="AC72" s="2031"/>
      <c r="AD72" s="1973"/>
      <c r="AE72" s="1973"/>
      <c r="AF72" s="1973"/>
      <c r="AG72" s="1973"/>
      <c r="AH72" s="1973"/>
      <c r="AI72" s="1194"/>
      <c r="AJ72" s="1194"/>
      <c r="AK72" s="1194"/>
    </row>
    <row r="73" spans="1:37" x14ac:dyDescent="0.35">
      <c r="A73" s="1979"/>
      <c r="B73" s="1980"/>
      <c r="C73" s="1984"/>
      <c r="D73" s="1985"/>
      <c r="E73" s="1985"/>
      <c r="F73" s="1985"/>
      <c r="G73" s="1986"/>
      <c r="H73" s="938"/>
      <c r="I73" s="2029"/>
      <c r="J73" s="941"/>
      <c r="K73" s="2009"/>
      <c r="L73" s="2010"/>
      <c r="M73" s="2010"/>
      <c r="N73" s="2010"/>
      <c r="O73" s="2010"/>
      <c r="P73" s="2010"/>
      <c r="Q73" s="1978" t="s">
        <v>1321</v>
      </c>
      <c r="R73" s="1978"/>
      <c r="S73" s="1978"/>
      <c r="T73" s="1978"/>
      <c r="U73" s="1978"/>
      <c r="V73" s="1978"/>
      <c r="W73" s="1978"/>
      <c r="X73" s="1978"/>
      <c r="Y73" s="1978"/>
      <c r="Z73" s="1978"/>
      <c r="AA73" s="2015"/>
      <c r="AB73" s="2022"/>
      <c r="AC73" s="2031"/>
      <c r="AD73" s="1973"/>
      <c r="AE73" s="1973"/>
      <c r="AF73" s="1973"/>
      <c r="AG73" s="1973"/>
      <c r="AH73" s="1973"/>
      <c r="AI73" s="1194"/>
      <c r="AJ73" s="1194"/>
      <c r="AK73" s="1194"/>
    </row>
    <row r="74" spans="1:37" x14ac:dyDescent="0.35">
      <c r="A74" s="1979"/>
      <c r="B74" s="1980"/>
      <c r="C74" s="1984"/>
      <c r="D74" s="1985"/>
      <c r="E74" s="1985"/>
      <c r="F74" s="1985"/>
      <c r="G74" s="1986"/>
      <c r="H74" s="938"/>
      <c r="I74" s="2029"/>
      <c r="J74" s="941"/>
      <c r="K74" s="2009"/>
      <c r="L74" s="2010"/>
      <c r="M74" s="2010"/>
      <c r="N74" s="2010"/>
      <c r="O74" s="2010"/>
      <c r="P74" s="2010"/>
      <c r="Q74" s="1978" t="s">
        <v>1322</v>
      </c>
      <c r="R74" s="1978"/>
      <c r="S74" s="1978"/>
      <c r="T74" s="1978"/>
      <c r="U74" s="1978"/>
      <c r="V74" s="1978"/>
      <c r="W74" s="1978"/>
      <c r="X74" s="1978"/>
      <c r="Y74" s="1978"/>
      <c r="Z74" s="1978"/>
      <c r="AA74" s="2015"/>
      <c r="AB74" s="2022"/>
      <c r="AC74" s="2031"/>
      <c r="AD74" s="1973"/>
      <c r="AE74" s="1973"/>
      <c r="AF74" s="1973"/>
      <c r="AG74" s="1973"/>
      <c r="AH74" s="1973"/>
      <c r="AI74" s="1194"/>
      <c r="AJ74" s="1194"/>
      <c r="AK74" s="1194"/>
    </row>
    <row r="75" spans="1:37" x14ac:dyDescent="0.35">
      <c r="A75" s="1979"/>
      <c r="B75" s="1980"/>
      <c r="C75" s="1984"/>
      <c r="D75" s="1985"/>
      <c r="E75" s="1985"/>
      <c r="F75" s="1985"/>
      <c r="G75" s="1986"/>
      <c r="H75" s="938"/>
      <c r="I75" s="2029"/>
      <c r="J75" s="941"/>
      <c r="K75" s="2009"/>
      <c r="L75" s="2010"/>
      <c r="M75" s="2010"/>
      <c r="N75" s="2010"/>
      <c r="O75" s="2010"/>
      <c r="P75" s="2010"/>
      <c r="Q75" s="1978" t="s">
        <v>1323</v>
      </c>
      <c r="R75" s="1978"/>
      <c r="S75" s="1978"/>
      <c r="T75" s="1978"/>
      <c r="U75" s="1978"/>
      <c r="V75" s="1978"/>
      <c r="W75" s="1978"/>
      <c r="X75" s="1978"/>
      <c r="Y75" s="1978"/>
      <c r="Z75" s="1978"/>
      <c r="AA75" s="2015"/>
      <c r="AB75" s="2022"/>
      <c r="AC75" s="2031"/>
      <c r="AD75" s="1973"/>
      <c r="AE75" s="1973"/>
      <c r="AF75" s="1973"/>
      <c r="AG75" s="1973"/>
      <c r="AH75" s="1973"/>
      <c r="AI75" s="1194"/>
      <c r="AJ75" s="1194"/>
      <c r="AK75" s="1194"/>
    </row>
    <row r="76" spans="1:37" x14ac:dyDescent="0.35">
      <c r="A76" s="1979"/>
      <c r="B76" s="1980"/>
      <c r="C76" s="1987"/>
      <c r="D76" s="1988"/>
      <c r="E76" s="1988"/>
      <c r="F76" s="1988"/>
      <c r="G76" s="1989"/>
      <c r="H76" s="939"/>
      <c r="I76" s="2030"/>
      <c r="J76" s="942"/>
      <c r="K76" s="2011"/>
      <c r="L76" s="2012"/>
      <c r="M76" s="2012"/>
      <c r="N76" s="2012"/>
      <c r="O76" s="2012"/>
      <c r="P76" s="2012"/>
      <c r="Q76" s="1978" t="s">
        <v>1324</v>
      </c>
      <c r="R76" s="1978"/>
      <c r="S76" s="1978"/>
      <c r="T76" s="1978"/>
      <c r="U76" s="1978"/>
      <c r="V76" s="1978"/>
      <c r="W76" s="1978"/>
      <c r="X76" s="1978"/>
      <c r="Y76" s="1978"/>
      <c r="Z76" s="1978"/>
      <c r="AA76" s="2015"/>
      <c r="AB76" s="2022"/>
      <c r="AC76" s="2031"/>
      <c r="AD76" s="1973"/>
      <c r="AE76" s="1973"/>
      <c r="AF76" s="1973"/>
      <c r="AG76" s="1973"/>
      <c r="AH76" s="1973"/>
      <c r="AI76" s="1194"/>
      <c r="AJ76" s="1194"/>
      <c r="AK76" s="1194"/>
    </row>
    <row r="77" spans="1:37" x14ac:dyDescent="0.35">
      <c r="A77" s="322"/>
      <c r="B77" s="217"/>
      <c r="C77" s="1994" t="s">
        <v>342</v>
      </c>
      <c r="D77" s="1995"/>
      <c r="E77" s="1995"/>
      <c r="F77" s="1995"/>
      <c r="G77" s="1996"/>
      <c r="H77" s="395">
        <v>37.270000000000003</v>
      </c>
      <c r="I77" s="400">
        <v>27.08</v>
      </c>
      <c r="J77" s="392">
        <v>1.38</v>
      </c>
      <c r="K77" s="1997">
        <v>0.53190000000000004</v>
      </c>
      <c r="L77" s="1998"/>
      <c r="M77" s="1998"/>
      <c r="N77" s="1998"/>
      <c r="O77" s="1998"/>
      <c r="P77" s="1998"/>
      <c r="Q77" s="1978" t="s">
        <v>1325</v>
      </c>
      <c r="R77" s="1978"/>
      <c r="S77" s="1978"/>
      <c r="T77" s="1978"/>
      <c r="U77" s="1978"/>
      <c r="V77" s="1978"/>
      <c r="W77" s="1978"/>
      <c r="X77" s="1978"/>
      <c r="Y77" s="1978"/>
      <c r="Z77" s="1978"/>
      <c r="AA77" s="2015"/>
      <c r="AB77" s="58"/>
      <c r="AC77" s="399"/>
      <c r="AD77" s="387"/>
      <c r="AE77" s="1973"/>
      <c r="AF77" s="1973"/>
      <c r="AG77" s="387"/>
      <c r="AH77" s="387"/>
      <c r="AI77" s="1194"/>
      <c r="AJ77" s="1194"/>
      <c r="AK77" s="322"/>
    </row>
    <row r="78" spans="1:37" ht="15" thickBot="1" x14ac:dyDescent="0.4">
      <c r="A78" s="322"/>
      <c r="B78" s="217"/>
      <c r="C78" s="1994" t="s">
        <v>343</v>
      </c>
      <c r="D78" s="1995"/>
      <c r="E78" s="1995"/>
      <c r="F78" s="1995"/>
      <c r="G78" s="1996"/>
      <c r="H78" s="395">
        <v>74.739999999999995</v>
      </c>
      <c r="I78" s="400">
        <v>60</v>
      </c>
      <c r="J78" s="392">
        <v>1.25</v>
      </c>
      <c r="K78" s="1997">
        <v>0.74490000000000001</v>
      </c>
      <c r="L78" s="1998"/>
      <c r="M78" s="1998"/>
      <c r="N78" s="1998"/>
      <c r="O78" s="1998"/>
      <c r="P78" s="1998"/>
      <c r="Q78" s="2005" t="s">
        <v>1306</v>
      </c>
      <c r="R78" s="2005"/>
      <c r="S78" s="2005"/>
      <c r="T78" s="2005"/>
      <c r="U78" s="2005"/>
      <c r="V78" s="2005"/>
      <c r="W78" s="2005"/>
      <c r="X78" s="2005"/>
      <c r="Y78" s="2005"/>
      <c r="Z78" s="2005"/>
      <c r="AA78" s="2021"/>
      <c r="AB78" s="58"/>
      <c r="AC78" s="399"/>
      <c r="AD78" s="387"/>
      <c r="AE78" s="1973"/>
      <c r="AF78" s="1973"/>
      <c r="AG78" s="387"/>
      <c r="AH78" s="387"/>
      <c r="AI78" s="1194"/>
      <c r="AJ78" s="1194"/>
      <c r="AK78" s="322"/>
    </row>
    <row r="79" spans="1:37" ht="37.5" customHeight="1" x14ac:dyDescent="0.35">
      <c r="A79" s="1979"/>
      <c r="B79" s="1980"/>
      <c r="C79" s="2032" t="s">
        <v>344</v>
      </c>
      <c r="D79" s="2033"/>
      <c r="E79" s="2033"/>
      <c r="F79" s="2033"/>
      <c r="G79" s="2034"/>
      <c r="H79" s="937">
        <v>50.55</v>
      </c>
      <c r="I79" s="2035">
        <v>52</v>
      </c>
      <c r="J79" s="940">
        <v>0.97</v>
      </c>
      <c r="K79" s="2038">
        <v>0.88890000000000002</v>
      </c>
      <c r="L79" s="2039"/>
      <c r="M79" s="2039"/>
      <c r="N79" s="2039"/>
      <c r="O79" s="2039"/>
      <c r="P79" s="2039"/>
      <c r="Q79" s="2013" t="s">
        <v>1326</v>
      </c>
      <c r="R79" s="2013"/>
      <c r="S79" s="2013"/>
      <c r="T79" s="2013"/>
      <c r="U79" s="2013"/>
      <c r="V79" s="2013"/>
      <c r="W79" s="2013"/>
      <c r="X79" s="2013"/>
      <c r="Y79" s="2013"/>
      <c r="Z79" s="2013"/>
      <c r="AA79" s="2027"/>
      <c r="AB79" s="2022"/>
      <c r="AC79" s="2036"/>
      <c r="AD79" s="2037"/>
      <c r="AE79" s="1973"/>
      <c r="AF79" s="1973"/>
      <c r="AG79" s="1973"/>
      <c r="AH79" s="1973"/>
      <c r="AI79" s="1194"/>
      <c r="AJ79" s="1194"/>
      <c r="AK79" s="1194"/>
    </row>
    <row r="80" spans="1:37" x14ac:dyDescent="0.35">
      <c r="A80" s="1979"/>
      <c r="B80" s="1980"/>
      <c r="C80" s="1984"/>
      <c r="D80" s="1985"/>
      <c r="E80" s="1985"/>
      <c r="F80" s="1985"/>
      <c r="G80" s="1986"/>
      <c r="H80" s="938"/>
      <c r="I80" s="2029"/>
      <c r="J80" s="941"/>
      <c r="K80" s="2009"/>
      <c r="L80" s="2010"/>
      <c r="M80" s="2010"/>
      <c r="N80" s="2010"/>
      <c r="O80" s="2010"/>
      <c r="P80" s="2010"/>
      <c r="Q80" s="1614"/>
      <c r="R80" s="1614"/>
      <c r="S80" s="1614"/>
      <c r="T80" s="1614"/>
      <c r="U80" s="1614"/>
      <c r="V80" s="1614"/>
      <c r="W80" s="1614"/>
      <c r="X80" s="1614"/>
      <c r="Y80" s="1614"/>
      <c r="Z80" s="1614"/>
      <c r="AA80" s="639"/>
      <c r="AB80" s="2022"/>
      <c r="AC80" s="2036"/>
      <c r="AD80" s="2037"/>
      <c r="AE80" s="1973"/>
      <c r="AF80" s="1973"/>
      <c r="AG80" s="1973"/>
      <c r="AH80" s="1973"/>
      <c r="AI80" s="1194"/>
      <c r="AJ80" s="1194"/>
      <c r="AK80" s="1194"/>
    </row>
    <row r="81" spans="1:37" x14ac:dyDescent="0.35">
      <c r="A81" s="1979"/>
      <c r="B81" s="1980"/>
      <c r="C81" s="1984"/>
      <c r="D81" s="1985"/>
      <c r="E81" s="1985"/>
      <c r="F81" s="1985"/>
      <c r="G81" s="1986"/>
      <c r="H81" s="938"/>
      <c r="I81" s="2029"/>
      <c r="J81" s="941"/>
      <c r="K81" s="2009"/>
      <c r="L81" s="2010"/>
      <c r="M81" s="2010"/>
      <c r="N81" s="2010"/>
      <c r="O81" s="2010"/>
      <c r="P81" s="2010"/>
      <c r="Q81" s="1978" t="s">
        <v>1296</v>
      </c>
      <c r="R81" s="1978"/>
      <c r="S81" s="1978"/>
      <c r="T81" s="1978"/>
      <c r="U81" s="1978"/>
      <c r="V81" s="1978"/>
      <c r="W81" s="1978"/>
      <c r="X81" s="1978"/>
      <c r="Y81" s="1978"/>
      <c r="Z81" s="1978"/>
      <c r="AA81" s="2015"/>
      <c r="AB81" s="2022"/>
      <c r="AC81" s="2036"/>
      <c r="AD81" s="2037"/>
      <c r="AE81" s="1973"/>
      <c r="AF81" s="1973"/>
      <c r="AG81" s="1973"/>
      <c r="AH81" s="1973"/>
      <c r="AI81" s="1194"/>
      <c r="AJ81" s="1194"/>
      <c r="AK81" s="1194"/>
    </row>
    <row r="82" spans="1:37" x14ac:dyDescent="0.35">
      <c r="A82" s="1979"/>
      <c r="B82" s="1980"/>
      <c r="C82" s="1984"/>
      <c r="D82" s="1985"/>
      <c r="E82" s="1985"/>
      <c r="F82" s="1985"/>
      <c r="G82" s="1986"/>
      <c r="H82" s="938"/>
      <c r="I82" s="2029"/>
      <c r="J82" s="941"/>
      <c r="K82" s="2009"/>
      <c r="L82" s="2010"/>
      <c r="M82" s="2010"/>
      <c r="N82" s="2010"/>
      <c r="O82" s="2010"/>
      <c r="P82" s="2010"/>
      <c r="Q82" s="1614"/>
      <c r="R82" s="1614"/>
      <c r="S82" s="1614"/>
      <c r="T82" s="1614"/>
      <c r="U82" s="1614"/>
      <c r="V82" s="1614"/>
      <c r="W82" s="1614"/>
      <c r="X82" s="1614"/>
      <c r="Y82" s="1614"/>
      <c r="Z82" s="1614"/>
      <c r="AA82" s="639"/>
      <c r="AB82" s="2022"/>
      <c r="AC82" s="2036"/>
      <c r="AD82" s="2037"/>
      <c r="AE82" s="1973"/>
      <c r="AF82" s="1973"/>
      <c r="AG82" s="1973"/>
      <c r="AH82" s="1973"/>
      <c r="AI82" s="1194"/>
      <c r="AJ82" s="1194"/>
      <c r="AK82" s="1194"/>
    </row>
    <row r="83" spans="1:37" x14ac:dyDescent="0.35">
      <c r="A83" s="1979"/>
      <c r="B83" s="1980"/>
      <c r="C83" s="1984"/>
      <c r="D83" s="1985"/>
      <c r="E83" s="1985"/>
      <c r="F83" s="1985"/>
      <c r="G83" s="1986"/>
      <c r="H83" s="938"/>
      <c r="I83" s="2029"/>
      <c r="J83" s="941"/>
      <c r="K83" s="2009"/>
      <c r="L83" s="2010"/>
      <c r="M83" s="2010"/>
      <c r="N83" s="2010"/>
      <c r="O83" s="2010"/>
      <c r="P83" s="2010"/>
      <c r="Q83" s="1978" t="s">
        <v>1327</v>
      </c>
      <c r="R83" s="1978"/>
      <c r="S83" s="1978"/>
      <c r="T83" s="1978"/>
      <c r="U83" s="1978"/>
      <c r="V83" s="1978"/>
      <c r="W83" s="1978"/>
      <c r="X83" s="1978"/>
      <c r="Y83" s="1978"/>
      <c r="Z83" s="1978"/>
      <c r="AA83" s="2015"/>
      <c r="AB83" s="2022"/>
      <c r="AC83" s="2036"/>
      <c r="AD83" s="2037"/>
      <c r="AE83" s="1973"/>
      <c r="AF83" s="1973"/>
      <c r="AG83" s="1973"/>
      <c r="AH83" s="1973"/>
      <c r="AI83" s="1194"/>
      <c r="AJ83" s="1194"/>
      <c r="AK83" s="1194"/>
    </row>
    <row r="84" spans="1:37" x14ac:dyDescent="0.35">
      <c r="A84" s="1979"/>
      <c r="B84" s="1980"/>
      <c r="C84" s="1984"/>
      <c r="D84" s="1985"/>
      <c r="E84" s="1985"/>
      <c r="F84" s="1985"/>
      <c r="G84" s="1986"/>
      <c r="H84" s="938"/>
      <c r="I84" s="2029"/>
      <c r="J84" s="941"/>
      <c r="K84" s="2009"/>
      <c r="L84" s="2010"/>
      <c r="M84" s="2010"/>
      <c r="N84" s="2010"/>
      <c r="O84" s="2010"/>
      <c r="P84" s="2010"/>
      <c r="Q84" s="1978" t="s">
        <v>1328</v>
      </c>
      <c r="R84" s="1978"/>
      <c r="S84" s="1978"/>
      <c r="T84" s="1978"/>
      <c r="U84" s="1978"/>
      <c r="V84" s="1978"/>
      <c r="W84" s="1978"/>
      <c r="X84" s="1978"/>
      <c r="Y84" s="1978"/>
      <c r="Z84" s="1978"/>
      <c r="AA84" s="2015"/>
      <c r="AB84" s="2022"/>
      <c r="AC84" s="2036"/>
      <c r="AD84" s="2037"/>
      <c r="AE84" s="1973"/>
      <c r="AF84" s="1973"/>
      <c r="AG84" s="1973"/>
      <c r="AH84" s="1973"/>
      <c r="AI84" s="1194"/>
      <c r="AJ84" s="1194"/>
      <c r="AK84" s="1194"/>
    </row>
    <row r="85" spans="1:37" x14ac:dyDescent="0.35">
      <c r="A85" s="1979"/>
      <c r="B85" s="1980"/>
      <c r="C85" s="1984"/>
      <c r="D85" s="1985"/>
      <c r="E85" s="1985"/>
      <c r="F85" s="1985"/>
      <c r="G85" s="1986"/>
      <c r="H85" s="938"/>
      <c r="I85" s="2029"/>
      <c r="J85" s="941"/>
      <c r="K85" s="2009"/>
      <c r="L85" s="2010"/>
      <c r="M85" s="2010"/>
      <c r="N85" s="2010"/>
      <c r="O85" s="2010"/>
      <c r="P85" s="2010"/>
      <c r="Q85" s="1978" t="s">
        <v>1329</v>
      </c>
      <c r="R85" s="1978"/>
      <c r="S85" s="1978"/>
      <c r="T85" s="1978"/>
      <c r="U85" s="1978"/>
      <c r="V85" s="1978"/>
      <c r="W85" s="1978"/>
      <c r="X85" s="1978"/>
      <c r="Y85" s="1978"/>
      <c r="Z85" s="1978"/>
      <c r="AA85" s="2015"/>
      <c r="AB85" s="2022"/>
      <c r="AC85" s="2036"/>
      <c r="AD85" s="2037"/>
      <c r="AE85" s="1973"/>
      <c r="AF85" s="1973"/>
      <c r="AG85" s="1973"/>
      <c r="AH85" s="1973"/>
      <c r="AI85" s="1194"/>
      <c r="AJ85" s="1194"/>
      <c r="AK85" s="1194"/>
    </row>
    <row r="86" spans="1:37" x14ac:dyDescent="0.35">
      <c r="A86" s="1979"/>
      <c r="B86" s="1980"/>
      <c r="C86" s="1984"/>
      <c r="D86" s="1985"/>
      <c r="E86" s="1985"/>
      <c r="F86" s="1985"/>
      <c r="G86" s="1986"/>
      <c r="H86" s="938"/>
      <c r="I86" s="2029"/>
      <c r="J86" s="941"/>
      <c r="K86" s="2009"/>
      <c r="L86" s="2010"/>
      <c r="M86" s="2010"/>
      <c r="N86" s="2010"/>
      <c r="O86" s="2010"/>
      <c r="P86" s="2010"/>
      <c r="Q86" s="1978" t="s">
        <v>1330</v>
      </c>
      <c r="R86" s="1978"/>
      <c r="S86" s="1978"/>
      <c r="T86" s="1978"/>
      <c r="U86" s="1978"/>
      <c r="V86" s="1978"/>
      <c r="W86" s="1978"/>
      <c r="X86" s="1978"/>
      <c r="Y86" s="1978"/>
      <c r="Z86" s="1978"/>
      <c r="AA86" s="2015"/>
      <c r="AB86" s="2022"/>
      <c r="AC86" s="2036"/>
      <c r="AD86" s="2037"/>
      <c r="AE86" s="1973"/>
      <c r="AF86" s="1973"/>
      <c r="AG86" s="1973"/>
      <c r="AH86" s="1973"/>
      <c r="AI86" s="1194"/>
      <c r="AJ86" s="1194"/>
      <c r="AK86" s="1194"/>
    </row>
    <row r="87" spans="1:37" x14ac:dyDescent="0.35">
      <c r="A87" s="1979"/>
      <c r="B87" s="1980"/>
      <c r="C87" s="1984"/>
      <c r="D87" s="1985"/>
      <c r="E87" s="1985"/>
      <c r="F87" s="1985"/>
      <c r="G87" s="1986"/>
      <c r="H87" s="938"/>
      <c r="I87" s="2029"/>
      <c r="J87" s="941"/>
      <c r="K87" s="2009"/>
      <c r="L87" s="2010"/>
      <c r="M87" s="2010"/>
      <c r="N87" s="2010"/>
      <c r="O87" s="2010"/>
      <c r="P87" s="2010"/>
      <c r="Q87" s="1978" t="s">
        <v>1331</v>
      </c>
      <c r="R87" s="1978"/>
      <c r="S87" s="1978"/>
      <c r="T87" s="1978"/>
      <c r="U87" s="1978"/>
      <c r="V87" s="1978"/>
      <c r="W87" s="1978"/>
      <c r="X87" s="1978"/>
      <c r="Y87" s="1978"/>
      <c r="Z87" s="1978"/>
      <c r="AA87" s="2015"/>
      <c r="AB87" s="2022"/>
      <c r="AC87" s="2036"/>
      <c r="AD87" s="2037"/>
      <c r="AE87" s="1973"/>
      <c r="AF87" s="1973"/>
      <c r="AG87" s="1973"/>
      <c r="AH87" s="1973"/>
      <c r="AI87" s="1194"/>
      <c r="AJ87" s="1194"/>
      <c r="AK87" s="1194"/>
    </row>
    <row r="88" spans="1:37" x14ac:dyDescent="0.35">
      <c r="A88" s="1979"/>
      <c r="B88" s="1980"/>
      <c r="C88" s="1984"/>
      <c r="D88" s="1985"/>
      <c r="E88" s="1985"/>
      <c r="F88" s="1985"/>
      <c r="G88" s="1986"/>
      <c r="H88" s="938"/>
      <c r="I88" s="2029"/>
      <c r="J88" s="941"/>
      <c r="K88" s="2009"/>
      <c r="L88" s="2010"/>
      <c r="M88" s="2010"/>
      <c r="N88" s="2010"/>
      <c r="O88" s="2010"/>
      <c r="P88" s="2010"/>
      <c r="Q88" s="1978" t="s">
        <v>1332</v>
      </c>
      <c r="R88" s="1978"/>
      <c r="S88" s="1978"/>
      <c r="T88" s="1978"/>
      <c r="U88" s="1978"/>
      <c r="V88" s="1978"/>
      <c r="W88" s="1978"/>
      <c r="X88" s="1978"/>
      <c r="Y88" s="1978"/>
      <c r="Z88" s="1978"/>
      <c r="AA88" s="2015"/>
      <c r="AB88" s="2022"/>
      <c r="AC88" s="2036"/>
      <c r="AD88" s="2037"/>
      <c r="AE88" s="1973"/>
      <c r="AF88" s="1973"/>
      <c r="AG88" s="1973"/>
      <c r="AH88" s="1973"/>
      <c r="AI88" s="1194"/>
      <c r="AJ88" s="1194"/>
      <c r="AK88" s="1194"/>
    </row>
    <row r="89" spans="1:37" x14ac:dyDescent="0.35">
      <c r="A89" s="1979"/>
      <c r="B89" s="1980"/>
      <c r="C89" s="1984"/>
      <c r="D89" s="1985"/>
      <c r="E89" s="1985"/>
      <c r="F89" s="1985"/>
      <c r="G89" s="1986"/>
      <c r="H89" s="938"/>
      <c r="I89" s="2029"/>
      <c r="J89" s="941"/>
      <c r="K89" s="2009"/>
      <c r="L89" s="2010"/>
      <c r="M89" s="2010"/>
      <c r="N89" s="2010"/>
      <c r="O89" s="2010"/>
      <c r="P89" s="2010"/>
      <c r="Q89" s="1978" t="s">
        <v>1333</v>
      </c>
      <c r="R89" s="1978"/>
      <c r="S89" s="1978"/>
      <c r="T89" s="1978"/>
      <c r="U89" s="1978"/>
      <c r="V89" s="1978"/>
      <c r="W89" s="1978"/>
      <c r="X89" s="1978"/>
      <c r="Y89" s="1978"/>
      <c r="Z89" s="1978"/>
      <c r="AA89" s="2015"/>
      <c r="AB89" s="2022"/>
      <c r="AC89" s="2036"/>
      <c r="AD89" s="2037"/>
      <c r="AE89" s="1973"/>
      <c r="AF89" s="1973"/>
      <c r="AG89" s="1973"/>
      <c r="AH89" s="1973"/>
      <c r="AI89" s="1194"/>
      <c r="AJ89" s="1194"/>
      <c r="AK89" s="1194"/>
    </row>
    <row r="90" spans="1:37" x14ac:dyDescent="0.35">
      <c r="A90" s="1979"/>
      <c r="B90" s="1980"/>
      <c r="C90" s="1984"/>
      <c r="D90" s="1985"/>
      <c r="E90" s="1985"/>
      <c r="F90" s="1985"/>
      <c r="G90" s="1986"/>
      <c r="H90" s="938"/>
      <c r="I90" s="2029"/>
      <c r="J90" s="941"/>
      <c r="K90" s="2009"/>
      <c r="L90" s="2010"/>
      <c r="M90" s="2010"/>
      <c r="N90" s="2010"/>
      <c r="O90" s="2010"/>
      <c r="P90" s="2010"/>
      <c r="Q90" s="1978" t="s">
        <v>1334</v>
      </c>
      <c r="R90" s="1978"/>
      <c r="S90" s="1978"/>
      <c r="T90" s="1978"/>
      <c r="U90" s="1978"/>
      <c r="V90" s="1978"/>
      <c r="W90" s="1978"/>
      <c r="X90" s="1978"/>
      <c r="Y90" s="1978"/>
      <c r="Z90" s="1978"/>
      <c r="AA90" s="2015"/>
      <c r="AB90" s="2022"/>
      <c r="AC90" s="2036"/>
      <c r="AD90" s="2037"/>
      <c r="AE90" s="1973"/>
      <c r="AF90" s="1973"/>
      <c r="AG90" s="1973"/>
      <c r="AH90" s="1973"/>
      <c r="AI90" s="1194"/>
      <c r="AJ90" s="1194"/>
      <c r="AK90" s="1194"/>
    </row>
    <row r="91" spans="1:37" x14ac:dyDescent="0.35">
      <c r="A91" s="1979"/>
      <c r="B91" s="1980"/>
      <c r="C91" s="1987"/>
      <c r="D91" s="1988"/>
      <c r="E91" s="1988"/>
      <c r="F91" s="1988"/>
      <c r="G91" s="1989"/>
      <c r="H91" s="939"/>
      <c r="I91" s="2030"/>
      <c r="J91" s="942"/>
      <c r="K91" s="2011"/>
      <c r="L91" s="2012"/>
      <c r="M91" s="2012"/>
      <c r="N91" s="2012"/>
      <c r="O91" s="2012"/>
      <c r="P91" s="2012"/>
      <c r="Q91" s="1978" t="s">
        <v>1335</v>
      </c>
      <c r="R91" s="1978"/>
      <c r="S91" s="1978"/>
      <c r="T91" s="1978"/>
      <c r="U91" s="1978"/>
      <c r="V91" s="1978"/>
      <c r="W91" s="1978"/>
      <c r="X91" s="1978"/>
      <c r="Y91" s="1978"/>
      <c r="Z91" s="1978"/>
      <c r="AA91" s="2015"/>
      <c r="AB91" s="2022"/>
      <c r="AC91" s="2036"/>
      <c r="AD91" s="2037"/>
      <c r="AE91" s="1973"/>
      <c r="AF91" s="1973"/>
      <c r="AG91" s="1973"/>
      <c r="AH91" s="1973"/>
      <c r="AI91" s="1194"/>
      <c r="AJ91" s="1194"/>
      <c r="AK91" s="1194"/>
    </row>
    <row r="92" spans="1:37" x14ac:dyDescent="0.35">
      <c r="A92" s="322"/>
      <c r="B92" s="217"/>
      <c r="C92" s="1994" t="s">
        <v>345</v>
      </c>
      <c r="D92" s="1995"/>
      <c r="E92" s="1995"/>
      <c r="F92" s="1995"/>
      <c r="G92" s="1996"/>
      <c r="H92" s="395">
        <v>15.92</v>
      </c>
      <c r="I92" s="400">
        <v>20</v>
      </c>
      <c r="J92" s="392">
        <v>0.8</v>
      </c>
      <c r="K92" s="1997">
        <v>0.93430000000000002</v>
      </c>
      <c r="L92" s="1998"/>
      <c r="M92" s="1998"/>
      <c r="N92" s="1998"/>
      <c r="O92" s="1998"/>
      <c r="P92" s="1998"/>
      <c r="Q92" s="1978"/>
      <c r="R92" s="1978"/>
      <c r="S92" s="1978"/>
      <c r="T92" s="1978"/>
      <c r="U92" s="1978"/>
      <c r="V92" s="1978"/>
      <c r="W92" s="1978"/>
      <c r="X92" s="1978"/>
      <c r="Y92" s="1978"/>
      <c r="Z92" s="1978"/>
      <c r="AA92" s="2015"/>
      <c r="AB92" s="58"/>
      <c r="AC92" s="401"/>
      <c r="AD92" s="401"/>
      <c r="AE92" s="1973"/>
      <c r="AF92" s="1973"/>
      <c r="AG92" s="387"/>
      <c r="AH92" s="387"/>
      <c r="AI92" s="1194"/>
      <c r="AJ92" s="1194"/>
      <c r="AK92" s="322"/>
    </row>
    <row r="93" spans="1:37" ht="15" thickBot="1" x14ac:dyDescent="0.4">
      <c r="A93" s="322"/>
      <c r="B93" s="217"/>
      <c r="C93" s="1999" t="s">
        <v>346</v>
      </c>
      <c r="D93" s="2000"/>
      <c r="E93" s="2000"/>
      <c r="F93" s="2000"/>
      <c r="G93" s="2001"/>
      <c r="H93" s="402">
        <v>32.18</v>
      </c>
      <c r="I93" s="397">
        <v>29.42</v>
      </c>
      <c r="J93" s="403">
        <v>1.0900000000000001</v>
      </c>
      <c r="K93" s="2002">
        <v>1.026</v>
      </c>
      <c r="L93" s="2003"/>
      <c r="M93" s="2003"/>
      <c r="N93" s="2003"/>
      <c r="O93" s="2003"/>
      <c r="P93" s="2003"/>
      <c r="Q93" s="2005" t="s">
        <v>1306</v>
      </c>
      <c r="R93" s="2005"/>
      <c r="S93" s="2005"/>
      <c r="T93" s="2005"/>
      <c r="U93" s="2005"/>
      <c r="V93" s="2005"/>
      <c r="W93" s="2005"/>
      <c r="X93" s="2005"/>
      <c r="Y93" s="2005"/>
      <c r="Z93" s="2005"/>
      <c r="AA93" s="2021"/>
      <c r="AB93" s="58"/>
      <c r="AC93" s="401"/>
      <c r="AD93" s="401"/>
      <c r="AE93" s="1973"/>
      <c r="AF93" s="1973"/>
      <c r="AG93" s="387"/>
      <c r="AH93" s="387"/>
      <c r="AI93" s="1194"/>
      <c r="AJ93" s="1194"/>
      <c r="AK93" s="322"/>
    </row>
    <row r="94" spans="1:37" ht="15" thickBot="1" x14ac:dyDescent="0.4">
      <c r="A94" s="322"/>
      <c r="B94" s="217"/>
      <c r="C94" s="2040" t="s">
        <v>46</v>
      </c>
      <c r="D94" s="2041"/>
      <c r="E94" s="2041"/>
      <c r="F94" s="2041"/>
      <c r="G94" s="2042"/>
      <c r="H94" s="404">
        <v>360.06</v>
      </c>
      <c r="I94" s="404">
        <v>350.95</v>
      </c>
      <c r="J94" s="405"/>
      <c r="K94" s="2043"/>
      <c r="L94" s="2044"/>
      <c r="M94" s="2044"/>
      <c r="N94" s="2044"/>
      <c r="O94" s="2044"/>
      <c r="P94" s="2044"/>
      <c r="Q94" s="2044"/>
      <c r="R94" s="2044"/>
      <c r="S94" s="2044"/>
      <c r="T94" s="2044"/>
      <c r="U94" s="2044"/>
      <c r="V94" s="2044"/>
      <c r="W94" s="2044"/>
      <c r="X94" s="2044"/>
      <c r="Y94" s="2044"/>
      <c r="Z94" s="2044"/>
      <c r="AA94" s="2044"/>
      <c r="AB94" s="58"/>
      <c r="AC94" s="401"/>
      <c r="AD94" s="401"/>
      <c r="AE94" s="1973"/>
      <c r="AF94" s="1973"/>
      <c r="AG94" s="387"/>
      <c r="AH94" s="387"/>
      <c r="AI94" s="1194"/>
      <c r="AJ94" s="1194"/>
      <c r="AK94" s="322"/>
    </row>
    <row r="95" spans="1:37" ht="15" thickBot="1" x14ac:dyDescent="0.4">
      <c r="A95" s="322"/>
      <c r="B95" s="217"/>
      <c r="C95" s="2045" t="s">
        <v>347</v>
      </c>
      <c r="D95" s="2046"/>
      <c r="E95" s="2046"/>
      <c r="F95" s="2046"/>
      <c r="G95" s="2046"/>
      <c r="H95" s="2047"/>
      <c r="I95" s="408">
        <v>350.95</v>
      </c>
      <c r="J95" s="406"/>
      <c r="K95" s="2043"/>
      <c r="L95" s="2044"/>
      <c r="M95" s="2044"/>
      <c r="N95" s="2044"/>
      <c r="O95" s="2044"/>
      <c r="P95" s="2044"/>
      <c r="Q95" s="407"/>
      <c r="R95" s="407"/>
      <c r="S95" s="407"/>
      <c r="T95" s="407"/>
      <c r="U95" s="407"/>
      <c r="V95" s="407"/>
      <c r="W95" s="407"/>
      <c r="X95" s="407"/>
      <c r="Y95" s="407"/>
      <c r="Z95" s="407"/>
      <c r="AA95" s="409"/>
      <c r="AB95" s="58"/>
      <c r="AC95" s="401"/>
      <c r="AD95" s="401"/>
      <c r="AE95" s="1973"/>
      <c r="AF95" s="1973"/>
      <c r="AG95" s="387"/>
      <c r="AH95" s="387"/>
      <c r="AI95" s="1194"/>
      <c r="AJ95" s="1194"/>
      <c r="AK95" s="322"/>
    </row>
    <row r="96" spans="1:37" ht="15" thickBot="1" x14ac:dyDescent="0.4">
      <c r="A96" s="1915"/>
      <c r="B96" s="1915"/>
      <c r="C96" s="1915"/>
      <c r="D96" s="2048"/>
      <c r="E96" s="2048"/>
      <c r="F96" s="2048"/>
      <c r="G96" s="2048"/>
      <c r="H96" s="2048"/>
      <c r="I96" s="371"/>
      <c r="J96" s="371"/>
      <c r="K96" s="2048"/>
      <c r="L96" s="2048"/>
      <c r="M96" s="2048"/>
      <c r="N96" s="2048"/>
      <c r="O96" s="2048"/>
      <c r="P96" s="2048"/>
      <c r="Q96" s="2048"/>
      <c r="R96" s="2048"/>
      <c r="S96" s="2048"/>
      <c r="T96" s="371"/>
      <c r="U96" s="2048"/>
      <c r="V96" s="2048"/>
      <c r="W96" s="2048"/>
      <c r="X96" s="2048"/>
      <c r="Y96" s="2048"/>
      <c r="Z96" s="2048"/>
      <c r="AA96" s="371"/>
      <c r="AB96" s="1915"/>
      <c r="AC96" s="1915"/>
      <c r="AD96" s="401"/>
      <c r="AE96" s="2061"/>
      <c r="AF96" s="2061"/>
      <c r="AG96" s="410"/>
      <c r="AH96" s="410"/>
      <c r="AI96" s="1915"/>
      <c r="AJ96" s="1915"/>
      <c r="AK96" s="371"/>
    </row>
    <row r="97" spans="1:37" x14ac:dyDescent="0.35">
      <c r="A97" s="322"/>
      <c r="B97" s="217"/>
      <c r="C97" s="2049" t="s">
        <v>47</v>
      </c>
      <c r="D97" s="2050"/>
      <c r="E97" s="2050"/>
      <c r="F97" s="2050"/>
      <c r="G97" s="2050"/>
      <c r="H97" s="2050"/>
      <c r="I97" s="2050"/>
      <c r="J97" s="2050"/>
      <c r="K97" s="2050"/>
      <c r="L97" s="2050"/>
      <c r="M97" s="2050"/>
      <c r="N97" s="2050"/>
      <c r="O97" s="2050"/>
      <c r="P97" s="2050"/>
      <c r="Q97" s="2050"/>
      <c r="R97" s="2050"/>
      <c r="S97" s="2050"/>
      <c r="T97" s="2050"/>
      <c r="U97" s="2050"/>
      <c r="V97" s="2050"/>
      <c r="W97" s="2050"/>
      <c r="X97" s="2050"/>
      <c r="Y97" s="2050"/>
      <c r="Z97" s="2050"/>
      <c r="AA97" s="2050"/>
      <c r="AB97" s="58"/>
      <c r="AC97" s="401"/>
      <c r="AD97" s="401"/>
      <c r="AE97" s="1973"/>
      <c r="AF97" s="1973"/>
      <c r="AG97" s="387"/>
      <c r="AH97" s="387"/>
      <c r="AI97" s="1194"/>
      <c r="AJ97" s="1194"/>
      <c r="AK97" s="322"/>
    </row>
    <row r="98" spans="1:37" x14ac:dyDescent="0.35">
      <c r="A98" s="234"/>
      <c r="B98" s="12"/>
      <c r="C98" s="2051"/>
      <c r="D98" s="2052"/>
      <c r="E98" s="2052"/>
      <c r="F98" s="2052"/>
      <c r="G98" s="2052"/>
      <c r="H98" s="2052"/>
      <c r="I98" s="2052"/>
      <c r="J98" s="2052"/>
      <c r="K98" s="2052"/>
      <c r="L98" s="2052"/>
      <c r="M98" s="2052"/>
      <c r="N98" s="2052"/>
      <c r="O98" s="2052"/>
      <c r="P98" s="2052"/>
      <c r="Q98" s="2052"/>
      <c r="R98" s="2052"/>
      <c r="S98" s="2052"/>
      <c r="T98" s="2052"/>
      <c r="U98" s="2052"/>
      <c r="V98" s="2052"/>
      <c r="W98" s="2052"/>
      <c r="X98" s="2052"/>
      <c r="Y98" s="2052"/>
      <c r="Z98" s="2052"/>
      <c r="AA98" s="2052"/>
      <c r="AB98" s="58"/>
      <c r="AC98" s="401"/>
      <c r="AD98" s="401"/>
      <c r="AE98" s="388"/>
      <c r="AF98" s="388"/>
      <c r="AG98" s="388"/>
      <c r="AH98" s="388"/>
      <c r="AI98" s="234"/>
      <c r="AJ98" s="234"/>
      <c r="AK98" s="234"/>
    </row>
    <row r="99" spans="1:37" x14ac:dyDescent="0.35">
      <c r="A99" s="234"/>
      <c r="B99" s="12"/>
      <c r="C99" s="2053"/>
      <c r="D99" s="2054"/>
      <c r="E99" s="2054"/>
      <c r="F99" s="2054"/>
      <c r="G99" s="2054"/>
      <c r="H99" s="2054"/>
      <c r="I99" s="2054"/>
      <c r="J99" s="2054"/>
      <c r="K99" s="2054"/>
      <c r="L99" s="2054"/>
      <c r="M99" s="2054"/>
      <c r="N99" s="2054"/>
      <c r="O99" s="2054"/>
      <c r="P99" s="2054"/>
      <c r="Q99" s="2054"/>
      <c r="R99" s="2054"/>
      <c r="S99" s="2054"/>
      <c r="T99" s="2054"/>
      <c r="U99" s="2054"/>
      <c r="V99" s="2054"/>
      <c r="W99" s="2054"/>
      <c r="X99" s="2054"/>
      <c r="Y99" s="2054"/>
      <c r="Z99" s="2054"/>
      <c r="AA99" s="2054"/>
      <c r="AB99" s="58"/>
      <c r="AC99" s="401"/>
      <c r="AD99" s="401"/>
      <c r="AE99" s="388"/>
      <c r="AF99" s="388"/>
      <c r="AG99" s="388"/>
      <c r="AH99" s="388"/>
      <c r="AI99" s="234"/>
      <c r="AJ99" s="234"/>
      <c r="AK99" s="234"/>
    </row>
    <row r="100" spans="1:37" x14ac:dyDescent="0.35">
      <c r="A100" s="234"/>
      <c r="B100" s="12"/>
      <c r="C100" s="2053"/>
      <c r="D100" s="2054"/>
      <c r="E100" s="2054"/>
      <c r="F100" s="2054"/>
      <c r="G100" s="2054"/>
      <c r="H100" s="2054"/>
      <c r="I100" s="2054"/>
      <c r="J100" s="2054"/>
      <c r="K100" s="2054"/>
      <c r="L100" s="2054"/>
      <c r="M100" s="2054"/>
      <c r="N100" s="2054"/>
      <c r="O100" s="2054"/>
      <c r="P100" s="2054"/>
      <c r="Q100" s="2054"/>
      <c r="R100" s="2054"/>
      <c r="S100" s="2054"/>
      <c r="T100" s="2054"/>
      <c r="U100" s="2054"/>
      <c r="V100" s="2054"/>
      <c r="W100" s="2054"/>
      <c r="X100" s="2054"/>
      <c r="Y100" s="2054"/>
      <c r="Z100" s="2054"/>
      <c r="AA100" s="2054"/>
      <c r="AB100" s="58"/>
      <c r="AC100" s="401"/>
      <c r="AD100" s="401"/>
      <c r="AE100" s="388"/>
      <c r="AF100" s="388"/>
      <c r="AG100" s="388"/>
      <c r="AH100" s="388"/>
      <c r="AI100" s="234"/>
      <c r="AJ100" s="234"/>
      <c r="AK100" s="234"/>
    </row>
    <row r="101" spans="1:37" x14ac:dyDescent="0.35">
      <c r="A101" s="234"/>
      <c r="B101" s="12"/>
      <c r="C101" s="2053"/>
      <c r="D101" s="2054"/>
      <c r="E101" s="2054"/>
      <c r="F101" s="2054"/>
      <c r="G101" s="2054"/>
      <c r="H101" s="2054"/>
      <c r="I101" s="2054"/>
      <c r="J101" s="2054"/>
      <c r="K101" s="2054"/>
      <c r="L101" s="2054"/>
      <c r="M101" s="2054"/>
      <c r="N101" s="2054"/>
      <c r="O101" s="2054"/>
      <c r="P101" s="2054"/>
      <c r="Q101" s="2054"/>
      <c r="R101" s="2054"/>
      <c r="S101" s="2054"/>
      <c r="T101" s="2054"/>
      <c r="U101" s="2054"/>
      <c r="V101" s="2054"/>
      <c r="W101" s="2054"/>
      <c r="X101" s="2054"/>
      <c r="Y101" s="2054"/>
      <c r="Z101" s="2054"/>
      <c r="AA101" s="2054"/>
      <c r="AB101" s="58"/>
      <c r="AC101" s="401"/>
      <c r="AD101" s="401"/>
      <c r="AE101" s="388"/>
      <c r="AF101" s="388"/>
      <c r="AG101" s="388"/>
      <c r="AH101" s="388"/>
      <c r="AI101" s="234"/>
      <c r="AJ101" s="234"/>
      <c r="AK101" s="234"/>
    </row>
    <row r="102" spans="1:37" x14ac:dyDescent="0.35">
      <c r="A102" s="234"/>
      <c r="B102" s="12"/>
      <c r="C102" s="2053"/>
      <c r="D102" s="2054"/>
      <c r="E102" s="2054"/>
      <c r="F102" s="2054"/>
      <c r="G102" s="2054"/>
      <c r="H102" s="2054"/>
      <c r="I102" s="2054"/>
      <c r="J102" s="2054"/>
      <c r="K102" s="2054"/>
      <c r="L102" s="2054"/>
      <c r="M102" s="2054"/>
      <c r="N102" s="2054"/>
      <c r="O102" s="2054"/>
      <c r="P102" s="2054"/>
      <c r="Q102" s="2054"/>
      <c r="R102" s="2054"/>
      <c r="S102" s="2054"/>
      <c r="T102" s="2054"/>
      <c r="U102" s="2054"/>
      <c r="V102" s="2054"/>
      <c r="W102" s="2054"/>
      <c r="X102" s="2054"/>
      <c r="Y102" s="2054"/>
      <c r="Z102" s="2054"/>
      <c r="AA102" s="2054"/>
      <c r="AB102" s="58"/>
      <c r="AC102" s="401"/>
      <c r="AD102" s="401"/>
      <c r="AE102" s="388"/>
      <c r="AF102" s="388"/>
      <c r="AG102" s="388"/>
      <c r="AH102" s="388"/>
      <c r="AI102" s="234"/>
      <c r="AJ102" s="234"/>
      <c r="AK102" s="234"/>
    </row>
    <row r="103" spans="1:37" x14ac:dyDescent="0.35">
      <c r="A103" s="234"/>
      <c r="B103" s="13"/>
      <c r="C103" s="411"/>
      <c r="D103" s="411"/>
      <c r="E103" s="411"/>
      <c r="F103" s="411"/>
      <c r="G103" s="411"/>
      <c r="H103" s="411"/>
      <c r="I103" s="411"/>
      <c r="J103" s="411"/>
      <c r="K103" s="411"/>
      <c r="L103" s="411"/>
      <c r="M103" s="411"/>
      <c r="N103" s="411"/>
      <c r="O103" s="411"/>
      <c r="P103" s="411"/>
      <c r="Q103" s="411"/>
      <c r="R103" s="411"/>
      <c r="S103" s="411"/>
      <c r="T103" s="411"/>
      <c r="U103" s="411"/>
      <c r="V103" s="411"/>
      <c r="W103" s="411"/>
      <c r="X103" s="411"/>
      <c r="Y103" s="411"/>
      <c r="Z103" s="411"/>
      <c r="AA103" s="411"/>
      <c r="AB103" s="14"/>
      <c r="AC103" s="388"/>
      <c r="AD103" s="388"/>
      <c r="AE103" s="388"/>
      <c r="AF103" s="388"/>
      <c r="AG103" s="388"/>
      <c r="AH103" s="388"/>
      <c r="AI103" s="234"/>
      <c r="AJ103" s="234"/>
      <c r="AK103" s="234"/>
    </row>
    <row r="104" spans="1:37" ht="15" thickBot="1" x14ac:dyDescent="0.4">
      <c r="A104" s="234"/>
      <c r="B104" s="15"/>
      <c r="C104" s="412"/>
      <c r="D104" s="412"/>
      <c r="E104" s="412"/>
      <c r="F104" s="412"/>
      <c r="G104" s="412"/>
      <c r="H104" s="412"/>
      <c r="I104" s="412"/>
      <c r="J104" s="412"/>
      <c r="K104" s="412"/>
      <c r="L104" s="412"/>
      <c r="M104" s="412"/>
      <c r="N104" s="412"/>
      <c r="O104" s="412"/>
      <c r="P104" s="412"/>
      <c r="Q104" s="412"/>
      <c r="R104" s="412"/>
      <c r="S104" s="412"/>
      <c r="T104" s="412"/>
      <c r="U104" s="412"/>
      <c r="V104" s="412"/>
      <c r="W104" s="412"/>
      <c r="X104" s="412"/>
      <c r="Y104" s="412"/>
      <c r="Z104" s="412"/>
      <c r="AA104" s="412"/>
      <c r="AB104" s="16"/>
      <c r="AC104" s="388"/>
      <c r="AD104" s="388"/>
      <c r="AE104" s="388"/>
      <c r="AF104" s="388"/>
      <c r="AG104" s="388"/>
      <c r="AH104" s="388"/>
      <c r="AI104" s="234"/>
      <c r="AJ104" s="234"/>
      <c r="AK104" s="234"/>
    </row>
    <row r="105" spans="1:37" ht="15.5" x14ac:dyDescent="0.35">
      <c r="A105" s="234"/>
      <c r="B105" s="266"/>
      <c r="C105" s="2055" t="s">
        <v>41</v>
      </c>
      <c r="D105" s="2056"/>
      <c r="E105" s="2056"/>
      <c r="F105" s="2056"/>
      <c r="G105" s="2057"/>
      <c r="H105" s="2055" t="s">
        <v>595</v>
      </c>
      <c r="I105" s="2057"/>
      <c r="J105" s="2055" t="s">
        <v>595</v>
      </c>
      <c r="K105" s="2056"/>
      <c r="L105" s="2056"/>
      <c r="M105" s="2057"/>
      <c r="N105" s="2055" t="s">
        <v>49</v>
      </c>
      <c r="O105" s="2056"/>
      <c r="P105" s="2056"/>
      <c r="Q105" s="2056"/>
      <c r="R105" s="2056"/>
      <c r="S105" s="2056"/>
      <c r="T105" s="2056"/>
      <c r="U105" s="2056"/>
      <c r="V105" s="2062" t="s">
        <v>50</v>
      </c>
      <c r="W105" s="2062"/>
      <c r="X105" s="2062"/>
      <c r="Y105" s="2062"/>
      <c r="Z105" s="2062"/>
      <c r="AA105" s="2062"/>
      <c r="AB105" s="413"/>
      <c r="AC105" s="388"/>
      <c r="AD105" s="388"/>
      <c r="AE105" s="388"/>
      <c r="AF105" s="388"/>
      <c r="AG105" s="388"/>
      <c r="AH105" s="388"/>
      <c r="AI105" s="234"/>
      <c r="AJ105" s="234"/>
      <c r="AK105" s="234"/>
    </row>
    <row r="106" spans="1:37" ht="16" thickBot="1" x14ac:dyDescent="0.4">
      <c r="A106" s="234"/>
      <c r="B106" s="414"/>
      <c r="C106" s="2058"/>
      <c r="D106" s="2059"/>
      <c r="E106" s="2059"/>
      <c r="F106" s="2059"/>
      <c r="G106" s="2060"/>
      <c r="H106" s="2058" t="s">
        <v>816</v>
      </c>
      <c r="I106" s="2060"/>
      <c r="J106" s="2058" t="s">
        <v>596</v>
      </c>
      <c r="K106" s="2059"/>
      <c r="L106" s="2059"/>
      <c r="M106" s="2060"/>
      <c r="N106" s="2058"/>
      <c r="O106" s="2059"/>
      <c r="P106" s="2059"/>
      <c r="Q106" s="2059"/>
      <c r="R106" s="2059"/>
      <c r="S106" s="2059"/>
      <c r="T106" s="2059"/>
      <c r="U106" s="2059"/>
      <c r="V106" s="2063"/>
      <c r="W106" s="2063"/>
      <c r="X106" s="2063"/>
      <c r="Y106" s="2063"/>
      <c r="Z106" s="2063"/>
      <c r="AA106" s="2063"/>
      <c r="AB106" s="413"/>
      <c r="AC106" s="388"/>
      <c r="AD106" s="388"/>
      <c r="AE106" s="388"/>
      <c r="AF106" s="388"/>
      <c r="AG106" s="388"/>
      <c r="AH106" s="388"/>
      <c r="AI106" s="234"/>
      <c r="AJ106" s="234"/>
      <c r="AK106" s="234"/>
    </row>
    <row r="107" spans="1:37" x14ac:dyDescent="0.35">
      <c r="A107" s="234"/>
      <c r="B107" s="266"/>
      <c r="C107" s="2064" t="s">
        <v>335</v>
      </c>
      <c r="D107" s="2065"/>
      <c r="E107" s="2065"/>
      <c r="F107" s="2065"/>
      <c r="G107" s="2066"/>
      <c r="H107" s="2067">
        <v>23.94</v>
      </c>
      <c r="I107" s="2066"/>
      <c r="J107" s="2067">
        <v>7.37</v>
      </c>
      <c r="K107" s="2065"/>
      <c r="L107" s="2065"/>
      <c r="M107" s="2066"/>
      <c r="N107" s="2068">
        <v>0.30790000000000001</v>
      </c>
      <c r="O107" s="2069"/>
      <c r="P107" s="2069"/>
      <c r="Q107" s="2069"/>
      <c r="R107" s="2069"/>
      <c r="S107" s="2069"/>
      <c r="T107" s="2069"/>
      <c r="U107" s="2070"/>
      <c r="V107" s="2071" t="s">
        <v>348</v>
      </c>
      <c r="W107" s="2072"/>
      <c r="X107" s="2072"/>
      <c r="Y107" s="2072"/>
      <c r="Z107" s="2072"/>
      <c r="AA107" s="2072"/>
      <c r="AB107" s="210"/>
      <c r="AC107" s="388"/>
      <c r="AD107" s="388"/>
      <c r="AE107" s="388"/>
      <c r="AF107" s="388"/>
      <c r="AG107" s="388"/>
      <c r="AH107" s="388"/>
      <c r="AI107" s="234"/>
      <c r="AJ107" s="234"/>
      <c r="AK107" s="234"/>
    </row>
    <row r="108" spans="1:37" x14ac:dyDescent="0.35">
      <c r="A108" s="234"/>
      <c r="B108" s="266"/>
      <c r="C108" s="2075" t="s">
        <v>349</v>
      </c>
      <c r="D108" s="2076"/>
      <c r="E108" s="2076"/>
      <c r="F108" s="2076"/>
      <c r="G108" s="2077"/>
      <c r="H108" s="2078">
        <v>24.64</v>
      </c>
      <c r="I108" s="2077"/>
      <c r="J108" s="2078">
        <v>14.85</v>
      </c>
      <c r="K108" s="2076"/>
      <c r="L108" s="2076"/>
      <c r="M108" s="2077"/>
      <c r="N108" s="2081">
        <v>0.60270000000000001</v>
      </c>
      <c r="O108" s="2082"/>
      <c r="P108" s="2082"/>
      <c r="Q108" s="2082"/>
      <c r="R108" s="2082"/>
      <c r="S108" s="2082"/>
      <c r="T108" s="2082"/>
      <c r="U108" s="2083"/>
      <c r="V108" s="2073"/>
      <c r="W108" s="2074"/>
      <c r="X108" s="2074"/>
      <c r="Y108" s="2074"/>
      <c r="Z108" s="2074"/>
      <c r="AA108" s="2074"/>
      <c r="AB108" s="210"/>
      <c r="AC108" s="388"/>
      <c r="AD108" s="388"/>
      <c r="AE108" s="388"/>
      <c r="AF108" s="388"/>
      <c r="AG108" s="388"/>
      <c r="AH108" s="388"/>
      <c r="AI108" s="234"/>
      <c r="AJ108" s="234"/>
      <c r="AK108" s="234"/>
    </row>
    <row r="109" spans="1:37" x14ac:dyDescent="0.35">
      <c r="A109" s="234"/>
      <c r="B109" s="266"/>
      <c r="C109" s="2075" t="s">
        <v>337</v>
      </c>
      <c r="D109" s="2076"/>
      <c r="E109" s="2076"/>
      <c r="F109" s="2076"/>
      <c r="G109" s="2077"/>
      <c r="H109" s="2078">
        <v>35.82</v>
      </c>
      <c r="I109" s="2077"/>
      <c r="J109" s="2078">
        <v>21.25</v>
      </c>
      <c r="K109" s="2076"/>
      <c r="L109" s="2076"/>
      <c r="M109" s="2077"/>
      <c r="N109" s="2081">
        <v>0.59319999999999995</v>
      </c>
      <c r="O109" s="2082"/>
      <c r="P109" s="2082"/>
      <c r="Q109" s="2082"/>
      <c r="R109" s="2082"/>
      <c r="S109" s="2082"/>
      <c r="T109" s="2082"/>
      <c r="U109" s="2083"/>
      <c r="V109" s="2073"/>
      <c r="W109" s="2074"/>
      <c r="X109" s="2074"/>
      <c r="Y109" s="2074"/>
      <c r="Z109" s="2074"/>
      <c r="AA109" s="2074"/>
      <c r="AB109" s="210"/>
      <c r="AC109" s="388"/>
      <c r="AD109" s="388"/>
      <c r="AE109" s="388"/>
      <c r="AF109" s="388"/>
      <c r="AG109" s="388"/>
      <c r="AH109" s="388"/>
      <c r="AI109" s="234"/>
      <c r="AJ109" s="234"/>
      <c r="AK109" s="234"/>
    </row>
    <row r="110" spans="1:37" ht="15" thickBot="1" x14ac:dyDescent="0.4">
      <c r="A110" s="234"/>
      <c r="B110" s="266"/>
      <c r="C110" s="2084" t="s">
        <v>350</v>
      </c>
      <c r="D110" s="2085"/>
      <c r="E110" s="2085"/>
      <c r="F110" s="2085"/>
      <c r="G110" s="2086"/>
      <c r="H110" s="2087">
        <v>84.4</v>
      </c>
      <c r="I110" s="2086"/>
      <c r="J110" s="2087">
        <v>43.47</v>
      </c>
      <c r="K110" s="2085"/>
      <c r="L110" s="2085"/>
      <c r="M110" s="2086"/>
      <c r="N110" s="2088">
        <v>0.51500000000000001</v>
      </c>
      <c r="O110" s="2089"/>
      <c r="P110" s="2089"/>
      <c r="Q110" s="2089"/>
      <c r="R110" s="2089"/>
      <c r="S110" s="2089"/>
      <c r="T110" s="2089"/>
      <c r="U110" s="2090"/>
      <c r="V110" s="2073"/>
      <c r="W110" s="2074"/>
      <c r="X110" s="2074"/>
      <c r="Y110" s="2074"/>
      <c r="Z110" s="2074"/>
      <c r="AA110" s="2074"/>
      <c r="AB110" s="210"/>
      <c r="AC110" s="388"/>
      <c r="AD110" s="388"/>
      <c r="AE110" s="388"/>
      <c r="AF110" s="388"/>
      <c r="AG110" s="388"/>
      <c r="AH110" s="388"/>
      <c r="AI110" s="234"/>
      <c r="AJ110" s="234"/>
      <c r="AK110" s="234"/>
    </row>
    <row r="111" spans="1:37" x14ac:dyDescent="0.35">
      <c r="A111" s="234"/>
      <c r="B111" s="266"/>
      <c r="C111" s="2064" t="s">
        <v>338</v>
      </c>
      <c r="D111" s="2065"/>
      <c r="E111" s="2065"/>
      <c r="F111" s="2065"/>
      <c r="G111" s="2066"/>
      <c r="H111" s="2067">
        <v>23.7</v>
      </c>
      <c r="I111" s="2066"/>
      <c r="J111" s="2067">
        <v>16.98</v>
      </c>
      <c r="K111" s="2065"/>
      <c r="L111" s="2065"/>
      <c r="M111" s="2066"/>
      <c r="N111" s="2068">
        <v>0.71650000000000003</v>
      </c>
      <c r="O111" s="2069"/>
      <c r="P111" s="2069"/>
      <c r="Q111" s="2069"/>
      <c r="R111" s="2069"/>
      <c r="S111" s="2069"/>
      <c r="T111" s="2069"/>
      <c r="U111" s="2070"/>
      <c r="V111" s="2073" t="s">
        <v>721</v>
      </c>
      <c r="W111" s="2074"/>
      <c r="X111" s="2074"/>
      <c r="Y111" s="2074"/>
      <c r="Z111" s="2074"/>
      <c r="AA111" s="2074"/>
      <c r="AB111" s="210"/>
      <c r="AC111" s="388"/>
      <c r="AD111" s="388"/>
      <c r="AE111" s="388"/>
      <c r="AF111" s="388"/>
      <c r="AG111" s="388"/>
      <c r="AH111" s="388"/>
      <c r="AI111" s="234"/>
      <c r="AJ111" s="234"/>
      <c r="AK111" s="234"/>
    </row>
    <row r="112" spans="1:37" x14ac:dyDescent="0.35">
      <c r="A112" s="234"/>
      <c r="B112" s="266"/>
      <c r="C112" s="2075" t="s">
        <v>339</v>
      </c>
      <c r="D112" s="2076"/>
      <c r="E112" s="2076"/>
      <c r="F112" s="2076"/>
      <c r="G112" s="2077"/>
      <c r="H112" s="2078">
        <v>39.159999999999997</v>
      </c>
      <c r="I112" s="2077"/>
      <c r="J112" s="2078">
        <v>23.2</v>
      </c>
      <c r="K112" s="2076"/>
      <c r="L112" s="2076"/>
      <c r="M112" s="2077"/>
      <c r="N112" s="2081">
        <v>0.59240000000000004</v>
      </c>
      <c r="O112" s="2082"/>
      <c r="P112" s="2082"/>
      <c r="Q112" s="2082"/>
      <c r="R112" s="2082"/>
      <c r="S112" s="2082"/>
      <c r="T112" s="2082"/>
      <c r="U112" s="2083"/>
      <c r="V112" s="2073"/>
      <c r="W112" s="2074"/>
      <c r="X112" s="2074"/>
      <c r="Y112" s="2074"/>
      <c r="Z112" s="2074"/>
      <c r="AA112" s="2074"/>
      <c r="AB112" s="210"/>
      <c r="AC112" s="388"/>
      <c r="AD112" s="388"/>
      <c r="AE112" s="388"/>
      <c r="AF112" s="388"/>
      <c r="AG112" s="388"/>
      <c r="AH112" s="388"/>
      <c r="AI112" s="234"/>
      <c r="AJ112" s="234"/>
      <c r="AK112" s="234"/>
    </row>
    <row r="113" spans="1:37" x14ac:dyDescent="0.35">
      <c r="A113" s="234"/>
      <c r="B113" s="266"/>
      <c r="C113" s="2075" t="s">
        <v>340</v>
      </c>
      <c r="D113" s="2076"/>
      <c r="E113" s="2076"/>
      <c r="F113" s="2076"/>
      <c r="G113" s="2077"/>
      <c r="H113" s="2078">
        <v>22.48</v>
      </c>
      <c r="I113" s="2077"/>
      <c r="J113" s="2078">
        <v>24.94</v>
      </c>
      <c r="K113" s="2076"/>
      <c r="L113" s="2076"/>
      <c r="M113" s="2077"/>
      <c r="N113" s="2081">
        <v>1.1093999999999999</v>
      </c>
      <c r="O113" s="2082"/>
      <c r="P113" s="2082"/>
      <c r="Q113" s="2082"/>
      <c r="R113" s="2082"/>
      <c r="S113" s="2082"/>
      <c r="T113" s="2082"/>
      <c r="U113" s="2083"/>
      <c r="V113" s="2073"/>
      <c r="W113" s="2074"/>
      <c r="X113" s="2074"/>
      <c r="Y113" s="2074"/>
      <c r="Z113" s="2074"/>
      <c r="AA113" s="2074"/>
      <c r="AB113" s="210"/>
      <c r="AC113" s="388"/>
      <c r="AD113" s="388"/>
      <c r="AE113" s="388"/>
      <c r="AF113" s="388"/>
      <c r="AG113" s="388"/>
      <c r="AH113" s="388"/>
      <c r="AI113" s="234"/>
      <c r="AJ113" s="234"/>
      <c r="AK113" s="234"/>
    </row>
    <row r="114" spans="1:37" ht="15" thickBot="1" x14ac:dyDescent="0.4">
      <c r="A114" s="234"/>
      <c r="B114" s="266"/>
      <c r="C114" s="2075" t="s">
        <v>351</v>
      </c>
      <c r="D114" s="2076"/>
      <c r="E114" s="2076"/>
      <c r="F114" s="2076"/>
      <c r="G114" s="2077"/>
      <c r="H114" s="2078">
        <v>85.34</v>
      </c>
      <c r="I114" s="2077"/>
      <c r="J114" s="2078">
        <v>65.12</v>
      </c>
      <c r="K114" s="2076"/>
      <c r="L114" s="2076"/>
      <c r="M114" s="2077"/>
      <c r="N114" s="2081">
        <v>0.7631</v>
      </c>
      <c r="O114" s="2082"/>
      <c r="P114" s="2082"/>
      <c r="Q114" s="2082"/>
      <c r="R114" s="2082"/>
      <c r="S114" s="2082"/>
      <c r="T114" s="2082"/>
      <c r="U114" s="2083"/>
      <c r="V114" s="2079"/>
      <c r="W114" s="2080"/>
      <c r="X114" s="2080"/>
      <c r="Y114" s="2080"/>
      <c r="Z114" s="2080"/>
      <c r="AA114" s="2080"/>
      <c r="AB114" s="210"/>
      <c r="AC114" s="388"/>
      <c r="AD114" s="388"/>
      <c r="AE114" s="388"/>
      <c r="AF114" s="388"/>
      <c r="AG114" s="388"/>
      <c r="AH114" s="388"/>
      <c r="AI114" s="234"/>
      <c r="AJ114" s="234"/>
      <c r="AK114" s="234"/>
    </row>
    <row r="115" spans="1:37" x14ac:dyDescent="0.35">
      <c r="A115" s="234"/>
      <c r="B115" s="266"/>
      <c r="C115" s="2075" t="s">
        <v>341</v>
      </c>
      <c r="D115" s="2076"/>
      <c r="E115" s="2076"/>
      <c r="F115" s="2076"/>
      <c r="G115" s="2077"/>
      <c r="H115" s="2078">
        <v>27.26</v>
      </c>
      <c r="I115" s="2077"/>
      <c r="J115" s="2078">
        <v>40.81</v>
      </c>
      <c r="K115" s="2076"/>
      <c r="L115" s="2076"/>
      <c r="M115" s="2077"/>
      <c r="N115" s="2081">
        <v>1.4971000000000001</v>
      </c>
      <c r="O115" s="2082"/>
      <c r="P115" s="2082"/>
      <c r="Q115" s="2082"/>
      <c r="R115" s="2082"/>
      <c r="S115" s="2082"/>
      <c r="T115" s="2082"/>
      <c r="U115" s="2083"/>
      <c r="V115" s="2071" t="s">
        <v>1336</v>
      </c>
      <c r="W115" s="2072"/>
      <c r="X115" s="2072"/>
      <c r="Y115" s="2072"/>
      <c r="Z115" s="2072"/>
      <c r="AA115" s="2072"/>
      <c r="AB115" s="210"/>
      <c r="AC115" s="388"/>
      <c r="AD115" s="388"/>
      <c r="AE115" s="388"/>
      <c r="AF115" s="388"/>
      <c r="AG115" s="388"/>
      <c r="AH115" s="388"/>
      <c r="AI115" s="234"/>
      <c r="AJ115" s="234"/>
      <c r="AK115" s="234"/>
    </row>
    <row r="116" spans="1:37" x14ac:dyDescent="0.35">
      <c r="A116" s="234"/>
      <c r="B116" s="266"/>
      <c r="C116" s="2075" t="s">
        <v>342</v>
      </c>
      <c r="D116" s="2076"/>
      <c r="E116" s="2076"/>
      <c r="F116" s="2076"/>
      <c r="G116" s="2077"/>
      <c r="H116" s="2078">
        <v>26.14</v>
      </c>
      <c r="I116" s="2077"/>
      <c r="J116" s="2078">
        <v>37.270000000000003</v>
      </c>
      <c r="K116" s="2076"/>
      <c r="L116" s="2076"/>
      <c r="M116" s="2077"/>
      <c r="N116" s="2081">
        <v>1.4258</v>
      </c>
      <c r="O116" s="2082"/>
      <c r="P116" s="2082"/>
      <c r="Q116" s="2082"/>
      <c r="R116" s="2082"/>
      <c r="S116" s="2082"/>
      <c r="T116" s="2082"/>
      <c r="U116" s="2083"/>
      <c r="V116" s="2073"/>
      <c r="W116" s="2074"/>
      <c r="X116" s="2074"/>
      <c r="Y116" s="2074"/>
      <c r="Z116" s="2074"/>
      <c r="AA116" s="2074"/>
      <c r="AB116" s="210"/>
      <c r="AC116" s="388"/>
      <c r="AD116" s="388"/>
      <c r="AE116" s="388"/>
      <c r="AF116" s="388"/>
      <c r="AG116" s="388"/>
      <c r="AH116" s="388"/>
      <c r="AI116" s="234"/>
      <c r="AJ116" s="234"/>
      <c r="AK116" s="234"/>
    </row>
    <row r="117" spans="1:37" x14ac:dyDescent="0.35">
      <c r="A117" s="234"/>
      <c r="B117" s="266"/>
      <c r="C117" s="2075" t="s">
        <v>343</v>
      </c>
      <c r="D117" s="2076"/>
      <c r="E117" s="2076"/>
      <c r="F117" s="2076"/>
      <c r="G117" s="2077"/>
      <c r="H117" s="2078">
        <v>15.26</v>
      </c>
      <c r="I117" s="2077"/>
      <c r="J117" s="2078">
        <v>74.739999999999995</v>
      </c>
      <c r="K117" s="2076"/>
      <c r="L117" s="2076"/>
      <c r="M117" s="2077"/>
      <c r="N117" s="2081">
        <v>4.8978000000000002</v>
      </c>
      <c r="O117" s="2082"/>
      <c r="P117" s="2082"/>
      <c r="Q117" s="2082"/>
      <c r="R117" s="2082"/>
      <c r="S117" s="2082"/>
      <c r="T117" s="2082"/>
      <c r="U117" s="2083"/>
      <c r="V117" s="2073"/>
      <c r="W117" s="2074"/>
      <c r="X117" s="2074"/>
      <c r="Y117" s="2074"/>
      <c r="Z117" s="2074"/>
      <c r="AA117" s="2074"/>
      <c r="AB117" s="210"/>
      <c r="AC117" s="388"/>
      <c r="AD117" s="388"/>
      <c r="AE117" s="388"/>
      <c r="AF117" s="388"/>
      <c r="AG117" s="388"/>
      <c r="AH117" s="388"/>
      <c r="AI117" s="234"/>
      <c r="AJ117" s="234"/>
      <c r="AK117" s="234"/>
    </row>
    <row r="118" spans="1:37" ht="15" thickBot="1" x14ac:dyDescent="0.4">
      <c r="A118" s="234"/>
      <c r="B118" s="18"/>
      <c r="C118" s="2075" t="s">
        <v>352</v>
      </c>
      <c r="D118" s="2076"/>
      <c r="E118" s="2076"/>
      <c r="F118" s="2076"/>
      <c r="G118" s="2077"/>
      <c r="H118" s="2078">
        <v>68.66</v>
      </c>
      <c r="I118" s="2077"/>
      <c r="J118" s="2078">
        <v>152.82</v>
      </c>
      <c r="K118" s="2076"/>
      <c r="L118" s="2076"/>
      <c r="M118" s="2077"/>
      <c r="N118" s="2081">
        <v>2.2258</v>
      </c>
      <c r="O118" s="2082"/>
      <c r="P118" s="2082"/>
      <c r="Q118" s="2082"/>
      <c r="R118" s="2082"/>
      <c r="S118" s="2082"/>
      <c r="T118" s="2082"/>
      <c r="U118" s="2083"/>
      <c r="V118" s="2079"/>
      <c r="W118" s="2080"/>
      <c r="X118" s="2080"/>
      <c r="Y118" s="2080"/>
      <c r="Z118" s="2080"/>
      <c r="AA118" s="2080"/>
      <c r="AB118" s="212"/>
      <c r="AC118" s="388"/>
      <c r="AD118" s="388"/>
      <c r="AE118" s="388"/>
      <c r="AF118" s="388"/>
      <c r="AG118" s="388"/>
      <c r="AH118" s="388"/>
      <c r="AI118" s="234"/>
      <c r="AJ118" s="234"/>
      <c r="AK118" s="234"/>
    </row>
    <row r="119" spans="1:37" ht="65" customHeight="1" x14ac:dyDescent="0.35">
      <c r="A119" s="234"/>
      <c r="B119" s="266"/>
      <c r="C119" s="2075" t="s">
        <v>344</v>
      </c>
      <c r="D119" s="2076"/>
      <c r="E119" s="2076"/>
      <c r="F119" s="2076"/>
      <c r="G119" s="2077"/>
      <c r="H119" s="2078">
        <v>15.4</v>
      </c>
      <c r="I119" s="2077"/>
      <c r="J119" s="2078">
        <v>50.55</v>
      </c>
      <c r="K119" s="2076"/>
      <c r="L119" s="2076"/>
      <c r="M119" s="2077"/>
      <c r="N119" s="2081">
        <v>3.2825000000000002</v>
      </c>
      <c r="O119" s="2082"/>
      <c r="P119" s="2082"/>
      <c r="Q119" s="2082"/>
      <c r="R119" s="2082"/>
      <c r="S119" s="2082"/>
      <c r="T119" s="2082"/>
      <c r="U119" s="2083"/>
      <c r="V119" s="2091" t="s">
        <v>1337</v>
      </c>
      <c r="W119" s="2092"/>
      <c r="X119" s="2092"/>
      <c r="Y119" s="2092"/>
      <c r="Z119" s="2092"/>
      <c r="AA119" s="2092"/>
      <c r="AB119" s="210"/>
      <c r="AC119" s="388"/>
      <c r="AD119" s="388"/>
      <c r="AE119" s="388"/>
      <c r="AF119" s="388"/>
      <c r="AG119" s="388"/>
      <c r="AH119" s="388"/>
      <c r="AI119" s="234"/>
      <c r="AJ119" s="234"/>
      <c r="AK119" s="234"/>
    </row>
    <row r="120" spans="1:37" ht="26" customHeight="1" x14ac:dyDescent="0.35">
      <c r="A120" s="234"/>
      <c r="B120" s="266"/>
      <c r="C120" s="2075" t="s">
        <v>345</v>
      </c>
      <c r="D120" s="2076"/>
      <c r="E120" s="2076"/>
      <c r="F120" s="2076"/>
      <c r="G120" s="2077"/>
      <c r="H120" s="2078">
        <v>36.31</v>
      </c>
      <c r="I120" s="2077"/>
      <c r="J120" s="2078">
        <v>15.92</v>
      </c>
      <c r="K120" s="2076"/>
      <c r="L120" s="2076"/>
      <c r="M120" s="2077"/>
      <c r="N120" s="2081">
        <v>0.43840000000000001</v>
      </c>
      <c r="O120" s="2082"/>
      <c r="P120" s="2082"/>
      <c r="Q120" s="2082"/>
      <c r="R120" s="2082"/>
      <c r="S120" s="2082"/>
      <c r="T120" s="2082"/>
      <c r="U120" s="2083"/>
      <c r="V120" s="2093" t="s">
        <v>1338</v>
      </c>
      <c r="W120" s="2094"/>
      <c r="X120" s="2094"/>
      <c r="Y120" s="2094"/>
      <c r="Z120" s="2094"/>
      <c r="AA120" s="2094"/>
      <c r="AB120" s="210"/>
      <c r="AC120" s="388"/>
      <c r="AD120" s="388"/>
      <c r="AE120" s="388"/>
      <c r="AF120" s="388"/>
      <c r="AG120" s="388"/>
      <c r="AH120" s="388"/>
      <c r="AI120" s="234"/>
      <c r="AJ120" s="234"/>
      <c r="AK120" s="234"/>
    </row>
    <row r="121" spans="1:37" x14ac:dyDescent="0.35">
      <c r="A121" s="234"/>
      <c r="B121" s="266"/>
      <c r="C121" s="2075" t="s">
        <v>346</v>
      </c>
      <c r="D121" s="2076"/>
      <c r="E121" s="2076"/>
      <c r="F121" s="2076"/>
      <c r="G121" s="2077"/>
      <c r="H121" s="2078">
        <v>49.99</v>
      </c>
      <c r="I121" s="2077"/>
      <c r="J121" s="2078">
        <v>32.18</v>
      </c>
      <c r="K121" s="2076"/>
      <c r="L121" s="2076"/>
      <c r="M121" s="2077"/>
      <c r="N121" s="2081">
        <v>0.64370000000000005</v>
      </c>
      <c r="O121" s="2082"/>
      <c r="P121" s="2082"/>
      <c r="Q121" s="2082"/>
      <c r="R121" s="2082"/>
      <c r="S121" s="2082"/>
      <c r="T121" s="2082"/>
      <c r="U121" s="2083"/>
      <c r="V121" s="2093"/>
      <c r="W121" s="2094"/>
      <c r="X121" s="2094"/>
      <c r="Y121" s="2094"/>
      <c r="Z121" s="2094"/>
      <c r="AA121" s="2094"/>
      <c r="AB121" s="210"/>
      <c r="AC121" s="388"/>
      <c r="AD121" s="388"/>
      <c r="AE121" s="388"/>
      <c r="AF121" s="388"/>
      <c r="AG121" s="388"/>
      <c r="AH121" s="388"/>
      <c r="AI121" s="234"/>
      <c r="AJ121" s="234"/>
      <c r="AK121" s="234"/>
    </row>
    <row r="122" spans="1:37" ht="15" thickBot="1" x14ac:dyDescent="0.4">
      <c r="A122" s="234"/>
      <c r="B122" s="18"/>
      <c r="C122" s="2084" t="s">
        <v>353</v>
      </c>
      <c r="D122" s="2085"/>
      <c r="E122" s="2085"/>
      <c r="F122" s="2085"/>
      <c r="G122" s="2086"/>
      <c r="H122" s="2078">
        <v>101.7</v>
      </c>
      <c r="I122" s="2077"/>
      <c r="J122" s="2087">
        <v>98.65</v>
      </c>
      <c r="K122" s="2085"/>
      <c r="L122" s="2085"/>
      <c r="M122" s="2086"/>
      <c r="N122" s="2088">
        <v>0.97</v>
      </c>
      <c r="O122" s="2089"/>
      <c r="P122" s="2089"/>
      <c r="Q122" s="2089"/>
      <c r="R122" s="2089"/>
      <c r="S122" s="2089"/>
      <c r="T122" s="2089"/>
      <c r="U122" s="2090"/>
      <c r="V122" s="2093"/>
      <c r="W122" s="2094"/>
      <c r="X122" s="2094"/>
      <c r="Y122" s="2094"/>
      <c r="Z122" s="2094"/>
      <c r="AA122" s="2094"/>
      <c r="AB122" s="212"/>
      <c r="AC122" s="388"/>
      <c r="AD122" s="388"/>
      <c r="AE122" s="388"/>
      <c r="AF122" s="388"/>
      <c r="AG122" s="388"/>
      <c r="AH122" s="388"/>
      <c r="AI122" s="234"/>
      <c r="AJ122" s="234"/>
      <c r="AK122" s="234"/>
    </row>
    <row r="123" spans="1:37" x14ac:dyDescent="0.35">
      <c r="A123" s="234"/>
      <c r="B123" s="234"/>
      <c r="C123" s="234"/>
      <c r="D123" s="234"/>
      <c r="E123" s="234"/>
      <c r="F123" s="234"/>
      <c r="G123" s="234"/>
      <c r="H123" s="234"/>
      <c r="I123" s="234"/>
      <c r="J123" s="234"/>
      <c r="K123" s="234"/>
      <c r="L123" s="234"/>
      <c r="M123" s="234"/>
      <c r="N123" s="234"/>
      <c r="O123" s="234"/>
      <c r="P123" s="234"/>
      <c r="Q123" s="234"/>
      <c r="R123" s="234"/>
      <c r="S123" s="234"/>
      <c r="T123" s="234"/>
      <c r="U123" s="234"/>
      <c r="V123" s="234"/>
      <c r="W123" s="234"/>
      <c r="X123" s="234"/>
      <c r="Y123" s="234"/>
      <c r="Z123" s="234"/>
      <c r="AA123" s="234"/>
      <c r="AB123" s="234"/>
      <c r="AC123" s="388"/>
      <c r="AD123" s="388"/>
      <c r="AE123" s="388"/>
      <c r="AF123" s="388"/>
      <c r="AG123" s="388"/>
      <c r="AH123" s="388"/>
      <c r="AI123" s="234"/>
      <c r="AJ123" s="234"/>
      <c r="AK123" s="234"/>
    </row>
    <row r="124" spans="1:37" x14ac:dyDescent="0.35">
      <c r="A124" s="234"/>
      <c r="B124" s="234"/>
      <c r="C124" s="234"/>
      <c r="D124" s="234"/>
      <c r="E124" s="234"/>
      <c r="F124" s="234"/>
      <c r="G124" s="234"/>
      <c r="H124" s="234"/>
      <c r="I124" s="234"/>
      <c r="J124" s="234"/>
      <c r="K124" s="234"/>
      <c r="L124" s="234"/>
      <c r="M124" s="234"/>
      <c r="N124" s="234"/>
      <c r="O124" s="234"/>
      <c r="P124" s="234"/>
      <c r="Q124" s="234"/>
      <c r="R124" s="234"/>
      <c r="S124" s="234"/>
      <c r="T124" s="234"/>
      <c r="U124" s="234"/>
      <c r="V124" s="234"/>
      <c r="W124" s="234"/>
      <c r="X124" s="234"/>
      <c r="Y124" s="234"/>
      <c r="Z124" s="234"/>
      <c r="AA124" s="234"/>
      <c r="AB124" s="234"/>
      <c r="AC124" s="388"/>
      <c r="AD124" s="388"/>
      <c r="AE124" s="388"/>
      <c r="AF124" s="388"/>
      <c r="AG124" s="388"/>
      <c r="AH124" s="388"/>
      <c r="AI124" s="234"/>
      <c r="AJ124" s="234"/>
      <c r="AK124" s="234"/>
    </row>
    <row r="125" spans="1:37" x14ac:dyDescent="0.35">
      <c r="A125" s="234"/>
      <c r="B125" s="234"/>
      <c r="C125" s="234"/>
      <c r="D125" s="234"/>
      <c r="E125" s="234"/>
      <c r="F125" s="234"/>
      <c r="G125" s="234"/>
      <c r="H125" s="234"/>
      <c r="I125" s="234"/>
      <c r="J125" s="234"/>
      <c r="K125" s="234"/>
      <c r="L125" s="234"/>
      <c r="M125" s="234"/>
      <c r="N125" s="234"/>
      <c r="O125" s="234"/>
      <c r="P125" s="234"/>
      <c r="Q125" s="234"/>
      <c r="R125" s="234"/>
      <c r="S125" s="234"/>
      <c r="T125" s="234"/>
      <c r="U125" s="234"/>
      <c r="V125" s="234"/>
      <c r="W125" s="234"/>
      <c r="X125" s="234"/>
      <c r="Y125" s="234"/>
      <c r="Z125" s="234"/>
      <c r="AA125" s="234"/>
      <c r="AB125" s="234"/>
      <c r="AC125" s="388"/>
      <c r="AD125" s="388"/>
      <c r="AE125" s="388"/>
      <c r="AF125" s="388"/>
      <c r="AG125" s="388"/>
      <c r="AH125" s="388"/>
      <c r="AI125" s="234"/>
      <c r="AJ125" s="234"/>
      <c r="AK125" s="234"/>
    </row>
    <row r="126" spans="1:37" x14ac:dyDescent="0.35">
      <c r="A126" s="234"/>
      <c r="B126" s="234"/>
      <c r="C126" s="234"/>
      <c r="D126" s="234"/>
      <c r="E126" s="234"/>
      <c r="F126" s="234"/>
      <c r="G126" s="234"/>
      <c r="H126" s="234"/>
      <c r="I126" s="234"/>
      <c r="J126" s="234"/>
      <c r="K126" s="234"/>
      <c r="L126" s="234"/>
      <c r="M126" s="234"/>
      <c r="N126" s="234"/>
      <c r="O126" s="234"/>
      <c r="P126" s="234"/>
      <c r="Q126" s="234"/>
      <c r="R126" s="234"/>
      <c r="S126" s="234"/>
      <c r="T126" s="234"/>
      <c r="U126" s="234"/>
      <c r="V126" s="234"/>
      <c r="W126" s="234"/>
      <c r="X126" s="234"/>
      <c r="Y126" s="234"/>
      <c r="Z126" s="234"/>
      <c r="AA126" s="234"/>
      <c r="AB126" s="234"/>
      <c r="AC126" s="388"/>
      <c r="AD126" s="388"/>
      <c r="AE126" s="388"/>
      <c r="AF126" s="388"/>
      <c r="AG126" s="388"/>
      <c r="AH126" s="388"/>
      <c r="AI126" s="234"/>
      <c r="AJ126" s="234"/>
      <c r="AK126" s="234"/>
    </row>
    <row r="127" spans="1:37" x14ac:dyDescent="0.35">
      <c r="A127" s="234"/>
      <c r="B127" s="234"/>
      <c r="C127" s="234"/>
      <c r="D127" s="234"/>
      <c r="E127" s="234"/>
      <c r="F127" s="234"/>
      <c r="G127" s="234"/>
      <c r="H127" s="234"/>
      <c r="I127" s="234"/>
      <c r="J127" s="234"/>
      <c r="K127" s="234"/>
      <c r="L127" s="234"/>
      <c r="M127" s="234"/>
      <c r="N127" s="234"/>
      <c r="O127" s="234"/>
      <c r="P127" s="234"/>
      <c r="Q127" s="234"/>
      <c r="R127" s="234"/>
      <c r="S127" s="234"/>
      <c r="T127" s="234"/>
      <c r="U127" s="234"/>
      <c r="V127" s="234"/>
      <c r="W127" s="234"/>
      <c r="X127" s="234"/>
      <c r="Y127" s="234"/>
      <c r="Z127" s="234"/>
      <c r="AA127" s="234"/>
      <c r="AB127" s="234"/>
      <c r="AC127" s="388"/>
      <c r="AD127" s="388"/>
      <c r="AE127" s="388"/>
      <c r="AF127" s="388"/>
      <c r="AG127" s="388"/>
      <c r="AH127" s="388"/>
      <c r="AI127" s="234"/>
      <c r="AJ127" s="234"/>
      <c r="AK127" s="234"/>
    </row>
    <row r="128" spans="1:37" x14ac:dyDescent="0.35">
      <c r="A128" s="234"/>
      <c r="B128" s="234"/>
      <c r="C128" s="234"/>
      <c r="D128" s="234"/>
      <c r="E128" s="234"/>
      <c r="F128" s="234"/>
      <c r="G128" s="234"/>
      <c r="H128" s="234"/>
      <c r="I128" s="234"/>
      <c r="J128" s="234"/>
      <c r="K128" s="234"/>
      <c r="L128" s="234"/>
      <c r="M128" s="234"/>
      <c r="N128" s="234"/>
      <c r="O128" s="234"/>
      <c r="P128" s="234"/>
      <c r="Q128" s="234"/>
      <c r="R128" s="234"/>
      <c r="S128" s="234"/>
      <c r="T128" s="234"/>
      <c r="U128" s="234"/>
      <c r="V128" s="234"/>
      <c r="W128" s="234"/>
      <c r="X128" s="234"/>
      <c r="Y128" s="234"/>
      <c r="Z128" s="234"/>
      <c r="AA128" s="234"/>
      <c r="AB128" s="234"/>
      <c r="AC128" s="388"/>
      <c r="AD128" s="388"/>
      <c r="AE128" s="388"/>
      <c r="AF128" s="388"/>
      <c r="AG128" s="388"/>
      <c r="AH128" s="388"/>
      <c r="AI128" s="234"/>
      <c r="AJ128" s="234"/>
      <c r="AK128" s="234"/>
    </row>
    <row r="129" spans="1:37" x14ac:dyDescent="0.35">
      <c r="A129" s="234"/>
      <c r="B129" s="234"/>
      <c r="C129" s="234"/>
      <c r="D129" s="234"/>
      <c r="E129" s="234"/>
      <c r="F129" s="234"/>
      <c r="G129" s="234"/>
      <c r="H129" s="234"/>
      <c r="I129" s="234"/>
      <c r="J129" s="234"/>
      <c r="K129" s="234"/>
      <c r="L129" s="234"/>
      <c r="M129" s="234"/>
      <c r="N129" s="234"/>
      <c r="O129" s="234"/>
      <c r="P129" s="234"/>
      <c r="Q129" s="234"/>
      <c r="R129" s="234"/>
      <c r="S129" s="234"/>
      <c r="T129" s="234"/>
      <c r="U129" s="234"/>
      <c r="V129" s="234"/>
      <c r="W129" s="234"/>
      <c r="X129" s="234"/>
      <c r="Y129" s="234"/>
      <c r="Z129" s="234"/>
      <c r="AA129" s="234"/>
      <c r="AB129" s="234"/>
      <c r="AC129" s="388"/>
      <c r="AD129" s="388"/>
      <c r="AE129" s="388"/>
      <c r="AF129" s="388"/>
      <c r="AG129" s="388"/>
      <c r="AH129" s="388"/>
      <c r="AI129" s="234"/>
      <c r="AJ129" s="234"/>
      <c r="AK129" s="234"/>
    </row>
    <row r="130" spans="1:37" x14ac:dyDescent="0.35">
      <c r="A130" s="234"/>
      <c r="B130" s="234"/>
      <c r="C130" s="234"/>
      <c r="D130" s="234"/>
      <c r="E130" s="234"/>
      <c r="F130" s="234"/>
      <c r="G130" s="234"/>
      <c r="H130" s="234"/>
      <c r="I130" s="234"/>
      <c r="J130" s="234"/>
      <c r="K130" s="234"/>
      <c r="L130" s="234"/>
      <c r="M130" s="234"/>
      <c r="N130" s="234"/>
      <c r="O130" s="234"/>
      <c r="P130" s="234"/>
      <c r="Q130" s="234"/>
      <c r="R130" s="234"/>
      <c r="S130" s="234"/>
      <c r="T130" s="234"/>
      <c r="U130" s="234"/>
      <c r="V130" s="234"/>
      <c r="W130" s="234"/>
      <c r="X130" s="234"/>
      <c r="Y130" s="234"/>
      <c r="Z130" s="234"/>
      <c r="AA130" s="234"/>
      <c r="AB130" s="234"/>
      <c r="AC130" s="388"/>
      <c r="AD130" s="388"/>
      <c r="AE130" s="388"/>
      <c r="AF130" s="388"/>
      <c r="AG130" s="388"/>
      <c r="AH130" s="388"/>
      <c r="AI130" s="234"/>
      <c r="AJ130" s="234"/>
      <c r="AK130" s="234"/>
    </row>
    <row r="131" spans="1:37" x14ac:dyDescent="0.35">
      <c r="A131" s="234"/>
      <c r="B131" s="234"/>
      <c r="C131" s="234"/>
      <c r="D131" s="234"/>
      <c r="E131" s="234"/>
      <c r="F131" s="234"/>
      <c r="G131" s="234"/>
      <c r="H131" s="234"/>
      <c r="I131" s="234"/>
      <c r="J131" s="234"/>
      <c r="K131" s="234"/>
      <c r="L131" s="234"/>
      <c r="M131" s="234"/>
      <c r="N131" s="234"/>
      <c r="O131" s="234"/>
      <c r="P131" s="234"/>
      <c r="Q131" s="234"/>
      <c r="R131" s="234"/>
      <c r="S131" s="234"/>
      <c r="T131" s="234"/>
      <c r="U131" s="234"/>
      <c r="V131" s="234"/>
      <c r="W131" s="234"/>
      <c r="X131" s="234"/>
      <c r="Y131" s="234"/>
      <c r="Z131" s="234"/>
      <c r="AA131" s="234"/>
      <c r="AB131" s="234"/>
      <c r="AC131" s="388"/>
      <c r="AD131" s="388"/>
      <c r="AE131" s="388"/>
      <c r="AF131" s="388"/>
      <c r="AG131" s="388"/>
      <c r="AH131" s="388"/>
      <c r="AI131" s="234"/>
      <c r="AJ131" s="234"/>
      <c r="AK131" s="234"/>
    </row>
    <row r="132" spans="1:37" x14ac:dyDescent="0.35">
      <c r="A132" s="234"/>
      <c r="B132" s="234"/>
      <c r="C132" s="234"/>
      <c r="D132" s="234"/>
      <c r="E132" s="234"/>
      <c r="F132" s="234"/>
      <c r="G132" s="234"/>
      <c r="H132" s="234"/>
      <c r="I132" s="234"/>
      <c r="J132" s="234"/>
      <c r="K132" s="234"/>
      <c r="L132" s="234"/>
      <c r="M132" s="234"/>
      <c r="N132" s="234"/>
      <c r="O132" s="234"/>
      <c r="P132" s="234"/>
      <c r="Q132" s="234"/>
      <c r="R132" s="234"/>
      <c r="S132" s="234"/>
      <c r="T132" s="234"/>
      <c r="U132" s="234"/>
      <c r="V132" s="234"/>
      <c r="W132" s="234"/>
      <c r="X132" s="234"/>
      <c r="Y132" s="234"/>
      <c r="Z132" s="234"/>
      <c r="AA132" s="234"/>
      <c r="AB132" s="234"/>
      <c r="AC132" s="388"/>
      <c r="AD132" s="388"/>
      <c r="AE132" s="388"/>
      <c r="AF132" s="388"/>
      <c r="AG132" s="388"/>
      <c r="AH132" s="388"/>
      <c r="AI132" s="234"/>
      <c r="AJ132" s="234"/>
      <c r="AK132" s="234"/>
    </row>
    <row r="133" spans="1:37" x14ac:dyDescent="0.35">
      <c r="A133" s="234"/>
      <c r="B133" s="234"/>
      <c r="C133" s="234"/>
      <c r="D133" s="234"/>
      <c r="E133" s="234"/>
      <c r="F133" s="234"/>
      <c r="G133" s="234"/>
      <c r="H133" s="234"/>
      <c r="I133" s="234"/>
      <c r="J133" s="234"/>
      <c r="K133" s="234"/>
      <c r="L133" s="234"/>
      <c r="M133" s="234"/>
      <c r="N133" s="234"/>
      <c r="O133" s="234"/>
      <c r="P133" s="234"/>
      <c r="Q133" s="234"/>
      <c r="R133" s="234"/>
      <c r="S133" s="234"/>
      <c r="T133" s="234"/>
      <c r="U133" s="234"/>
      <c r="V133" s="234"/>
      <c r="W133" s="234"/>
      <c r="X133" s="234"/>
      <c r="Y133" s="234"/>
      <c r="Z133" s="234"/>
      <c r="AA133" s="234"/>
      <c r="AB133" s="234"/>
      <c r="AC133" s="388"/>
      <c r="AD133" s="388"/>
      <c r="AE133" s="388"/>
      <c r="AF133" s="388"/>
      <c r="AG133" s="388"/>
      <c r="AH133" s="388"/>
      <c r="AI133" s="234"/>
      <c r="AJ133" s="234"/>
      <c r="AK133" s="234"/>
    </row>
    <row r="134" spans="1:37" x14ac:dyDescent="0.35">
      <c r="A134" s="234"/>
      <c r="B134" s="234"/>
      <c r="C134" s="234"/>
      <c r="D134" s="234"/>
      <c r="E134" s="234"/>
      <c r="F134" s="234"/>
      <c r="G134" s="234"/>
      <c r="H134" s="234"/>
      <c r="I134" s="234"/>
      <c r="J134" s="234"/>
      <c r="K134" s="234"/>
      <c r="L134" s="234"/>
      <c r="M134" s="234"/>
      <c r="N134" s="234"/>
      <c r="O134" s="234"/>
      <c r="P134" s="234"/>
      <c r="Q134" s="234"/>
      <c r="R134" s="234"/>
      <c r="S134" s="234"/>
      <c r="T134" s="234"/>
      <c r="U134" s="234"/>
      <c r="V134" s="234"/>
      <c r="W134" s="234"/>
      <c r="X134" s="234"/>
      <c r="Y134" s="234"/>
      <c r="Z134" s="234"/>
      <c r="AA134" s="234"/>
      <c r="AB134" s="234"/>
      <c r="AC134" s="388"/>
      <c r="AD134" s="388"/>
      <c r="AE134" s="388"/>
      <c r="AF134" s="388"/>
      <c r="AG134" s="388"/>
      <c r="AH134" s="388"/>
      <c r="AI134" s="234"/>
      <c r="AJ134" s="234"/>
      <c r="AK134" s="234"/>
    </row>
    <row r="135" spans="1:37" x14ac:dyDescent="0.35">
      <c r="A135" s="234"/>
      <c r="B135" s="234"/>
      <c r="C135" s="234"/>
      <c r="D135" s="234"/>
      <c r="E135" s="234"/>
      <c r="F135" s="234"/>
      <c r="G135" s="234"/>
      <c r="H135" s="234"/>
      <c r="I135" s="234"/>
      <c r="J135" s="234"/>
      <c r="K135" s="234"/>
      <c r="L135" s="234"/>
      <c r="M135" s="234"/>
      <c r="N135" s="234"/>
      <c r="O135" s="234"/>
      <c r="P135" s="234"/>
      <c r="Q135" s="234"/>
      <c r="R135" s="234"/>
      <c r="S135" s="234"/>
      <c r="T135" s="234"/>
      <c r="U135" s="234"/>
      <c r="V135" s="234"/>
      <c r="W135" s="234"/>
      <c r="X135" s="234"/>
      <c r="Y135" s="234"/>
      <c r="Z135" s="234"/>
      <c r="AA135" s="234"/>
      <c r="AB135" s="234"/>
      <c r="AC135" s="388"/>
      <c r="AD135" s="388"/>
      <c r="AE135" s="388"/>
      <c r="AF135" s="388"/>
      <c r="AG135" s="388"/>
      <c r="AH135" s="388"/>
      <c r="AI135" s="234"/>
      <c r="AJ135" s="234"/>
      <c r="AK135" s="234"/>
    </row>
    <row r="136" spans="1:37" x14ac:dyDescent="0.35">
      <c r="A136" s="234"/>
      <c r="B136" s="234"/>
      <c r="C136" s="234"/>
      <c r="D136" s="234"/>
      <c r="E136" s="234"/>
      <c r="F136" s="234"/>
      <c r="G136" s="234"/>
      <c r="H136" s="234"/>
      <c r="I136" s="234"/>
      <c r="J136" s="234"/>
      <c r="K136" s="234"/>
      <c r="L136" s="234"/>
      <c r="M136" s="234"/>
      <c r="N136" s="234"/>
      <c r="O136" s="234"/>
      <c r="P136" s="234"/>
      <c r="Q136" s="234"/>
      <c r="R136" s="234"/>
      <c r="S136" s="234"/>
      <c r="T136" s="234"/>
      <c r="U136" s="234"/>
      <c r="V136" s="234"/>
      <c r="W136" s="234"/>
      <c r="X136" s="234"/>
      <c r="Y136" s="234"/>
      <c r="Z136" s="234"/>
      <c r="AA136" s="234"/>
      <c r="AB136" s="234"/>
      <c r="AC136" s="388"/>
      <c r="AD136" s="388"/>
      <c r="AE136" s="388"/>
      <c r="AF136" s="388"/>
      <c r="AG136" s="388"/>
      <c r="AH136" s="388"/>
      <c r="AI136" s="234"/>
      <c r="AJ136" s="234"/>
      <c r="AK136" s="234"/>
    </row>
    <row r="137" spans="1:37" x14ac:dyDescent="0.35">
      <c r="A137" s="234"/>
      <c r="B137" s="234"/>
      <c r="C137" s="234"/>
      <c r="D137" s="234"/>
      <c r="E137" s="234"/>
      <c r="F137" s="234"/>
      <c r="G137" s="234"/>
      <c r="H137" s="234"/>
      <c r="I137" s="234"/>
      <c r="J137" s="234"/>
      <c r="K137" s="234"/>
      <c r="L137" s="234"/>
      <c r="M137" s="234"/>
      <c r="N137" s="234"/>
      <c r="O137" s="234"/>
      <c r="P137" s="234"/>
      <c r="Q137" s="234"/>
      <c r="R137" s="234"/>
      <c r="S137" s="234"/>
      <c r="T137" s="234"/>
      <c r="U137" s="234"/>
      <c r="V137" s="234"/>
      <c r="W137" s="234"/>
      <c r="X137" s="234"/>
      <c r="Y137" s="234"/>
      <c r="Z137" s="234"/>
      <c r="AA137" s="234"/>
      <c r="AB137" s="234"/>
      <c r="AC137" s="388"/>
      <c r="AD137" s="388"/>
      <c r="AE137" s="388"/>
      <c r="AF137" s="388"/>
      <c r="AG137" s="388"/>
      <c r="AH137" s="388"/>
      <c r="AI137" s="234"/>
      <c r="AJ137" s="234"/>
      <c r="AK137" s="234"/>
    </row>
    <row r="138" spans="1:37" x14ac:dyDescent="0.35">
      <c r="A138" s="234"/>
      <c r="B138" s="234"/>
      <c r="C138" s="234"/>
      <c r="D138" s="234"/>
      <c r="E138" s="234"/>
      <c r="F138" s="234"/>
      <c r="G138" s="234"/>
      <c r="H138" s="234"/>
      <c r="I138" s="234"/>
      <c r="J138" s="234"/>
      <c r="K138" s="234"/>
      <c r="L138" s="234"/>
      <c r="M138" s="234"/>
      <c r="N138" s="234"/>
      <c r="O138" s="234"/>
      <c r="P138" s="234"/>
      <c r="Q138" s="234"/>
      <c r="R138" s="234"/>
      <c r="S138" s="234"/>
      <c r="T138" s="234"/>
      <c r="U138" s="234"/>
      <c r="V138" s="234"/>
      <c r="W138" s="234"/>
      <c r="X138" s="234"/>
      <c r="Y138" s="234"/>
      <c r="Z138" s="234"/>
      <c r="AA138" s="234"/>
      <c r="AB138" s="234"/>
      <c r="AC138" s="388"/>
      <c r="AD138" s="388"/>
      <c r="AE138" s="388"/>
      <c r="AF138" s="388"/>
      <c r="AG138" s="388"/>
      <c r="AH138" s="388"/>
      <c r="AI138" s="234"/>
      <c r="AJ138" s="234"/>
      <c r="AK138" s="234"/>
    </row>
    <row r="139" spans="1:37" x14ac:dyDescent="0.35">
      <c r="A139" s="234"/>
      <c r="B139" s="234"/>
      <c r="C139" s="234"/>
      <c r="D139" s="234"/>
      <c r="E139" s="234"/>
      <c r="F139" s="234"/>
      <c r="G139" s="234"/>
      <c r="H139" s="234"/>
      <c r="I139" s="234"/>
      <c r="J139" s="234"/>
      <c r="K139" s="234"/>
      <c r="L139" s="234"/>
      <c r="M139" s="234"/>
      <c r="N139" s="234"/>
      <c r="O139" s="234"/>
      <c r="P139" s="234"/>
      <c r="Q139" s="234"/>
      <c r="R139" s="234"/>
      <c r="S139" s="234"/>
      <c r="T139" s="234"/>
      <c r="U139" s="234"/>
      <c r="V139" s="234"/>
      <c r="W139" s="234"/>
      <c r="X139" s="234"/>
      <c r="Y139" s="234"/>
      <c r="Z139" s="234"/>
      <c r="AA139" s="234"/>
      <c r="AB139" s="234"/>
      <c r="AC139" s="388"/>
      <c r="AD139" s="388"/>
      <c r="AE139" s="388"/>
      <c r="AF139" s="388"/>
      <c r="AG139" s="388"/>
      <c r="AH139" s="388"/>
      <c r="AI139" s="234"/>
      <c r="AJ139" s="234"/>
      <c r="AK139" s="234"/>
    </row>
    <row r="140" spans="1:37" x14ac:dyDescent="0.35">
      <c r="A140" s="234"/>
      <c r="B140" s="234"/>
      <c r="C140" s="234"/>
      <c r="D140" s="234"/>
      <c r="E140" s="234"/>
      <c r="F140" s="234"/>
      <c r="G140" s="234"/>
      <c r="H140" s="234"/>
      <c r="I140" s="234"/>
      <c r="J140" s="234"/>
      <c r="K140" s="234"/>
      <c r="L140" s="234"/>
      <c r="M140" s="234"/>
      <c r="N140" s="234"/>
      <c r="O140" s="234"/>
      <c r="P140" s="234"/>
      <c r="Q140" s="234"/>
      <c r="R140" s="234"/>
      <c r="S140" s="234"/>
      <c r="T140" s="234"/>
      <c r="U140" s="234"/>
      <c r="V140" s="234"/>
      <c r="W140" s="234"/>
      <c r="X140" s="234"/>
      <c r="Y140" s="234"/>
      <c r="Z140" s="234"/>
      <c r="AA140" s="234"/>
      <c r="AB140" s="234"/>
      <c r="AC140" s="388"/>
      <c r="AD140" s="388"/>
      <c r="AE140" s="388"/>
      <c r="AF140" s="388"/>
      <c r="AG140" s="388"/>
      <c r="AH140" s="388"/>
      <c r="AI140" s="234"/>
      <c r="AJ140" s="234"/>
      <c r="AK140" s="234"/>
    </row>
    <row r="141" spans="1:37" x14ac:dyDescent="0.35">
      <c r="A141" s="234"/>
      <c r="B141" s="234"/>
      <c r="C141" s="234"/>
      <c r="D141" s="234"/>
      <c r="E141" s="234"/>
      <c r="F141" s="234"/>
      <c r="G141" s="234"/>
      <c r="H141" s="234"/>
      <c r="I141" s="234"/>
      <c r="J141" s="234"/>
      <c r="K141" s="234"/>
      <c r="L141" s="234"/>
      <c r="M141" s="234"/>
      <c r="N141" s="234"/>
      <c r="O141" s="234"/>
      <c r="P141" s="234"/>
      <c r="Q141" s="234"/>
      <c r="R141" s="234"/>
      <c r="S141" s="234"/>
      <c r="T141" s="234"/>
      <c r="U141" s="234"/>
      <c r="V141" s="234"/>
      <c r="W141" s="234"/>
      <c r="X141" s="234"/>
      <c r="Y141" s="234"/>
      <c r="Z141" s="234"/>
      <c r="AA141" s="234"/>
      <c r="AB141" s="234"/>
      <c r="AC141" s="388"/>
      <c r="AD141" s="388"/>
      <c r="AE141" s="388"/>
      <c r="AF141" s="388"/>
      <c r="AG141" s="388"/>
      <c r="AH141" s="388"/>
      <c r="AI141" s="234"/>
      <c r="AJ141" s="234"/>
      <c r="AK141" s="234"/>
    </row>
    <row r="142" spans="1:37" x14ac:dyDescent="0.35">
      <c r="A142" s="234"/>
      <c r="B142" s="234"/>
      <c r="C142" s="234"/>
      <c r="D142" s="234"/>
      <c r="E142" s="234"/>
      <c r="F142" s="234"/>
      <c r="G142" s="234"/>
      <c r="H142" s="234"/>
      <c r="I142" s="234"/>
      <c r="J142" s="234"/>
      <c r="K142" s="234"/>
      <c r="L142" s="234"/>
      <c r="M142" s="234"/>
      <c r="N142" s="234"/>
      <c r="O142" s="234"/>
      <c r="P142" s="234"/>
      <c r="Q142" s="234"/>
      <c r="R142" s="234"/>
      <c r="S142" s="234"/>
      <c r="T142" s="234"/>
      <c r="U142" s="234"/>
      <c r="V142" s="234"/>
      <c r="W142" s="234"/>
      <c r="X142" s="234"/>
      <c r="Y142" s="234"/>
      <c r="Z142" s="234"/>
      <c r="AA142" s="234"/>
      <c r="AB142" s="234"/>
      <c r="AC142" s="388"/>
      <c r="AD142" s="388"/>
      <c r="AE142" s="388"/>
      <c r="AF142" s="388"/>
      <c r="AG142" s="388"/>
      <c r="AH142" s="388"/>
      <c r="AI142" s="234"/>
      <c r="AJ142" s="234"/>
      <c r="AK142" s="234"/>
    </row>
    <row r="143" spans="1:37" x14ac:dyDescent="0.35">
      <c r="A143" s="234"/>
      <c r="B143" s="234"/>
      <c r="C143" s="234"/>
      <c r="D143" s="234"/>
      <c r="E143" s="234"/>
      <c r="F143" s="234"/>
      <c r="G143" s="234"/>
      <c r="H143" s="234"/>
      <c r="I143" s="234"/>
      <c r="J143" s="234"/>
      <c r="K143" s="234"/>
      <c r="L143" s="234"/>
      <c r="M143" s="234"/>
      <c r="N143" s="234"/>
      <c r="O143" s="234"/>
      <c r="P143" s="234"/>
      <c r="Q143" s="234"/>
      <c r="R143" s="234"/>
      <c r="S143" s="234"/>
      <c r="T143" s="234"/>
      <c r="U143" s="234"/>
      <c r="V143" s="234"/>
      <c r="W143" s="234"/>
      <c r="X143" s="234"/>
      <c r="Y143" s="234"/>
      <c r="Z143" s="234"/>
      <c r="AA143" s="234"/>
      <c r="AB143" s="234"/>
      <c r="AC143" s="388"/>
      <c r="AD143" s="388"/>
      <c r="AE143" s="388"/>
      <c r="AF143" s="388"/>
      <c r="AG143" s="388"/>
      <c r="AH143" s="388"/>
      <c r="AI143" s="234"/>
      <c r="AJ143" s="234"/>
      <c r="AK143" s="234"/>
    </row>
    <row r="144" spans="1:37" x14ac:dyDescent="0.35">
      <c r="A144" s="234"/>
      <c r="B144" s="234"/>
      <c r="C144" s="234"/>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4"/>
      <c r="Z144" s="234"/>
      <c r="AA144" s="234"/>
      <c r="AB144" s="234"/>
      <c r="AC144" s="388"/>
      <c r="AD144" s="388"/>
      <c r="AE144" s="388"/>
      <c r="AF144" s="388"/>
      <c r="AG144" s="388"/>
      <c r="AH144" s="388"/>
      <c r="AI144" s="234"/>
      <c r="AJ144" s="234"/>
      <c r="AK144" s="234"/>
    </row>
    <row r="145" spans="1:37" x14ac:dyDescent="0.35">
      <c r="A145" s="234"/>
      <c r="B145" s="234"/>
      <c r="C145" s="234"/>
      <c r="D145" s="234"/>
      <c r="E145" s="234"/>
      <c r="F145" s="234"/>
      <c r="G145" s="234"/>
      <c r="H145" s="234"/>
      <c r="I145" s="234"/>
      <c r="J145" s="234"/>
      <c r="K145" s="234"/>
      <c r="L145" s="234"/>
      <c r="M145" s="234"/>
      <c r="N145" s="234"/>
      <c r="O145" s="234"/>
      <c r="P145" s="234"/>
      <c r="Q145" s="234"/>
      <c r="R145" s="234"/>
      <c r="S145" s="234"/>
      <c r="T145" s="234"/>
      <c r="U145" s="234"/>
      <c r="V145" s="234"/>
      <c r="W145" s="234"/>
      <c r="X145" s="234"/>
      <c r="Y145" s="234"/>
      <c r="Z145" s="234"/>
      <c r="AA145" s="234"/>
      <c r="AB145" s="234"/>
      <c r="AC145" s="388"/>
      <c r="AD145" s="388"/>
      <c r="AE145" s="388"/>
      <c r="AF145" s="388"/>
      <c r="AG145" s="388"/>
      <c r="AH145" s="388"/>
      <c r="AI145" s="234"/>
      <c r="AJ145" s="234"/>
      <c r="AK145" s="234"/>
    </row>
    <row r="146" spans="1:37" x14ac:dyDescent="0.35">
      <c r="A146" s="234"/>
      <c r="B146" s="234"/>
      <c r="C146" s="234"/>
      <c r="D146" s="234"/>
      <c r="E146" s="234"/>
      <c r="F146" s="234"/>
      <c r="G146" s="234"/>
      <c r="H146" s="234"/>
      <c r="I146" s="234"/>
      <c r="J146" s="234"/>
      <c r="K146" s="234"/>
      <c r="L146" s="234"/>
      <c r="M146" s="234"/>
      <c r="N146" s="234"/>
      <c r="O146" s="234"/>
      <c r="P146" s="234"/>
      <c r="Q146" s="234"/>
      <c r="R146" s="234"/>
      <c r="S146" s="234"/>
      <c r="T146" s="234"/>
      <c r="U146" s="234"/>
      <c r="V146" s="234"/>
      <c r="W146" s="234"/>
      <c r="X146" s="234"/>
      <c r="Y146" s="234"/>
      <c r="Z146" s="234"/>
      <c r="AA146" s="234"/>
      <c r="AB146" s="234"/>
      <c r="AC146" s="388"/>
      <c r="AD146" s="388"/>
      <c r="AE146" s="388"/>
      <c r="AF146" s="388"/>
      <c r="AG146" s="388"/>
      <c r="AH146" s="388"/>
      <c r="AI146" s="234"/>
      <c r="AJ146" s="234"/>
      <c r="AK146" s="234"/>
    </row>
    <row r="147" spans="1:37" x14ac:dyDescent="0.35">
      <c r="A147" s="234"/>
      <c r="B147" s="234"/>
      <c r="C147" s="234"/>
      <c r="D147" s="234"/>
      <c r="E147" s="234"/>
      <c r="F147" s="234"/>
      <c r="G147" s="234"/>
      <c r="H147" s="234"/>
      <c r="I147" s="234"/>
      <c r="J147" s="234"/>
      <c r="K147" s="234"/>
      <c r="L147" s="234"/>
      <c r="M147" s="234"/>
      <c r="N147" s="234"/>
      <c r="O147" s="234"/>
      <c r="P147" s="234"/>
      <c r="Q147" s="234"/>
      <c r="R147" s="234"/>
      <c r="S147" s="234"/>
      <c r="T147" s="234"/>
      <c r="U147" s="234"/>
      <c r="V147" s="234"/>
      <c r="W147" s="234"/>
      <c r="X147" s="234"/>
      <c r="Y147" s="234"/>
      <c r="Z147" s="234"/>
      <c r="AA147" s="234"/>
      <c r="AB147" s="234"/>
      <c r="AC147" s="388"/>
      <c r="AD147" s="388"/>
      <c r="AE147" s="388"/>
      <c r="AF147" s="388"/>
      <c r="AG147" s="388"/>
      <c r="AH147" s="388"/>
      <c r="AI147" s="234"/>
      <c r="AJ147" s="234"/>
      <c r="AK147" s="234"/>
    </row>
    <row r="148" spans="1:37" x14ac:dyDescent="0.35">
      <c r="A148" s="234"/>
      <c r="B148" s="234"/>
      <c r="C148" s="234"/>
      <c r="D148" s="234"/>
      <c r="E148" s="234"/>
      <c r="F148" s="234"/>
      <c r="G148" s="234"/>
      <c r="H148" s="234"/>
      <c r="I148" s="234"/>
      <c r="J148" s="234"/>
      <c r="K148" s="234"/>
      <c r="L148" s="234"/>
      <c r="M148" s="234"/>
      <c r="N148" s="234"/>
      <c r="O148" s="234"/>
      <c r="P148" s="234"/>
      <c r="Q148" s="234"/>
      <c r="R148" s="234"/>
      <c r="S148" s="234"/>
      <c r="T148" s="234"/>
      <c r="U148" s="234"/>
      <c r="V148" s="234"/>
      <c r="W148" s="234"/>
      <c r="X148" s="234"/>
      <c r="Y148" s="234"/>
      <c r="Z148" s="234"/>
      <c r="AA148" s="234"/>
      <c r="AB148" s="234"/>
      <c r="AC148" s="388"/>
      <c r="AD148" s="388"/>
      <c r="AE148" s="388"/>
      <c r="AF148" s="388"/>
      <c r="AG148" s="388"/>
      <c r="AH148" s="388"/>
      <c r="AI148" s="234"/>
      <c r="AJ148" s="234"/>
      <c r="AK148" s="234"/>
    </row>
    <row r="149" spans="1:37" x14ac:dyDescent="0.35">
      <c r="A149" s="234"/>
      <c r="B149" s="234"/>
      <c r="C149" s="234"/>
      <c r="D149" s="234"/>
      <c r="E149" s="234"/>
      <c r="F149" s="234"/>
      <c r="G149" s="234"/>
      <c r="H149" s="234"/>
      <c r="I149" s="234"/>
      <c r="J149" s="234"/>
      <c r="K149" s="234"/>
      <c r="L149" s="234"/>
      <c r="M149" s="234"/>
      <c r="N149" s="234"/>
      <c r="O149" s="234"/>
      <c r="P149" s="234"/>
      <c r="Q149" s="234"/>
      <c r="R149" s="234"/>
      <c r="S149" s="234"/>
      <c r="T149" s="234"/>
      <c r="U149" s="234"/>
      <c r="V149" s="234"/>
      <c r="W149" s="234"/>
      <c r="X149" s="234"/>
      <c r="Y149" s="234"/>
      <c r="Z149" s="234"/>
      <c r="AA149" s="234"/>
      <c r="AB149" s="234"/>
      <c r="AC149" s="388"/>
      <c r="AD149" s="388"/>
      <c r="AE149" s="388"/>
      <c r="AF149" s="388"/>
      <c r="AG149" s="388"/>
      <c r="AH149" s="388"/>
      <c r="AI149" s="234"/>
      <c r="AJ149" s="234"/>
      <c r="AK149" s="234"/>
    </row>
    <row r="150" spans="1:37" x14ac:dyDescent="0.35">
      <c r="A150" s="234"/>
      <c r="B150" s="234"/>
      <c r="C150" s="234"/>
      <c r="D150" s="234"/>
      <c r="E150" s="234"/>
      <c r="F150" s="234"/>
      <c r="G150" s="234"/>
      <c r="H150" s="234"/>
      <c r="I150" s="234"/>
      <c r="J150" s="234"/>
      <c r="K150" s="234"/>
      <c r="L150" s="234"/>
      <c r="M150" s="234"/>
      <c r="N150" s="234"/>
      <c r="O150" s="234"/>
      <c r="P150" s="234"/>
      <c r="Q150" s="234"/>
      <c r="R150" s="234"/>
      <c r="S150" s="234"/>
      <c r="T150" s="234"/>
      <c r="U150" s="234"/>
      <c r="V150" s="234"/>
      <c r="W150" s="234"/>
      <c r="X150" s="234"/>
      <c r="Y150" s="234"/>
      <c r="Z150" s="234"/>
      <c r="AA150" s="234"/>
      <c r="AB150" s="234"/>
      <c r="AC150" s="388"/>
      <c r="AD150" s="388"/>
      <c r="AE150" s="388"/>
      <c r="AF150" s="388"/>
      <c r="AG150" s="388"/>
      <c r="AH150" s="388"/>
      <c r="AI150" s="234"/>
      <c r="AJ150" s="234"/>
      <c r="AK150" s="234"/>
    </row>
    <row r="151" spans="1:37" x14ac:dyDescent="0.35">
      <c r="A151" s="234"/>
      <c r="B151" s="234"/>
      <c r="C151" s="234"/>
      <c r="D151" s="234"/>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388"/>
      <c r="AD151" s="388"/>
      <c r="AE151" s="388"/>
      <c r="AF151" s="388"/>
      <c r="AG151" s="388"/>
      <c r="AH151" s="388"/>
      <c r="AI151" s="234"/>
      <c r="AJ151" s="234"/>
      <c r="AK151" s="234"/>
    </row>
    <row r="152" spans="1:37" x14ac:dyDescent="0.35">
      <c r="A152" s="234"/>
      <c r="B152" s="234"/>
      <c r="C152" s="234"/>
      <c r="D152" s="234"/>
      <c r="E152" s="234"/>
      <c r="F152" s="234"/>
      <c r="G152" s="234"/>
      <c r="H152" s="234"/>
      <c r="I152" s="234"/>
      <c r="J152" s="234"/>
      <c r="K152" s="234"/>
      <c r="L152" s="234"/>
      <c r="M152" s="234"/>
      <c r="N152" s="234"/>
      <c r="O152" s="234"/>
      <c r="P152" s="234"/>
      <c r="Q152" s="234"/>
      <c r="R152" s="234"/>
      <c r="S152" s="234"/>
      <c r="T152" s="234"/>
      <c r="U152" s="234"/>
      <c r="V152" s="234"/>
      <c r="W152" s="234"/>
      <c r="X152" s="234"/>
      <c r="Y152" s="234"/>
      <c r="Z152" s="234"/>
      <c r="AA152" s="234"/>
      <c r="AB152" s="234"/>
      <c r="AC152" s="388"/>
      <c r="AD152" s="388"/>
      <c r="AE152" s="388"/>
      <c r="AF152" s="388"/>
      <c r="AG152" s="388"/>
      <c r="AH152" s="388"/>
      <c r="AI152" s="234"/>
      <c r="AJ152" s="234"/>
      <c r="AK152" s="234"/>
    </row>
    <row r="153" spans="1:37" x14ac:dyDescent="0.35">
      <c r="A153" s="234"/>
      <c r="B153" s="234"/>
      <c r="C153" s="234"/>
      <c r="D153" s="234"/>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388"/>
      <c r="AD153" s="388"/>
      <c r="AE153" s="388"/>
      <c r="AF153" s="388"/>
      <c r="AG153" s="388"/>
      <c r="AH153" s="388"/>
      <c r="AI153" s="234"/>
      <c r="AJ153" s="234"/>
      <c r="AK153" s="234"/>
    </row>
    <row r="154" spans="1:37" x14ac:dyDescent="0.35">
      <c r="A154" s="234"/>
      <c r="B154" s="234"/>
      <c r="C154" s="234"/>
      <c r="D154" s="234"/>
      <c r="E154" s="234"/>
      <c r="F154" s="234"/>
      <c r="G154" s="234"/>
      <c r="H154" s="234"/>
      <c r="I154" s="234"/>
      <c r="J154" s="234"/>
      <c r="K154" s="234"/>
      <c r="L154" s="234"/>
      <c r="M154" s="234"/>
      <c r="N154" s="234"/>
      <c r="O154" s="234"/>
      <c r="P154" s="234"/>
      <c r="Q154" s="234"/>
      <c r="R154" s="234"/>
      <c r="S154" s="234"/>
      <c r="T154" s="234"/>
      <c r="U154" s="234"/>
      <c r="V154" s="234"/>
      <c r="W154" s="234"/>
      <c r="X154" s="234"/>
      <c r="Y154" s="234"/>
      <c r="Z154" s="234"/>
      <c r="AA154" s="234"/>
      <c r="AB154" s="234"/>
      <c r="AC154" s="388"/>
      <c r="AD154" s="388"/>
      <c r="AE154" s="388"/>
      <c r="AF154" s="388"/>
      <c r="AG154" s="388"/>
      <c r="AH154" s="388"/>
      <c r="AI154" s="234"/>
      <c r="AJ154" s="234"/>
      <c r="AK154" s="234"/>
    </row>
    <row r="155" spans="1:37" x14ac:dyDescent="0.35">
      <c r="A155" s="234"/>
      <c r="B155" s="234"/>
      <c r="C155" s="234"/>
      <c r="D155" s="234"/>
      <c r="E155" s="234"/>
      <c r="F155" s="234"/>
      <c r="G155" s="234"/>
      <c r="H155" s="234"/>
      <c r="I155" s="234"/>
      <c r="J155" s="234"/>
      <c r="K155" s="234"/>
      <c r="L155" s="234"/>
      <c r="M155" s="234"/>
      <c r="N155" s="234"/>
      <c r="O155" s="234"/>
      <c r="P155" s="234"/>
      <c r="Q155" s="234"/>
      <c r="R155" s="234"/>
      <c r="S155" s="234"/>
      <c r="T155" s="234"/>
      <c r="U155" s="234"/>
      <c r="V155" s="234"/>
      <c r="W155" s="234"/>
      <c r="X155" s="234"/>
      <c r="Y155" s="234"/>
      <c r="Z155" s="234"/>
      <c r="AA155" s="234"/>
      <c r="AB155" s="234"/>
      <c r="AC155" s="388"/>
      <c r="AD155" s="388"/>
      <c r="AE155" s="388"/>
      <c r="AF155" s="388"/>
      <c r="AG155" s="388"/>
      <c r="AH155" s="388"/>
      <c r="AI155" s="234"/>
      <c r="AJ155" s="234"/>
      <c r="AK155" s="234"/>
    </row>
    <row r="156" spans="1:37" x14ac:dyDescent="0.35">
      <c r="A156" s="234"/>
      <c r="B156" s="234"/>
      <c r="C156" s="234"/>
      <c r="D156" s="234"/>
      <c r="E156" s="234"/>
      <c r="F156" s="234"/>
      <c r="G156" s="234"/>
      <c r="H156" s="234"/>
      <c r="I156" s="234"/>
      <c r="J156" s="234"/>
      <c r="K156" s="234"/>
      <c r="L156" s="234"/>
      <c r="M156" s="234"/>
      <c r="N156" s="234"/>
      <c r="O156" s="234"/>
      <c r="P156" s="234"/>
      <c r="Q156" s="234"/>
      <c r="R156" s="234"/>
      <c r="S156" s="234"/>
      <c r="T156" s="234"/>
      <c r="U156" s="234"/>
      <c r="V156" s="234"/>
      <c r="W156" s="234"/>
      <c r="X156" s="234"/>
      <c r="Y156" s="234"/>
      <c r="Z156" s="234"/>
      <c r="AA156" s="234"/>
      <c r="AB156" s="234"/>
      <c r="AC156" s="388"/>
      <c r="AD156" s="388"/>
      <c r="AE156" s="388"/>
      <c r="AF156" s="388"/>
      <c r="AG156" s="388"/>
      <c r="AH156" s="388"/>
      <c r="AI156" s="234"/>
      <c r="AJ156" s="234"/>
      <c r="AK156" s="234"/>
    </row>
    <row r="157" spans="1:37" x14ac:dyDescent="0.35">
      <c r="A157" s="234"/>
      <c r="B157" s="234"/>
      <c r="C157" s="234"/>
      <c r="D157" s="234"/>
      <c r="E157" s="234"/>
      <c r="F157" s="234"/>
      <c r="G157" s="234"/>
      <c r="H157" s="234"/>
      <c r="I157" s="234"/>
      <c r="J157" s="234"/>
      <c r="K157" s="234"/>
      <c r="L157" s="234"/>
      <c r="M157" s="234"/>
      <c r="N157" s="234"/>
      <c r="O157" s="234"/>
      <c r="P157" s="234"/>
      <c r="Q157" s="234"/>
      <c r="R157" s="234"/>
      <c r="S157" s="234"/>
      <c r="T157" s="234"/>
      <c r="U157" s="234"/>
      <c r="V157" s="234"/>
      <c r="W157" s="234"/>
      <c r="X157" s="234"/>
      <c r="Y157" s="234"/>
      <c r="Z157" s="234"/>
      <c r="AA157" s="234"/>
      <c r="AB157" s="234"/>
      <c r="AC157" s="388"/>
      <c r="AD157" s="388"/>
      <c r="AE157" s="388"/>
      <c r="AF157" s="388"/>
      <c r="AG157" s="388"/>
      <c r="AH157" s="388"/>
      <c r="AI157" s="234"/>
      <c r="AJ157" s="234"/>
      <c r="AK157" s="234"/>
    </row>
  </sheetData>
  <mergeCells count="321">
    <mergeCell ref="C122:G122"/>
    <mergeCell ref="H122:I122"/>
    <mergeCell ref="J122:M122"/>
    <mergeCell ref="N122:U122"/>
    <mergeCell ref="V121:AA121"/>
    <mergeCell ref="V122:AA122"/>
    <mergeCell ref="C120:G120"/>
    <mergeCell ref="H120:I120"/>
    <mergeCell ref="J120:M120"/>
    <mergeCell ref="N120:U120"/>
    <mergeCell ref="C121:G121"/>
    <mergeCell ref="H121:I121"/>
    <mergeCell ref="J121:M121"/>
    <mergeCell ref="N121:U121"/>
    <mergeCell ref="C119:G119"/>
    <mergeCell ref="H119:I119"/>
    <mergeCell ref="J119:M119"/>
    <mergeCell ref="N119:U119"/>
    <mergeCell ref="V119:AA119"/>
    <mergeCell ref="V120:AA120"/>
    <mergeCell ref="H117:I117"/>
    <mergeCell ref="J117:M117"/>
    <mergeCell ref="N117:U117"/>
    <mergeCell ref="C118:G118"/>
    <mergeCell ref="H118:I118"/>
    <mergeCell ref="J118:M118"/>
    <mergeCell ref="N118:U118"/>
    <mergeCell ref="C115:G115"/>
    <mergeCell ref="H115:I115"/>
    <mergeCell ref="J115:M115"/>
    <mergeCell ref="N115:U115"/>
    <mergeCell ref="V115:AA118"/>
    <mergeCell ref="C116:G116"/>
    <mergeCell ref="H116:I116"/>
    <mergeCell ref="J116:M116"/>
    <mergeCell ref="N116:U116"/>
    <mergeCell ref="C117:G117"/>
    <mergeCell ref="J113:M113"/>
    <mergeCell ref="N113:U113"/>
    <mergeCell ref="C114:G114"/>
    <mergeCell ref="H114:I114"/>
    <mergeCell ref="J114:M114"/>
    <mergeCell ref="N114:U114"/>
    <mergeCell ref="C111:G111"/>
    <mergeCell ref="H111:I111"/>
    <mergeCell ref="J111:M111"/>
    <mergeCell ref="N111:U111"/>
    <mergeCell ref="C107:G107"/>
    <mergeCell ref="H107:I107"/>
    <mergeCell ref="J107:M107"/>
    <mergeCell ref="N107:U107"/>
    <mergeCell ref="V107:AA110"/>
    <mergeCell ref="C108:G108"/>
    <mergeCell ref="H108:I108"/>
    <mergeCell ref="J108:M108"/>
    <mergeCell ref="V111:AA114"/>
    <mergeCell ref="C112:G112"/>
    <mergeCell ref="H112:I112"/>
    <mergeCell ref="J112:M112"/>
    <mergeCell ref="N112:U112"/>
    <mergeCell ref="C113:G113"/>
    <mergeCell ref="N108:U108"/>
    <mergeCell ref="C109:G109"/>
    <mergeCell ref="H109:I109"/>
    <mergeCell ref="J109:M109"/>
    <mergeCell ref="N109:U109"/>
    <mergeCell ref="C110:G110"/>
    <mergeCell ref="H110:I110"/>
    <mergeCell ref="J110:M110"/>
    <mergeCell ref="N110:U110"/>
    <mergeCell ref="H113:I113"/>
    <mergeCell ref="C97:AA98"/>
    <mergeCell ref="AE97:AF97"/>
    <mergeCell ref="AI97:AJ97"/>
    <mergeCell ref="C99:AA102"/>
    <mergeCell ref="C105:G106"/>
    <mergeCell ref="H105:I105"/>
    <mergeCell ref="H106:I106"/>
    <mergeCell ref="J105:M105"/>
    <mergeCell ref="J106:M106"/>
    <mergeCell ref="N105:U106"/>
    <mergeCell ref="V105:AA106"/>
    <mergeCell ref="C95:H95"/>
    <mergeCell ref="K95:P95"/>
    <mergeCell ref="AE95:AF95"/>
    <mergeCell ref="AI95:AJ95"/>
    <mergeCell ref="A96:C96"/>
    <mergeCell ref="D96:F96"/>
    <mergeCell ref="G96:H96"/>
    <mergeCell ref="K96:L96"/>
    <mergeCell ref="M96:O96"/>
    <mergeCell ref="P96:Q96"/>
    <mergeCell ref="AI96:AJ96"/>
    <mergeCell ref="R96:S96"/>
    <mergeCell ref="U96:V96"/>
    <mergeCell ref="W96:X96"/>
    <mergeCell ref="Y96:Z96"/>
    <mergeCell ref="AB96:AC96"/>
    <mergeCell ref="AE96:AF96"/>
    <mergeCell ref="C93:G93"/>
    <mergeCell ref="K93:P93"/>
    <mergeCell ref="AE93:AF93"/>
    <mergeCell ref="AI93:AJ93"/>
    <mergeCell ref="C94:G94"/>
    <mergeCell ref="K94:P94"/>
    <mergeCell ref="Q94:AA94"/>
    <mergeCell ref="AE94:AF94"/>
    <mergeCell ref="AI94:AJ94"/>
    <mergeCell ref="Q93:AA93"/>
    <mergeCell ref="AK79:AK91"/>
    <mergeCell ref="C92:G92"/>
    <mergeCell ref="K92:P92"/>
    <mergeCell ref="AE92:AF92"/>
    <mergeCell ref="AI92:AJ92"/>
    <mergeCell ref="AB79:AB91"/>
    <mergeCell ref="AC79:AC91"/>
    <mergeCell ref="AD79:AD91"/>
    <mergeCell ref="AE79:AF91"/>
    <mergeCell ref="AG79:AG91"/>
    <mergeCell ref="AH79:AH91"/>
    <mergeCell ref="Q88:AA88"/>
    <mergeCell ref="Q89:AA89"/>
    <mergeCell ref="Q90:AA90"/>
    <mergeCell ref="Q91:AA91"/>
    <mergeCell ref="Q92:AA92"/>
    <mergeCell ref="K79:P91"/>
    <mergeCell ref="Q79:AA79"/>
    <mergeCell ref="Q80:AA80"/>
    <mergeCell ref="Q81:AA81"/>
    <mergeCell ref="Q82:AA82"/>
    <mergeCell ref="Q83:AA83"/>
    <mergeCell ref="Q84:AA84"/>
    <mergeCell ref="Q85:AA85"/>
    <mergeCell ref="Q86:AA86"/>
    <mergeCell ref="Q87:AA87"/>
    <mergeCell ref="C78:G78"/>
    <mergeCell ref="K78:P78"/>
    <mergeCell ref="AE78:AF78"/>
    <mergeCell ref="AI78:AJ78"/>
    <mergeCell ref="A79:A91"/>
    <mergeCell ref="B79:B91"/>
    <mergeCell ref="C79:G91"/>
    <mergeCell ref="H79:H91"/>
    <mergeCell ref="I79:I91"/>
    <mergeCell ref="J79:J91"/>
    <mergeCell ref="Q78:AA78"/>
    <mergeCell ref="AI79:AJ91"/>
    <mergeCell ref="AI64:AJ76"/>
    <mergeCell ref="AK64:AK76"/>
    <mergeCell ref="C77:G77"/>
    <mergeCell ref="K77:P77"/>
    <mergeCell ref="AE77:AF77"/>
    <mergeCell ref="AI77:AJ77"/>
    <mergeCell ref="AB64:AB76"/>
    <mergeCell ref="AC64:AC76"/>
    <mergeCell ref="AD64:AD76"/>
    <mergeCell ref="AE64:AF76"/>
    <mergeCell ref="AG64:AG76"/>
    <mergeCell ref="AH64:AH76"/>
    <mergeCell ref="Q73:AA73"/>
    <mergeCell ref="Q74:AA74"/>
    <mergeCell ref="Q75:AA75"/>
    <mergeCell ref="Q76:AA76"/>
    <mergeCell ref="Q77:AA77"/>
    <mergeCell ref="K64:P76"/>
    <mergeCell ref="Q64:AA64"/>
    <mergeCell ref="Q65:AA65"/>
    <mergeCell ref="Q66:AA66"/>
    <mergeCell ref="Q67:AA67"/>
    <mergeCell ref="Q68:AA68"/>
    <mergeCell ref="Q69:AA69"/>
    <mergeCell ref="Q70:AA70"/>
    <mergeCell ref="Q71:AA71"/>
    <mergeCell ref="Q72:AA72"/>
    <mergeCell ref="A64:A76"/>
    <mergeCell ref="B64:B76"/>
    <mergeCell ref="C64:G76"/>
    <mergeCell ref="H64:H76"/>
    <mergeCell ref="I64:I76"/>
    <mergeCell ref="J64:J76"/>
    <mergeCell ref="AK50:AK61"/>
    <mergeCell ref="C62:G62"/>
    <mergeCell ref="K62:P62"/>
    <mergeCell ref="AE62:AF62"/>
    <mergeCell ref="AI62:AJ62"/>
    <mergeCell ref="C63:G63"/>
    <mergeCell ref="K63:P63"/>
    <mergeCell ref="AE63:AF63"/>
    <mergeCell ref="AI63:AJ63"/>
    <mergeCell ref="AC50:AC61"/>
    <mergeCell ref="AD50:AD61"/>
    <mergeCell ref="AE50:AF61"/>
    <mergeCell ref="AG50:AG61"/>
    <mergeCell ref="AH50:AH61"/>
    <mergeCell ref="AI50:AJ61"/>
    <mergeCell ref="Q59:AA59"/>
    <mergeCell ref="Q60:AA60"/>
    <mergeCell ref="Q61:AA61"/>
    <mergeCell ref="Q62:AA62"/>
    <mergeCell ref="Q63:AA63"/>
    <mergeCell ref="AB50:AB61"/>
    <mergeCell ref="K50:P61"/>
    <mergeCell ref="Q50:AA50"/>
    <mergeCell ref="Q51:AA51"/>
    <mergeCell ref="Q52:AA52"/>
    <mergeCell ref="Q53:AA53"/>
    <mergeCell ref="Q54:AA54"/>
    <mergeCell ref="Q55:AA55"/>
    <mergeCell ref="Q56:AA56"/>
    <mergeCell ref="Q57:AA57"/>
    <mergeCell ref="Q58:AA58"/>
    <mergeCell ref="A50:A61"/>
    <mergeCell ref="B50:B61"/>
    <mergeCell ref="C50:G61"/>
    <mergeCell ref="H50:H61"/>
    <mergeCell ref="I50:I61"/>
    <mergeCell ref="J50:J61"/>
    <mergeCell ref="AK36:AK47"/>
    <mergeCell ref="C48:G48"/>
    <mergeCell ref="K48:P48"/>
    <mergeCell ref="AE48:AF48"/>
    <mergeCell ref="AI48:AJ48"/>
    <mergeCell ref="C49:G49"/>
    <mergeCell ref="K49:P49"/>
    <mergeCell ref="AE49:AF49"/>
    <mergeCell ref="AI49:AJ49"/>
    <mergeCell ref="AC36:AC47"/>
    <mergeCell ref="AD36:AD47"/>
    <mergeCell ref="AE36:AF47"/>
    <mergeCell ref="AG36:AG47"/>
    <mergeCell ref="AH36:AH47"/>
    <mergeCell ref="AI36:AJ47"/>
    <mergeCell ref="Q45:AA45"/>
    <mergeCell ref="Q46:AA46"/>
    <mergeCell ref="Q47:AA47"/>
    <mergeCell ref="Q48:AA48"/>
    <mergeCell ref="Q49:AA49"/>
    <mergeCell ref="AB36:AB47"/>
    <mergeCell ref="K36:P47"/>
    <mergeCell ref="Q36:AA36"/>
    <mergeCell ref="Q37:AA37"/>
    <mergeCell ref="Q38:AA38"/>
    <mergeCell ref="Q39:AA39"/>
    <mergeCell ref="Q40:AA40"/>
    <mergeCell ref="Q41:AA41"/>
    <mergeCell ref="Q42:AA42"/>
    <mergeCell ref="Q43:AA43"/>
    <mergeCell ref="Q44:AA44"/>
    <mergeCell ref="A36:A47"/>
    <mergeCell ref="B36:B47"/>
    <mergeCell ref="C36:G47"/>
    <mergeCell ref="H36:H47"/>
    <mergeCell ref="I36:I47"/>
    <mergeCell ref="J36:J47"/>
    <mergeCell ref="C34:AA34"/>
    <mergeCell ref="AE34:AF34"/>
    <mergeCell ref="AI34:AJ34"/>
    <mergeCell ref="C35:G35"/>
    <mergeCell ref="K35:P35"/>
    <mergeCell ref="Q35:AA35"/>
    <mergeCell ref="AE35:AF35"/>
    <mergeCell ref="AI35:AJ35"/>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B109"/>
  <sheetViews>
    <sheetView topLeftCell="A47" workbookViewId="0">
      <selection activeCell="R11" sqref="R11:U11"/>
    </sheetView>
  </sheetViews>
  <sheetFormatPr baseColWidth="10" defaultRowHeight="14.5" x14ac:dyDescent="0.35"/>
  <sheetData>
    <row r="1" spans="1:28" ht="15" thickBot="1" x14ac:dyDescent="0.4">
      <c r="A1" s="234"/>
      <c r="B1" s="518"/>
      <c r="C1" s="518"/>
      <c r="D1" s="518"/>
      <c r="E1" s="518"/>
      <c r="F1" s="518"/>
      <c r="G1" s="518"/>
      <c r="H1" s="234"/>
      <c r="I1" s="234"/>
      <c r="J1" s="234"/>
      <c r="K1" s="234"/>
      <c r="L1" s="234"/>
      <c r="M1" s="234"/>
      <c r="N1" s="234"/>
      <c r="O1" s="234"/>
      <c r="P1" s="234"/>
      <c r="Q1" s="234"/>
      <c r="R1" s="234"/>
      <c r="S1" s="234"/>
      <c r="T1" s="234"/>
      <c r="U1" s="234"/>
      <c r="V1" s="234"/>
      <c r="W1" s="234"/>
      <c r="X1" s="234"/>
      <c r="Y1" s="234"/>
      <c r="Z1" s="234"/>
      <c r="AA1" s="234"/>
      <c r="AB1" s="234"/>
    </row>
    <row r="2" spans="1:28" x14ac:dyDescent="0.35">
      <c r="A2" s="234"/>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row>
    <row r="3" spans="1:28" x14ac:dyDescent="0.35">
      <c r="A3" s="234"/>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row>
    <row r="4" spans="1:28" ht="15" thickBot="1" x14ac:dyDescent="0.4">
      <c r="A4" s="234"/>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row>
    <row r="5" spans="1:28" ht="15" thickBot="1" x14ac:dyDescent="0.4">
      <c r="A5" s="234"/>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row>
    <row r="6" spans="1:28" x14ac:dyDescent="0.35">
      <c r="A6" s="234"/>
      <c r="B6" s="488" t="s">
        <v>820</v>
      </c>
      <c r="C6" s="489"/>
      <c r="D6" s="489"/>
      <c r="E6" s="489"/>
      <c r="F6" s="489"/>
      <c r="G6" s="489"/>
      <c r="H6" s="490"/>
      <c r="I6" s="542">
        <v>45170</v>
      </c>
      <c r="J6" s="488" t="s">
        <v>4</v>
      </c>
      <c r="K6" s="490"/>
      <c r="L6" s="544" t="s">
        <v>1339</v>
      </c>
      <c r="M6" s="545"/>
      <c r="N6" s="545"/>
      <c r="O6" s="545"/>
      <c r="P6" s="545"/>
      <c r="Q6" s="545"/>
      <c r="R6" s="545"/>
      <c r="S6" s="545"/>
      <c r="T6" s="545"/>
      <c r="U6" s="545"/>
      <c r="V6" s="545"/>
      <c r="W6" s="545"/>
      <c r="X6" s="545"/>
      <c r="Y6" s="545"/>
      <c r="Z6" s="545"/>
      <c r="AA6" s="545"/>
      <c r="AB6" s="545"/>
    </row>
    <row r="7" spans="1:28" ht="15" thickBot="1" x14ac:dyDescent="0.4">
      <c r="A7" s="234"/>
      <c r="B7" s="491"/>
      <c r="C7" s="492"/>
      <c r="D7" s="492"/>
      <c r="E7" s="492"/>
      <c r="F7" s="492"/>
      <c r="G7" s="492"/>
      <c r="H7" s="493"/>
      <c r="I7" s="543"/>
      <c r="J7" s="491"/>
      <c r="K7" s="493"/>
      <c r="L7" s="546"/>
      <c r="M7" s="547"/>
      <c r="N7" s="547"/>
      <c r="O7" s="547"/>
      <c r="P7" s="547"/>
      <c r="Q7" s="547"/>
      <c r="R7" s="547"/>
      <c r="S7" s="547"/>
      <c r="T7" s="547"/>
      <c r="U7" s="547"/>
      <c r="V7" s="547"/>
      <c r="W7" s="547"/>
      <c r="X7" s="547"/>
      <c r="Y7" s="547"/>
      <c r="Z7" s="547"/>
      <c r="AA7" s="547"/>
      <c r="AB7" s="547"/>
    </row>
    <row r="8" spans="1:28" ht="15" thickBot="1" x14ac:dyDescent="0.4">
      <c r="A8" s="234"/>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row>
    <row r="9" spans="1:28" ht="15" thickBot="1" x14ac:dyDescent="0.4">
      <c r="A9" s="234"/>
      <c r="B9" s="500" t="s">
        <v>822</v>
      </c>
      <c r="C9" s="501"/>
      <c r="D9" s="501"/>
      <c r="E9" s="501"/>
      <c r="F9" s="501"/>
      <c r="G9" s="501"/>
      <c r="H9" s="502"/>
      <c r="I9" s="539" t="s">
        <v>823</v>
      </c>
      <c r="J9" s="540"/>
      <c r="K9" s="540"/>
      <c r="L9" s="540"/>
      <c r="M9" s="540"/>
      <c r="N9" s="540"/>
      <c r="O9" s="540"/>
      <c r="P9" s="540"/>
      <c r="Q9" s="540"/>
      <c r="R9" s="540"/>
      <c r="S9" s="540"/>
      <c r="T9" s="540"/>
      <c r="U9" s="540"/>
      <c r="V9" s="540"/>
      <c r="W9" s="540"/>
      <c r="X9" s="540"/>
      <c r="Y9" s="540"/>
      <c r="Z9" s="540"/>
      <c r="AA9" s="540"/>
      <c r="AB9" s="540"/>
    </row>
    <row r="10" spans="1:28" ht="15" thickBot="1" x14ac:dyDescent="0.4">
      <c r="A10" s="234"/>
      <c r="B10" s="537"/>
      <c r="C10" s="538"/>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538"/>
    </row>
    <row r="11" spans="1:28" ht="15" thickBot="1" x14ac:dyDescent="0.4">
      <c r="A11" s="234"/>
      <c r="B11" s="488" t="s">
        <v>5</v>
      </c>
      <c r="C11" s="489"/>
      <c r="D11" s="489"/>
      <c r="E11" s="489"/>
      <c r="F11" s="489"/>
      <c r="G11" s="489"/>
      <c r="H11" s="490"/>
      <c r="I11" s="548" t="s">
        <v>354</v>
      </c>
      <c r="J11" s="549"/>
      <c r="K11" s="549"/>
      <c r="L11" s="549"/>
      <c r="M11" s="549"/>
      <c r="N11" s="549"/>
      <c r="O11" s="549"/>
      <c r="P11" s="550"/>
      <c r="Q11" s="500" t="s">
        <v>460</v>
      </c>
      <c r="R11" s="501"/>
      <c r="S11" s="501"/>
      <c r="T11" s="501"/>
      <c r="U11" s="502"/>
      <c r="V11" s="500" t="s">
        <v>7</v>
      </c>
      <c r="W11" s="501"/>
      <c r="X11" s="501"/>
      <c r="Y11" s="502"/>
      <c r="Z11" s="500" t="s">
        <v>8</v>
      </c>
      <c r="AA11" s="501"/>
      <c r="AB11" s="501"/>
    </row>
    <row r="12" spans="1:28" ht="15" thickBot="1" x14ac:dyDescent="0.4">
      <c r="A12" s="234"/>
      <c r="B12" s="491"/>
      <c r="C12" s="492"/>
      <c r="D12" s="492"/>
      <c r="E12" s="492"/>
      <c r="F12" s="492"/>
      <c r="G12" s="492"/>
      <c r="H12" s="493"/>
      <c r="I12" s="551"/>
      <c r="J12" s="552"/>
      <c r="K12" s="552"/>
      <c r="L12" s="552"/>
      <c r="M12" s="552"/>
      <c r="N12" s="552"/>
      <c r="O12" s="552"/>
      <c r="P12" s="553"/>
      <c r="Q12" s="517" t="s">
        <v>121</v>
      </c>
      <c r="R12" s="485"/>
      <c r="S12" s="485"/>
      <c r="T12" s="485"/>
      <c r="U12" s="541"/>
      <c r="V12" s="517" t="s">
        <v>355</v>
      </c>
      <c r="W12" s="485"/>
      <c r="X12" s="485"/>
      <c r="Y12" s="541"/>
      <c r="Z12" s="517">
        <v>1</v>
      </c>
      <c r="AA12" s="485"/>
      <c r="AB12" s="485"/>
    </row>
    <row r="13" spans="1:28" ht="15" thickBot="1" x14ac:dyDescent="0.4">
      <c r="A13" s="234"/>
      <c r="B13" s="486"/>
      <c r="C13" s="487"/>
      <c r="D13" s="487"/>
      <c r="E13" s="487"/>
      <c r="F13" s="487"/>
      <c r="G13" s="487"/>
      <c r="H13" s="487"/>
      <c r="I13" s="487"/>
      <c r="J13" s="487"/>
      <c r="K13" s="487"/>
      <c r="L13" s="487"/>
      <c r="M13" s="487"/>
      <c r="N13" s="487"/>
      <c r="O13" s="487"/>
      <c r="P13" s="487"/>
      <c r="Q13" s="487"/>
      <c r="R13" s="487"/>
      <c r="S13" s="487"/>
      <c r="T13" s="487"/>
      <c r="U13" s="487"/>
      <c r="V13" s="487"/>
      <c r="W13" s="487"/>
      <c r="X13" s="487"/>
      <c r="Y13" s="487"/>
      <c r="Z13" s="487"/>
      <c r="AA13" s="487"/>
      <c r="AB13" s="487"/>
    </row>
    <row r="14" spans="1:28" ht="15" thickBot="1" x14ac:dyDescent="0.4">
      <c r="A14" s="234"/>
      <c r="B14" s="488" t="s">
        <v>10</v>
      </c>
      <c r="C14" s="489"/>
      <c r="D14" s="489"/>
      <c r="E14" s="489"/>
      <c r="F14" s="489"/>
      <c r="G14" s="489"/>
      <c r="H14" s="490"/>
      <c r="I14" s="667" t="s">
        <v>356</v>
      </c>
      <c r="J14" s="668"/>
      <c r="K14" s="668"/>
      <c r="L14" s="668"/>
      <c r="M14" s="668"/>
      <c r="N14" s="668"/>
      <c r="O14" s="668"/>
      <c r="P14" s="668"/>
      <c r="Q14" s="668"/>
      <c r="R14" s="668"/>
      <c r="S14" s="668"/>
      <c r="T14" s="668"/>
      <c r="U14" s="782"/>
      <c r="V14" s="500" t="s">
        <v>824</v>
      </c>
      <c r="W14" s="501"/>
      <c r="X14" s="501"/>
      <c r="Y14" s="501"/>
      <c r="Z14" s="501"/>
      <c r="AA14" s="501"/>
      <c r="AB14" s="501"/>
    </row>
    <row r="15" spans="1:28" ht="15" thickBot="1" x14ac:dyDescent="0.4">
      <c r="A15" s="234"/>
      <c r="B15" s="491"/>
      <c r="C15" s="492"/>
      <c r="D15" s="492"/>
      <c r="E15" s="492"/>
      <c r="F15" s="492"/>
      <c r="G15" s="492"/>
      <c r="H15" s="493"/>
      <c r="I15" s="669"/>
      <c r="J15" s="670"/>
      <c r="K15" s="670"/>
      <c r="L15" s="670"/>
      <c r="M15" s="670"/>
      <c r="N15" s="670"/>
      <c r="O15" s="670"/>
      <c r="P15" s="670"/>
      <c r="Q15" s="670"/>
      <c r="R15" s="670"/>
      <c r="S15" s="670"/>
      <c r="T15" s="670"/>
      <c r="U15" s="783"/>
      <c r="V15" s="514" t="s">
        <v>1073</v>
      </c>
      <c r="W15" s="515"/>
      <c r="X15" s="515"/>
      <c r="Y15" s="515"/>
      <c r="Z15" s="515"/>
      <c r="AA15" s="515"/>
      <c r="AB15" s="515"/>
    </row>
    <row r="16" spans="1:28" ht="15" thickBot="1" x14ac:dyDescent="0.4">
      <c r="A16" s="234"/>
      <c r="B16" s="486"/>
      <c r="C16" s="487"/>
      <c r="D16" s="487"/>
      <c r="E16" s="487"/>
      <c r="F16" s="487"/>
      <c r="G16" s="487"/>
      <c r="H16" s="487"/>
      <c r="I16" s="487"/>
      <c r="J16" s="487"/>
      <c r="K16" s="487"/>
      <c r="L16" s="487"/>
      <c r="M16" s="487"/>
      <c r="N16" s="487"/>
      <c r="O16" s="487"/>
      <c r="P16" s="487"/>
      <c r="Q16" s="487"/>
      <c r="R16" s="487"/>
      <c r="S16" s="487"/>
      <c r="T16" s="487"/>
      <c r="U16" s="487"/>
      <c r="V16" s="487"/>
      <c r="W16" s="487"/>
      <c r="X16" s="487"/>
      <c r="Y16" s="487"/>
      <c r="Z16" s="487"/>
      <c r="AA16" s="487"/>
      <c r="AB16" s="487"/>
    </row>
    <row r="17" spans="1:28" ht="15" thickBot="1" x14ac:dyDescent="0.4">
      <c r="A17" s="234"/>
      <c r="B17" s="500" t="s">
        <v>13</v>
      </c>
      <c r="C17" s="501"/>
      <c r="D17" s="501"/>
      <c r="E17" s="501"/>
      <c r="F17" s="501"/>
      <c r="G17" s="501"/>
      <c r="H17" s="502"/>
      <c r="I17" s="517" t="s">
        <v>357</v>
      </c>
      <c r="J17" s="485"/>
      <c r="K17" s="485"/>
      <c r="L17" s="485"/>
      <c r="M17" s="485"/>
      <c r="N17" s="485"/>
      <c r="O17" s="485"/>
      <c r="P17" s="485"/>
      <c r="Q17" s="485"/>
      <c r="R17" s="485"/>
      <c r="S17" s="485"/>
      <c r="T17" s="485"/>
      <c r="U17" s="485"/>
      <c r="V17" s="485"/>
      <c r="W17" s="485"/>
      <c r="X17" s="485"/>
      <c r="Y17" s="485"/>
      <c r="Z17" s="485"/>
      <c r="AA17" s="485"/>
      <c r="AB17" s="485"/>
    </row>
    <row r="18" spans="1:28" ht="15" thickBot="1" x14ac:dyDescent="0.4">
      <c r="A18" s="234"/>
      <c r="B18" s="486"/>
      <c r="C18" s="487"/>
      <c r="D18" s="487"/>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487"/>
    </row>
    <row r="19" spans="1:28" ht="28" customHeight="1" thickBot="1" x14ac:dyDescent="0.4">
      <c r="A19" s="234"/>
      <c r="B19" s="500" t="s">
        <v>826</v>
      </c>
      <c r="C19" s="501"/>
      <c r="D19" s="501"/>
      <c r="E19" s="501"/>
      <c r="F19" s="501"/>
      <c r="G19" s="501"/>
      <c r="H19" s="502"/>
      <c r="I19" s="517" t="s">
        <v>358</v>
      </c>
      <c r="J19" s="485"/>
      <c r="K19" s="485"/>
      <c r="L19" s="485"/>
      <c r="M19" s="485"/>
      <c r="N19" s="485"/>
      <c r="O19" s="485"/>
      <c r="P19" s="485"/>
      <c r="Q19" s="485"/>
      <c r="R19" s="485"/>
      <c r="S19" s="485"/>
      <c r="T19" s="485"/>
      <c r="U19" s="485"/>
      <c r="V19" s="485"/>
      <c r="W19" s="485"/>
      <c r="X19" s="485"/>
      <c r="Y19" s="485"/>
      <c r="Z19" s="485"/>
      <c r="AA19" s="485"/>
      <c r="AB19" s="485"/>
    </row>
    <row r="20" spans="1:28" ht="15" thickBot="1" x14ac:dyDescent="0.4">
      <c r="A20" s="234"/>
      <c r="B20" s="486"/>
      <c r="C20" s="487"/>
      <c r="D20" s="487"/>
      <c r="E20" s="487"/>
      <c r="F20" s="487"/>
      <c r="G20" s="487"/>
      <c r="H20" s="487"/>
      <c r="I20" s="487"/>
      <c r="J20" s="487"/>
      <c r="K20" s="487"/>
      <c r="L20" s="487"/>
      <c r="M20" s="487"/>
      <c r="N20" s="487"/>
      <c r="O20" s="487"/>
      <c r="P20" s="487"/>
      <c r="Q20" s="487"/>
      <c r="R20" s="487"/>
      <c r="S20" s="487"/>
      <c r="T20" s="487"/>
      <c r="U20" s="487"/>
      <c r="V20" s="487"/>
      <c r="W20" s="487"/>
      <c r="X20" s="487"/>
      <c r="Y20" s="487"/>
      <c r="Z20" s="487"/>
      <c r="AA20" s="487"/>
      <c r="AB20" s="487"/>
    </row>
    <row r="21" spans="1:28" ht="15" thickBot="1" x14ac:dyDescent="0.4">
      <c r="A21" s="234"/>
      <c r="B21" s="500" t="s">
        <v>463</v>
      </c>
      <c r="C21" s="501"/>
      <c r="D21" s="501"/>
      <c r="E21" s="501"/>
      <c r="F21" s="501"/>
      <c r="G21" s="502"/>
      <c r="H21" s="514" t="s">
        <v>359</v>
      </c>
      <c r="I21" s="515"/>
      <c r="J21" s="516"/>
      <c r="K21" s="500" t="s">
        <v>835</v>
      </c>
      <c r="L21" s="501"/>
      <c r="M21" s="501"/>
      <c r="N21" s="501"/>
      <c r="O21" s="501"/>
      <c r="P21" s="501"/>
      <c r="Q21" s="501"/>
      <c r="R21" s="501"/>
      <c r="S21" s="501"/>
      <c r="T21" s="502"/>
      <c r="U21" s="517" t="s">
        <v>59</v>
      </c>
      <c r="V21" s="485"/>
      <c r="W21" s="485"/>
      <c r="X21" s="485"/>
      <c r="Y21" s="485"/>
      <c r="Z21" s="485"/>
      <c r="AA21" s="485"/>
      <c r="AB21" s="485"/>
    </row>
    <row r="22" spans="1:28" ht="15" thickBot="1" x14ac:dyDescent="0.4">
      <c r="A22" s="234"/>
      <c r="B22" s="50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row>
    <row r="23" spans="1:28" x14ac:dyDescent="0.35">
      <c r="A23" s="671"/>
      <c r="B23" s="488" t="s">
        <v>836</v>
      </c>
      <c r="C23" s="489"/>
      <c r="D23" s="489"/>
      <c r="E23" s="489"/>
      <c r="F23" s="489"/>
      <c r="G23" s="489"/>
      <c r="H23" s="490"/>
      <c r="I23" s="667" t="s">
        <v>366</v>
      </c>
      <c r="J23" s="668"/>
      <c r="K23" s="668"/>
      <c r="L23" s="668"/>
      <c r="M23" s="668"/>
      <c r="N23" s="668"/>
      <c r="O23" s="668"/>
      <c r="P23" s="668"/>
      <c r="Q23" s="668"/>
      <c r="R23" s="668"/>
      <c r="S23" s="668"/>
      <c r="T23" s="668"/>
      <c r="U23" s="668"/>
      <c r="V23" s="668"/>
      <c r="W23" s="668"/>
      <c r="X23" s="668"/>
      <c r="Y23" s="668"/>
      <c r="Z23" s="668"/>
      <c r="AA23" s="668"/>
      <c r="AB23" s="668"/>
    </row>
    <row r="24" spans="1:28" ht="15" thickBot="1" x14ac:dyDescent="0.4">
      <c r="A24" s="671"/>
      <c r="B24" s="491"/>
      <c r="C24" s="492"/>
      <c r="D24" s="492"/>
      <c r="E24" s="492"/>
      <c r="F24" s="492"/>
      <c r="G24" s="492"/>
      <c r="H24" s="493"/>
      <c r="I24" s="669" t="s">
        <v>367</v>
      </c>
      <c r="J24" s="670"/>
      <c r="K24" s="670"/>
      <c r="L24" s="670"/>
      <c r="M24" s="670"/>
      <c r="N24" s="670"/>
      <c r="O24" s="670"/>
      <c r="P24" s="670"/>
      <c r="Q24" s="670"/>
      <c r="R24" s="670"/>
      <c r="S24" s="670"/>
      <c r="T24" s="670"/>
      <c r="U24" s="670"/>
      <c r="V24" s="670"/>
      <c r="W24" s="670"/>
      <c r="X24" s="670"/>
      <c r="Y24" s="670"/>
      <c r="Z24" s="670"/>
      <c r="AA24" s="670"/>
      <c r="AB24" s="670"/>
    </row>
    <row r="25" spans="1:28" ht="15" thickBot="1" x14ac:dyDescent="0.4">
      <c r="A25" s="234"/>
      <c r="B25" s="486"/>
      <c r="C25" s="487"/>
      <c r="D25" s="487"/>
      <c r="E25" s="487"/>
      <c r="F25" s="487"/>
      <c r="G25" s="487"/>
      <c r="H25" s="487"/>
      <c r="I25" s="487"/>
      <c r="J25" s="487"/>
      <c r="K25" s="487"/>
      <c r="L25" s="487"/>
      <c r="M25" s="487"/>
      <c r="N25" s="487"/>
      <c r="O25" s="487"/>
      <c r="P25" s="487"/>
      <c r="Q25" s="487"/>
      <c r="R25" s="487"/>
      <c r="S25" s="487"/>
      <c r="T25" s="487"/>
      <c r="U25" s="487"/>
      <c r="V25" s="487"/>
      <c r="W25" s="487"/>
      <c r="X25" s="487"/>
      <c r="Y25" s="487"/>
      <c r="Z25" s="487"/>
      <c r="AA25" s="487"/>
      <c r="AB25" s="487"/>
    </row>
    <row r="26" spans="1:28" ht="15" thickBot="1" x14ac:dyDescent="0.4">
      <c r="A26" s="234"/>
      <c r="B26" s="500" t="s">
        <v>268</v>
      </c>
      <c r="C26" s="501"/>
      <c r="D26" s="501"/>
      <c r="E26" s="501"/>
      <c r="F26" s="501"/>
      <c r="G26" s="501"/>
      <c r="H26" s="501"/>
      <c r="I26" s="501"/>
      <c r="J26" s="501"/>
      <c r="K26" s="501"/>
      <c r="L26" s="501"/>
      <c r="M26" s="223"/>
      <c r="N26" s="500" t="s">
        <v>24</v>
      </c>
      <c r="O26" s="501"/>
      <c r="P26" s="501"/>
      <c r="Q26" s="501"/>
      <c r="R26" s="501"/>
      <c r="S26" s="501"/>
      <c r="T26" s="501"/>
      <c r="U26" s="501"/>
      <c r="V26" s="501"/>
      <c r="W26" s="501"/>
      <c r="X26" s="501"/>
      <c r="Y26" s="501"/>
      <c r="Z26" s="501"/>
      <c r="AA26" s="501"/>
      <c r="AB26" s="501"/>
    </row>
    <row r="27" spans="1:28" ht="15" thickBot="1" x14ac:dyDescent="0.4">
      <c r="A27" s="234"/>
      <c r="B27" s="517" t="s">
        <v>327</v>
      </c>
      <c r="C27" s="485"/>
      <c r="D27" s="485"/>
      <c r="E27" s="485"/>
      <c r="F27" s="485"/>
      <c r="G27" s="485"/>
      <c r="H27" s="485"/>
      <c r="I27" s="485"/>
      <c r="J27" s="485"/>
      <c r="K27" s="485"/>
      <c r="L27" s="485"/>
      <c r="M27" s="485"/>
      <c r="N27" s="485" t="s">
        <v>1074</v>
      </c>
      <c r="O27" s="485"/>
      <c r="P27" s="485"/>
      <c r="Q27" s="485"/>
      <c r="R27" s="485"/>
      <c r="S27" s="485"/>
      <c r="T27" s="485"/>
      <c r="U27" s="485"/>
      <c r="V27" s="485"/>
      <c r="W27" s="485"/>
      <c r="X27" s="485"/>
      <c r="Y27" s="485"/>
      <c r="Z27" s="485"/>
      <c r="AA27" s="485"/>
      <c r="AB27" s="485"/>
    </row>
    <row r="28" spans="1:28" ht="15" thickBot="1" x14ac:dyDescent="0.4">
      <c r="A28" s="234"/>
      <c r="B28" s="486"/>
      <c r="C28" s="487"/>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row>
    <row r="29" spans="1:28" ht="15" thickBot="1" x14ac:dyDescent="0.4">
      <c r="A29" s="234"/>
      <c r="B29" s="488" t="s">
        <v>839</v>
      </c>
      <c r="C29" s="489"/>
      <c r="D29" s="489"/>
      <c r="E29" s="489"/>
      <c r="F29" s="489"/>
      <c r="G29" s="489"/>
      <c r="H29" s="490"/>
      <c r="I29" s="667">
        <v>4</v>
      </c>
      <c r="J29" s="668"/>
      <c r="K29" s="668"/>
      <c r="L29" s="782"/>
      <c r="M29" s="500" t="s">
        <v>22</v>
      </c>
      <c r="N29" s="501"/>
      <c r="O29" s="501"/>
      <c r="P29" s="501"/>
      <c r="Q29" s="501"/>
      <c r="R29" s="501"/>
      <c r="S29" s="501"/>
      <c r="T29" s="501"/>
      <c r="U29" s="501"/>
      <c r="V29" s="501"/>
      <c r="W29" s="502"/>
      <c r="X29" s="500" t="s">
        <v>18</v>
      </c>
      <c r="Y29" s="501"/>
      <c r="Z29" s="501"/>
      <c r="AA29" s="501"/>
      <c r="AB29" s="501"/>
    </row>
    <row r="30" spans="1:28" ht="15" thickBot="1" x14ac:dyDescent="0.4">
      <c r="A30" s="234"/>
      <c r="B30" s="491"/>
      <c r="C30" s="492"/>
      <c r="D30" s="492"/>
      <c r="E30" s="492"/>
      <c r="F30" s="492"/>
      <c r="G30" s="492"/>
      <c r="H30" s="493"/>
      <c r="I30" s="669"/>
      <c r="J30" s="670"/>
      <c r="K30" s="670"/>
      <c r="L30" s="783"/>
      <c r="M30" s="1242" t="s">
        <v>360</v>
      </c>
      <c r="N30" s="1243"/>
      <c r="O30" s="1243"/>
      <c r="P30" s="1243"/>
      <c r="Q30" s="1243"/>
      <c r="R30" s="1243"/>
      <c r="S30" s="1243"/>
      <c r="T30" s="1243"/>
      <c r="U30" s="1243"/>
      <c r="V30" s="1243"/>
      <c r="W30" s="1244"/>
      <c r="X30" s="483" t="s">
        <v>20</v>
      </c>
      <c r="Y30" s="484"/>
      <c r="Z30" s="484"/>
      <c r="AA30" s="484"/>
      <c r="AB30" s="484"/>
    </row>
    <row r="31" spans="1:28" ht="15" thickBot="1" x14ac:dyDescent="0.4">
      <c r="A31" s="234"/>
      <c r="B31" s="486"/>
      <c r="C31" s="487"/>
      <c r="D31" s="487"/>
      <c r="E31" s="487"/>
      <c r="F31" s="487"/>
      <c r="G31" s="487"/>
      <c r="H31" s="487"/>
      <c r="I31" s="487"/>
      <c r="J31" s="487"/>
      <c r="K31" s="487"/>
      <c r="L31" s="487"/>
      <c r="M31" s="487"/>
      <c r="N31" s="487"/>
      <c r="O31" s="487"/>
      <c r="P31" s="487"/>
      <c r="Q31" s="487"/>
      <c r="R31" s="487"/>
      <c r="S31" s="487"/>
      <c r="T31" s="487"/>
      <c r="U31" s="487"/>
      <c r="V31" s="487"/>
      <c r="W31" s="487"/>
      <c r="X31" s="487"/>
      <c r="Y31" s="487"/>
      <c r="Z31" s="487"/>
      <c r="AA31" s="487"/>
      <c r="AB31" s="487"/>
    </row>
    <row r="32" spans="1:28" ht="15" thickBot="1" x14ac:dyDescent="0.4">
      <c r="A32" s="234"/>
      <c r="B32" s="560" t="s">
        <v>842</v>
      </c>
      <c r="C32" s="561"/>
      <c r="D32" s="561"/>
      <c r="E32" s="561"/>
      <c r="F32" s="561"/>
      <c r="G32" s="561"/>
      <c r="H32" s="561"/>
      <c r="I32" s="561"/>
      <c r="J32" s="562"/>
      <c r="K32" s="569" t="s">
        <v>35</v>
      </c>
      <c r="L32" s="570"/>
      <c r="M32" s="570"/>
      <c r="N32" s="570"/>
      <c r="O32" s="570"/>
      <c r="P32" s="570"/>
      <c r="Q32" s="570"/>
      <c r="R32" s="571"/>
      <c r="S32" s="572" t="s">
        <v>36</v>
      </c>
      <c r="T32" s="573"/>
      <c r="U32" s="573"/>
      <c r="V32" s="573"/>
      <c r="W32" s="574"/>
      <c r="X32" s="575" t="s">
        <v>37</v>
      </c>
      <c r="Y32" s="576"/>
      <c r="Z32" s="576"/>
      <c r="AA32" s="576"/>
      <c r="AB32" s="576"/>
    </row>
    <row r="33" spans="1:28" x14ac:dyDescent="0.35">
      <c r="A33" s="234"/>
      <c r="B33" s="563"/>
      <c r="C33" s="564"/>
      <c r="D33" s="564"/>
      <c r="E33" s="564"/>
      <c r="F33" s="564"/>
      <c r="G33" s="564"/>
      <c r="H33" s="564"/>
      <c r="I33" s="564"/>
      <c r="J33" s="565"/>
      <c r="K33" s="577" t="s">
        <v>38</v>
      </c>
      <c r="L33" s="578"/>
      <c r="M33" s="578"/>
      <c r="N33" s="579"/>
      <c r="O33" s="580" t="s">
        <v>39</v>
      </c>
      <c r="P33" s="578"/>
      <c r="Q33" s="578"/>
      <c r="R33" s="579"/>
      <c r="S33" s="580" t="s">
        <v>38</v>
      </c>
      <c r="T33" s="579"/>
      <c r="U33" s="580" t="s">
        <v>39</v>
      </c>
      <c r="V33" s="578"/>
      <c r="W33" s="579"/>
      <c r="X33" s="506" t="s">
        <v>38</v>
      </c>
      <c r="Y33" s="507"/>
      <c r="Z33" s="506" t="s">
        <v>39</v>
      </c>
      <c r="AA33" s="581"/>
      <c r="AB33" s="507"/>
    </row>
    <row r="34" spans="1:28" ht="15" thickBot="1" x14ac:dyDescent="0.4">
      <c r="A34" s="234"/>
      <c r="B34" s="566"/>
      <c r="C34" s="567"/>
      <c r="D34" s="567"/>
      <c r="E34" s="567"/>
      <c r="F34" s="567"/>
      <c r="G34" s="567"/>
      <c r="H34" s="567"/>
      <c r="I34" s="567"/>
      <c r="J34" s="568"/>
      <c r="K34" s="879" t="s">
        <v>361</v>
      </c>
      <c r="L34" s="880"/>
      <c r="M34" s="880"/>
      <c r="N34" s="881"/>
      <c r="O34" s="882" t="s">
        <v>113</v>
      </c>
      <c r="P34" s="880"/>
      <c r="Q34" s="880"/>
      <c r="R34" s="881"/>
      <c r="S34" s="882" t="s">
        <v>362</v>
      </c>
      <c r="T34" s="881"/>
      <c r="U34" s="882" t="s">
        <v>363</v>
      </c>
      <c r="V34" s="880"/>
      <c r="W34" s="881"/>
      <c r="X34" s="749" t="s">
        <v>364</v>
      </c>
      <c r="Y34" s="584"/>
      <c r="Z34" s="749" t="s">
        <v>365</v>
      </c>
      <c r="AA34" s="583"/>
      <c r="AB34" s="584"/>
    </row>
    <row r="35" spans="1:28" ht="15" thickBot="1" x14ac:dyDescent="0.4">
      <c r="A35" s="234"/>
      <c r="B35" s="486"/>
      <c r="C35" s="487"/>
      <c r="D35" s="487"/>
      <c r="E35" s="487"/>
      <c r="F35" s="487"/>
      <c r="G35" s="487"/>
      <c r="H35" s="487"/>
      <c r="I35" s="487"/>
      <c r="J35" s="487"/>
      <c r="K35" s="487"/>
      <c r="L35" s="487"/>
      <c r="M35" s="487"/>
      <c r="N35" s="487"/>
      <c r="O35" s="487"/>
      <c r="P35" s="487"/>
      <c r="Q35" s="487"/>
      <c r="R35" s="487"/>
      <c r="S35" s="487"/>
      <c r="T35" s="487"/>
      <c r="U35" s="487"/>
      <c r="V35" s="487"/>
      <c r="W35" s="487"/>
      <c r="X35" s="487"/>
      <c r="Y35" s="487"/>
      <c r="Z35" s="487"/>
      <c r="AA35" s="487"/>
      <c r="AB35" s="487"/>
    </row>
    <row r="36" spans="1:28" ht="15" thickBot="1" x14ac:dyDescent="0.4">
      <c r="A36" s="322"/>
      <c r="B36" s="488" t="s">
        <v>40</v>
      </c>
      <c r="C36" s="489"/>
      <c r="D36" s="489"/>
      <c r="E36" s="489"/>
      <c r="F36" s="489"/>
      <c r="G36" s="489"/>
      <c r="H36" s="489"/>
      <c r="I36" s="489"/>
      <c r="J36" s="489"/>
      <c r="K36" s="489"/>
      <c r="L36" s="489"/>
      <c r="M36" s="489"/>
      <c r="N36" s="489"/>
      <c r="O36" s="489"/>
      <c r="P36" s="489"/>
      <c r="Q36" s="489"/>
      <c r="R36" s="489"/>
      <c r="S36" s="489"/>
      <c r="T36" s="489"/>
      <c r="U36" s="489"/>
      <c r="V36" s="489"/>
      <c r="W36" s="489"/>
      <c r="X36" s="489"/>
      <c r="Y36" s="489"/>
      <c r="Z36" s="489"/>
      <c r="AA36" s="489"/>
      <c r="AB36" s="489"/>
    </row>
    <row r="37" spans="1:28" ht="28.5" thickBot="1" x14ac:dyDescent="0.4">
      <c r="A37" s="322"/>
      <c r="B37" s="500" t="s">
        <v>41</v>
      </c>
      <c r="C37" s="501"/>
      <c r="D37" s="501"/>
      <c r="E37" s="501"/>
      <c r="F37" s="501"/>
      <c r="G37" s="501"/>
      <c r="H37" s="214" t="s">
        <v>977</v>
      </c>
      <c r="I37" s="224" t="s">
        <v>978</v>
      </c>
      <c r="J37" s="213" t="s">
        <v>42</v>
      </c>
      <c r="K37" s="557" t="s">
        <v>43</v>
      </c>
      <c r="L37" s="558"/>
      <c r="M37" s="558"/>
      <c r="N37" s="558"/>
      <c r="O37" s="558"/>
      <c r="P37" s="558"/>
      <c r="Q37" s="558"/>
      <c r="R37" s="558"/>
      <c r="S37" s="558"/>
      <c r="T37" s="558"/>
      <c r="U37" s="558"/>
      <c r="V37" s="558"/>
      <c r="W37" s="558"/>
      <c r="X37" s="558"/>
      <c r="Y37" s="558"/>
      <c r="Z37" s="558"/>
      <c r="AA37" s="558"/>
      <c r="AB37" s="559"/>
    </row>
    <row r="38" spans="1:28" x14ac:dyDescent="0.35">
      <c r="A38" s="591"/>
      <c r="B38" s="803" t="s">
        <v>467</v>
      </c>
      <c r="C38" s="804"/>
      <c r="D38" s="804"/>
      <c r="E38" s="804"/>
      <c r="F38" s="804"/>
      <c r="G38" s="805"/>
      <c r="H38" s="628">
        <v>1296</v>
      </c>
      <c r="I38" s="2095">
        <v>295</v>
      </c>
      <c r="J38" s="628">
        <v>4.3</v>
      </c>
      <c r="K38" s="2098" t="s">
        <v>1340</v>
      </c>
      <c r="L38" s="2099"/>
      <c r="M38" s="2099"/>
      <c r="N38" s="2099"/>
      <c r="O38" s="2099"/>
      <c r="P38" s="2099"/>
      <c r="Q38" s="2099"/>
      <c r="R38" s="2099"/>
      <c r="S38" s="2099"/>
      <c r="T38" s="2099"/>
      <c r="U38" s="2099"/>
      <c r="V38" s="2099"/>
      <c r="W38" s="2099"/>
      <c r="X38" s="2099"/>
      <c r="Y38" s="2099"/>
      <c r="Z38" s="2099"/>
      <c r="AA38" s="2099"/>
      <c r="AB38" s="2100"/>
    </row>
    <row r="39" spans="1:28" x14ac:dyDescent="0.35">
      <c r="A39" s="591"/>
      <c r="B39" s="814"/>
      <c r="C39" s="815"/>
      <c r="D39" s="815"/>
      <c r="E39" s="815"/>
      <c r="F39" s="815"/>
      <c r="G39" s="816"/>
      <c r="H39" s="629"/>
      <c r="I39" s="2096"/>
      <c r="J39" s="629"/>
      <c r="K39" s="637"/>
      <c r="L39" s="638"/>
      <c r="M39" s="638"/>
      <c r="N39" s="638"/>
      <c r="O39" s="638"/>
      <c r="P39" s="638"/>
      <c r="Q39" s="638"/>
      <c r="R39" s="638"/>
      <c r="S39" s="638"/>
      <c r="T39" s="638"/>
      <c r="U39" s="638"/>
      <c r="V39" s="638"/>
      <c r="W39" s="638"/>
      <c r="X39" s="638"/>
      <c r="Y39" s="638"/>
      <c r="Z39" s="638"/>
      <c r="AA39" s="638"/>
      <c r="AB39" s="639"/>
    </row>
    <row r="40" spans="1:28" x14ac:dyDescent="0.35">
      <c r="A40" s="591"/>
      <c r="B40" s="814"/>
      <c r="C40" s="815"/>
      <c r="D40" s="815"/>
      <c r="E40" s="815"/>
      <c r="F40" s="815"/>
      <c r="G40" s="816"/>
      <c r="H40" s="629"/>
      <c r="I40" s="2096"/>
      <c r="J40" s="629"/>
      <c r="K40" s="2101" t="s">
        <v>1341</v>
      </c>
      <c r="L40" s="2102"/>
      <c r="M40" s="2102"/>
      <c r="N40" s="2102"/>
      <c r="O40" s="2102"/>
      <c r="P40" s="2102"/>
      <c r="Q40" s="2102"/>
      <c r="R40" s="2102"/>
      <c r="S40" s="2102"/>
      <c r="T40" s="2102"/>
      <c r="U40" s="2102"/>
      <c r="V40" s="2102"/>
      <c r="W40" s="2102"/>
      <c r="X40" s="2102"/>
      <c r="Y40" s="2102"/>
      <c r="Z40" s="2102"/>
      <c r="AA40" s="2102"/>
      <c r="AB40" s="2103"/>
    </row>
    <row r="41" spans="1:28" x14ac:dyDescent="0.35">
      <c r="A41" s="591"/>
      <c r="B41" s="806"/>
      <c r="C41" s="807"/>
      <c r="D41" s="807"/>
      <c r="E41" s="807"/>
      <c r="F41" s="807"/>
      <c r="G41" s="808"/>
      <c r="H41" s="630"/>
      <c r="I41" s="2097"/>
      <c r="J41" s="630"/>
      <c r="K41" s="2104" t="s">
        <v>1342</v>
      </c>
      <c r="L41" s="2105"/>
      <c r="M41" s="2105"/>
      <c r="N41" s="2105"/>
      <c r="O41" s="2105"/>
      <c r="P41" s="2105"/>
      <c r="Q41" s="2105"/>
      <c r="R41" s="2105"/>
      <c r="S41" s="2105"/>
      <c r="T41" s="2105"/>
      <c r="U41" s="2105"/>
      <c r="V41" s="2105"/>
      <c r="W41" s="2105"/>
      <c r="X41" s="2105"/>
      <c r="Y41" s="2105"/>
      <c r="Z41" s="2105"/>
      <c r="AA41" s="2105"/>
      <c r="AB41" s="2106"/>
    </row>
    <row r="42" spans="1:28" x14ac:dyDescent="0.35">
      <c r="A42" s="591"/>
      <c r="B42" s="811" t="s">
        <v>469</v>
      </c>
      <c r="C42" s="812"/>
      <c r="D42" s="812"/>
      <c r="E42" s="812"/>
      <c r="F42" s="812"/>
      <c r="G42" s="813"/>
      <c r="H42" s="628">
        <v>2942</v>
      </c>
      <c r="I42" s="2095">
        <v>678</v>
      </c>
      <c r="J42" s="628">
        <v>4.3</v>
      </c>
      <c r="K42" s="2107" t="s">
        <v>1343</v>
      </c>
      <c r="L42" s="2108"/>
      <c r="M42" s="2108"/>
      <c r="N42" s="2108"/>
      <c r="O42" s="2108"/>
      <c r="P42" s="2108"/>
      <c r="Q42" s="2108"/>
      <c r="R42" s="2108"/>
      <c r="S42" s="2108"/>
      <c r="T42" s="2108"/>
      <c r="U42" s="2108"/>
      <c r="V42" s="2108"/>
      <c r="W42" s="2108"/>
      <c r="X42" s="2108"/>
      <c r="Y42" s="2108"/>
      <c r="Z42" s="2108"/>
      <c r="AA42" s="2108"/>
      <c r="AB42" s="2109"/>
    </row>
    <row r="43" spans="1:28" x14ac:dyDescent="0.35">
      <c r="A43" s="591"/>
      <c r="B43" s="814"/>
      <c r="C43" s="815"/>
      <c r="D43" s="815"/>
      <c r="E43" s="815"/>
      <c r="F43" s="815"/>
      <c r="G43" s="816"/>
      <c r="H43" s="629"/>
      <c r="I43" s="2096"/>
      <c r="J43" s="629"/>
      <c r="K43" s="2110"/>
      <c r="L43" s="2111"/>
      <c r="M43" s="2111"/>
      <c r="N43" s="2111"/>
      <c r="O43" s="2111"/>
      <c r="P43" s="2111"/>
      <c r="Q43" s="2111"/>
      <c r="R43" s="2111"/>
      <c r="S43" s="2111"/>
      <c r="T43" s="2111"/>
      <c r="U43" s="2111"/>
      <c r="V43" s="2111"/>
      <c r="W43" s="2111"/>
      <c r="X43" s="2111"/>
      <c r="Y43" s="2111"/>
      <c r="Z43" s="2111"/>
      <c r="AA43" s="2111"/>
      <c r="AB43" s="2112"/>
    </row>
    <row r="44" spans="1:28" x14ac:dyDescent="0.35">
      <c r="A44" s="591"/>
      <c r="B44" s="814"/>
      <c r="C44" s="815"/>
      <c r="D44" s="815"/>
      <c r="E44" s="815"/>
      <c r="F44" s="815"/>
      <c r="G44" s="816"/>
      <c r="H44" s="629"/>
      <c r="I44" s="2096"/>
      <c r="J44" s="629"/>
      <c r="K44" s="2113" t="s">
        <v>1341</v>
      </c>
      <c r="L44" s="2114"/>
      <c r="M44" s="2114"/>
      <c r="N44" s="2114"/>
      <c r="O44" s="2114"/>
      <c r="P44" s="2114"/>
      <c r="Q44" s="2114"/>
      <c r="R44" s="2114"/>
      <c r="S44" s="2114"/>
      <c r="T44" s="2114"/>
      <c r="U44" s="2114"/>
      <c r="V44" s="2114"/>
      <c r="W44" s="2114"/>
      <c r="X44" s="2114"/>
      <c r="Y44" s="2114"/>
      <c r="Z44" s="2114"/>
      <c r="AA44" s="2114"/>
      <c r="AB44" s="2115"/>
    </row>
    <row r="45" spans="1:28" x14ac:dyDescent="0.35">
      <c r="A45" s="591"/>
      <c r="B45" s="806"/>
      <c r="C45" s="807"/>
      <c r="D45" s="807"/>
      <c r="E45" s="807"/>
      <c r="F45" s="807"/>
      <c r="G45" s="808"/>
      <c r="H45" s="630"/>
      <c r="I45" s="2097"/>
      <c r="J45" s="630"/>
      <c r="K45" s="2116" t="s">
        <v>1344</v>
      </c>
      <c r="L45" s="2117"/>
      <c r="M45" s="2117"/>
      <c r="N45" s="2117"/>
      <c r="O45" s="2117"/>
      <c r="P45" s="2117"/>
      <c r="Q45" s="2117"/>
      <c r="R45" s="2117"/>
      <c r="S45" s="2117"/>
      <c r="T45" s="2117"/>
      <c r="U45" s="2117"/>
      <c r="V45" s="2117"/>
      <c r="W45" s="2117"/>
      <c r="X45" s="2117"/>
      <c r="Y45" s="2117"/>
      <c r="Z45" s="2117"/>
      <c r="AA45" s="2117"/>
      <c r="AB45" s="2118"/>
    </row>
    <row r="46" spans="1:28" x14ac:dyDescent="0.35">
      <c r="A46" s="591"/>
      <c r="B46" s="811" t="s">
        <v>470</v>
      </c>
      <c r="C46" s="812"/>
      <c r="D46" s="812"/>
      <c r="E46" s="812"/>
      <c r="F46" s="812"/>
      <c r="G46" s="813"/>
      <c r="H46" s="628">
        <v>2710</v>
      </c>
      <c r="I46" s="2095">
        <v>605</v>
      </c>
      <c r="J46" s="628">
        <v>4.4000000000000004</v>
      </c>
      <c r="K46" s="2107" t="s">
        <v>1345</v>
      </c>
      <c r="L46" s="2108"/>
      <c r="M46" s="2108"/>
      <c r="N46" s="2108"/>
      <c r="O46" s="2108"/>
      <c r="P46" s="2108"/>
      <c r="Q46" s="2108"/>
      <c r="R46" s="2108"/>
      <c r="S46" s="2108"/>
      <c r="T46" s="2108"/>
      <c r="U46" s="2108"/>
      <c r="V46" s="2108"/>
      <c r="W46" s="2108"/>
      <c r="X46" s="2108"/>
      <c r="Y46" s="2108"/>
      <c r="Z46" s="2108"/>
      <c r="AA46" s="2108"/>
      <c r="AB46" s="2109"/>
    </row>
    <row r="47" spans="1:28" x14ac:dyDescent="0.35">
      <c r="A47" s="591"/>
      <c r="B47" s="814"/>
      <c r="C47" s="815"/>
      <c r="D47" s="815"/>
      <c r="E47" s="815"/>
      <c r="F47" s="815"/>
      <c r="G47" s="816"/>
      <c r="H47" s="629"/>
      <c r="I47" s="2096"/>
      <c r="J47" s="629"/>
      <c r="K47" s="2110"/>
      <c r="L47" s="2111"/>
      <c r="M47" s="2111"/>
      <c r="N47" s="2111"/>
      <c r="O47" s="2111"/>
      <c r="P47" s="2111"/>
      <c r="Q47" s="2111"/>
      <c r="R47" s="2111"/>
      <c r="S47" s="2111"/>
      <c r="T47" s="2111"/>
      <c r="U47" s="2111"/>
      <c r="V47" s="2111"/>
      <c r="W47" s="2111"/>
      <c r="X47" s="2111"/>
      <c r="Y47" s="2111"/>
      <c r="Z47" s="2111"/>
      <c r="AA47" s="2111"/>
      <c r="AB47" s="2112"/>
    </row>
    <row r="48" spans="1:28" x14ac:dyDescent="0.35">
      <c r="A48" s="591"/>
      <c r="B48" s="814"/>
      <c r="C48" s="815"/>
      <c r="D48" s="815"/>
      <c r="E48" s="815"/>
      <c r="F48" s="815"/>
      <c r="G48" s="816"/>
      <c r="H48" s="629"/>
      <c r="I48" s="2096"/>
      <c r="J48" s="629"/>
      <c r="K48" s="2113" t="s">
        <v>1341</v>
      </c>
      <c r="L48" s="2114"/>
      <c r="M48" s="2114"/>
      <c r="N48" s="2114"/>
      <c r="O48" s="2114"/>
      <c r="P48" s="2114"/>
      <c r="Q48" s="2114"/>
      <c r="R48" s="2114"/>
      <c r="S48" s="2114"/>
      <c r="T48" s="2114"/>
      <c r="U48" s="2114"/>
      <c r="V48" s="2114"/>
      <c r="W48" s="2114"/>
      <c r="X48" s="2114"/>
      <c r="Y48" s="2114"/>
      <c r="Z48" s="2114"/>
      <c r="AA48" s="2114"/>
      <c r="AB48" s="2115"/>
    </row>
    <row r="49" spans="1:28" x14ac:dyDescent="0.35">
      <c r="A49" s="591"/>
      <c r="B49" s="806"/>
      <c r="C49" s="807"/>
      <c r="D49" s="807"/>
      <c r="E49" s="807"/>
      <c r="F49" s="807"/>
      <c r="G49" s="808"/>
      <c r="H49" s="630"/>
      <c r="I49" s="2097"/>
      <c r="J49" s="630"/>
      <c r="K49" s="2116" t="s">
        <v>1346</v>
      </c>
      <c r="L49" s="2117"/>
      <c r="M49" s="2117"/>
      <c r="N49" s="2117"/>
      <c r="O49" s="2117"/>
      <c r="P49" s="2117"/>
      <c r="Q49" s="2117"/>
      <c r="R49" s="2117"/>
      <c r="S49" s="2117"/>
      <c r="T49" s="2117"/>
      <c r="U49" s="2117"/>
      <c r="V49" s="2117"/>
      <c r="W49" s="2117"/>
      <c r="X49" s="2117"/>
      <c r="Y49" s="2117"/>
      <c r="Z49" s="2117"/>
      <c r="AA49" s="2117"/>
      <c r="AB49" s="2118"/>
    </row>
    <row r="50" spans="1:28" x14ac:dyDescent="0.35">
      <c r="A50" s="591"/>
      <c r="B50" s="2119" t="s">
        <v>471</v>
      </c>
      <c r="C50" s="2120"/>
      <c r="D50" s="2120"/>
      <c r="E50" s="2120"/>
      <c r="F50" s="2120"/>
      <c r="G50" s="2121"/>
      <c r="H50" s="625">
        <v>1866</v>
      </c>
      <c r="I50" s="628">
        <v>406</v>
      </c>
      <c r="J50" s="628">
        <v>4.5</v>
      </c>
      <c r="K50" s="2107" t="s">
        <v>1347</v>
      </c>
      <c r="L50" s="2108"/>
      <c r="M50" s="2108"/>
      <c r="N50" s="2108"/>
      <c r="O50" s="2108"/>
      <c r="P50" s="2108"/>
      <c r="Q50" s="2108"/>
      <c r="R50" s="2108"/>
      <c r="S50" s="2108"/>
      <c r="T50" s="2108"/>
      <c r="U50" s="2108"/>
      <c r="V50" s="2108"/>
      <c r="W50" s="2108"/>
      <c r="X50" s="2108"/>
      <c r="Y50" s="2108"/>
      <c r="Z50" s="2108"/>
      <c r="AA50" s="2108"/>
      <c r="AB50" s="2109"/>
    </row>
    <row r="51" spans="1:28" x14ac:dyDescent="0.35">
      <c r="A51" s="591"/>
      <c r="B51" s="2122"/>
      <c r="C51" s="2123"/>
      <c r="D51" s="2123"/>
      <c r="E51" s="2123"/>
      <c r="F51" s="2123"/>
      <c r="G51" s="2124"/>
      <c r="H51" s="626"/>
      <c r="I51" s="629"/>
      <c r="J51" s="629"/>
      <c r="K51" s="2110"/>
      <c r="L51" s="2111"/>
      <c r="M51" s="2111"/>
      <c r="N51" s="2111"/>
      <c r="O51" s="2111"/>
      <c r="P51" s="2111"/>
      <c r="Q51" s="2111"/>
      <c r="R51" s="2111"/>
      <c r="S51" s="2111"/>
      <c r="T51" s="2111"/>
      <c r="U51" s="2111"/>
      <c r="V51" s="2111"/>
      <c r="W51" s="2111"/>
      <c r="X51" s="2111"/>
      <c r="Y51" s="2111"/>
      <c r="Z51" s="2111"/>
      <c r="AA51" s="2111"/>
      <c r="AB51" s="2112"/>
    </row>
    <row r="52" spans="1:28" x14ac:dyDescent="0.35">
      <c r="A52" s="591"/>
      <c r="B52" s="2122"/>
      <c r="C52" s="2123"/>
      <c r="D52" s="2123"/>
      <c r="E52" s="2123"/>
      <c r="F52" s="2123"/>
      <c r="G52" s="2124"/>
      <c r="H52" s="626"/>
      <c r="I52" s="629"/>
      <c r="J52" s="629"/>
      <c r="K52" s="2113" t="s">
        <v>1341</v>
      </c>
      <c r="L52" s="2114"/>
      <c r="M52" s="2114"/>
      <c r="N52" s="2114"/>
      <c r="O52" s="2114"/>
      <c r="P52" s="2114"/>
      <c r="Q52" s="2114"/>
      <c r="R52" s="2114"/>
      <c r="S52" s="2114"/>
      <c r="T52" s="2114"/>
      <c r="U52" s="2114"/>
      <c r="V52" s="2114"/>
      <c r="W52" s="2114"/>
      <c r="X52" s="2114"/>
      <c r="Y52" s="2114"/>
      <c r="Z52" s="2114"/>
      <c r="AA52" s="2114"/>
      <c r="AB52" s="2115"/>
    </row>
    <row r="53" spans="1:28" ht="15" thickBot="1" x14ac:dyDescent="0.4">
      <c r="A53" s="591"/>
      <c r="B53" s="2125"/>
      <c r="C53" s="2126"/>
      <c r="D53" s="2126"/>
      <c r="E53" s="2126"/>
      <c r="F53" s="2126"/>
      <c r="G53" s="2127"/>
      <c r="H53" s="2128"/>
      <c r="I53" s="820"/>
      <c r="J53" s="820"/>
      <c r="K53" s="2116" t="s">
        <v>1348</v>
      </c>
      <c r="L53" s="2117"/>
      <c r="M53" s="2117"/>
      <c r="N53" s="2117"/>
      <c r="O53" s="2117"/>
      <c r="P53" s="2117"/>
      <c r="Q53" s="2117"/>
      <c r="R53" s="2117"/>
      <c r="S53" s="2117"/>
      <c r="T53" s="2117"/>
      <c r="U53" s="2117"/>
      <c r="V53" s="2117"/>
      <c r="W53" s="2117"/>
      <c r="X53" s="2117"/>
      <c r="Y53" s="2117"/>
      <c r="Z53" s="2117"/>
      <c r="AA53" s="2117"/>
      <c r="AB53" s="2118"/>
    </row>
    <row r="54" spans="1:28" ht="15" thickBot="1" x14ac:dyDescent="0.4">
      <c r="A54" s="322"/>
      <c r="B54" s="661" t="s">
        <v>46</v>
      </c>
      <c r="C54" s="662"/>
      <c r="D54" s="662"/>
      <c r="E54" s="662"/>
      <c r="F54" s="662"/>
      <c r="G54" s="663"/>
      <c r="H54" s="416">
        <v>8814</v>
      </c>
      <c r="I54" s="416">
        <v>1984</v>
      </c>
      <c r="J54" s="313">
        <v>4.4400000000000004</v>
      </c>
      <c r="K54" s="664"/>
      <c r="L54" s="665"/>
      <c r="M54" s="665"/>
      <c r="N54" s="665"/>
      <c r="O54" s="665"/>
      <c r="P54" s="665"/>
      <c r="Q54" s="665"/>
      <c r="R54" s="665"/>
      <c r="S54" s="665"/>
      <c r="T54" s="665"/>
      <c r="U54" s="665"/>
      <c r="V54" s="665"/>
      <c r="W54" s="665"/>
      <c r="X54" s="665"/>
      <c r="Y54" s="665"/>
      <c r="Z54" s="665"/>
      <c r="AA54" s="665"/>
      <c r="AB54" s="666"/>
    </row>
    <row r="55" spans="1:28" ht="15" thickBot="1" x14ac:dyDescent="0.4">
      <c r="A55" s="322"/>
      <c r="B55" s="486"/>
      <c r="C55" s="487"/>
      <c r="D55" s="487"/>
      <c r="E55" s="487"/>
      <c r="F55" s="487"/>
      <c r="G55" s="487"/>
      <c r="H55" s="487"/>
      <c r="I55" s="487"/>
      <c r="J55" s="487"/>
      <c r="K55" s="487"/>
      <c r="L55" s="487"/>
      <c r="M55" s="487"/>
      <c r="N55" s="487"/>
      <c r="O55" s="487"/>
      <c r="P55" s="487"/>
      <c r="Q55" s="487"/>
      <c r="R55" s="487"/>
      <c r="S55" s="487"/>
      <c r="T55" s="487"/>
      <c r="U55" s="487"/>
      <c r="V55" s="487"/>
      <c r="W55" s="487"/>
      <c r="X55" s="487"/>
      <c r="Y55" s="487"/>
      <c r="Z55" s="487"/>
      <c r="AA55" s="487"/>
      <c r="AB55" s="487"/>
    </row>
    <row r="56" spans="1:28" ht="15" thickBot="1" x14ac:dyDescent="0.4">
      <c r="A56" s="322"/>
      <c r="B56" s="500" t="s">
        <v>855</v>
      </c>
      <c r="C56" s="501"/>
      <c r="D56" s="501"/>
      <c r="E56" s="501"/>
      <c r="F56" s="501"/>
      <c r="G56" s="501"/>
      <c r="H56" s="501"/>
      <c r="I56" s="501"/>
      <c r="J56" s="501"/>
      <c r="K56" s="501"/>
      <c r="L56" s="501"/>
      <c r="M56" s="501"/>
      <c r="N56" s="501"/>
      <c r="O56" s="501"/>
      <c r="P56" s="501"/>
      <c r="Q56" s="501"/>
      <c r="R56" s="501"/>
      <c r="S56" s="501"/>
      <c r="T56" s="501"/>
      <c r="U56" s="501"/>
      <c r="V56" s="501"/>
      <c r="W56" s="501"/>
      <c r="X56" s="501"/>
      <c r="Y56" s="501"/>
      <c r="Z56" s="501"/>
      <c r="AA56" s="501"/>
      <c r="AB56" s="501"/>
    </row>
    <row r="57" spans="1:28" x14ac:dyDescent="0.35">
      <c r="A57" s="234"/>
      <c r="B57" s="667"/>
      <c r="C57" s="668"/>
      <c r="D57" s="668"/>
      <c r="E57" s="668"/>
      <c r="F57" s="668"/>
      <c r="G57" s="668"/>
      <c r="H57" s="668"/>
      <c r="I57" s="668"/>
      <c r="J57" s="668"/>
      <c r="K57" s="668"/>
      <c r="L57" s="668"/>
      <c r="M57" s="668"/>
      <c r="N57" s="668"/>
      <c r="O57" s="668"/>
      <c r="P57" s="668"/>
      <c r="Q57" s="668"/>
      <c r="R57" s="668"/>
      <c r="S57" s="668"/>
      <c r="T57" s="668"/>
      <c r="U57" s="668"/>
      <c r="V57" s="668"/>
      <c r="W57" s="668"/>
      <c r="X57" s="668"/>
      <c r="Y57" s="668"/>
      <c r="Z57" s="668"/>
      <c r="AA57" s="668"/>
      <c r="AB57" s="668"/>
    </row>
    <row r="58" spans="1:28" x14ac:dyDescent="0.35">
      <c r="A58" s="234"/>
      <c r="B58" s="619"/>
      <c r="C58" s="620"/>
      <c r="D58" s="620"/>
      <c r="E58" s="620"/>
      <c r="F58" s="620"/>
      <c r="G58" s="620"/>
      <c r="H58" s="620"/>
      <c r="I58" s="620"/>
      <c r="J58" s="620"/>
      <c r="K58" s="620"/>
      <c r="L58" s="620"/>
      <c r="M58" s="620"/>
      <c r="N58" s="620"/>
      <c r="O58" s="620"/>
      <c r="P58" s="620"/>
      <c r="Q58" s="620"/>
      <c r="R58" s="620"/>
      <c r="S58" s="620"/>
      <c r="T58" s="620"/>
      <c r="U58" s="620"/>
      <c r="V58" s="620"/>
      <c r="W58" s="620"/>
      <c r="X58" s="620"/>
      <c r="Y58" s="620"/>
      <c r="Z58" s="620"/>
      <c r="AA58" s="620"/>
      <c r="AB58" s="620"/>
    </row>
    <row r="59" spans="1:28" x14ac:dyDescent="0.35">
      <c r="A59" s="234"/>
      <c r="B59" s="619"/>
      <c r="C59" s="620"/>
      <c r="D59" s="620"/>
      <c r="E59" s="620"/>
      <c r="F59" s="620"/>
      <c r="G59" s="620"/>
      <c r="H59" s="620"/>
      <c r="I59" s="620"/>
      <c r="J59" s="620"/>
      <c r="K59" s="620"/>
      <c r="L59" s="620"/>
      <c r="M59" s="620"/>
      <c r="N59" s="620"/>
      <c r="O59" s="620"/>
      <c r="P59" s="620"/>
      <c r="Q59" s="620"/>
      <c r="R59" s="620"/>
      <c r="S59" s="620"/>
      <c r="T59" s="620"/>
      <c r="U59" s="620"/>
      <c r="V59" s="620"/>
      <c r="W59" s="620"/>
      <c r="X59" s="620"/>
      <c r="Y59" s="620"/>
      <c r="Z59" s="620"/>
      <c r="AA59" s="620"/>
      <c r="AB59" s="620"/>
    </row>
    <row r="60" spans="1:28" x14ac:dyDescent="0.35">
      <c r="A60" s="234"/>
      <c r="B60" s="619"/>
      <c r="C60" s="620"/>
      <c r="D60" s="620"/>
      <c r="E60" s="620"/>
      <c r="F60" s="620"/>
      <c r="G60" s="620"/>
      <c r="H60" s="620"/>
      <c r="I60" s="620"/>
      <c r="J60" s="620"/>
      <c r="K60" s="620"/>
      <c r="L60" s="620"/>
      <c r="M60" s="620"/>
      <c r="N60" s="620"/>
      <c r="O60" s="620"/>
      <c r="P60" s="620"/>
      <c r="Q60" s="620"/>
      <c r="R60" s="620"/>
      <c r="S60" s="620"/>
      <c r="T60" s="620"/>
      <c r="U60" s="620"/>
      <c r="V60" s="620"/>
      <c r="W60" s="620"/>
      <c r="X60" s="620"/>
      <c r="Y60" s="620"/>
      <c r="Z60" s="620"/>
      <c r="AA60" s="620"/>
      <c r="AB60" s="620"/>
    </row>
    <row r="61" spans="1:28" x14ac:dyDescent="0.35">
      <c r="A61" s="234"/>
      <c r="B61" s="61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x14ac:dyDescent="0.35">
      <c r="A62" s="234"/>
      <c r="B62" s="619"/>
      <c r="C62" s="620"/>
      <c r="D62" s="620"/>
      <c r="E62" s="620"/>
      <c r="F62" s="620"/>
      <c r="G62" s="620"/>
      <c r="H62" s="620"/>
      <c r="I62" s="620"/>
      <c r="J62" s="620"/>
      <c r="K62" s="620"/>
      <c r="L62" s="620"/>
      <c r="M62" s="620"/>
      <c r="N62" s="620"/>
      <c r="O62" s="620"/>
      <c r="P62" s="620"/>
      <c r="Q62" s="620"/>
      <c r="R62" s="620"/>
      <c r="S62" s="620"/>
      <c r="T62" s="620"/>
      <c r="U62" s="620"/>
      <c r="V62" s="620"/>
      <c r="W62" s="620"/>
      <c r="X62" s="620"/>
      <c r="Y62" s="620"/>
      <c r="Z62" s="620"/>
      <c r="AA62" s="620"/>
      <c r="AB62" s="620"/>
    </row>
    <row r="63" spans="1:28" x14ac:dyDescent="0.35">
      <c r="A63" s="234"/>
      <c r="B63" s="61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x14ac:dyDescent="0.35">
      <c r="A64" s="234"/>
      <c r="B64" s="619"/>
      <c r="C64" s="620"/>
      <c r="D64" s="620"/>
      <c r="E64" s="620"/>
      <c r="F64" s="620"/>
      <c r="G64" s="620"/>
      <c r="H64" s="620"/>
      <c r="I64" s="620"/>
      <c r="J64" s="620"/>
      <c r="K64" s="620"/>
      <c r="L64" s="620"/>
      <c r="M64" s="620"/>
      <c r="N64" s="620"/>
      <c r="O64" s="620"/>
      <c r="P64" s="620"/>
      <c r="Q64" s="620"/>
      <c r="R64" s="620"/>
      <c r="S64" s="620"/>
      <c r="T64" s="620"/>
      <c r="U64" s="620"/>
      <c r="V64" s="620"/>
      <c r="W64" s="620"/>
      <c r="X64" s="620"/>
      <c r="Y64" s="620"/>
      <c r="Z64" s="620"/>
      <c r="AA64" s="620"/>
      <c r="AB64" s="620"/>
    </row>
    <row r="65" spans="1:28" x14ac:dyDescent="0.35">
      <c r="A65" s="234"/>
      <c r="B65" s="619"/>
      <c r="C65" s="620"/>
      <c r="D65" s="620"/>
      <c r="E65" s="620"/>
      <c r="F65" s="620"/>
      <c r="G65" s="620"/>
      <c r="H65" s="620"/>
      <c r="I65" s="620"/>
      <c r="J65" s="620"/>
      <c r="K65" s="620"/>
      <c r="L65" s="620"/>
      <c r="M65" s="620"/>
      <c r="N65" s="620"/>
      <c r="O65" s="620"/>
      <c r="P65" s="620"/>
      <c r="Q65" s="620"/>
      <c r="R65" s="620"/>
      <c r="S65" s="620"/>
      <c r="T65" s="620"/>
      <c r="U65" s="620"/>
      <c r="V65" s="620"/>
      <c r="W65" s="620"/>
      <c r="X65" s="620"/>
      <c r="Y65" s="620"/>
      <c r="Z65" s="620"/>
      <c r="AA65" s="620"/>
      <c r="AB65" s="620"/>
    </row>
    <row r="66" spans="1:28" ht="15" thickBot="1" x14ac:dyDescent="0.4">
      <c r="A66" s="234"/>
      <c r="B66" s="669"/>
      <c r="C66" s="670"/>
      <c r="D66" s="670"/>
      <c r="E66" s="670"/>
      <c r="F66" s="670"/>
      <c r="G66" s="670"/>
      <c r="H66" s="670"/>
      <c r="I66" s="670"/>
      <c r="J66" s="670"/>
      <c r="K66" s="670"/>
      <c r="L66" s="670"/>
      <c r="M66" s="670"/>
      <c r="N66" s="670"/>
      <c r="O66" s="670"/>
      <c r="P66" s="670"/>
      <c r="Q66" s="670"/>
      <c r="R66" s="670"/>
      <c r="S66" s="670"/>
      <c r="T66" s="670"/>
      <c r="U66" s="670"/>
      <c r="V66" s="670"/>
      <c r="W66" s="670"/>
      <c r="X66" s="670"/>
      <c r="Y66" s="670"/>
      <c r="Z66" s="670"/>
      <c r="AA66" s="670"/>
      <c r="AB66" s="670"/>
    </row>
    <row r="67" spans="1:28" ht="15" thickBot="1" x14ac:dyDescent="0.4">
      <c r="A67" s="234"/>
      <c r="B67" s="486"/>
      <c r="C67" s="487"/>
      <c r="D67" s="487"/>
      <c r="E67" s="487"/>
      <c r="F67" s="487"/>
      <c r="G67" s="487"/>
      <c r="H67" s="487"/>
      <c r="I67" s="487"/>
      <c r="J67" s="487"/>
      <c r="K67" s="487"/>
      <c r="L67" s="487"/>
      <c r="M67" s="487"/>
      <c r="N67" s="487"/>
      <c r="O67" s="487"/>
      <c r="P67" s="487"/>
      <c r="Q67" s="487"/>
      <c r="R67" s="487"/>
      <c r="S67" s="487"/>
      <c r="T67" s="487"/>
      <c r="U67" s="487"/>
      <c r="V67" s="487"/>
      <c r="W67" s="487"/>
      <c r="X67" s="487"/>
      <c r="Y67" s="487"/>
      <c r="Z67" s="487"/>
      <c r="AA67" s="487"/>
      <c r="AB67" s="487"/>
    </row>
    <row r="68" spans="1:28" ht="14.5" customHeight="1" x14ac:dyDescent="0.35">
      <c r="A68" s="671"/>
      <c r="B68" s="672" t="s">
        <v>41</v>
      </c>
      <c r="C68" s="673"/>
      <c r="D68" s="673"/>
      <c r="E68" s="673"/>
      <c r="F68" s="673"/>
      <c r="G68" s="674"/>
      <c r="H68" s="678" t="s">
        <v>595</v>
      </c>
      <c r="I68" s="674"/>
      <c r="J68" s="678" t="s">
        <v>595</v>
      </c>
      <c r="K68" s="673"/>
      <c r="L68" s="673"/>
      <c r="M68" s="674"/>
      <c r="N68" s="678" t="s">
        <v>49</v>
      </c>
      <c r="O68" s="673"/>
      <c r="P68" s="673"/>
      <c r="Q68" s="673"/>
      <c r="R68" s="673"/>
      <c r="S68" s="673"/>
      <c r="T68" s="673"/>
      <c r="U68" s="674"/>
      <c r="V68" s="680" t="s">
        <v>50</v>
      </c>
      <c r="W68" s="681"/>
      <c r="X68" s="681"/>
      <c r="Y68" s="681"/>
      <c r="Z68" s="681"/>
      <c r="AA68" s="681"/>
      <c r="AB68" s="682"/>
    </row>
    <row r="69" spans="1:28" ht="15" thickBot="1" x14ac:dyDescent="0.4">
      <c r="A69" s="671"/>
      <c r="B69" s="675"/>
      <c r="C69" s="676"/>
      <c r="D69" s="676"/>
      <c r="E69" s="676"/>
      <c r="F69" s="676"/>
      <c r="G69" s="677"/>
      <c r="H69" s="679" t="s">
        <v>816</v>
      </c>
      <c r="I69" s="677"/>
      <c r="J69" s="1205" t="s">
        <v>596</v>
      </c>
      <c r="K69" s="1207"/>
      <c r="L69" s="1207"/>
      <c r="M69" s="1206"/>
      <c r="N69" s="679"/>
      <c r="O69" s="676"/>
      <c r="P69" s="676"/>
      <c r="Q69" s="676"/>
      <c r="R69" s="676"/>
      <c r="S69" s="676"/>
      <c r="T69" s="676"/>
      <c r="U69" s="677"/>
      <c r="V69" s="683"/>
      <c r="W69" s="684"/>
      <c r="X69" s="684"/>
      <c r="Y69" s="684"/>
      <c r="Z69" s="684"/>
      <c r="AA69" s="684"/>
      <c r="AB69" s="685"/>
    </row>
    <row r="70" spans="1:28" ht="21.5" customHeight="1" x14ac:dyDescent="0.35">
      <c r="A70" s="671"/>
      <c r="B70" s="822" t="s">
        <v>368</v>
      </c>
      <c r="C70" s="823"/>
      <c r="D70" s="823"/>
      <c r="E70" s="823"/>
      <c r="F70" s="823"/>
      <c r="G70" s="824"/>
      <c r="H70" s="838" t="s">
        <v>1349</v>
      </c>
      <c r="I70" s="840"/>
      <c r="J70" s="2129" t="s">
        <v>1351</v>
      </c>
      <c r="K70" s="549"/>
      <c r="L70" s="549"/>
      <c r="M70" s="2130"/>
      <c r="N70" s="914" t="s">
        <v>1352</v>
      </c>
      <c r="O70" s="2131"/>
      <c r="P70" s="2131"/>
      <c r="Q70" s="2131"/>
      <c r="R70" s="2131"/>
      <c r="S70" s="2131"/>
      <c r="T70" s="2131"/>
      <c r="U70" s="915"/>
      <c r="V70" s="2133" t="s">
        <v>371</v>
      </c>
      <c r="W70" s="2134"/>
      <c r="X70" s="2134"/>
      <c r="Y70" s="2134"/>
      <c r="Z70" s="2134"/>
      <c r="AA70" s="2134"/>
      <c r="AB70" s="2135"/>
    </row>
    <row r="71" spans="1:28" ht="14.5" customHeight="1" x14ac:dyDescent="0.35">
      <c r="A71" s="671"/>
      <c r="B71" s="826"/>
      <c r="C71" s="827"/>
      <c r="D71" s="827"/>
      <c r="E71" s="827"/>
      <c r="F71" s="827"/>
      <c r="G71" s="828"/>
      <c r="H71" s="844" t="s">
        <v>1350</v>
      </c>
      <c r="I71" s="846"/>
      <c r="J71" s="844" t="s">
        <v>685</v>
      </c>
      <c r="K71" s="845"/>
      <c r="L71" s="845"/>
      <c r="M71" s="846"/>
      <c r="N71" s="916"/>
      <c r="O71" s="2132"/>
      <c r="P71" s="2132"/>
      <c r="Q71" s="2132"/>
      <c r="R71" s="2132"/>
      <c r="S71" s="2132"/>
      <c r="T71" s="2132"/>
      <c r="U71" s="917"/>
      <c r="V71" s="2136"/>
      <c r="W71" s="2137"/>
      <c r="X71" s="2137"/>
      <c r="Y71" s="2137"/>
      <c r="Z71" s="2137"/>
      <c r="AA71" s="2137"/>
      <c r="AB71" s="2138"/>
    </row>
    <row r="72" spans="1:28" ht="33.5" customHeight="1" x14ac:dyDescent="0.35">
      <c r="A72" s="671"/>
      <c r="B72" s="822" t="s">
        <v>369</v>
      </c>
      <c r="C72" s="823"/>
      <c r="D72" s="823"/>
      <c r="E72" s="823"/>
      <c r="F72" s="823"/>
      <c r="G72" s="824"/>
      <c r="H72" s="838" t="s">
        <v>1349</v>
      </c>
      <c r="I72" s="840"/>
      <c r="J72" s="838" t="s">
        <v>1353</v>
      </c>
      <c r="K72" s="839"/>
      <c r="L72" s="839"/>
      <c r="M72" s="840"/>
      <c r="N72" s="914" t="s">
        <v>1354</v>
      </c>
      <c r="O72" s="2131"/>
      <c r="P72" s="2131"/>
      <c r="Q72" s="2131"/>
      <c r="R72" s="2131"/>
      <c r="S72" s="2131"/>
      <c r="T72" s="2131"/>
      <c r="U72" s="915"/>
      <c r="V72" s="2133" t="s">
        <v>727</v>
      </c>
      <c r="W72" s="2134"/>
      <c r="X72" s="2134"/>
      <c r="Y72" s="2134"/>
      <c r="Z72" s="2134"/>
      <c r="AA72" s="2134"/>
      <c r="AB72" s="2135"/>
    </row>
    <row r="73" spans="1:28" ht="14.5" customHeight="1" x14ac:dyDescent="0.35">
      <c r="A73" s="671"/>
      <c r="B73" s="826"/>
      <c r="C73" s="827"/>
      <c r="D73" s="827"/>
      <c r="E73" s="827"/>
      <c r="F73" s="827"/>
      <c r="G73" s="828"/>
      <c r="H73" s="844">
        <v>4.2</v>
      </c>
      <c r="I73" s="846"/>
      <c r="J73" s="844" t="s">
        <v>685</v>
      </c>
      <c r="K73" s="845"/>
      <c r="L73" s="845"/>
      <c r="M73" s="846"/>
      <c r="N73" s="916"/>
      <c r="O73" s="2132"/>
      <c r="P73" s="2132"/>
      <c r="Q73" s="2132"/>
      <c r="R73" s="2132"/>
      <c r="S73" s="2132"/>
      <c r="T73" s="2132"/>
      <c r="U73" s="917"/>
      <c r="V73" s="2136"/>
      <c r="W73" s="2137"/>
      <c r="X73" s="2137"/>
      <c r="Y73" s="2137"/>
      <c r="Z73" s="2137"/>
      <c r="AA73" s="2137"/>
      <c r="AB73" s="2138"/>
    </row>
    <row r="74" spans="1:28" ht="14.5" customHeight="1" x14ac:dyDescent="0.35">
      <c r="A74" s="671"/>
      <c r="B74" s="822" t="s">
        <v>370</v>
      </c>
      <c r="C74" s="823"/>
      <c r="D74" s="823"/>
      <c r="E74" s="823"/>
      <c r="F74" s="823"/>
      <c r="G74" s="824"/>
      <c r="H74" s="838" t="s">
        <v>1355</v>
      </c>
      <c r="I74" s="840"/>
      <c r="J74" s="838" t="s">
        <v>45</v>
      </c>
      <c r="K74" s="839"/>
      <c r="L74" s="839"/>
      <c r="M74" s="840"/>
      <c r="N74" s="914" t="s">
        <v>726</v>
      </c>
      <c r="O74" s="2131"/>
      <c r="P74" s="2131"/>
      <c r="Q74" s="2131"/>
      <c r="R74" s="2131"/>
      <c r="S74" s="2131"/>
      <c r="T74" s="2131"/>
      <c r="U74" s="915"/>
      <c r="V74" s="2133" t="s">
        <v>1356</v>
      </c>
      <c r="W74" s="2134"/>
      <c r="X74" s="2134"/>
      <c r="Y74" s="2134"/>
      <c r="Z74" s="2134"/>
      <c r="AA74" s="2134"/>
      <c r="AB74" s="2135"/>
    </row>
    <row r="75" spans="1:28" ht="14.5" customHeight="1" x14ac:dyDescent="0.35">
      <c r="A75" s="671"/>
      <c r="B75" s="826"/>
      <c r="C75" s="827"/>
      <c r="D75" s="827"/>
      <c r="E75" s="827"/>
      <c r="F75" s="827"/>
      <c r="G75" s="828"/>
      <c r="H75" s="844">
        <v>4.3</v>
      </c>
      <c r="I75" s="846"/>
      <c r="J75" s="844" t="s">
        <v>1350</v>
      </c>
      <c r="K75" s="845"/>
      <c r="L75" s="845"/>
      <c r="M75" s="846"/>
      <c r="N75" s="916"/>
      <c r="O75" s="2132"/>
      <c r="P75" s="2132"/>
      <c r="Q75" s="2132"/>
      <c r="R75" s="2132"/>
      <c r="S75" s="2132"/>
      <c r="T75" s="2132"/>
      <c r="U75" s="917"/>
      <c r="V75" s="2136"/>
      <c r="W75" s="2137"/>
      <c r="X75" s="2137"/>
      <c r="Y75" s="2137"/>
      <c r="Z75" s="2137"/>
      <c r="AA75" s="2137"/>
      <c r="AB75" s="2138"/>
    </row>
    <row r="76" spans="1:28" ht="14.5" customHeight="1" x14ac:dyDescent="0.35">
      <c r="A76" s="671"/>
      <c r="B76" s="822" t="s">
        <v>372</v>
      </c>
      <c r="C76" s="823"/>
      <c r="D76" s="823"/>
      <c r="E76" s="823"/>
      <c r="F76" s="823"/>
      <c r="G76" s="824"/>
      <c r="H76" s="838" t="s">
        <v>1357</v>
      </c>
      <c r="I76" s="840"/>
      <c r="J76" s="838" t="s">
        <v>1358</v>
      </c>
      <c r="K76" s="839"/>
      <c r="L76" s="839"/>
      <c r="M76" s="840"/>
      <c r="N76" s="914" t="s">
        <v>1360</v>
      </c>
      <c r="O76" s="2131"/>
      <c r="P76" s="2131"/>
      <c r="Q76" s="2131"/>
      <c r="R76" s="2131"/>
      <c r="S76" s="2131"/>
      <c r="T76" s="2131"/>
      <c r="U76" s="915"/>
      <c r="V76" s="2133" t="s">
        <v>1361</v>
      </c>
      <c r="W76" s="2134"/>
      <c r="X76" s="2134"/>
      <c r="Y76" s="2134"/>
      <c r="Z76" s="2134"/>
      <c r="AA76" s="2134"/>
      <c r="AB76" s="2135"/>
    </row>
    <row r="77" spans="1:28" ht="15" thickBot="1" x14ac:dyDescent="0.4">
      <c r="A77" s="671"/>
      <c r="B77" s="848"/>
      <c r="C77" s="849"/>
      <c r="D77" s="849"/>
      <c r="E77" s="849"/>
      <c r="F77" s="849"/>
      <c r="G77" s="850"/>
      <c r="H77" s="863">
        <v>4.2</v>
      </c>
      <c r="I77" s="975"/>
      <c r="J77" s="863" t="s">
        <v>1359</v>
      </c>
      <c r="K77" s="552"/>
      <c r="L77" s="552"/>
      <c r="M77" s="975"/>
      <c r="N77" s="2139"/>
      <c r="O77" s="2140"/>
      <c r="P77" s="2140"/>
      <c r="Q77" s="2140"/>
      <c r="R77" s="2140"/>
      <c r="S77" s="2140"/>
      <c r="T77" s="2140"/>
      <c r="U77" s="2141"/>
      <c r="V77" s="2142"/>
      <c r="W77" s="2143"/>
      <c r="X77" s="2143"/>
      <c r="Y77" s="2143"/>
      <c r="Z77" s="2143"/>
      <c r="AA77" s="2143"/>
      <c r="AB77" s="2144"/>
    </row>
    <row r="78" spans="1:28" ht="15" thickBot="1" x14ac:dyDescent="0.4">
      <c r="A78" s="234"/>
      <c r="B78" s="503"/>
      <c r="C78" s="504"/>
      <c r="D78" s="504"/>
      <c r="E78" s="504"/>
      <c r="F78" s="504"/>
      <c r="G78" s="504"/>
      <c r="H78" s="504"/>
      <c r="I78" s="504"/>
      <c r="J78" s="504"/>
      <c r="K78" s="504"/>
      <c r="L78" s="504"/>
      <c r="M78" s="504"/>
      <c r="N78" s="504"/>
      <c r="O78" s="504"/>
      <c r="P78" s="504"/>
      <c r="Q78" s="504"/>
      <c r="R78" s="504"/>
      <c r="S78" s="504"/>
      <c r="T78" s="504"/>
      <c r="U78" s="504"/>
      <c r="V78" s="504"/>
      <c r="W78" s="504"/>
      <c r="X78" s="504"/>
      <c r="Y78" s="504"/>
      <c r="Z78" s="504"/>
      <c r="AA78" s="504"/>
      <c r="AB78" s="504"/>
    </row>
    <row r="79" spans="1:28" x14ac:dyDescent="0.35">
      <c r="A79" s="234"/>
      <c r="B79" s="714" t="s">
        <v>856</v>
      </c>
      <c r="C79" s="715"/>
      <c r="D79" s="715"/>
      <c r="E79" s="715"/>
      <c r="F79" s="715"/>
      <c r="G79" s="715"/>
      <c r="H79" s="715" t="s">
        <v>857</v>
      </c>
      <c r="I79" s="715"/>
      <c r="J79" s="715"/>
      <c r="K79" s="715"/>
      <c r="L79" s="715"/>
      <c r="M79" s="715"/>
      <c r="N79" s="715"/>
      <c r="O79" s="715"/>
      <c r="P79" s="715"/>
      <c r="Q79" s="715"/>
      <c r="R79" s="718"/>
      <c r="S79" s="714" t="s">
        <v>858</v>
      </c>
      <c r="T79" s="715"/>
      <c r="U79" s="715"/>
      <c r="V79" s="715"/>
      <c r="W79" s="715"/>
      <c r="X79" s="715"/>
      <c r="Y79" s="715"/>
      <c r="Z79" s="715"/>
      <c r="AA79" s="715"/>
      <c r="AB79" s="715"/>
    </row>
    <row r="80" spans="1:28" ht="15" thickBot="1" x14ac:dyDescent="0.4">
      <c r="A80" s="234"/>
      <c r="B80" s="716"/>
      <c r="C80" s="717"/>
      <c r="D80" s="717"/>
      <c r="E80" s="717"/>
      <c r="F80" s="717"/>
      <c r="G80" s="717"/>
      <c r="H80" s="717"/>
      <c r="I80" s="717"/>
      <c r="J80" s="717"/>
      <c r="K80" s="717"/>
      <c r="L80" s="717"/>
      <c r="M80" s="717"/>
      <c r="N80" s="717"/>
      <c r="O80" s="717"/>
      <c r="P80" s="717"/>
      <c r="Q80" s="717"/>
      <c r="R80" s="719"/>
      <c r="S80" s="716"/>
      <c r="T80" s="717"/>
      <c r="U80" s="717"/>
      <c r="V80" s="717"/>
      <c r="W80" s="717"/>
      <c r="X80" s="717"/>
      <c r="Y80" s="717"/>
      <c r="Z80" s="717"/>
      <c r="AA80" s="717"/>
      <c r="AB80" s="717"/>
    </row>
    <row r="81" spans="1:28" ht="58" customHeight="1" thickBot="1" x14ac:dyDescent="0.4">
      <c r="A81" s="234"/>
      <c r="B81" s="537">
        <v>4.4400000000000004</v>
      </c>
      <c r="C81" s="538"/>
      <c r="D81" s="538"/>
      <c r="E81" s="538"/>
      <c r="F81" s="538"/>
      <c r="G81" s="2145"/>
      <c r="H81" s="773" t="s">
        <v>1362</v>
      </c>
      <c r="I81" s="774"/>
      <c r="J81" s="774"/>
      <c r="K81" s="774"/>
      <c r="L81" s="774"/>
      <c r="M81" s="774"/>
      <c r="N81" s="774"/>
      <c r="O81" s="774"/>
      <c r="P81" s="774"/>
      <c r="Q81" s="774"/>
      <c r="R81" s="775"/>
      <c r="S81" s="1242" t="s">
        <v>1363</v>
      </c>
      <c r="T81" s="1243"/>
      <c r="U81" s="1243"/>
      <c r="V81" s="1243"/>
      <c r="W81" s="1243"/>
      <c r="X81" s="1243"/>
      <c r="Y81" s="1243"/>
      <c r="Z81" s="1243"/>
      <c r="AA81" s="1243"/>
      <c r="AB81" s="1243"/>
    </row>
    <row r="82" spans="1:28" ht="15" thickBot="1" x14ac:dyDescent="0.4">
      <c r="A82" s="234"/>
      <c r="B82" s="700"/>
      <c r="C82" s="701"/>
      <c r="D82" s="701"/>
      <c r="E82" s="701"/>
      <c r="F82" s="701"/>
      <c r="G82" s="701"/>
      <c r="H82" s="701"/>
      <c r="I82" s="701"/>
      <c r="J82" s="701"/>
      <c r="K82" s="701"/>
      <c r="L82" s="701"/>
      <c r="M82" s="701"/>
      <c r="N82" s="701"/>
      <c r="O82" s="701"/>
      <c r="P82" s="701"/>
      <c r="Q82" s="701"/>
      <c r="R82" s="701"/>
      <c r="S82" s="701"/>
      <c r="T82" s="701"/>
      <c r="U82" s="701"/>
      <c r="V82" s="701"/>
      <c r="W82" s="701"/>
      <c r="X82" s="701"/>
      <c r="Y82" s="701"/>
      <c r="Z82" s="701"/>
      <c r="AA82" s="701"/>
      <c r="AB82" s="701"/>
    </row>
    <row r="83" spans="1:28" ht="14.5" customHeight="1" x14ac:dyDescent="0.35">
      <c r="A83" s="234"/>
      <c r="B83" s="702" t="s">
        <v>861</v>
      </c>
      <c r="C83" s="703"/>
      <c r="D83" s="703"/>
      <c r="E83" s="703"/>
      <c r="F83" s="703"/>
      <c r="G83" s="703"/>
      <c r="H83" s="704"/>
      <c r="I83" s="867" t="s">
        <v>1103</v>
      </c>
      <c r="J83" s="868"/>
      <c r="K83" s="868"/>
      <c r="L83" s="868"/>
      <c r="M83" s="868"/>
      <c r="N83" s="868"/>
      <c r="O83" s="868"/>
      <c r="P83" s="869"/>
      <c r="Q83" s="702" t="s">
        <v>863</v>
      </c>
      <c r="R83" s="703"/>
      <c r="S83" s="703"/>
      <c r="T83" s="703"/>
      <c r="U83" s="704"/>
      <c r="V83" s="784" t="s">
        <v>1106</v>
      </c>
      <c r="W83" s="785"/>
      <c r="X83" s="785"/>
      <c r="Y83" s="785"/>
      <c r="Z83" s="785"/>
      <c r="AA83" s="785"/>
      <c r="AB83" s="785"/>
    </row>
    <row r="84" spans="1:28" ht="14.5" customHeight="1" x14ac:dyDescent="0.35">
      <c r="A84" s="234"/>
      <c r="B84" s="705"/>
      <c r="C84" s="706"/>
      <c r="D84" s="706"/>
      <c r="E84" s="706"/>
      <c r="F84" s="706"/>
      <c r="G84" s="706"/>
      <c r="H84" s="707"/>
      <c r="I84" s="870" t="s">
        <v>1364</v>
      </c>
      <c r="J84" s="871"/>
      <c r="K84" s="871"/>
      <c r="L84" s="871"/>
      <c r="M84" s="871"/>
      <c r="N84" s="871"/>
      <c r="O84" s="871"/>
      <c r="P84" s="872"/>
      <c r="Q84" s="705"/>
      <c r="R84" s="706"/>
      <c r="S84" s="706"/>
      <c r="T84" s="706"/>
      <c r="U84" s="707"/>
      <c r="V84" s="787" t="s">
        <v>1365</v>
      </c>
      <c r="W84" s="788"/>
      <c r="X84" s="788"/>
      <c r="Y84" s="788"/>
      <c r="Z84" s="788"/>
      <c r="AA84" s="788"/>
      <c r="AB84" s="788"/>
    </row>
    <row r="85" spans="1:28" x14ac:dyDescent="0.35">
      <c r="A85" s="234"/>
      <c r="B85" s="234"/>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234"/>
      <c r="AB85" s="234"/>
    </row>
    <row r="86" spans="1:28" x14ac:dyDescent="0.35">
      <c r="A86" s="234"/>
      <c r="B86" s="234"/>
      <c r="C86" s="234"/>
      <c r="D86" s="234"/>
      <c r="E86" s="234"/>
      <c r="F86" s="234"/>
      <c r="G86" s="234"/>
      <c r="H86" s="234"/>
      <c r="I86" s="234"/>
      <c r="J86" s="234"/>
      <c r="K86" s="234"/>
      <c r="L86" s="234"/>
      <c r="M86" s="234"/>
      <c r="N86" s="234"/>
      <c r="O86" s="234"/>
      <c r="P86" s="234"/>
      <c r="Q86" s="234"/>
      <c r="R86" s="234"/>
      <c r="S86" s="234"/>
      <c r="T86" s="234"/>
      <c r="U86" s="234"/>
      <c r="V86" s="234"/>
      <c r="W86" s="234"/>
      <c r="X86" s="234"/>
      <c r="Y86" s="234"/>
      <c r="Z86" s="234"/>
      <c r="AA86" s="234"/>
      <c r="AB86" s="234"/>
    </row>
    <row r="87" spans="1:28" x14ac:dyDescent="0.35">
      <c r="A87" s="234"/>
      <c r="B87" s="234"/>
      <c r="C87" s="234"/>
      <c r="D87" s="234"/>
      <c r="E87" s="234"/>
      <c r="F87" s="234"/>
      <c r="G87" s="234"/>
      <c r="H87" s="234"/>
      <c r="I87" s="234"/>
      <c r="J87" s="234"/>
      <c r="K87" s="234"/>
      <c r="L87" s="234"/>
      <c r="M87" s="234"/>
      <c r="N87" s="234"/>
      <c r="O87" s="234"/>
      <c r="P87" s="234"/>
      <c r="Q87" s="234"/>
      <c r="R87" s="234"/>
      <c r="S87" s="234"/>
      <c r="T87" s="234"/>
      <c r="U87" s="234"/>
      <c r="V87" s="234"/>
      <c r="W87" s="234"/>
      <c r="X87" s="234"/>
      <c r="Y87" s="234"/>
      <c r="Z87" s="234"/>
      <c r="AA87" s="234"/>
      <c r="AB87" s="234"/>
    </row>
    <row r="88" spans="1:28" x14ac:dyDescent="0.35">
      <c r="A88" s="234"/>
      <c r="B88" s="234"/>
      <c r="C88" s="234"/>
      <c r="D88" s="234"/>
      <c r="E88" s="234"/>
      <c r="F88" s="234"/>
      <c r="G88" s="234"/>
      <c r="H88" s="234"/>
      <c r="I88" s="234"/>
      <c r="J88" s="234"/>
      <c r="K88" s="234"/>
      <c r="L88" s="234"/>
      <c r="M88" s="234"/>
      <c r="N88" s="234"/>
      <c r="O88" s="234"/>
      <c r="P88" s="234"/>
      <c r="Q88" s="234"/>
      <c r="R88" s="234"/>
      <c r="S88" s="234"/>
      <c r="T88" s="234"/>
      <c r="U88" s="234"/>
      <c r="V88" s="234"/>
      <c r="W88" s="234"/>
      <c r="X88" s="234"/>
      <c r="Y88" s="234"/>
      <c r="Z88" s="234"/>
      <c r="AA88" s="234"/>
      <c r="AB88" s="234"/>
    </row>
    <row r="89" spans="1:28" x14ac:dyDescent="0.35">
      <c r="A89" s="234"/>
      <c r="B89" s="234"/>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234"/>
      <c r="AB89" s="234"/>
    </row>
    <row r="90" spans="1:28" x14ac:dyDescent="0.35">
      <c r="A90" s="234"/>
      <c r="B90" s="234"/>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234"/>
      <c r="AB90" s="234"/>
    </row>
    <row r="91" spans="1:28" x14ac:dyDescent="0.35">
      <c r="A91" s="234"/>
      <c r="B91" s="234"/>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234"/>
      <c r="AB91" s="234"/>
    </row>
    <row r="92" spans="1:28" x14ac:dyDescent="0.35">
      <c r="A92" s="234"/>
      <c r="B92" s="234"/>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234"/>
      <c r="AB92" s="234"/>
    </row>
    <row r="93" spans="1:28" x14ac:dyDescent="0.35">
      <c r="A93" s="234"/>
      <c r="B93" s="234"/>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234"/>
      <c r="AB93" s="234"/>
    </row>
    <row r="94" spans="1:28" x14ac:dyDescent="0.35">
      <c r="A94" s="234"/>
      <c r="B94" s="234"/>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234"/>
      <c r="AB94" s="234"/>
    </row>
    <row r="95" spans="1:28" x14ac:dyDescent="0.35">
      <c r="A95" s="234"/>
      <c r="B95" s="234"/>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234"/>
      <c r="AB95" s="234"/>
    </row>
    <row r="96" spans="1:28" x14ac:dyDescent="0.35">
      <c r="A96" s="234"/>
      <c r="B96" s="234"/>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234"/>
      <c r="AB96" s="234"/>
    </row>
    <row r="97" spans="1:28" x14ac:dyDescent="0.35">
      <c r="A97" s="234"/>
      <c r="B97" s="234"/>
      <c r="C97" s="234"/>
      <c r="D97" s="234"/>
      <c r="E97" s="234"/>
      <c r="F97" s="234"/>
      <c r="G97" s="234"/>
      <c r="H97" s="234"/>
      <c r="I97" s="234"/>
      <c r="J97" s="234"/>
      <c r="K97" s="234"/>
      <c r="L97" s="234"/>
      <c r="M97" s="234"/>
      <c r="N97" s="234"/>
      <c r="O97" s="234"/>
      <c r="P97" s="234"/>
      <c r="Q97" s="234"/>
      <c r="R97" s="234"/>
      <c r="S97" s="234"/>
      <c r="T97" s="234"/>
      <c r="U97" s="234"/>
      <c r="V97" s="234"/>
      <c r="W97" s="234"/>
      <c r="X97" s="234"/>
      <c r="Y97" s="234"/>
      <c r="Z97" s="234"/>
      <c r="AA97" s="234"/>
      <c r="AB97" s="234"/>
    </row>
    <row r="98" spans="1:28" x14ac:dyDescent="0.35">
      <c r="A98" s="234"/>
      <c r="B98" s="234"/>
      <c r="C98" s="234"/>
      <c r="D98" s="234"/>
      <c r="E98" s="234"/>
      <c r="F98" s="234"/>
      <c r="G98" s="234"/>
      <c r="H98" s="234"/>
      <c r="I98" s="234"/>
      <c r="J98" s="234"/>
      <c r="K98" s="234"/>
      <c r="L98" s="234"/>
      <c r="M98" s="234"/>
      <c r="N98" s="234"/>
      <c r="O98" s="234"/>
      <c r="P98" s="234"/>
      <c r="Q98" s="234"/>
      <c r="R98" s="234"/>
      <c r="S98" s="234"/>
      <c r="T98" s="234"/>
      <c r="U98" s="234"/>
      <c r="V98" s="234"/>
      <c r="W98" s="234"/>
      <c r="X98" s="234"/>
      <c r="Y98" s="234"/>
      <c r="Z98" s="234"/>
      <c r="AA98" s="234"/>
      <c r="AB98" s="234"/>
    </row>
    <row r="99" spans="1:28" x14ac:dyDescent="0.35">
      <c r="A99" s="234"/>
      <c r="B99" s="234"/>
      <c r="C99" s="234"/>
      <c r="D99" s="234"/>
      <c r="E99" s="234"/>
      <c r="F99" s="234"/>
      <c r="G99" s="234"/>
      <c r="H99" s="234"/>
      <c r="I99" s="234"/>
      <c r="J99" s="234"/>
      <c r="K99" s="234"/>
      <c r="L99" s="234"/>
      <c r="M99" s="234"/>
      <c r="N99" s="234"/>
      <c r="O99" s="234"/>
      <c r="P99" s="234"/>
      <c r="Q99" s="234"/>
      <c r="R99" s="234"/>
      <c r="S99" s="234"/>
      <c r="T99" s="234"/>
      <c r="U99" s="234"/>
      <c r="V99" s="234"/>
      <c r="W99" s="234"/>
      <c r="X99" s="234"/>
      <c r="Y99" s="234"/>
      <c r="Z99" s="234"/>
      <c r="AA99" s="234"/>
      <c r="AB99" s="234"/>
    </row>
    <row r="100" spans="1:28" x14ac:dyDescent="0.35">
      <c r="A100" s="234"/>
      <c r="B100" s="234"/>
      <c r="C100" s="234"/>
      <c r="D100" s="234"/>
      <c r="E100" s="234"/>
      <c r="F100" s="234"/>
      <c r="G100" s="234"/>
      <c r="H100" s="234"/>
      <c r="I100" s="234"/>
      <c r="J100" s="234"/>
      <c r="K100" s="234"/>
      <c r="L100" s="234"/>
      <c r="M100" s="234"/>
      <c r="N100" s="234"/>
      <c r="O100" s="234"/>
      <c r="P100" s="234"/>
      <c r="Q100" s="234"/>
      <c r="R100" s="234"/>
      <c r="S100" s="234"/>
      <c r="T100" s="234"/>
      <c r="U100" s="234"/>
      <c r="V100" s="234"/>
      <c r="W100" s="234"/>
      <c r="X100" s="234"/>
      <c r="Y100" s="234"/>
      <c r="Z100" s="234"/>
      <c r="AA100" s="234"/>
      <c r="AB100" s="234"/>
    </row>
    <row r="101" spans="1:28" x14ac:dyDescent="0.35">
      <c r="A101" s="234"/>
      <c r="B101" s="234"/>
      <c r="C101" s="234"/>
      <c r="D101" s="234"/>
      <c r="E101" s="234"/>
      <c r="F101" s="234"/>
      <c r="G101" s="234"/>
      <c r="H101" s="234"/>
      <c r="I101" s="234"/>
      <c r="J101" s="234"/>
      <c r="K101" s="234"/>
      <c r="L101" s="234"/>
      <c r="M101" s="234"/>
      <c r="N101" s="234"/>
      <c r="O101" s="234"/>
      <c r="P101" s="234"/>
      <c r="Q101" s="234"/>
      <c r="R101" s="234"/>
      <c r="S101" s="234"/>
      <c r="T101" s="234"/>
      <c r="U101" s="234"/>
      <c r="V101" s="234"/>
      <c r="W101" s="234"/>
      <c r="X101" s="234"/>
      <c r="Y101" s="234"/>
      <c r="Z101" s="234"/>
      <c r="AA101" s="234"/>
      <c r="AB101" s="234"/>
    </row>
    <row r="102" spans="1:28" x14ac:dyDescent="0.35">
      <c r="A102" s="234"/>
      <c r="B102" s="234"/>
      <c r="C102" s="234"/>
      <c r="D102" s="234"/>
      <c r="E102" s="234"/>
      <c r="F102" s="234"/>
      <c r="G102" s="234"/>
      <c r="H102" s="234"/>
      <c r="I102" s="234"/>
      <c r="J102" s="234"/>
      <c r="K102" s="234"/>
      <c r="L102" s="234"/>
      <c r="M102" s="234"/>
      <c r="N102" s="234"/>
      <c r="O102" s="234"/>
      <c r="P102" s="234"/>
      <c r="Q102" s="234"/>
      <c r="R102" s="234"/>
      <c r="S102" s="234"/>
      <c r="T102" s="234"/>
      <c r="U102" s="234"/>
      <c r="V102" s="234"/>
      <c r="W102" s="234"/>
      <c r="X102" s="234"/>
      <c r="Y102" s="234"/>
      <c r="Z102" s="234"/>
      <c r="AA102" s="234"/>
      <c r="AB102" s="234"/>
    </row>
    <row r="103" spans="1:28" x14ac:dyDescent="0.35">
      <c r="A103" s="234"/>
      <c r="B103" s="234"/>
      <c r="C103" s="234"/>
      <c r="D103" s="234"/>
      <c r="E103" s="234"/>
      <c r="F103" s="234"/>
      <c r="G103" s="234"/>
      <c r="H103" s="234"/>
      <c r="I103" s="234"/>
      <c r="J103" s="234"/>
      <c r="K103" s="234"/>
      <c r="L103" s="234"/>
      <c r="M103" s="234"/>
      <c r="N103" s="234"/>
      <c r="O103" s="234"/>
      <c r="P103" s="234"/>
      <c r="Q103" s="234"/>
      <c r="R103" s="234"/>
      <c r="S103" s="234"/>
      <c r="T103" s="234"/>
      <c r="U103" s="234"/>
      <c r="V103" s="234"/>
      <c r="W103" s="234"/>
      <c r="X103" s="234"/>
      <c r="Y103" s="234"/>
      <c r="Z103" s="234"/>
      <c r="AA103" s="234"/>
      <c r="AB103" s="234"/>
    </row>
    <row r="104" spans="1:28" x14ac:dyDescent="0.35">
      <c r="A104" s="234"/>
      <c r="B104" s="234"/>
      <c r="C104" s="234"/>
      <c r="D104" s="234"/>
      <c r="E104" s="234"/>
      <c r="F104" s="234"/>
      <c r="G104" s="234"/>
      <c r="H104" s="234"/>
      <c r="I104" s="234"/>
      <c r="J104" s="234"/>
      <c r="K104" s="234"/>
      <c r="L104" s="234"/>
      <c r="M104" s="234"/>
      <c r="N104" s="234"/>
      <c r="O104" s="234"/>
      <c r="P104" s="234"/>
      <c r="Q104" s="234"/>
      <c r="R104" s="234"/>
      <c r="S104" s="234"/>
      <c r="T104" s="234"/>
      <c r="U104" s="234"/>
      <c r="V104" s="234"/>
      <c r="W104" s="234"/>
      <c r="X104" s="234"/>
      <c r="Y104" s="234"/>
      <c r="Z104" s="234"/>
      <c r="AA104" s="234"/>
      <c r="AB104" s="234"/>
    </row>
    <row r="105" spans="1:28" x14ac:dyDescent="0.35">
      <c r="A105" s="234"/>
      <c r="B105" s="234"/>
      <c r="C105" s="234"/>
      <c r="D105" s="234"/>
      <c r="E105" s="234"/>
      <c r="F105" s="234"/>
      <c r="G105" s="234"/>
      <c r="H105" s="234"/>
      <c r="I105" s="234"/>
      <c r="J105" s="234"/>
      <c r="K105" s="234"/>
      <c r="L105" s="234"/>
      <c r="M105" s="234"/>
      <c r="N105" s="234"/>
      <c r="O105" s="234"/>
      <c r="P105" s="234"/>
      <c r="Q105" s="234"/>
      <c r="R105" s="234"/>
      <c r="S105" s="234"/>
      <c r="T105" s="234"/>
      <c r="U105" s="234"/>
      <c r="V105" s="234"/>
      <c r="W105" s="234"/>
      <c r="X105" s="234"/>
      <c r="Y105" s="234"/>
      <c r="Z105" s="234"/>
      <c r="AA105" s="234"/>
      <c r="AB105" s="234"/>
    </row>
    <row r="106" spans="1:28" x14ac:dyDescent="0.35">
      <c r="A106" s="234"/>
      <c r="B106" s="234"/>
      <c r="C106" s="234"/>
      <c r="D106" s="234"/>
      <c r="E106" s="234"/>
      <c r="F106" s="234"/>
      <c r="G106" s="234"/>
      <c r="H106" s="234"/>
      <c r="I106" s="234"/>
      <c r="J106" s="234"/>
      <c r="K106" s="234"/>
      <c r="L106" s="234"/>
      <c r="M106" s="234"/>
      <c r="N106" s="234"/>
      <c r="O106" s="234"/>
      <c r="P106" s="234"/>
      <c r="Q106" s="234"/>
      <c r="R106" s="234"/>
      <c r="S106" s="234"/>
      <c r="T106" s="234"/>
      <c r="U106" s="234"/>
      <c r="V106" s="234"/>
      <c r="W106" s="234"/>
      <c r="X106" s="234"/>
      <c r="Y106" s="234"/>
      <c r="Z106" s="234"/>
      <c r="AA106" s="234"/>
      <c r="AB106" s="234"/>
    </row>
    <row r="107" spans="1:28" x14ac:dyDescent="0.35">
      <c r="A107" s="234"/>
      <c r="B107" s="234"/>
      <c r="C107" s="234"/>
      <c r="D107" s="234"/>
      <c r="E107" s="234"/>
      <c r="F107" s="234"/>
      <c r="G107" s="234"/>
      <c r="H107" s="234"/>
      <c r="I107" s="234"/>
      <c r="J107" s="234"/>
      <c r="K107" s="234"/>
      <c r="L107" s="234"/>
      <c r="M107" s="234"/>
      <c r="N107" s="234"/>
      <c r="O107" s="234"/>
      <c r="P107" s="234"/>
      <c r="Q107" s="234"/>
      <c r="R107" s="234"/>
      <c r="S107" s="234"/>
      <c r="T107" s="234"/>
      <c r="U107" s="234"/>
      <c r="V107" s="234"/>
      <c r="W107" s="234"/>
      <c r="X107" s="234"/>
      <c r="Y107" s="234"/>
      <c r="Z107" s="234"/>
      <c r="AA107" s="234"/>
      <c r="AB107" s="234"/>
    </row>
    <row r="108" spans="1:28" x14ac:dyDescent="0.35">
      <c r="A108" s="234"/>
      <c r="B108" s="234"/>
      <c r="C108" s="234"/>
      <c r="D108" s="234"/>
      <c r="E108" s="234"/>
      <c r="F108" s="234"/>
      <c r="G108" s="234"/>
      <c r="H108" s="234"/>
      <c r="I108" s="234"/>
      <c r="J108" s="234"/>
      <c r="K108" s="234"/>
      <c r="L108" s="234"/>
      <c r="M108" s="234"/>
      <c r="N108" s="234"/>
      <c r="O108" s="234"/>
      <c r="P108" s="234"/>
      <c r="Q108" s="234"/>
      <c r="R108" s="234"/>
      <c r="S108" s="234"/>
      <c r="T108" s="234"/>
      <c r="U108" s="234"/>
      <c r="V108" s="234"/>
      <c r="W108" s="234"/>
      <c r="X108" s="234"/>
      <c r="Y108" s="234"/>
      <c r="Z108" s="234"/>
      <c r="AA108" s="234"/>
      <c r="AB108" s="234"/>
    </row>
    <row r="109" spans="1:28" x14ac:dyDescent="0.35">
      <c r="A109" s="234"/>
      <c r="B109" s="234"/>
      <c r="C109" s="234"/>
      <c r="D109" s="234"/>
      <c r="E109" s="234"/>
      <c r="F109" s="234"/>
      <c r="G109" s="234"/>
      <c r="H109" s="234"/>
      <c r="I109" s="234"/>
      <c r="J109" s="234"/>
      <c r="K109" s="234"/>
      <c r="L109" s="234"/>
      <c r="M109" s="234"/>
      <c r="N109" s="234"/>
      <c r="O109" s="234"/>
      <c r="P109" s="234"/>
      <c r="Q109" s="234"/>
      <c r="R109" s="234"/>
      <c r="S109" s="234"/>
      <c r="T109" s="234"/>
      <c r="U109" s="234"/>
      <c r="V109" s="234"/>
      <c r="W109" s="234"/>
      <c r="X109" s="234"/>
      <c r="Y109" s="234"/>
      <c r="Z109" s="234"/>
      <c r="AA109" s="234"/>
      <c r="AB109" s="234"/>
    </row>
  </sheetData>
  <mergeCells count="174">
    <mergeCell ref="B81:G81"/>
    <mergeCell ref="H81:R81"/>
    <mergeCell ref="S81:AB81"/>
    <mergeCell ref="B82:AB82"/>
    <mergeCell ref="B83:H84"/>
    <mergeCell ref="I83:P83"/>
    <mergeCell ref="I84:P84"/>
    <mergeCell ref="Q83:U84"/>
    <mergeCell ref="V83:AB83"/>
    <mergeCell ref="V84:AB84"/>
    <mergeCell ref="N76:U77"/>
    <mergeCell ref="V76:AB77"/>
    <mergeCell ref="B78:AB78"/>
    <mergeCell ref="B79:G80"/>
    <mergeCell ref="H79:R80"/>
    <mergeCell ref="S79:AB80"/>
    <mergeCell ref="A76:A77"/>
    <mergeCell ref="B76:G77"/>
    <mergeCell ref="H76:I76"/>
    <mergeCell ref="H77:I77"/>
    <mergeCell ref="J76:M76"/>
    <mergeCell ref="J77:M77"/>
    <mergeCell ref="N72:U73"/>
    <mergeCell ref="V72:AB73"/>
    <mergeCell ref="A74:A75"/>
    <mergeCell ref="B74:G75"/>
    <mergeCell ref="H74:I74"/>
    <mergeCell ref="H75:I75"/>
    <mergeCell ref="J74:M74"/>
    <mergeCell ref="J75:M75"/>
    <mergeCell ref="N74:U75"/>
    <mergeCell ref="V74:AB75"/>
    <mergeCell ref="A72:A73"/>
    <mergeCell ref="B72:G73"/>
    <mergeCell ref="H72:I72"/>
    <mergeCell ref="H73:I73"/>
    <mergeCell ref="J72:M72"/>
    <mergeCell ref="J73:M73"/>
    <mergeCell ref="N68:U69"/>
    <mergeCell ref="V68:AB69"/>
    <mergeCell ref="A70:A71"/>
    <mergeCell ref="B70:G71"/>
    <mergeCell ref="H70:I70"/>
    <mergeCell ref="H71:I71"/>
    <mergeCell ref="J70:M70"/>
    <mergeCell ref="J71:M71"/>
    <mergeCell ref="N70:U71"/>
    <mergeCell ref="V70:AB71"/>
    <mergeCell ref="A68:A69"/>
    <mergeCell ref="B68:G69"/>
    <mergeCell ref="H68:I68"/>
    <mergeCell ref="H69:I69"/>
    <mergeCell ref="J68:M68"/>
    <mergeCell ref="J69:M69"/>
    <mergeCell ref="B55:AB55"/>
    <mergeCell ref="B56:AB56"/>
    <mergeCell ref="B57:AB66"/>
    <mergeCell ref="B67:AB67"/>
    <mergeCell ref="K49:AB49"/>
    <mergeCell ref="A50:A53"/>
    <mergeCell ref="B50:G53"/>
    <mergeCell ref="H50:H53"/>
    <mergeCell ref="I50:I53"/>
    <mergeCell ref="J50:J53"/>
    <mergeCell ref="K50:AB50"/>
    <mergeCell ref="K51:AB51"/>
    <mergeCell ref="K52:AB52"/>
    <mergeCell ref="K53:AB53"/>
    <mergeCell ref="A46:A49"/>
    <mergeCell ref="B46:G49"/>
    <mergeCell ref="H46:H49"/>
    <mergeCell ref="I46:I49"/>
    <mergeCell ref="J46:J49"/>
    <mergeCell ref="K46:AB46"/>
    <mergeCell ref="K47:AB47"/>
    <mergeCell ref="K48:AB48"/>
    <mergeCell ref="B54:G54"/>
    <mergeCell ref="K54:AB54"/>
    <mergeCell ref="A42:A45"/>
    <mergeCell ref="B42:G45"/>
    <mergeCell ref="H42:H45"/>
    <mergeCell ref="I42:I45"/>
    <mergeCell ref="J42:J45"/>
    <mergeCell ref="K42:AB42"/>
    <mergeCell ref="K43:AB43"/>
    <mergeCell ref="K44:AB44"/>
    <mergeCell ref="K45:AB45"/>
    <mergeCell ref="B35:AB35"/>
    <mergeCell ref="B36:AB36"/>
    <mergeCell ref="B37:G37"/>
    <mergeCell ref="K37:AB37"/>
    <mergeCell ref="A38:A41"/>
    <mergeCell ref="B38:G41"/>
    <mergeCell ref="H38:H41"/>
    <mergeCell ref="I38:I41"/>
    <mergeCell ref="J38:J41"/>
    <mergeCell ref="K38:AB38"/>
    <mergeCell ref="K39:AB39"/>
    <mergeCell ref="K40:AB40"/>
    <mergeCell ref="K41:AB41"/>
    <mergeCell ref="Z33:AB33"/>
    <mergeCell ref="K34:N34"/>
    <mergeCell ref="O34:R34"/>
    <mergeCell ref="S34:T34"/>
    <mergeCell ref="U34:W34"/>
    <mergeCell ref="X34:Y34"/>
    <mergeCell ref="Z34:AB34"/>
    <mergeCell ref="B31:AB31"/>
    <mergeCell ref="B32:J34"/>
    <mergeCell ref="K32:R32"/>
    <mergeCell ref="S32:W32"/>
    <mergeCell ref="X32:AB32"/>
    <mergeCell ref="K33:N33"/>
    <mergeCell ref="O33:R33"/>
    <mergeCell ref="S33:T33"/>
    <mergeCell ref="U33:W33"/>
    <mergeCell ref="X33:Y33"/>
    <mergeCell ref="B27:M27"/>
    <mergeCell ref="N27:AB27"/>
    <mergeCell ref="B28:AB28"/>
    <mergeCell ref="B29:H30"/>
    <mergeCell ref="I29:L30"/>
    <mergeCell ref="M29:W29"/>
    <mergeCell ref="X29:AB29"/>
    <mergeCell ref="M30:W30"/>
    <mergeCell ref="X30:AB30"/>
    <mergeCell ref="A23:A24"/>
    <mergeCell ref="B23:H24"/>
    <mergeCell ref="I23:AB23"/>
    <mergeCell ref="I24:AB24"/>
    <mergeCell ref="B25:AB25"/>
    <mergeCell ref="B26:L26"/>
    <mergeCell ref="N26:AB26"/>
    <mergeCell ref="B20:AB20"/>
    <mergeCell ref="B21:G21"/>
    <mergeCell ref="H21:J21"/>
    <mergeCell ref="K21:T21"/>
    <mergeCell ref="U21:AB21"/>
    <mergeCell ref="B22:AB22"/>
    <mergeCell ref="B16:AB16"/>
    <mergeCell ref="B17:H17"/>
    <mergeCell ref="I17:AB17"/>
    <mergeCell ref="B18:AB18"/>
    <mergeCell ref="B19:H19"/>
    <mergeCell ref="I19:AB19"/>
    <mergeCell ref="Z12:AB12"/>
    <mergeCell ref="B13:AB13"/>
    <mergeCell ref="B14:H15"/>
    <mergeCell ref="I14:U15"/>
    <mergeCell ref="V14:AB14"/>
    <mergeCell ref="V15:AB15"/>
    <mergeCell ref="B9:H9"/>
    <mergeCell ref="I9:AB9"/>
    <mergeCell ref="B10:AB10"/>
    <mergeCell ref="B11:H12"/>
    <mergeCell ref="I11:P12"/>
    <mergeCell ref="Q11:U11"/>
    <mergeCell ref="V11:Y11"/>
    <mergeCell ref="Z11:AB11"/>
    <mergeCell ref="Q12:U12"/>
    <mergeCell ref="V12:Y12"/>
    <mergeCell ref="B5:AB5"/>
    <mergeCell ref="B6:H7"/>
    <mergeCell ref="I6:I7"/>
    <mergeCell ref="J6:K7"/>
    <mergeCell ref="L6:AB7"/>
    <mergeCell ref="B8:AB8"/>
    <mergeCell ref="B1:D1"/>
    <mergeCell ref="E1:G1"/>
    <mergeCell ref="B2:G4"/>
    <mergeCell ref="H2:AB2"/>
    <mergeCell ref="H3:O3"/>
    <mergeCell ref="P3:AB3"/>
    <mergeCell ref="H4:AB4"/>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K144"/>
  <sheetViews>
    <sheetView workbookViewId="0">
      <selection activeCell="R11" sqref="R11:U11"/>
    </sheetView>
  </sheetViews>
  <sheetFormatPr baseColWidth="10" defaultRowHeight="14.5" x14ac:dyDescent="0.35"/>
  <sheetData>
    <row r="1" spans="1:37" ht="15" thickBot="1" x14ac:dyDescent="0.4">
      <c r="A1" s="234"/>
      <c r="B1" s="518"/>
      <c r="C1" s="518"/>
      <c r="D1" s="518"/>
      <c r="E1" s="518"/>
      <c r="F1" s="518"/>
      <c r="G1" s="518"/>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c r="AK1" s="234"/>
    </row>
    <row r="2" spans="1:37" ht="15.5" customHeight="1" x14ac:dyDescent="0.35">
      <c r="A2" s="234"/>
      <c r="B2" s="519"/>
      <c r="C2" s="520"/>
      <c r="D2" s="520"/>
      <c r="E2" s="520"/>
      <c r="F2" s="520"/>
      <c r="G2" s="521"/>
      <c r="H2" s="1940" t="s">
        <v>0</v>
      </c>
      <c r="I2" s="1941"/>
      <c r="J2" s="1941"/>
      <c r="K2" s="1941"/>
      <c r="L2" s="1941"/>
      <c r="M2" s="1941"/>
      <c r="N2" s="1941"/>
      <c r="O2" s="1941"/>
      <c r="P2" s="1941"/>
      <c r="Q2" s="1941"/>
      <c r="R2" s="1941"/>
      <c r="S2" s="1941"/>
      <c r="T2" s="1941"/>
      <c r="U2" s="1941"/>
      <c r="V2" s="1941"/>
      <c r="W2" s="1941"/>
      <c r="X2" s="1941"/>
      <c r="Y2" s="1941"/>
      <c r="Z2" s="1941"/>
      <c r="AA2" s="1941"/>
      <c r="AB2" s="1942"/>
      <c r="AC2" s="234"/>
      <c r="AD2" s="234"/>
      <c r="AE2" s="234"/>
      <c r="AF2" s="234"/>
      <c r="AG2" s="234"/>
      <c r="AH2" s="234"/>
      <c r="AI2" s="234"/>
      <c r="AJ2" s="234"/>
      <c r="AK2" s="234"/>
    </row>
    <row r="3" spans="1:37" x14ac:dyDescent="0.35">
      <c r="A3" s="234"/>
      <c r="B3" s="522"/>
      <c r="C3" s="523"/>
      <c r="D3" s="523"/>
      <c r="E3" s="523"/>
      <c r="F3" s="523"/>
      <c r="G3" s="524"/>
      <c r="H3" s="531" t="s">
        <v>1</v>
      </c>
      <c r="I3" s="532"/>
      <c r="J3" s="532"/>
      <c r="K3" s="532"/>
      <c r="L3" s="532"/>
      <c r="M3" s="532"/>
      <c r="N3" s="532"/>
      <c r="O3" s="533"/>
      <c r="P3" s="531" t="s">
        <v>2</v>
      </c>
      <c r="Q3" s="532"/>
      <c r="R3" s="532"/>
      <c r="S3" s="532"/>
      <c r="T3" s="532"/>
      <c r="U3" s="532"/>
      <c r="V3" s="532"/>
      <c r="W3" s="532"/>
      <c r="X3" s="532"/>
      <c r="Y3" s="532"/>
      <c r="Z3" s="532"/>
      <c r="AA3" s="532"/>
      <c r="AB3" s="533"/>
      <c r="AC3" s="234"/>
      <c r="AD3" s="234"/>
      <c r="AE3" s="234"/>
      <c r="AF3" s="234"/>
      <c r="AG3" s="234"/>
      <c r="AH3" s="234"/>
      <c r="AI3" s="234"/>
      <c r="AJ3" s="234"/>
      <c r="AK3" s="234"/>
    </row>
    <row r="4" spans="1:37" ht="15" thickBot="1" x14ac:dyDescent="0.4">
      <c r="A4" s="234"/>
      <c r="B4" s="1937"/>
      <c r="C4" s="1938"/>
      <c r="D4" s="1938"/>
      <c r="E4" s="1938"/>
      <c r="F4" s="1938"/>
      <c r="G4" s="1939"/>
      <c r="H4" s="534" t="s">
        <v>3</v>
      </c>
      <c r="I4" s="535"/>
      <c r="J4" s="535"/>
      <c r="K4" s="535"/>
      <c r="L4" s="535"/>
      <c r="M4" s="535"/>
      <c r="N4" s="535"/>
      <c r="O4" s="535"/>
      <c r="P4" s="535"/>
      <c r="Q4" s="535"/>
      <c r="R4" s="535"/>
      <c r="S4" s="535"/>
      <c r="T4" s="535"/>
      <c r="U4" s="535"/>
      <c r="V4" s="535"/>
      <c r="W4" s="535"/>
      <c r="X4" s="535"/>
      <c r="Y4" s="535"/>
      <c r="Z4" s="535"/>
      <c r="AA4" s="535"/>
      <c r="AB4" s="536"/>
      <c r="AC4" s="234"/>
      <c r="AD4" s="234"/>
      <c r="AE4" s="234"/>
      <c r="AF4" s="234"/>
      <c r="AG4" s="234"/>
      <c r="AH4" s="234"/>
      <c r="AI4" s="234"/>
      <c r="AJ4" s="234"/>
      <c r="AK4" s="234"/>
    </row>
    <row r="5" spans="1:37" x14ac:dyDescent="0.35">
      <c r="A5" s="234"/>
      <c r="B5" s="234"/>
      <c r="C5" s="234"/>
      <c r="D5" s="234"/>
      <c r="E5" s="234"/>
      <c r="F5" s="234"/>
      <c r="G5" s="234"/>
      <c r="H5" s="2"/>
      <c r="I5" s="2"/>
      <c r="J5" s="2"/>
      <c r="K5" s="2"/>
      <c r="L5" s="2"/>
      <c r="M5" s="2"/>
      <c r="N5" s="2"/>
      <c r="O5" s="2"/>
      <c r="P5" s="2"/>
      <c r="Q5" s="2"/>
      <c r="R5" s="2"/>
      <c r="S5" s="2"/>
      <c r="T5" s="2"/>
      <c r="U5" s="2"/>
      <c r="V5" s="2"/>
      <c r="W5" s="2"/>
      <c r="X5" s="2"/>
      <c r="Y5" s="2"/>
      <c r="Z5" s="2"/>
      <c r="AA5" s="2"/>
      <c r="AB5" s="2"/>
      <c r="AC5" s="234"/>
      <c r="AD5" s="234"/>
      <c r="AE5" s="234"/>
      <c r="AF5" s="234"/>
      <c r="AG5" s="234"/>
      <c r="AH5" s="234"/>
      <c r="AI5" s="234"/>
      <c r="AJ5" s="234"/>
      <c r="AK5" s="234"/>
    </row>
    <row r="6" spans="1:37" ht="15" thickBot="1" x14ac:dyDescent="0.4">
      <c r="A6" s="234"/>
      <c r="B6" s="7"/>
      <c r="C6" s="8"/>
      <c r="D6" s="8"/>
      <c r="E6" s="8"/>
      <c r="F6" s="8"/>
      <c r="G6" s="8"/>
      <c r="H6" s="8"/>
      <c r="I6" s="62"/>
      <c r="J6" s="62"/>
      <c r="K6" s="62"/>
      <c r="L6" s="62"/>
      <c r="M6" s="62"/>
      <c r="N6" s="62"/>
      <c r="O6" s="62"/>
      <c r="P6" s="62"/>
      <c r="Q6" s="62"/>
      <c r="R6" s="62"/>
      <c r="S6" s="62"/>
      <c r="T6" s="62"/>
      <c r="U6" s="62"/>
      <c r="V6" s="62"/>
      <c r="W6" s="8"/>
      <c r="X6" s="8"/>
      <c r="Y6" s="8"/>
      <c r="Z6" s="8"/>
      <c r="AA6" s="8"/>
      <c r="AB6" s="9"/>
      <c r="AC6" s="234"/>
      <c r="AD6" s="234"/>
      <c r="AE6" s="234"/>
      <c r="AF6" s="234"/>
      <c r="AG6" s="234"/>
      <c r="AH6" s="234"/>
      <c r="AI6" s="234"/>
      <c r="AJ6" s="234"/>
      <c r="AK6" s="234"/>
    </row>
    <row r="7" spans="1:37" x14ac:dyDescent="0.35">
      <c r="A7" s="234"/>
      <c r="B7" s="10"/>
      <c r="C7" s="488" t="s">
        <v>4</v>
      </c>
      <c r="D7" s="489"/>
      <c r="E7" s="489"/>
      <c r="F7" s="489"/>
      <c r="G7" s="489"/>
      <c r="H7" s="490"/>
      <c r="I7" s="873" t="s">
        <v>373</v>
      </c>
      <c r="J7" s="874"/>
      <c r="K7" s="874"/>
      <c r="L7" s="874"/>
      <c r="M7" s="874"/>
      <c r="N7" s="874"/>
      <c r="O7" s="874"/>
      <c r="P7" s="874"/>
      <c r="Q7" s="874"/>
      <c r="R7" s="874"/>
      <c r="S7" s="874"/>
      <c r="T7" s="874"/>
      <c r="U7" s="874"/>
      <c r="V7" s="874"/>
      <c r="W7" s="874"/>
      <c r="X7" s="874"/>
      <c r="Y7" s="874"/>
      <c r="Z7" s="874"/>
      <c r="AA7" s="874"/>
      <c r="AB7" s="11"/>
      <c r="AC7" s="234"/>
      <c r="AD7" s="234"/>
      <c r="AE7" s="234"/>
      <c r="AF7" s="234"/>
      <c r="AG7" s="234"/>
      <c r="AH7" s="234"/>
      <c r="AI7" s="234"/>
      <c r="AJ7" s="234"/>
      <c r="AK7" s="234"/>
    </row>
    <row r="8" spans="1:37" x14ac:dyDescent="0.35">
      <c r="A8" s="234"/>
      <c r="B8" s="10"/>
      <c r="C8" s="1930"/>
      <c r="D8" s="1931"/>
      <c r="E8" s="1931"/>
      <c r="F8" s="1931"/>
      <c r="G8" s="1931"/>
      <c r="H8" s="1932"/>
      <c r="I8" s="1933"/>
      <c r="J8" s="1934"/>
      <c r="K8" s="1934"/>
      <c r="L8" s="1934"/>
      <c r="M8" s="1934"/>
      <c r="N8" s="1934"/>
      <c r="O8" s="1934"/>
      <c r="P8" s="1934"/>
      <c r="Q8" s="1934"/>
      <c r="R8" s="1934"/>
      <c r="S8" s="1934"/>
      <c r="T8" s="1934"/>
      <c r="U8" s="1934"/>
      <c r="V8" s="1934"/>
      <c r="W8" s="1934"/>
      <c r="X8" s="1934"/>
      <c r="Y8" s="1934"/>
      <c r="Z8" s="1934"/>
      <c r="AA8" s="1934"/>
      <c r="AB8" s="11"/>
      <c r="AC8" s="234"/>
      <c r="AD8" s="234"/>
      <c r="AE8" s="234"/>
      <c r="AF8" s="234"/>
      <c r="AG8" s="234"/>
      <c r="AH8" s="234"/>
      <c r="AI8" s="234"/>
      <c r="AJ8" s="234"/>
      <c r="AK8" s="234"/>
    </row>
    <row r="9" spans="1:37" ht="15" thickBot="1" x14ac:dyDescent="0.4">
      <c r="A9" s="234"/>
      <c r="B9" s="10"/>
      <c r="C9" s="3"/>
      <c r="D9" s="3"/>
      <c r="E9" s="3"/>
      <c r="F9" s="3"/>
      <c r="G9" s="3"/>
      <c r="H9" s="3"/>
      <c r="I9" s="57"/>
      <c r="J9" s="57"/>
      <c r="K9" s="57"/>
      <c r="L9" s="57"/>
      <c r="M9" s="57"/>
      <c r="N9" s="57"/>
      <c r="O9" s="57"/>
      <c r="P9" s="57"/>
      <c r="Q9" s="57"/>
      <c r="R9" s="57"/>
      <c r="S9" s="57"/>
      <c r="T9" s="57"/>
      <c r="U9" s="57"/>
      <c r="V9" s="57"/>
      <c r="W9" s="3"/>
      <c r="X9" s="3"/>
      <c r="Y9" s="3"/>
      <c r="Z9" s="3"/>
      <c r="AA9" s="3"/>
      <c r="AB9" s="11"/>
      <c r="AC9" s="234"/>
      <c r="AD9" s="234"/>
      <c r="AE9" s="234"/>
      <c r="AF9" s="234"/>
      <c r="AG9" s="234"/>
      <c r="AH9" s="234"/>
      <c r="AI9" s="234"/>
      <c r="AJ9" s="234"/>
      <c r="AK9" s="234"/>
    </row>
    <row r="10" spans="1:37" ht="15" thickBot="1" x14ac:dyDescent="0.4">
      <c r="A10" s="234"/>
      <c r="B10" s="10"/>
      <c r="C10" s="488" t="s">
        <v>5</v>
      </c>
      <c r="D10" s="489"/>
      <c r="E10" s="489"/>
      <c r="F10" s="489"/>
      <c r="G10" s="489"/>
      <c r="H10" s="490"/>
      <c r="I10" s="2146" t="s">
        <v>374</v>
      </c>
      <c r="J10" s="2147"/>
      <c r="K10" s="2147"/>
      <c r="L10" s="2147"/>
      <c r="M10" s="2147"/>
      <c r="N10" s="2147"/>
      <c r="O10" s="2147"/>
      <c r="P10" s="2147"/>
      <c r="Q10" s="2148"/>
      <c r="R10" s="500" t="s">
        <v>7</v>
      </c>
      <c r="S10" s="501"/>
      <c r="T10" s="501"/>
      <c r="U10" s="502"/>
      <c r="V10" s="557" t="s">
        <v>8</v>
      </c>
      <c r="W10" s="558"/>
      <c r="X10" s="558"/>
      <c r="Y10" s="558"/>
      <c r="Z10" s="558"/>
      <c r="AA10" s="558"/>
      <c r="AB10" s="11"/>
      <c r="AC10" s="234"/>
      <c r="AD10" s="234"/>
      <c r="AE10" s="234"/>
      <c r="AF10" s="234"/>
      <c r="AG10" s="234"/>
      <c r="AH10" s="234"/>
      <c r="AI10" s="234"/>
      <c r="AJ10" s="234"/>
      <c r="AK10" s="234"/>
    </row>
    <row r="11" spans="1:37" ht="15" thickBot="1" x14ac:dyDescent="0.4">
      <c r="A11" s="234"/>
      <c r="B11" s="10"/>
      <c r="C11" s="1930"/>
      <c r="D11" s="1931"/>
      <c r="E11" s="1931"/>
      <c r="F11" s="1931"/>
      <c r="G11" s="1931"/>
      <c r="H11" s="1932"/>
      <c r="I11" s="2149"/>
      <c r="J11" s="2150"/>
      <c r="K11" s="2150"/>
      <c r="L11" s="2150"/>
      <c r="M11" s="2150"/>
      <c r="N11" s="2150"/>
      <c r="O11" s="2150"/>
      <c r="P11" s="2150"/>
      <c r="Q11" s="2151"/>
      <c r="R11" s="517" t="s">
        <v>375</v>
      </c>
      <c r="S11" s="485"/>
      <c r="T11" s="485"/>
      <c r="U11" s="541"/>
      <c r="V11" s="1935">
        <v>1</v>
      </c>
      <c r="W11" s="1936"/>
      <c r="X11" s="1936"/>
      <c r="Y11" s="1936"/>
      <c r="Z11" s="1936"/>
      <c r="AA11" s="1936"/>
      <c r="AB11" s="11"/>
      <c r="AC11" s="234"/>
      <c r="AD11" s="234"/>
      <c r="AE11" s="234"/>
      <c r="AF11" s="234"/>
      <c r="AG11" s="234"/>
      <c r="AH11" s="234"/>
      <c r="AI11" s="234"/>
      <c r="AJ11" s="234"/>
      <c r="AK11" s="234"/>
    </row>
    <row r="12" spans="1:37" ht="15" thickBot="1" x14ac:dyDescent="0.4">
      <c r="A12" s="234"/>
      <c r="B12" s="12"/>
      <c r="C12" s="4"/>
      <c r="D12" s="4"/>
      <c r="E12" s="4"/>
      <c r="F12" s="4"/>
      <c r="G12" s="4"/>
      <c r="H12" s="4"/>
      <c r="I12" s="4"/>
      <c r="J12" s="4"/>
      <c r="K12" s="4"/>
      <c r="L12" s="4"/>
      <c r="M12" s="4"/>
      <c r="N12" s="4"/>
      <c r="O12" s="4"/>
      <c r="P12" s="4"/>
      <c r="Q12" s="4"/>
      <c r="R12" s="4"/>
      <c r="S12" s="4"/>
      <c r="T12" s="4"/>
      <c r="U12" s="4"/>
      <c r="V12" s="4"/>
      <c r="W12" s="4"/>
      <c r="X12" s="4"/>
      <c r="Y12" s="4"/>
      <c r="Z12" s="4"/>
      <c r="AA12" s="4"/>
      <c r="AB12" s="58"/>
      <c r="AC12" s="234"/>
      <c r="AD12" s="234"/>
      <c r="AE12" s="234"/>
      <c r="AF12" s="234"/>
      <c r="AG12" s="234"/>
      <c r="AH12" s="234"/>
      <c r="AI12" s="234"/>
      <c r="AJ12" s="234"/>
      <c r="AK12" s="234"/>
    </row>
    <row r="13" spans="1:37" x14ac:dyDescent="0.35">
      <c r="A13" s="234"/>
      <c r="B13" s="12"/>
      <c r="C13" s="488" t="s">
        <v>10</v>
      </c>
      <c r="D13" s="489"/>
      <c r="E13" s="489"/>
      <c r="F13" s="489"/>
      <c r="G13" s="489"/>
      <c r="H13" s="1953"/>
      <c r="I13" s="2154" t="s">
        <v>376</v>
      </c>
      <c r="J13" s="2155"/>
      <c r="K13" s="2155"/>
      <c r="L13" s="2155"/>
      <c r="M13" s="2155"/>
      <c r="N13" s="2155"/>
      <c r="O13" s="2155"/>
      <c r="P13" s="2155"/>
      <c r="Q13" s="2155"/>
      <c r="R13" s="2155"/>
      <c r="S13" s="2156"/>
      <c r="T13" s="557" t="s">
        <v>11</v>
      </c>
      <c r="U13" s="558"/>
      <c r="V13" s="558"/>
      <c r="W13" s="558"/>
      <c r="X13" s="558"/>
      <c r="Y13" s="558"/>
      <c r="Z13" s="558"/>
      <c r="AA13" s="559"/>
      <c r="AB13" s="58"/>
      <c r="AC13" s="234"/>
      <c r="AD13" s="234"/>
      <c r="AE13" s="234"/>
      <c r="AF13" s="234"/>
      <c r="AG13" s="234"/>
      <c r="AH13" s="234"/>
      <c r="AI13" s="234"/>
      <c r="AJ13" s="234"/>
      <c r="AK13" s="234"/>
    </row>
    <row r="14" spans="1:37" ht="15" thickBot="1" x14ac:dyDescent="0.4">
      <c r="A14" s="234"/>
      <c r="B14" s="12"/>
      <c r="C14" s="1930"/>
      <c r="D14" s="1931"/>
      <c r="E14" s="1931"/>
      <c r="F14" s="1931"/>
      <c r="G14" s="1931"/>
      <c r="H14" s="1954"/>
      <c r="I14" s="2157"/>
      <c r="J14" s="2158"/>
      <c r="K14" s="2158"/>
      <c r="L14" s="2158"/>
      <c r="M14" s="2158"/>
      <c r="N14" s="2158"/>
      <c r="O14" s="2158"/>
      <c r="P14" s="2158"/>
      <c r="Q14" s="2158"/>
      <c r="R14" s="2158"/>
      <c r="S14" s="2159"/>
      <c r="T14" s="1935" t="s">
        <v>65</v>
      </c>
      <c r="U14" s="1936"/>
      <c r="V14" s="1936"/>
      <c r="W14" s="1936"/>
      <c r="X14" s="1936"/>
      <c r="Y14" s="1936"/>
      <c r="Z14" s="1936"/>
      <c r="AA14" s="1961"/>
      <c r="AB14" s="58"/>
      <c r="AC14" s="234"/>
      <c r="AD14" s="234"/>
      <c r="AE14" s="234"/>
      <c r="AF14" s="234"/>
      <c r="AG14" s="234"/>
      <c r="AH14" s="234"/>
      <c r="AI14" s="234"/>
      <c r="AJ14" s="234"/>
      <c r="AK14" s="234"/>
    </row>
    <row r="15" spans="1:37" ht="15" thickBot="1" x14ac:dyDescent="0.4">
      <c r="A15" s="234"/>
      <c r="B15" s="12"/>
      <c r="C15" s="4"/>
      <c r="D15" s="4"/>
      <c r="E15" s="4"/>
      <c r="F15" s="4"/>
      <c r="G15" s="4"/>
      <c r="H15" s="4"/>
      <c r="I15" s="4"/>
      <c r="J15" s="4"/>
      <c r="K15" s="4"/>
      <c r="L15" s="4"/>
      <c r="M15" s="4"/>
      <c r="N15" s="4"/>
      <c r="O15" s="4"/>
      <c r="P15" s="4"/>
      <c r="Q15" s="4"/>
      <c r="R15" s="4"/>
      <c r="S15" s="4"/>
      <c r="T15" s="4"/>
      <c r="U15" s="4"/>
      <c r="V15" s="4"/>
      <c r="W15" s="4"/>
      <c r="X15" s="4"/>
      <c r="Y15" s="4"/>
      <c r="Z15" s="4"/>
      <c r="AA15" s="4"/>
      <c r="AB15" s="58"/>
      <c r="AC15" s="234"/>
      <c r="AD15" s="234"/>
      <c r="AE15" s="234"/>
      <c r="AF15" s="234"/>
      <c r="AG15" s="234"/>
      <c r="AH15" s="234"/>
      <c r="AI15" s="234"/>
      <c r="AJ15" s="234"/>
      <c r="AK15" s="234"/>
    </row>
    <row r="16" spans="1:37" ht="15" thickBot="1" x14ac:dyDescent="0.4">
      <c r="A16" s="234"/>
      <c r="B16" s="12"/>
      <c r="C16" s="500" t="s">
        <v>13</v>
      </c>
      <c r="D16" s="501"/>
      <c r="E16" s="501"/>
      <c r="F16" s="501"/>
      <c r="G16" s="501"/>
      <c r="H16" s="1943"/>
      <c r="I16" s="2152" t="s">
        <v>377</v>
      </c>
      <c r="J16" s="1291"/>
      <c r="K16" s="1291"/>
      <c r="L16" s="1291"/>
      <c r="M16" s="1291"/>
      <c r="N16" s="1291"/>
      <c r="O16" s="1291"/>
      <c r="P16" s="1291"/>
      <c r="Q16" s="1291"/>
      <c r="R16" s="1291"/>
      <c r="S16" s="1291"/>
      <c r="T16" s="1291"/>
      <c r="U16" s="1291"/>
      <c r="V16" s="1291"/>
      <c r="W16" s="1291"/>
      <c r="X16" s="1291"/>
      <c r="Y16" s="1291"/>
      <c r="Z16" s="1291"/>
      <c r="AA16" s="2153"/>
      <c r="AB16" s="58"/>
      <c r="AC16" s="234"/>
      <c r="AD16" s="234"/>
      <c r="AE16" s="234"/>
      <c r="AF16" s="234"/>
      <c r="AG16" s="234"/>
      <c r="AH16" s="234"/>
      <c r="AI16" s="234"/>
      <c r="AJ16" s="234"/>
      <c r="AK16" s="234"/>
    </row>
    <row r="17" spans="1:37" ht="15" thickBot="1" x14ac:dyDescent="0.4">
      <c r="A17" s="234"/>
      <c r="B17" s="12"/>
      <c r="C17" s="57"/>
      <c r="D17" s="57"/>
      <c r="E17" s="57"/>
      <c r="F17" s="57"/>
      <c r="G17" s="57"/>
      <c r="H17" s="57"/>
      <c r="I17" s="114"/>
      <c r="J17" s="114"/>
      <c r="K17" s="114"/>
      <c r="L17" s="114"/>
      <c r="M17" s="114"/>
      <c r="N17" s="114"/>
      <c r="O17" s="114"/>
      <c r="P17" s="114"/>
      <c r="Q17" s="114"/>
      <c r="R17" s="114"/>
      <c r="S17" s="114"/>
      <c r="T17" s="114"/>
      <c r="U17" s="114"/>
      <c r="V17" s="114"/>
      <c r="W17" s="114"/>
      <c r="X17" s="114"/>
      <c r="Y17" s="114"/>
      <c r="Z17" s="114"/>
      <c r="AA17" s="114"/>
      <c r="AB17" s="58"/>
      <c r="AC17" s="234"/>
      <c r="AD17" s="234"/>
      <c r="AE17" s="234"/>
      <c r="AF17" s="234"/>
      <c r="AG17" s="234"/>
      <c r="AH17" s="234"/>
      <c r="AI17" s="234"/>
      <c r="AJ17" s="234"/>
      <c r="AK17" s="234"/>
    </row>
    <row r="18" spans="1:37" ht="28" customHeight="1" thickBot="1" x14ac:dyDescent="0.4">
      <c r="A18" s="234"/>
      <c r="B18" s="12"/>
      <c r="C18" s="500" t="s">
        <v>67</v>
      </c>
      <c r="D18" s="501"/>
      <c r="E18" s="501"/>
      <c r="F18" s="501"/>
      <c r="G18" s="501"/>
      <c r="H18" s="1943"/>
      <c r="I18" s="2152" t="s">
        <v>378</v>
      </c>
      <c r="J18" s="1291"/>
      <c r="K18" s="1291"/>
      <c r="L18" s="1291"/>
      <c r="M18" s="1291"/>
      <c r="N18" s="1291"/>
      <c r="O18" s="1291"/>
      <c r="P18" s="1291"/>
      <c r="Q18" s="1291"/>
      <c r="R18" s="1291"/>
      <c r="S18" s="1291"/>
      <c r="T18" s="1291"/>
      <c r="U18" s="1291"/>
      <c r="V18" s="1291"/>
      <c r="W18" s="1291"/>
      <c r="X18" s="1291"/>
      <c r="Y18" s="1291"/>
      <c r="Z18" s="1291"/>
      <c r="AA18" s="2153"/>
      <c r="AB18" s="58"/>
      <c r="AC18" s="234"/>
      <c r="AD18" s="234"/>
      <c r="AE18" s="234"/>
      <c r="AF18" s="234"/>
      <c r="AG18" s="234"/>
      <c r="AH18" s="234"/>
      <c r="AI18" s="234"/>
      <c r="AJ18" s="234"/>
      <c r="AK18" s="234"/>
    </row>
    <row r="19" spans="1:37" ht="15" thickBot="1" x14ac:dyDescent="0.4">
      <c r="A19" s="234"/>
      <c r="B19" s="12"/>
      <c r="C19" s="57"/>
      <c r="D19" s="57"/>
      <c r="E19" s="57"/>
      <c r="F19" s="57"/>
      <c r="G19" s="57"/>
      <c r="H19" s="57"/>
      <c r="I19" s="114"/>
      <c r="J19" s="114"/>
      <c r="K19" s="114"/>
      <c r="L19" s="114"/>
      <c r="M19" s="114"/>
      <c r="N19" s="114"/>
      <c r="O19" s="114"/>
      <c r="P19" s="114"/>
      <c r="Q19" s="114"/>
      <c r="R19" s="114"/>
      <c r="S19" s="114"/>
      <c r="T19" s="114"/>
      <c r="U19" s="114"/>
      <c r="V19" s="114"/>
      <c r="W19" s="114"/>
      <c r="X19" s="114"/>
      <c r="Y19" s="114"/>
      <c r="Z19" s="114"/>
      <c r="AA19" s="114"/>
      <c r="AB19" s="58"/>
      <c r="AC19" s="234"/>
      <c r="AD19" s="234"/>
      <c r="AE19" s="234"/>
      <c r="AF19" s="234"/>
      <c r="AG19" s="234"/>
      <c r="AH19" s="234"/>
      <c r="AI19" s="234"/>
      <c r="AJ19" s="234"/>
      <c r="AK19" s="234"/>
    </row>
    <row r="20" spans="1:37" x14ac:dyDescent="0.35">
      <c r="A20" s="234"/>
      <c r="B20" s="12"/>
      <c r="C20" s="488" t="s">
        <v>592</v>
      </c>
      <c r="D20" s="489"/>
      <c r="E20" s="489"/>
      <c r="F20" s="489"/>
      <c r="G20" s="489"/>
      <c r="H20" s="490"/>
      <c r="I20" s="1946">
        <v>45231</v>
      </c>
      <c r="J20" s="1947"/>
      <c r="K20" s="1947"/>
      <c r="L20" s="1948"/>
      <c r="M20" s="557" t="s">
        <v>18</v>
      </c>
      <c r="N20" s="558"/>
      <c r="O20" s="558"/>
      <c r="P20" s="558"/>
      <c r="Q20" s="558"/>
      <c r="R20" s="558"/>
      <c r="S20" s="1226"/>
      <c r="T20" s="557" t="s">
        <v>19</v>
      </c>
      <c r="U20" s="558"/>
      <c r="V20" s="558"/>
      <c r="W20" s="558"/>
      <c r="X20" s="558"/>
      <c r="Y20" s="558"/>
      <c r="Z20" s="558"/>
      <c r="AA20" s="558"/>
      <c r="AB20" s="58"/>
      <c r="AC20" s="234"/>
      <c r="AD20" s="234"/>
      <c r="AE20" s="234"/>
      <c r="AF20" s="234"/>
      <c r="AG20" s="234"/>
      <c r="AH20" s="234"/>
      <c r="AI20" s="234"/>
      <c r="AJ20" s="234"/>
      <c r="AK20" s="234"/>
    </row>
    <row r="21" spans="1:37" ht="15" thickBot="1" x14ac:dyDescent="0.4">
      <c r="A21" s="234"/>
      <c r="B21" s="12"/>
      <c r="C21" s="776"/>
      <c r="D21" s="777"/>
      <c r="E21" s="777"/>
      <c r="F21" s="777"/>
      <c r="G21" s="777"/>
      <c r="H21" s="778"/>
      <c r="I21" s="1949"/>
      <c r="J21" s="1950"/>
      <c r="K21" s="1950"/>
      <c r="L21" s="1951"/>
      <c r="M21" s="1199" t="s">
        <v>325</v>
      </c>
      <c r="N21" s="1200"/>
      <c r="O21" s="1200"/>
      <c r="P21" s="1200"/>
      <c r="Q21" s="1200"/>
      <c r="R21" s="1200"/>
      <c r="S21" s="1952"/>
      <c r="T21" s="1935" t="s">
        <v>132</v>
      </c>
      <c r="U21" s="1936"/>
      <c r="V21" s="1936"/>
      <c r="W21" s="1936"/>
      <c r="X21" s="1936"/>
      <c r="Y21" s="1936"/>
      <c r="Z21" s="1936"/>
      <c r="AA21" s="1936"/>
      <c r="AB21" s="58"/>
      <c r="AC21" s="234"/>
      <c r="AD21" s="234"/>
      <c r="AE21" s="234"/>
      <c r="AF21" s="234"/>
      <c r="AG21" s="234"/>
      <c r="AH21" s="234"/>
      <c r="AI21" s="234"/>
      <c r="AJ21" s="234"/>
      <c r="AK21" s="234"/>
    </row>
    <row r="22" spans="1:37" ht="15" thickBot="1" x14ac:dyDescent="0.4">
      <c r="A22" s="234"/>
      <c r="B22" s="12"/>
      <c r="C22" s="4"/>
      <c r="D22" s="4"/>
      <c r="E22" s="4"/>
      <c r="F22" s="4"/>
      <c r="G22" s="4"/>
      <c r="H22" s="4"/>
      <c r="I22" s="4"/>
      <c r="J22" s="4"/>
      <c r="K22" s="4"/>
      <c r="L22" s="4"/>
      <c r="M22" s="4"/>
      <c r="N22" s="4"/>
      <c r="O22" s="4"/>
      <c r="P22" s="4"/>
      <c r="Q22" s="4"/>
      <c r="R22" s="4"/>
      <c r="S22" s="4"/>
      <c r="T22" s="4"/>
      <c r="U22" s="4"/>
      <c r="V22" s="4"/>
      <c r="W22" s="4"/>
      <c r="X22" s="4"/>
      <c r="Y22" s="4"/>
      <c r="Z22" s="4"/>
      <c r="AA22" s="4"/>
      <c r="AB22" s="58"/>
      <c r="AC22" s="234"/>
      <c r="AD22" s="234"/>
      <c r="AE22" s="234"/>
      <c r="AF22" s="234"/>
      <c r="AG22" s="234"/>
      <c r="AH22" s="234"/>
      <c r="AI22" s="234"/>
      <c r="AJ22" s="234"/>
      <c r="AK22" s="234"/>
    </row>
    <row r="23" spans="1:37" x14ac:dyDescent="0.35">
      <c r="A23" s="234"/>
      <c r="B23" s="12"/>
      <c r="C23" s="557" t="s">
        <v>22</v>
      </c>
      <c r="D23" s="558"/>
      <c r="E23" s="558"/>
      <c r="F23" s="558"/>
      <c r="G23" s="558"/>
      <c r="H23" s="558"/>
      <c r="I23" s="1226"/>
      <c r="J23" s="557" t="s">
        <v>23</v>
      </c>
      <c r="K23" s="558"/>
      <c r="L23" s="558"/>
      <c r="M23" s="558"/>
      <c r="N23" s="558"/>
      <c r="O23" s="558"/>
      <c r="P23" s="1226"/>
      <c r="Q23" s="557" t="s">
        <v>24</v>
      </c>
      <c r="R23" s="558"/>
      <c r="S23" s="558"/>
      <c r="T23" s="558"/>
      <c r="U23" s="558"/>
      <c r="V23" s="558"/>
      <c r="W23" s="558"/>
      <c r="X23" s="558"/>
      <c r="Y23" s="558"/>
      <c r="Z23" s="558"/>
      <c r="AA23" s="558"/>
      <c r="AB23" s="58"/>
      <c r="AC23" s="234"/>
      <c r="AD23" s="234"/>
      <c r="AE23" s="234"/>
      <c r="AF23" s="234"/>
      <c r="AG23" s="234"/>
      <c r="AH23" s="234"/>
      <c r="AI23" s="234"/>
      <c r="AJ23" s="234"/>
      <c r="AK23" s="234"/>
    </row>
    <row r="24" spans="1:37" ht="15" thickBot="1" x14ac:dyDescent="0.4">
      <c r="A24" s="234"/>
      <c r="B24" s="12"/>
      <c r="C24" s="2161" t="s">
        <v>379</v>
      </c>
      <c r="D24" s="2162"/>
      <c r="E24" s="2162"/>
      <c r="F24" s="2162"/>
      <c r="G24" s="2162"/>
      <c r="H24" s="2162"/>
      <c r="I24" s="2163"/>
      <c r="J24" s="1935" t="s">
        <v>327</v>
      </c>
      <c r="K24" s="1936"/>
      <c r="L24" s="1936"/>
      <c r="M24" s="1936"/>
      <c r="N24" s="1936"/>
      <c r="O24" s="1936"/>
      <c r="P24" s="1961"/>
      <c r="Q24" s="1972" t="s">
        <v>380</v>
      </c>
      <c r="R24" s="1200"/>
      <c r="S24" s="1200"/>
      <c r="T24" s="1200"/>
      <c r="U24" s="1200"/>
      <c r="V24" s="1200"/>
      <c r="W24" s="1200"/>
      <c r="X24" s="1200"/>
      <c r="Y24" s="1200"/>
      <c r="Z24" s="1200"/>
      <c r="AA24" s="1201"/>
      <c r="AB24" s="58"/>
      <c r="AC24" s="234"/>
      <c r="AD24" s="234"/>
      <c r="AE24" s="234"/>
      <c r="AF24" s="234"/>
      <c r="AG24" s="234"/>
      <c r="AH24" s="234"/>
      <c r="AI24" s="234"/>
      <c r="AJ24" s="234"/>
      <c r="AK24" s="234"/>
    </row>
    <row r="25" spans="1:37" ht="15" thickBot="1" x14ac:dyDescent="0.4">
      <c r="A25" s="234"/>
      <c r="B25" s="12"/>
      <c r="C25" s="4"/>
      <c r="D25" s="4"/>
      <c r="E25" s="4"/>
      <c r="F25" s="4"/>
      <c r="G25" s="4"/>
      <c r="H25" s="4"/>
      <c r="I25" s="4"/>
      <c r="J25" s="4"/>
      <c r="K25" s="4"/>
      <c r="L25" s="4"/>
      <c r="M25" s="4"/>
      <c r="N25" s="4"/>
      <c r="O25" s="4"/>
      <c r="P25" s="4"/>
      <c r="Q25" s="4"/>
      <c r="R25" s="4"/>
      <c r="S25" s="4"/>
      <c r="T25" s="4"/>
      <c r="U25" s="4"/>
      <c r="V25" s="4"/>
      <c r="W25" s="4"/>
      <c r="X25" s="4"/>
      <c r="Y25" s="4"/>
      <c r="Z25" s="4"/>
      <c r="AA25" s="4"/>
      <c r="AB25" s="58"/>
      <c r="AC25" s="234"/>
      <c r="AD25" s="234"/>
      <c r="AE25" s="234"/>
      <c r="AF25" s="234"/>
      <c r="AG25" s="234"/>
      <c r="AH25" s="234"/>
      <c r="AI25" s="234"/>
      <c r="AJ25" s="234"/>
      <c r="AK25" s="234"/>
    </row>
    <row r="26" spans="1:37" ht="15" thickBot="1" x14ac:dyDescent="0.4">
      <c r="A26" s="234"/>
      <c r="B26" s="12"/>
      <c r="C26" s="500" t="s">
        <v>26</v>
      </c>
      <c r="D26" s="501"/>
      <c r="E26" s="501"/>
      <c r="F26" s="501"/>
      <c r="G26" s="501"/>
      <c r="H26" s="1943"/>
      <c r="I26" s="1944" t="s">
        <v>381</v>
      </c>
      <c r="J26" s="485"/>
      <c r="K26" s="485"/>
      <c r="L26" s="485"/>
      <c r="M26" s="485"/>
      <c r="N26" s="485"/>
      <c r="O26" s="485"/>
      <c r="P26" s="485"/>
      <c r="Q26" s="485"/>
      <c r="R26" s="485"/>
      <c r="S26" s="485"/>
      <c r="T26" s="485"/>
      <c r="U26" s="485"/>
      <c r="V26" s="485"/>
      <c r="W26" s="485"/>
      <c r="X26" s="485"/>
      <c r="Y26" s="485"/>
      <c r="Z26" s="485"/>
      <c r="AA26" s="1945"/>
      <c r="AB26" s="58"/>
      <c r="AC26" s="234"/>
      <c r="AD26" s="234"/>
      <c r="AE26" s="234"/>
      <c r="AF26" s="234"/>
      <c r="AG26" s="234"/>
      <c r="AH26" s="234"/>
      <c r="AI26" s="234"/>
      <c r="AJ26" s="234"/>
      <c r="AK26" s="234"/>
    </row>
    <row r="27" spans="1:37" ht="15" thickBot="1" x14ac:dyDescent="0.4">
      <c r="A27" s="234"/>
      <c r="B27" s="12"/>
      <c r="C27" s="57"/>
      <c r="D27" s="57"/>
      <c r="E27" s="57"/>
      <c r="F27" s="57"/>
      <c r="G27" s="57"/>
      <c r="H27" s="57"/>
      <c r="I27" s="114"/>
      <c r="J27" s="114"/>
      <c r="K27" s="114"/>
      <c r="L27" s="114"/>
      <c r="M27" s="114"/>
      <c r="N27" s="114"/>
      <c r="O27" s="114"/>
      <c r="P27" s="114"/>
      <c r="Q27" s="114"/>
      <c r="R27" s="114"/>
      <c r="S27" s="114"/>
      <c r="T27" s="114"/>
      <c r="U27" s="114"/>
      <c r="V27" s="114"/>
      <c r="W27" s="114"/>
      <c r="X27" s="114"/>
      <c r="Y27" s="114"/>
      <c r="Z27" s="114"/>
      <c r="AA27" s="114"/>
      <c r="AB27" s="58"/>
      <c r="AC27" s="234"/>
      <c r="AD27" s="234"/>
      <c r="AE27" s="234"/>
      <c r="AF27" s="234"/>
      <c r="AG27" s="234"/>
      <c r="AH27" s="234"/>
      <c r="AI27" s="234"/>
      <c r="AJ27" s="234"/>
      <c r="AK27" s="234"/>
    </row>
    <row r="28" spans="1:37" ht="15" thickBot="1" x14ac:dyDescent="0.4">
      <c r="A28" s="234"/>
      <c r="B28" s="12"/>
      <c r="C28" s="500" t="s">
        <v>28</v>
      </c>
      <c r="D28" s="501"/>
      <c r="E28" s="501"/>
      <c r="F28" s="501"/>
      <c r="G28" s="501"/>
      <c r="H28" s="502"/>
      <c r="I28" s="1292" t="s">
        <v>382</v>
      </c>
      <c r="J28" s="2160"/>
      <c r="K28" s="1962" t="s">
        <v>29</v>
      </c>
      <c r="L28" s="1963"/>
      <c r="M28" s="1963"/>
      <c r="N28" s="1964"/>
      <c r="O28" s="1965" t="s">
        <v>30</v>
      </c>
      <c r="P28" s="1966"/>
      <c r="Q28" s="1966"/>
      <c r="R28" s="1967"/>
      <c r="S28" s="6" t="s">
        <v>32</v>
      </c>
      <c r="T28" s="1965" t="s">
        <v>31</v>
      </c>
      <c r="U28" s="1966"/>
      <c r="V28" s="1967"/>
      <c r="W28" s="5"/>
      <c r="X28" s="1968" t="s">
        <v>251</v>
      </c>
      <c r="Y28" s="1969"/>
      <c r="Z28" s="1970"/>
      <c r="AA28" s="6"/>
      <c r="AB28" s="58"/>
      <c r="AC28" s="234"/>
      <c r="AD28" s="234"/>
      <c r="AE28" s="234"/>
      <c r="AF28" s="234"/>
      <c r="AG28" s="234"/>
      <c r="AH28" s="234"/>
      <c r="AI28" s="234"/>
      <c r="AJ28" s="234"/>
      <c r="AK28" s="234"/>
    </row>
    <row r="29" spans="1:37" ht="15" thickBot="1" x14ac:dyDescent="0.4">
      <c r="A29" s="234"/>
      <c r="B29" s="12"/>
      <c r="C29" s="4"/>
      <c r="D29" s="4"/>
      <c r="E29" s="4"/>
      <c r="F29" s="4"/>
      <c r="G29" s="4"/>
      <c r="H29" s="4"/>
      <c r="I29" s="4"/>
      <c r="J29" s="4"/>
      <c r="K29" s="4"/>
      <c r="L29" s="4"/>
      <c r="M29" s="4"/>
      <c r="N29" s="4"/>
      <c r="O29" s="4"/>
      <c r="P29" s="4"/>
      <c r="Q29" s="4"/>
      <c r="R29" s="4"/>
      <c r="S29" s="4"/>
      <c r="T29" s="4"/>
      <c r="U29" s="4"/>
      <c r="V29" s="4"/>
      <c r="W29" s="4"/>
      <c r="X29" s="4"/>
      <c r="Y29" s="4"/>
      <c r="Z29" s="4"/>
      <c r="AA29" s="4"/>
      <c r="AB29" s="58"/>
      <c r="AC29" s="234"/>
      <c r="AD29" s="234"/>
      <c r="AE29" s="234"/>
      <c r="AF29" s="234"/>
      <c r="AG29" s="234"/>
      <c r="AH29" s="234"/>
      <c r="AI29" s="234"/>
      <c r="AJ29" s="234"/>
      <c r="AK29" s="234"/>
    </row>
    <row r="30" spans="1:37" x14ac:dyDescent="0.35">
      <c r="A30" s="234"/>
      <c r="B30" s="12"/>
      <c r="C30" s="560" t="s">
        <v>34</v>
      </c>
      <c r="D30" s="561"/>
      <c r="E30" s="561"/>
      <c r="F30" s="561"/>
      <c r="G30" s="561"/>
      <c r="H30" s="561"/>
      <c r="I30" s="561"/>
      <c r="J30" s="562"/>
      <c r="K30" s="569" t="s">
        <v>35</v>
      </c>
      <c r="L30" s="570"/>
      <c r="M30" s="570"/>
      <c r="N30" s="570"/>
      <c r="O30" s="570"/>
      <c r="P30" s="570"/>
      <c r="Q30" s="570"/>
      <c r="R30" s="571"/>
      <c r="S30" s="572" t="s">
        <v>36</v>
      </c>
      <c r="T30" s="573"/>
      <c r="U30" s="573"/>
      <c r="V30" s="573"/>
      <c r="W30" s="1974"/>
      <c r="X30" s="1975" t="s">
        <v>37</v>
      </c>
      <c r="Y30" s="1976"/>
      <c r="Z30" s="1976"/>
      <c r="AA30" s="1977"/>
      <c r="AB30" s="58"/>
      <c r="AC30" s="234"/>
      <c r="AD30" s="234"/>
      <c r="AE30" s="234"/>
      <c r="AF30" s="234"/>
      <c r="AG30" s="234"/>
      <c r="AH30" s="234"/>
      <c r="AI30" s="234"/>
      <c r="AJ30" s="234"/>
      <c r="AK30" s="234"/>
    </row>
    <row r="31" spans="1:37" x14ac:dyDescent="0.35">
      <c r="A31" s="234"/>
      <c r="B31" s="12"/>
      <c r="C31" s="563"/>
      <c r="D31" s="564"/>
      <c r="E31" s="564"/>
      <c r="F31" s="564"/>
      <c r="G31" s="564"/>
      <c r="H31" s="564"/>
      <c r="I31" s="564"/>
      <c r="J31" s="565"/>
      <c r="K31" s="577" t="s">
        <v>38</v>
      </c>
      <c r="L31" s="578"/>
      <c r="M31" s="578"/>
      <c r="N31" s="579"/>
      <c r="O31" s="580" t="s">
        <v>39</v>
      </c>
      <c r="P31" s="578"/>
      <c r="Q31" s="578"/>
      <c r="R31" s="579"/>
      <c r="S31" s="580" t="s">
        <v>38</v>
      </c>
      <c r="T31" s="579"/>
      <c r="U31" s="580" t="s">
        <v>39</v>
      </c>
      <c r="V31" s="578"/>
      <c r="W31" s="579"/>
      <c r="X31" s="580" t="s">
        <v>38</v>
      </c>
      <c r="Y31" s="579"/>
      <c r="Z31" s="580" t="s">
        <v>39</v>
      </c>
      <c r="AA31" s="579"/>
      <c r="AB31" s="58"/>
      <c r="AC31" s="234"/>
      <c r="AD31" s="234"/>
      <c r="AE31" s="234"/>
      <c r="AF31" s="234"/>
      <c r="AG31" s="234"/>
      <c r="AH31" s="234"/>
      <c r="AI31" s="234"/>
      <c r="AJ31" s="234"/>
      <c r="AK31" s="234"/>
    </row>
    <row r="32" spans="1:37" ht="15" thickBot="1" x14ac:dyDescent="0.4">
      <c r="A32" s="234"/>
      <c r="B32" s="12"/>
      <c r="C32" s="563"/>
      <c r="D32" s="564"/>
      <c r="E32" s="564"/>
      <c r="F32" s="564"/>
      <c r="G32" s="564"/>
      <c r="H32" s="564"/>
      <c r="I32" s="564"/>
      <c r="J32" s="565"/>
      <c r="K32" s="582">
        <v>0</v>
      </c>
      <c r="L32" s="583"/>
      <c r="M32" s="583"/>
      <c r="N32" s="584"/>
      <c r="O32" s="749">
        <v>84</v>
      </c>
      <c r="P32" s="583"/>
      <c r="Q32" s="583"/>
      <c r="R32" s="584"/>
      <c r="S32" s="749">
        <v>85</v>
      </c>
      <c r="T32" s="584"/>
      <c r="U32" s="749">
        <v>95</v>
      </c>
      <c r="V32" s="583"/>
      <c r="W32" s="584"/>
      <c r="X32" s="749">
        <v>96</v>
      </c>
      <c r="Y32" s="584"/>
      <c r="Z32" s="749">
        <v>100</v>
      </c>
      <c r="AA32" s="584"/>
      <c r="AB32" s="58"/>
      <c r="AC32" s="234"/>
      <c r="AD32" s="234"/>
      <c r="AE32" s="234"/>
      <c r="AF32" s="234"/>
      <c r="AG32" s="234"/>
      <c r="AH32" s="234"/>
      <c r="AI32" s="234"/>
      <c r="AJ32" s="234"/>
      <c r="AK32" s="234"/>
    </row>
    <row r="33" spans="1:37" ht="15" thickBot="1" x14ac:dyDescent="0.4">
      <c r="A33" s="234"/>
      <c r="B33" s="12"/>
      <c r="C33" s="4"/>
      <c r="D33" s="4"/>
      <c r="E33" s="4"/>
      <c r="F33" s="4"/>
      <c r="G33" s="4"/>
      <c r="H33" s="4"/>
      <c r="I33" s="4"/>
      <c r="J33" s="4"/>
      <c r="K33" s="4"/>
      <c r="L33" s="4"/>
      <c r="M33" s="4"/>
      <c r="N33" s="4"/>
      <c r="O33" s="4"/>
      <c r="P33" s="4"/>
      <c r="Q33" s="4"/>
      <c r="R33" s="4"/>
      <c r="S33" s="4"/>
      <c r="T33" s="4"/>
      <c r="U33" s="4"/>
      <c r="V33" s="4"/>
      <c r="W33" s="4"/>
      <c r="X33" s="4"/>
      <c r="Y33" s="4"/>
      <c r="Z33" s="4"/>
      <c r="AA33" s="4"/>
      <c r="AB33" s="58"/>
      <c r="AC33" s="234"/>
      <c r="AD33" s="234"/>
      <c r="AE33" s="234"/>
      <c r="AF33" s="234"/>
      <c r="AG33" s="234"/>
      <c r="AH33" s="234"/>
      <c r="AI33" s="234"/>
      <c r="AJ33" s="234"/>
      <c r="AK33" s="234"/>
    </row>
    <row r="34" spans="1:37" ht="15" thickBot="1" x14ac:dyDescent="0.4">
      <c r="A34" s="322"/>
      <c r="B34" s="217"/>
      <c r="C34" s="500" t="s">
        <v>40</v>
      </c>
      <c r="D34" s="501"/>
      <c r="E34" s="501"/>
      <c r="F34" s="501"/>
      <c r="G34" s="501"/>
      <c r="H34" s="501"/>
      <c r="I34" s="501"/>
      <c r="J34" s="501"/>
      <c r="K34" s="501"/>
      <c r="L34" s="501"/>
      <c r="M34" s="501"/>
      <c r="N34" s="501"/>
      <c r="O34" s="501"/>
      <c r="P34" s="501"/>
      <c r="Q34" s="501"/>
      <c r="R34" s="501"/>
      <c r="S34" s="501"/>
      <c r="T34" s="501"/>
      <c r="U34" s="501"/>
      <c r="V34" s="501"/>
      <c r="W34" s="501"/>
      <c r="X34" s="501"/>
      <c r="Y34" s="501"/>
      <c r="Z34" s="501"/>
      <c r="AA34" s="1943"/>
      <c r="AB34" s="58"/>
      <c r="AC34" s="322"/>
      <c r="AD34" s="322"/>
      <c r="AE34" s="1194"/>
      <c r="AF34" s="1194"/>
      <c r="AG34" s="322"/>
      <c r="AH34" s="322"/>
      <c r="AI34" s="1194"/>
      <c r="AJ34" s="1194"/>
      <c r="AK34" s="322"/>
    </row>
    <row r="35" spans="1:37" ht="78.5" thickBot="1" x14ac:dyDescent="0.4">
      <c r="A35" s="322"/>
      <c r="B35" s="217"/>
      <c r="C35" s="1962" t="s">
        <v>41</v>
      </c>
      <c r="D35" s="1963"/>
      <c r="E35" s="1963"/>
      <c r="F35" s="1963"/>
      <c r="G35" s="1964"/>
      <c r="H35" s="418" t="s">
        <v>383</v>
      </c>
      <c r="I35" s="418" t="s">
        <v>384</v>
      </c>
      <c r="J35" s="418" t="s">
        <v>333</v>
      </c>
      <c r="K35" s="1962" t="s">
        <v>334</v>
      </c>
      <c r="L35" s="1963"/>
      <c r="M35" s="1963"/>
      <c r="N35" s="1963"/>
      <c r="O35" s="1963"/>
      <c r="P35" s="1963"/>
      <c r="Q35" s="1963" t="s">
        <v>43</v>
      </c>
      <c r="R35" s="1963"/>
      <c r="S35" s="1963"/>
      <c r="T35" s="1963"/>
      <c r="U35" s="1963"/>
      <c r="V35" s="1963"/>
      <c r="W35" s="1963"/>
      <c r="X35" s="1963"/>
      <c r="Y35" s="1963"/>
      <c r="Z35" s="1963"/>
      <c r="AA35" s="1963"/>
      <c r="AB35" s="58"/>
      <c r="AC35" s="322"/>
      <c r="AD35" s="322"/>
      <c r="AE35" s="1194"/>
      <c r="AF35" s="1194"/>
      <c r="AG35" s="322"/>
      <c r="AH35" s="322"/>
      <c r="AI35" s="1194"/>
      <c r="AJ35" s="1194"/>
      <c r="AK35" s="322"/>
    </row>
    <row r="36" spans="1:37" ht="37.5" customHeight="1" x14ac:dyDescent="0.35">
      <c r="A36" s="1979"/>
      <c r="B36" s="1980"/>
      <c r="C36" s="1981" t="s">
        <v>335</v>
      </c>
      <c r="D36" s="1982"/>
      <c r="E36" s="1982"/>
      <c r="F36" s="1982"/>
      <c r="G36" s="1983"/>
      <c r="H36" s="1990">
        <v>0.12</v>
      </c>
      <c r="I36" s="1990">
        <v>0.1</v>
      </c>
      <c r="J36" s="1993">
        <v>1.2</v>
      </c>
      <c r="K36" s="2007">
        <v>8.6E-3</v>
      </c>
      <c r="L36" s="2008"/>
      <c r="M36" s="2008"/>
      <c r="N36" s="2008"/>
      <c r="O36" s="2008"/>
      <c r="P36" s="2167"/>
      <c r="Q36" s="2170" t="s">
        <v>1366</v>
      </c>
      <c r="R36" s="2171"/>
      <c r="S36" s="2171"/>
      <c r="T36" s="2171"/>
      <c r="U36" s="2171"/>
      <c r="V36" s="2171"/>
      <c r="W36" s="2171"/>
      <c r="X36" s="2171"/>
      <c r="Y36" s="2171"/>
      <c r="Z36" s="2171"/>
      <c r="AA36" s="2171"/>
      <c r="AB36" s="2006"/>
      <c r="AC36" s="1195"/>
      <c r="AD36" s="1194"/>
      <c r="AE36" s="1194"/>
      <c r="AF36" s="1194"/>
      <c r="AG36" s="1194"/>
      <c r="AH36" s="1194"/>
      <c r="AI36" s="1194"/>
      <c r="AJ36" s="1194"/>
      <c r="AK36" s="1194"/>
    </row>
    <row r="37" spans="1:37" x14ac:dyDescent="0.35">
      <c r="A37" s="1979"/>
      <c r="B37" s="1980"/>
      <c r="C37" s="1984"/>
      <c r="D37" s="1985"/>
      <c r="E37" s="1985"/>
      <c r="F37" s="1985"/>
      <c r="G37" s="1986"/>
      <c r="H37" s="1991"/>
      <c r="I37" s="1991"/>
      <c r="J37" s="941"/>
      <c r="K37" s="2009"/>
      <c r="L37" s="2010"/>
      <c r="M37" s="2010"/>
      <c r="N37" s="2010"/>
      <c r="O37" s="2010"/>
      <c r="P37" s="2168"/>
      <c r="Q37" s="637"/>
      <c r="R37" s="638"/>
      <c r="S37" s="638"/>
      <c r="T37" s="638"/>
      <c r="U37" s="638"/>
      <c r="V37" s="638"/>
      <c r="W37" s="638"/>
      <c r="X37" s="638"/>
      <c r="Y37" s="638"/>
      <c r="Z37" s="638"/>
      <c r="AA37" s="638"/>
      <c r="AB37" s="2006"/>
      <c r="AC37" s="1195"/>
      <c r="AD37" s="1194"/>
      <c r="AE37" s="1194"/>
      <c r="AF37" s="1194"/>
      <c r="AG37" s="1194"/>
      <c r="AH37" s="1194"/>
      <c r="AI37" s="1194"/>
      <c r="AJ37" s="1194"/>
      <c r="AK37" s="1194"/>
    </row>
    <row r="38" spans="1:37" x14ac:dyDescent="0.35">
      <c r="A38" s="1979"/>
      <c r="B38" s="1980"/>
      <c r="C38" s="1984"/>
      <c r="D38" s="1985"/>
      <c r="E38" s="1985"/>
      <c r="F38" s="1985"/>
      <c r="G38" s="1986"/>
      <c r="H38" s="1991"/>
      <c r="I38" s="1991"/>
      <c r="J38" s="941"/>
      <c r="K38" s="2009"/>
      <c r="L38" s="2010"/>
      <c r="M38" s="2010"/>
      <c r="N38" s="2010"/>
      <c r="O38" s="2010"/>
      <c r="P38" s="2168"/>
      <c r="Q38" s="2172" t="s">
        <v>1367</v>
      </c>
      <c r="R38" s="2173"/>
      <c r="S38" s="2173"/>
      <c r="T38" s="2173"/>
      <c r="U38" s="2173"/>
      <c r="V38" s="2173"/>
      <c r="W38" s="2173"/>
      <c r="X38" s="2173"/>
      <c r="Y38" s="2173"/>
      <c r="Z38" s="2173"/>
      <c r="AA38" s="2173"/>
      <c r="AB38" s="2006"/>
      <c r="AC38" s="1195"/>
      <c r="AD38" s="1194"/>
      <c r="AE38" s="1194"/>
      <c r="AF38" s="1194"/>
      <c r="AG38" s="1194"/>
      <c r="AH38" s="1194"/>
      <c r="AI38" s="1194"/>
      <c r="AJ38" s="1194"/>
      <c r="AK38" s="1194"/>
    </row>
    <row r="39" spans="1:37" x14ac:dyDescent="0.35">
      <c r="A39" s="1979"/>
      <c r="B39" s="1980"/>
      <c r="C39" s="1984"/>
      <c r="D39" s="1985"/>
      <c r="E39" s="1985"/>
      <c r="F39" s="1985"/>
      <c r="G39" s="1986"/>
      <c r="H39" s="1991"/>
      <c r="I39" s="1991"/>
      <c r="J39" s="941"/>
      <c r="K39" s="2009"/>
      <c r="L39" s="2010"/>
      <c r="M39" s="2010"/>
      <c r="N39" s="2010"/>
      <c r="O39" s="2010"/>
      <c r="P39" s="2168"/>
      <c r="Q39" s="2172" t="s">
        <v>314</v>
      </c>
      <c r="R39" s="2173"/>
      <c r="S39" s="2173"/>
      <c r="T39" s="2173"/>
      <c r="U39" s="2173"/>
      <c r="V39" s="2173"/>
      <c r="W39" s="2173"/>
      <c r="X39" s="2173"/>
      <c r="Y39" s="2173"/>
      <c r="Z39" s="2173"/>
      <c r="AA39" s="2173"/>
      <c r="AB39" s="2006"/>
      <c r="AC39" s="1195"/>
      <c r="AD39" s="1194"/>
      <c r="AE39" s="1194"/>
      <c r="AF39" s="1194"/>
      <c r="AG39" s="1194"/>
      <c r="AH39" s="1194"/>
      <c r="AI39" s="1194"/>
      <c r="AJ39" s="1194"/>
      <c r="AK39" s="1194"/>
    </row>
    <row r="40" spans="1:37" x14ac:dyDescent="0.35">
      <c r="A40" s="1979"/>
      <c r="B40" s="1980"/>
      <c r="C40" s="1984"/>
      <c r="D40" s="1985"/>
      <c r="E40" s="1985"/>
      <c r="F40" s="1985"/>
      <c r="G40" s="1986"/>
      <c r="H40" s="1991"/>
      <c r="I40" s="1991"/>
      <c r="J40" s="941"/>
      <c r="K40" s="2009"/>
      <c r="L40" s="2010"/>
      <c r="M40" s="2010"/>
      <c r="N40" s="2010"/>
      <c r="O40" s="2010"/>
      <c r="P40" s="2168"/>
      <c r="Q40" s="2174" t="s">
        <v>1368</v>
      </c>
      <c r="R40" s="2175"/>
      <c r="S40" s="2175"/>
      <c r="T40" s="2175"/>
      <c r="U40" s="2175"/>
      <c r="V40" s="2175"/>
      <c r="W40" s="2175"/>
      <c r="X40" s="2175"/>
      <c r="Y40" s="2175"/>
      <c r="Z40" s="2175"/>
      <c r="AA40" s="2175"/>
      <c r="AB40" s="2006"/>
      <c r="AC40" s="1195"/>
      <c r="AD40" s="1194"/>
      <c r="AE40" s="1194"/>
      <c r="AF40" s="1194"/>
      <c r="AG40" s="1194"/>
      <c r="AH40" s="1194"/>
      <c r="AI40" s="1194"/>
      <c r="AJ40" s="1194"/>
      <c r="AK40" s="1194"/>
    </row>
    <row r="41" spans="1:37" x14ac:dyDescent="0.35">
      <c r="A41" s="1979"/>
      <c r="B41" s="1980"/>
      <c r="C41" s="1984"/>
      <c r="D41" s="1985"/>
      <c r="E41" s="1985"/>
      <c r="F41" s="1985"/>
      <c r="G41" s="1986"/>
      <c r="H41" s="1991"/>
      <c r="I41" s="1991"/>
      <c r="J41" s="941"/>
      <c r="K41" s="2009"/>
      <c r="L41" s="2010"/>
      <c r="M41" s="2010"/>
      <c r="N41" s="2010"/>
      <c r="O41" s="2010"/>
      <c r="P41" s="2168"/>
      <c r="Q41" s="2174" t="s">
        <v>1369</v>
      </c>
      <c r="R41" s="2175"/>
      <c r="S41" s="2175"/>
      <c r="T41" s="2175"/>
      <c r="U41" s="2175"/>
      <c r="V41" s="2175"/>
      <c r="W41" s="2175"/>
      <c r="X41" s="2175"/>
      <c r="Y41" s="2175"/>
      <c r="Z41" s="2175"/>
      <c r="AA41" s="2175"/>
      <c r="AB41" s="2006"/>
      <c r="AC41" s="1195"/>
      <c r="AD41" s="1194"/>
      <c r="AE41" s="1194"/>
      <c r="AF41" s="1194"/>
      <c r="AG41" s="1194"/>
      <c r="AH41" s="1194"/>
      <c r="AI41" s="1194"/>
      <c r="AJ41" s="1194"/>
      <c r="AK41" s="1194"/>
    </row>
    <row r="42" spans="1:37" x14ac:dyDescent="0.35">
      <c r="A42" s="1979"/>
      <c r="B42" s="1980"/>
      <c r="C42" s="1987"/>
      <c r="D42" s="1988"/>
      <c r="E42" s="1988"/>
      <c r="F42" s="1988"/>
      <c r="G42" s="1989"/>
      <c r="H42" s="1992"/>
      <c r="I42" s="1992"/>
      <c r="J42" s="942"/>
      <c r="K42" s="2011"/>
      <c r="L42" s="2012"/>
      <c r="M42" s="2012"/>
      <c r="N42" s="2012"/>
      <c r="O42" s="2012"/>
      <c r="P42" s="2169"/>
      <c r="Q42" s="2174" t="s">
        <v>1370</v>
      </c>
      <c r="R42" s="2175"/>
      <c r="S42" s="2175"/>
      <c r="T42" s="2175"/>
      <c r="U42" s="2175"/>
      <c r="V42" s="2175"/>
      <c r="W42" s="2175"/>
      <c r="X42" s="2175"/>
      <c r="Y42" s="2175"/>
      <c r="Z42" s="2175"/>
      <c r="AA42" s="2175"/>
      <c r="AB42" s="2006"/>
      <c r="AC42" s="1195"/>
      <c r="AD42" s="1194"/>
      <c r="AE42" s="1194"/>
      <c r="AF42" s="1194"/>
      <c r="AG42" s="1194"/>
      <c r="AH42" s="1194"/>
      <c r="AI42" s="1194"/>
      <c r="AJ42" s="1194"/>
      <c r="AK42" s="1194"/>
    </row>
    <row r="43" spans="1:37" x14ac:dyDescent="0.35">
      <c r="A43" s="322"/>
      <c r="B43" s="217"/>
      <c r="C43" s="1994" t="s">
        <v>336</v>
      </c>
      <c r="D43" s="1995"/>
      <c r="E43" s="1995"/>
      <c r="F43" s="1995"/>
      <c r="G43" s="1996"/>
      <c r="H43" s="391">
        <v>0</v>
      </c>
      <c r="I43" s="391">
        <v>0</v>
      </c>
      <c r="J43" s="419" t="e">
        <v>#DIV/0!</v>
      </c>
      <c r="K43" s="1997">
        <v>8.6E-3</v>
      </c>
      <c r="L43" s="1998"/>
      <c r="M43" s="1998"/>
      <c r="N43" s="1998"/>
      <c r="O43" s="1998"/>
      <c r="P43" s="2164"/>
      <c r="Q43" s="2165" t="s">
        <v>1371</v>
      </c>
      <c r="R43" s="2166"/>
      <c r="S43" s="2166"/>
      <c r="T43" s="2166"/>
      <c r="U43" s="2166"/>
      <c r="V43" s="2166"/>
      <c r="W43" s="2166"/>
      <c r="X43" s="2166"/>
      <c r="Y43" s="2166"/>
      <c r="Z43" s="2166"/>
      <c r="AA43" s="2166"/>
      <c r="AB43" s="58"/>
      <c r="AC43" s="322"/>
      <c r="AD43" s="322"/>
      <c r="AE43" s="1194"/>
      <c r="AF43" s="1194"/>
      <c r="AG43" s="322"/>
      <c r="AH43" s="322"/>
      <c r="AI43" s="1194"/>
      <c r="AJ43" s="1194"/>
      <c r="AK43" s="322"/>
    </row>
    <row r="44" spans="1:37" ht="15" thickBot="1" x14ac:dyDescent="0.4">
      <c r="A44" s="322"/>
      <c r="B44" s="217"/>
      <c r="C44" s="1999" t="s">
        <v>337</v>
      </c>
      <c r="D44" s="2000"/>
      <c r="E44" s="2000"/>
      <c r="F44" s="2000"/>
      <c r="G44" s="2001"/>
      <c r="H44" s="420">
        <v>1.1200000000000001</v>
      </c>
      <c r="I44" s="420">
        <v>0.7</v>
      </c>
      <c r="J44" s="403">
        <v>0</v>
      </c>
      <c r="K44" s="2002">
        <v>8.8599999999999998E-2</v>
      </c>
      <c r="L44" s="2003"/>
      <c r="M44" s="2003"/>
      <c r="N44" s="2003"/>
      <c r="O44" s="2003"/>
      <c r="P44" s="2176"/>
      <c r="Q44" s="2177" t="s">
        <v>1372</v>
      </c>
      <c r="R44" s="2178"/>
      <c r="S44" s="2178"/>
      <c r="T44" s="2178"/>
      <c r="U44" s="2178"/>
      <c r="V44" s="2178"/>
      <c r="W44" s="2178"/>
      <c r="X44" s="2178"/>
      <c r="Y44" s="2178"/>
      <c r="Z44" s="2178"/>
      <c r="AA44" s="2178"/>
      <c r="AB44" s="58"/>
      <c r="AC44" s="322"/>
      <c r="AD44" s="322"/>
      <c r="AE44" s="1194"/>
      <c r="AF44" s="1194"/>
      <c r="AG44" s="322"/>
      <c r="AH44" s="322"/>
      <c r="AI44" s="1194"/>
      <c r="AJ44" s="1194"/>
      <c r="AK44" s="322"/>
    </row>
    <row r="45" spans="1:37" ht="37.5" customHeight="1" x14ac:dyDescent="0.35">
      <c r="A45" s="1979"/>
      <c r="B45" s="1980"/>
      <c r="C45" s="1981" t="s">
        <v>338</v>
      </c>
      <c r="D45" s="1982"/>
      <c r="E45" s="1982"/>
      <c r="F45" s="1982"/>
      <c r="G45" s="1983"/>
      <c r="H45" s="2017">
        <v>0.9</v>
      </c>
      <c r="I45" s="1990">
        <v>0.5</v>
      </c>
      <c r="J45" s="1993">
        <v>1.8</v>
      </c>
      <c r="K45" s="2007">
        <v>0.15290000000000001</v>
      </c>
      <c r="L45" s="2008"/>
      <c r="M45" s="2008"/>
      <c r="N45" s="2008"/>
      <c r="O45" s="2008"/>
      <c r="P45" s="2167"/>
      <c r="Q45" s="2170" t="s">
        <v>1373</v>
      </c>
      <c r="R45" s="2171"/>
      <c r="S45" s="2171"/>
      <c r="T45" s="2171"/>
      <c r="U45" s="2171"/>
      <c r="V45" s="2171"/>
      <c r="W45" s="2171"/>
      <c r="X45" s="2171"/>
      <c r="Y45" s="2171"/>
      <c r="Z45" s="2171"/>
      <c r="AA45" s="2171"/>
      <c r="AB45" s="2006"/>
      <c r="AC45" s="1195"/>
      <c r="AD45" s="1194"/>
      <c r="AE45" s="1194"/>
      <c r="AF45" s="1194"/>
      <c r="AG45" s="1194"/>
      <c r="AH45" s="1194"/>
      <c r="AI45" s="1194"/>
      <c r="AJ45" s="1194"/>
      <c r="AK45" s="1194"/>
    </row>
    <row r="46" spans="1:37" x14ac:dyDescent="0.35">
      <c r="A46" s="1979"/>
      <c r="B46" s="1980"/>
      <c r="C46" s="1984"/>
      <c r="D46" s="1985"/>
      <c r="E46" s="1985"/>
      <c r="F46" s="1985"/>
      <c r="G46" s="1986"/>
      <c r="H46" s="938"/>
      <c r="I46" s="1991"/>
      <c r="J46" s="941"/>
      <c r="K46" s="2009"/>
      <c r="L46" s="2010"/>
      <c r="M46" s="2010"/>
      <c r="N46" s="2010"/>
      <c r="O46" s="2010"/>
      <c r="P46" s="2168"/>
      <c r="Q46" s="637"/>
      <c r="R46" s="638"/>
      <c r="S46" s="638"/>
      <c r="T46" s="638"/>
      <c r="U46" s="638"/>
      <c r="V46" s="638"/>
      <c r="W46" s="638"/>
      <c r="X46" s="638"/>
      <c r="Y46" s="638"/>
      <c r="Z46" s="638"/>
      <c r="AA46" s="638"/>
      <c r="AB46" s="2006"/>
      <c r="AC46" s="1195"/>
      <c r="AD46" s="1194"/>
      <c r="AE46" s="1194"/>
      <c r="AF46" s="1194"/>
      <c r="AG46" s="1194"/>
      <c r="AH46" s="1194"/>
      <c r="AI46" s="1194"/>
      <c r="AJ46" s="1194"/>
      <c r="AK46" s="1194"/>
    </row>
    <row r="47" spans="1:37" x14ac:dyDescent="0.35">
      <c r="A47" s="1979"/>
      <c r="B47" s="1980"/>
      <c r="C47" s="1984"/>
      <c r="D47" s="1985"/>
      <c r="E47" s="1985"/>
      <c r="F47" s="1985"/>
      <c r="G47" s="1986"/>
      <c r="H47" s="938"/>
      <c r="I47" s="1991"/>
      <c r="J47" s="941"/>
      <c r="K47" s="2009"/>
      <c r="L47" s="2010"/>
      <c r="M47" s="2010"/>
      <c r="N47" s="2010"/>
      <c r="O47" s="2010"/>
      <c r="P47" s="2168"/>
      <c r="Q47" s="2172" t="s">
        <v>1374</v>
      </c>
      <c r="R47" s="2173"/>
      <c r="S47" s="2173"/>
      <c r="T47" s="2173"/>
      <c r="U47" s="2173"/>
      <c r="V47" s="2173"/>
      <c r="W47" s="2173"/>
      <c r="X47" s="2173"/>
      <c r="Y47" s="2173"/>
      <c r="Z47" s="2173"/>
      <c r="AA47" s="2173"/>
      <c r="AB47" s="2006"/>
      <c r="AC47" s="1195"/>
      <c r="AD47" s="1194"/>
      <c r="AE47" s="1194"/>
      <c r="AF47" s="1194"/>
      <c r="AG47" s="1194"/>
      <c r="AH47" s="1194"/>
      <c r="AI47" s="1194"/>
      <c r="AJ47" s="1194"/>
      <c r="AK47" s="1194"/>
    </row>
    <row r="48" spans="1:37" x14ac:dyDescent="0.35">
      <c r="A48" s="1979"/>
      <c r="B48" s="1980"/>
      <c r="C48" s="1984"/>
      <c r="D48" s="1985"/>
      <c r="E48" s="1985"/>
      <c r="F48" s="1985"/>
      <c r="G48" s="1986"/>
      <c r="H48" s="938"/>
      <c r="I48" s="1991"/>
      <c r="J48" s="941"/>
      <c r="K48" s="2009"/>
      <c r="L48" s="2010"/>
      <c r="M48" s="2010"/>
      <c r="N48" s="2010"/>
      <c r="O48" s="2010"/>
      <c r="P48" s="2168"/>
      <c r="Q48" s="2172" t="s">
        <v>314</v>
      </c>
      <c r="R48" s="2173"/>
      <c r="S48" s="2173"/>
      <c r="T48" s="2173"/>
      <c r="U48" s="2173"/>
      <c r="V48" s="2173"/>
      <c r="W48" s="2173"/>
      <c r="X48" s="2173"/>
      <c r="Y48" s="2173"/>
      <c r="Z48" s="2173"/>
      <c r="AA48" s="2173"/>
      <c r="AB48" s="2006"/>
      <c r="AC48" s="1195"/>
      <c r="AD48" s="1194"/>
      <c r="AE48" s="1194"/>
      <c r="AF48" s="1194"/>
      <c r="AG48" s="1194"/>
      <c r="AH48" s="1194"/>
      <c r="AI48" s="1194"/>
      <c r="AJ48" s="1194"/>
      <c r="AK48" s="1194"/>
    </row>
    <row r="49" spans="1:37" x14ac:dyDescent="0.35">
      <c r="A49" s="1979"/>
      <c r="B49" s="1980"/>
      <c r="C49" s="1984"/>
      <c r="D49" s="1985"/>
      <c r="E49" s="1985"/>
      <c r="F49" s="1985"/>
      <c r="G49" s="1986"/>
      <c r="H49" s="938"/>
      <c r="I49" s="1991"/>
      <c r="J49" s="941"/>
      <c r="K49" s="2009"/>
      <c r="L49" s="2010"/>
      <c r="M49" s="2010"/>
      <c r="N49" s="2010"/>
      <c r="O49" s="2010"/>
      <c r="P49" s="2168"/>
      <c r="Q49" s="2174" t="s">
        <v>1375</v>
      </c>
      <c r="R49" s="2175"/>
      <c r="S49" s="2175"/>
      <c r="T49" s="2175"/>
      <c r="U49" s="2175"/>
      <c r="V49" s="2175"/>
      <c r="W49" s="2175"/>
      <c r="X49" s="2175"/>
      <c r="Y49" s="2175"/>
      <c r="Z49" s="2175"/>
      <c r="AA49" s="2175"/>
      <c r="AB49" s="2006"/>
      <c r="AC49" s="1195"/>
      <c r="AD49" s="1194"/>
      <c r="AE49" s="1194"/>
      <c r="AF49" s="1194"/>
      <c r="AG49" s="1194"/>
      <c r="AH49" s="1194"/>
      <c r="AI49" s="1194"/>
      <c r="AJ49" s="1194"/>
      <c r="AK49" s="1194"/>
    </row>
    <row r="50" spans="1:37" x14ac:dyDescent="0.35">
      <c r="A50" s="1979"/>
      <c r="B50" s="1980"/>
      <c r="C50" s="1984"/>
      <c r="D50" s="1985"/>
      <c r="E50" s="1985"/>
      <c r="F50" s="1985"/>
      <c r="G50" s="1986"/>
      <c r="H50" s="938"/>
      <c r="I50" s="1991"/>
      <c r="J50" s="941"/>
      <c r="K50" s="2009"/>
      <c r="L50" s="2010"/>
      <c r="M50" s="2010"/>
      <c r="N50" s="2010"/>
      <c r="O50" s="2010"/>
      <c r="P50" s="2168"/>
      <c r="Q50" s="2174" t="s">
        <v>1376</v>
      </c>
      <c r="R50" s="2175"/>
      <c r="S50" s="2175"/>
      <c r="T50" s="2175"/>
      <c r="U50" s="2175"/>
      <c r="V50" s="2175"/>
      <c r="W50" s="2175"/>
      <c r="X50" s="2175"/>
      <c r="Y50" s="2175"/>
      <c r="Z50" s="2175"/>
      <c r="AA50" s="2175"/>
      <c r="AB50" s="2006"/>
      <c r="AC50" s="1195"/>
      <c r="AD50" s="1194"/>
      <c r="AE50" s="1194"/>
      <c r="AF50" s="1194"/>
      <c r="AG50" s="1194"/>
      <c r="AH50" s="1194"/>
      <c r="AI50" s="1194"/>
      <c r="AJ50" s="1194"/>
      <c r="AK50" s="1194"/>
    </row>
    <row r="51" spans="1:37" x14ac:dyDescent="0.35">
      <c r="A51" s="1979"/>
      <c r="B51" s="1980"/>
      <c r="C51" s="1987"/>
      <c r="D51" s="1988"/>
      <c r="E51" s="1988"/>
      <c r="F51" s="1988"/>
      <c r="G51" s="1989"/>
      <c r="H51" s="939"/>
      <c r="I51" s="1992"/>
      <c r="J51" s="942"/>
      <c r="K51" s="2011"/>
      <c r="L51" s="2012"/>
      <c r="M51" s="2012"/>
      <c r="N51" s="2012"/>
      <c r="O51" s="2012"/>
      <c r="P51" s="2169"/>
      <c r="Q51" s="2174" t="s">
        <v>1377</v>
      </c>
      <c r="R51" s="2175"/>
      <c r="S51" s="2175"/>
      <c r="T51" s="2175"/>
      <c r="U51" s="2175"/>
      <c r="V51" s="2175"/>
      <c r="W51" s="2175"/>
      <c r="X51" s="2175"/>
      <c r="Y51" s="2175"/>
      <c r="Z51" s="2175"/>
      <c r="AA51" s="2175"/>
      <c r="AB51" s="2006"/>
      <c r="AC51" s="1195"/>
      <c r="AD51" s="1194"/>
      <c r="AE51" s="1194"/>
      <c r="AF51" s="1194"/>
      <c r="AG51" s="1194"/>
      <c r="AH51" s="1194"/>
      <c r="AI51" s="1194"/>
      <c r="AJ51" s="1194"/>
      <c r="AK51" s="1194"/>
    </row>
    <row r="52" spans="1:37" x14ac:dyDescent="0.35">
      <c r="A52" s="322"/>
      <c r="B52" s="217"/>
      <c r="C52" s="1994" t="s">
        <v>339</v>
      </c>
      <c r="D52" s="1995"/>
      <c r="E52" s="1995"/>
      <c r="F52" s="1995"/>
      <c r="G52" s="1996"/>
      <c r="H52" s="395">
        <v>1.1599999999999999</v>
      </c>
      <c r="I52" s="421">
        <v>0.6</v>
      </c>
      <c r="J52" s="396">
        <v>1.93</v>
      </c>
      <c r="K52" s="1997">
        <v>0.23569999999999999</v>
      </c>
      <c r="L52" s="1998"/>
      <c r="M52" s="1998"/>
      <c r="N52" s="1998"/>
      <c r="O52" s="1998"/>
      <c r="P52" s="2164"/>
      <c r="Q52" s="2165" t="s">
        <v>1371</v>
      </c>
      <c r="R52" s="2166"/>
      <c r="S52" s="2166"/>
      <c r="T52" s="2166"/>
      <c r="U52" s="2166"/>
      <c r="V52" s="2166"/>
      <c r="W52" s="2166"/>
      <c r="X52" s="2166"/>
      <c r="Y52" s="2166"/>
      <c r="Z52" s="2166"/>
      <c r="AA52" s="2166"/>
      <c r="AB52" s="58"/>
      <c r="AC52" s="322"/>
      <c r="AD52" s="322"/>
      <c r="AE52" s="1194"/>
      <c r="AF52" s="1194"/>
      <c r="AG52" s="322"/>
      <c r="AH52" s="322"/>
      <c r="AI52" s="1194"/>
      <c r="AJ52" s="1194"/>
      <c r="AK52" s="322"/>
    </row>
    <row r="53" spans="1:37" ht="15" thickBot="1" x14ac:dyDescent="0.4">
      <c r="A53" s="322"/>
      <c r="B53" s="217"/>
      <c r="C53" s="1999" t="s">
        <v>340</v>
      </c>
      <c r="D53" s="2000"/>
      <c r="E53" s="2000"/>
      <c r="F53" s="2000"/>
      <c r="G53" s="2001"/>
      <c r="H53" s="402">
        <v>0.86</v>
      </c>
      <c r="I53" s="422">
        <v>1.7</v>
      </c>
      <c r="J53" s="398">
        <v>0.51</v>
      </c>
      <c r="K53" s="2002">
        <v>0.29709999999999998</v>
      </c>
      <c r="L53" s="2003"/>
      <c r="M53" s="2003"/>
      <c r="N53" s="2003"/>
      <c r="O53" s="2003"/>
      <c r="P53" s="2176"/>
      <c r="Q53" s="2177" t="s">
        <v>1372</v>
      </c>
      <c r="R53" s="2178"/>
      <c r="S53" s="2178"/>
      <c r="T53" s="2178"/>
      <c r="U53" s="2178"/>
      <c r="V53" s="2178"/>
      <c r="W53" s="2178"/>
      <c r="X53" s="2178"/>
      <c r="Y53" s="2178"/>
      <c r="Z53" s="2178"/>
      <c r="AA53" s="2178"/>
      <c r="AB53" s="58"/>
      <c r="AC53" s="322"/>
      <c r="AD53" s="322"/>
      <c r="AE53" s="1194"/>
      <c r="AF53" s="1194"/>
      <c r="AG53" s="322"/>
      <c r="AH53" s="322"/>
      <c r="AI53" s="1194"/>
      <c r="AJ53" s="1194"/>
      <c r="AK53" s="322"/>
    </row>
    <row r="54" spans="1:37" ht="37.5" customHeight="1" x14ac:dyDescent="0.35">
      <c r="A54" s="1979"/>
      <c r="B54" s="1980"/>
      <c r="C54" s="1981" t="s">
        <v>341</v>
      </c>
      <c r="D54" s="1982"/>
      <c r="E54" s="1982"/>
      <c r="F54" s="1982"/>
      <c r="G54" s="1983"/>
      <c r="H54" s="2017">
        <v>1.91</v>
      </c>
      <c r="I54" s="1990">
        <v>1.8</v>
      </c>
      <c r="J54" s="1993">
        <v>1.06</v>
      </c>
      <c r="K54" s="2007">
        <v>0.43359999999999999</v>
      </c>
      <c r="L54" s="2008"/>
      <c r="M54" s="2008"/>
      <c r="N54" s="2008"/>
      <c r="O54" s="2008"/>
      <c r="P54" s="2167"/>
      <c r="Q54" s="2170" t="s">
        <v>1378</v>
      </c>
      <c r="R54" s="2171"/>
      <c r="S54" s="2171"/>
      <c r="T54" s="2171"/>
      <c r="U54" s="2171"/>
      <c r="V54" s="2171"/>
      <c r="W54" s="2171"/>
      <c r="X54" s="2171"/>
      <c r="Y54" s="2171"/>
      <c r="Z54" s="2171"/>
      <c r="AA54" s="2171"/>
      <c r="AB54" s="2006"/>
      <c r="AC54" s="1195"/>
      <c r="AD54" s="1194"/>
      <c r="AE54" s="1194"/>
      <c r="AF54" s="1194"/>
      <c r="AG54" s="1194"/>
      <c r="AH54" s="1194"/>
      <c r="AI54" s="1194"/>
      <c r="AJ54" s="1194"/>
      <c r="AK54" s="1194"/>
    </row>
    <row r="55" spans="1:37" x14ac:dyDescent="0.35">
      <c r="A55" s="1979"/>
      <c r="B55" s="1980"/>
      <c r="C55" s="1984"/>
      <c r="D55" s="1985"/>
      <c r="E55" s="1985"/>
      <c r="F55" s="1985"/>
      <c r="G55" s="1986"/>
      <c r="H55" s="938"/>
      <c r="I55" s="1991"/>
      <c r="J55" s="941"/>
      <c r="K55" s="2009"/>
      <c r="L55" s="2010"/>
      <c r="M55" s="2010"/>
      <c r="N55" s="2010"/>
      <c r="O55" s="2010"/>
      <c r="P55" s="2168"/>
      <c r="Q55" s="637"/>
      <c r="R55" s="638"/>
      <c r="S55" s="638"/>
      <c r="T55" s="638"/>
      <c r="U55" s="638"/>
      <c r="V55" s="638"/>
      <c r="W55" s="638"/>
      <c r="X55" s="638"/>
      <c r="Y55" s="638"/>
      <c r="Z55" s="638"/>
      <c r="AA55" s="638"/>
      <c r="AB55" s="2006"/>
      <c r="AC55" s="1195"/>
      <c r="AD55" s="1194"/>
      <c r="AE55" s="1194"/>
      <c r="AF55" s="1194"/>
      <c r="AG55" s="1194"/>
      <c r="AH55" s="1194"/>
      <c r="AI55" s="1194"/>
      <c r="AJ55" s="1194"/>
      <c r="AK55" s="1194"/>
    </row>
    <row r="56" spans="1:37" x14ac:dyDescent="0.35">
      <c r="A56" s="1979"/>
      <c r="B56" s="1980"/>
      <c r="C56" s="1984"/>
      <c r="D56" s="1985"/>
      <c r="E56" s="1985"/>
      <c r="F56" s="1985"/>
      <c r="G56" s="1986"/>
      <c r="H56" s="938"/>
      <c r="I56" s="1991"/>
      <c r="J56" s="941"/>
      <c r="K56" s="2009"/>
      <c r="L56" s="2010"/>
      <c r="M56" s="2010"/>
      <c r="N56" s="2010"/>
      <c r="O56" s="2010"/>
      <c r="P56" s="2168"/>
      <c r="Q56" s="2172" t="s">
        <v>1379</v>
      </c>
      <c r="R56" s="2173"/>
      <c r="S56" s="2173"/>
      <c r="T56" s="2173"/>
      <c r="U56" s="2173"/>
      <c r="V56" s="2173"/>
      <c r="W56" s="2173"/>
      <c r="X56" s="2173"/>
      <c r="Y56" s="2173"/>
      <c r="Z56" s="2173"/>
      <c r="AA56" s="2173"/>
      <c r="AB56" s="2006"/>
      <c r="AC56" s="1195"/>
      <c r="AD56" s="1194"/>
      <c r="AE56" s="1194"/>
      <c r="AF56" s="1194"/>
      <c r="AG56" s="1194"/>
      <c r="AH56" s="1194"/>
      <c r="AI56" s="1194"/>
      <c r="AJ56" s="1194"/>
      <c r="AK56" s="1194"/>
    </row>
    <row r="57" spans="1:37" x14ac:dyDescent="0.35">
      <c r="A57" s="1979"/>
      <c r="B57" s="1980"/>
      <c r="C57" s="1984"/>
      <c r="D57" s="1985"/>
      <c r="E57" s="1985"/>
      <c r="F57" s="1985"/>
      <c r="G57" s="1986"/>
      <c r="H57" s="938"/>
      <c r="I57" s="1991"/>
      <c r="J57" s="941"/>
      <c r="K57" s="2009"/>
      <c r="L57" s="2010"/>
      <c r="M57" s="2010"/>
      <c r="N57" s="2010"/>
      <c r="O57" s="2010"/>
      <c r="P57" s="2168"/>
      <c r="Q57" s="2172" t="s">
        <v>314</v>
      </c>
      <c r="R57" s="2173"/>
      <c r="S57" s="2173"/>
      <c r="T57" s="2173"/>
      <c r="U57" s="2173"/>
      <c r="V57" s="2173"/>
      <c r="W57" s="2173"/>
      <c r="X57" s="2173"/>
      <c r="Y57" s="2173"/>
      <c r="Z57" s="2173"/>
      <c r="AA57" s="2173"/>
      <c r="AB57" s="2006"/>
      <c r="AC57" s="1195"/>
      <c r="AD57" s="1194"/>
      <c r="AE57" s="1194"/>
      <c r="AF57" s="1194"/>
      <c r="AG57" s="1194"/>
      <c r="AH57" s="1194"/>
      <c r="AI57" s="1194"/>
      <c r="AJ57" s="1194"/>
      <c r="AK57" s="1194"/>
    </row>
    <row r="58" spans="1:37" x14ac:dyDescent="0.35">
      <c r="A58" s="1979"/>
      <c r="B58" s="1980"/>
      <c r="C58" s="1984"/>
      <c r="D58" s="1985"/>
      <c r="E58" s="1985"/>
      <c r="F58" s="1985"/>
      <c r="G58" s="1986"/>
      <c r="H58" s="938"/>
      <c r="I58" s="1991"/>
      <c r="J58" s="941"/>
      <c r="K58" s="2009"/>
      <c r="L58" s="2010"/>
      <c r="M58" s="2010"/>
      <c r="N58" s="2010"/>
      <c r="O58" s="2010"/>
      <c r="P58" s="2168"/>
      <c r="Q58" s="2174" t="s">
        <v>1380</v>
      </c>
      <c r="R58" s="2175"/>
      <c r="S58" s="2175"/>
      <c r="T58" s="2175"/>
      <c r="U58" s="2175"/>
      <c r="V58" s="2175"/>
      <c r="W58" s="2175"/>
      <c r="X58" s="2175"/>
      <c r="Y58" s="2175"/>
      <c r="Z58" s="2175"/>
      <c r="AA58" s="2175"/>
      <c r="AB58" s="2006"/>
      <c r="AC58" s="1195"/>
      <c r="AD58" s="1194"/>
      <c r="AE58" s="1194"/>
      <c r="AF58" s="1194"/>
      <c r="AG58" s="1194"/>
      <c r="AH58" s="1194"/>
      <c r="AI58" s="1194"/>
      <c r="AJ58" s="1194"/>
      <c r="AK58" s="1194"/>
    </row>
    <row r="59" spans="1:37" x14ac:dyDescent="0.35">
      <c r="A59" s="1979"/>
      <c r="B59" s="1980"/>
      <c r="C59" s="1984"/>
      <c r="D59" s="1985"/>
      <c r="E59" s="1985"/>
      <c r="F59" s="1985"/>
      <c r="G59" s="1986"/>
      <c r="H59" s="938"/>
      <c r="I59" s="1991"/>
      <c r="J59" s="941"/>
      <c r="K59" s="2009"/>
      <c r="L59" s="2010"/>
      <c r="M59" s="2010"/>
      <c r="N59" s="2010"/>
      <c r="O59" s="2010"/>
      <c r="P59" s="2168"/>
      <c r="Q59" s="2174" t="s">
        <v>1381</v>
      </c>
      <c r="R59" s="2175"/>
      <c r="S59" s="2175"/>
      <c r="T59" s="2175"/>
      <c r="U59" s="2175"/>
      <c r="V59" s="2175"/>
      <c r="W59" s="2175"/>
      <c r="X59" s="2175"/>
      <c r="Y59" s="2175"/>
      <c r="Z59" s="2175"/>
      <c r="AA59" s="2175"/>
      <c r="AB59" s="2006"/>
      <c r="AC59" s="1195"/>
      <c r="AD59" s="1194"/>
      <c r="AE59" s="1194"/>
      <c r="AF59" s="1194"/>
      <c r="AG59" s="1194"/>
      <c r="AH59" s="1194"/>
      <c r="AI59" s="1194"/>
      <c r="AJ59" s="1194"/>
      <c r="AK59" s="1194"/>
    </row>
    <row r="60" spans="1:37" x14ac:dyDescent="0.35">
      <c r="A60" s="1979"/>
      <c r="B60" s="1980"/>
      <c r="C60" s="1987"/>
      <c r="D60" s="1988"/>
      <c r="E60" s="1988"/>
      <c r="F60" s="1988"/>
      <c r="G60" s="1989"/>
      <c r="H60" s="939"/>
      <c r="I60" s="1992"/>
      <c r="J60" s="942"/>
      <c r="K60" s="2011"/>
      <c r="L60" s="2012"/>
      <c r="M60" s="2012"/>
      <c r="N60" s="2012"/>
      <c r="O60" s="2012"/>
      <c r="P60" s="2169"/>
      <c r="Q60" s="2174" t="s">
        <v>1382</v>
      </c>
      <c r="R60" s="2175"/>
      <c r="S60" s="2175"/>
      <c r="T60" s="2175"/>
      <c r="U60" s="2175"/>
      <c r="V60" s="2175"/>
      <c r="W60" s="2175"/>
      <c r="X60" s="2175"/>
      <c r="Y60" s="2175"/>
      <c r="Z60" s="2175"/>
      <c r="AA60" s="2175"/>
      <c r="AB60" s="2006"/>
      <c r="AC60" s="1195"/>
      <c r="AD60" s="1194"/>
      <c r="AE60" s="1194"/>
      <c r="AF60" s="1194"/>
      <c r="AG60" s="1194"/>
      <c r="AH60" s="1194"/>
      <c r="AI60" s="1194"/>
      <c r="AJ60" s="1194"/>
      <c r="AK60" s="1194"/>
    </row>
    <row r="61" spans="1:37" x14ac:dyDescent="0.35">
      <c r="A61" s="322"/>
      <c r="B61" s="217"/>
      <c r="C61" s="1994" t="s">
        <v>342</v>
      </c>
      <c r="D61" s="1995"/>
      <c r="E61" s="1995"/>
      <c r="F61" s="1995"/>
      <c r="G61" s="1996"/>
      <c r="H61" s="395">
        <v>0.89</v>
      </c>
      <c r="I61" s="424">
        <v>1.8</v>
      </c>
      <c r="J61" s="425">
        <v>0.49</v>
      </c>
      <c r="K61" s="1997">
        <v>0.49709999999999999</v>
      </c>
      <c r="L61" s="1998"/>
      <c r="M61" s="1998"/>
      <c r="N61" s="1998"/>
      <c r="O61" s="1998"/>
      <c r="P61" s="2164"/>
      <c r="Q61" s="2165" t="s">
        <v>1371</v>
      </c>
      <c r="R61" s="2166"/>
      <c r="S61" s="2166"/>
      <c r="T61" s="2166"/>
      <c r="U61" s="2166"/>
      <c r="V61" s="2166"/>
      <c r="W61" s="2166"/>
      <c r="X61" s="2166"/>
      <c r="Y61" s="2166"/>
      <c r="Z61" s="2166"/>
      <c r="AA61" s="2166"/>
      <c r="AB61" s="58"/>
      <c r="AC61" s="322"/>
      <c r="AD61" s="322"/>
      <c r="AE61" s="1194"/>
      <c r="AF61" s="1194"/>
      <c r="AG61" s="322"/>
      <c r="AH61" s="322"/>
      <c r="AI61" s="1194"/>
      <c r="AJ61" s="1194"/>
      <c r="AK61" s="322"/>
    </row>
    <row r="62" spans="1:37" ht="15" thickBot="1" x14ac:dyDescent="0.4">
      <c r="A62" s="322"/>
      <c r="B62" s="217"/>
      <c r="C62" s="1999" t="s">
        <v>343</v>
      </c>
      <c r="D62" s="2000"/>
      <c r="E62" s="2000"/>
      <c r="F62" s="2000"/>
      <c r="G62" s="2001"/>
      <c r="H62" s="295">
        <v>5.36</v>
      </c>
      <c r="I62" s="426">
        <v>1.8</v>
      </c>
      <c r="J62" s="423">
        <v>2.98</v>
      </c>
      <c r="K62" s="2002">
        <v>0.88</v>
      </c>
      <c r="L62" s="2003"/>
      <c r="M62" s="2003"/>
      <c r="N62" s="2003"/>
      <c r="O62" s="2003"/>
      <c r="P62" s="2176"/>
      <c r="Q62" s="2177" t="s">
        <v>1372</v>
      </c>
      <c r="R62" s="2178"/>
      <c r="S62" s="2178"/>
      <c r="T62" s="2178"/>
      <c r="U62" s="2178"/>
      <c r="V62" s="2178"/>
      <c r="W62" s="2178"/>
      <c r="X62" s="2178"/>
      <c r="Y62" s="2178"/>
      <c r="Z62" s="2178"/>
      <c r="AA62" s="2178"/>
      <c r="AB62" s="58"/>
      <c r="AC62" s="322"/>
      <c r="AD62" s="322"/>
      <c r="AE62" s="1194"/>
      <c r="AF62" s="1194"/>
      <c r="AG62" s="322"/>
      <c r="AH62" s="322"/>
      <c r="AI62" s="1194"/>
      <c r="AJ62" s="1194"/>
      <c r="AK62" s="322"/>
    </row>
    <row r="63" spans="1:37" ht="37.5" customHeight="1" x14ac:dyDescent="0.35">
      <c r="A63" s="1979"/>
      <c r="B63" s="1980"/>
      <c r="C63" s="1981" t="s">
        <v>344</v>
      </c>
      <c r="D63" s="1982"/>
      <c r="E63" s="1982"/>
      <c r="F63" s="1982"/>
      <c r="G63" s="1983"/>
      <c r="H63" s="2017">
        <v>1.04</v>
      </c>
      <c r="I63" s="1990">
        <v>2</v>
      </c>
      <c r="J63" s="1993">
        <v>0.52</v>
      </c>
      <c r="K63" s="2007">
        <v>0.95430000000000004</v>
      </c>
      <c r="L63" s="2008"/>
      <c r="M63" s="2008"/>
      <c r="N63" s="2008"/>
      <c r="O63" s="2008"/>
      <c r="P63" s="2167"/>
      <c r="Q63" s="2170" t="s">
        <v>1383</v>
      </c>
      <c r="R63" s="2171"/>
      <c r="S63" s="2171"/>
      <c r="T63" s="2171"/>
      <c r="U63" s="2171"/>
      <c r="V63" s="2171"/>
      <c r="W63" s="2171"/>
      <c r="X63" s="2171"/>
      <c r="Y63" s="2171"/>
      <c r="Z63" s="2171"/>
      <c r="AA63" s="2171"/>
      <c r="AB63" s="2006"/>
      <c r="AC63" s="1195"/>
      <c r="AD63" s="1194"/>
      <c r="AE63" s="1194"/>
      <c r="AF63" s="1194"/>
      <c r="AG63" s="1194"/>
      <c r="AH63" s="1194"/>
      <c r="AI63" s="1194"/>
      <c r="AJ63" s="1194"/>
      <c r="AK63" s="1194"/>
    </row>
    <row r="64" spans="1:37" x14ac:dyDescent="0.35">
      <c r="A64" s="1979"/>
      <c r="B64" s="1980"/>
      <c r="C64" s="1984"/>
      <c r="D64" s="1985"/>
      <c r="E64" s="1985"/>
      <c r="F64" s="1985"/>
      <c r="G64" s="1986"/>
      <c r="H64" s="938"/>
      <c r="I64" s="1991"/>
      <c r="J64" s="941"/>
      <c r="K64" s="2009"/>
      <c r="L64" s="2010"/>
      <c r="M64" s="2010"/>
      <c r="N64" s="2010"/>
      <c r="O64" s="2010"/>
      <c r="P64" s="2168"/>
      <c r="Q64" s="637"/>
      <c r="R64" s="638"/>
      <c r="S64" s="638"/>
      <c r="T64" s="638"/>
      <c r="U64" s="638"/>
      <c r="V64" s="638"/>
      <c r="W64" s="638"/>
      <c r="X64" s="638"/>
      <c r="Y64" s="638"/>
      <c r="Z64" s="638"/>
      <c r="AA64" s="638"/>
      <c r="AB64" s="2006"/>
      <c r="AC64" s="1195"/>
      <c r="AD64" s="1194"/>
      <c r="AE64" s="1194"/>
      <c r="AF64" s="1194"/>
      <c r="AG64" s="1194"/>
      <c r="AH64" s="1194"/>
      <c r="AI64" s="1194"/>
      <c r="AJ64" s="1194"/>
      <c r="AK64" s="1194"/>
    </row>
    <row r="65" spans="1:37" x14ac:dyDescent="0.35">
      <c r="A65" s="1979"/>
      <c r="B65" s="1980"/>
      <c r="C65" s="1984"/>
      <c r="D65" s="1985"/>
      <c r="E65" s="1985"/>
      <c r="F65" s="1985"/>
      <c r="G65" s="1986"/>
      <c r="H65" s="938"/>
      <c r="I65" s="1991"/>
      <c r="J65" s="941"/>
      <c r="K65" s="2009"/>
      <c r="L65" s="2010"/>
      <c r="M65" s="2010"/>
      <c r="N65" s="2010"/>
      <c r="O65" s="2010"/>
      <c r="P65" s="2168"/>
      <c r="Q65" s="2172" t="s">
        <v>1384</v>
      </c>
      <c r="R65" s="2173"/>
      <c r="S65" s="2173"/>
      <c r="T65" s="2173"/>
      <c r="U65" s="2173"/>
      <c r="V65" s="2173"/>
      <c r="W65" s="2173"/>
      <c r="X65" s="2173"/>
      <c r="Y65" s="2173"/>
      <c r="Z65" s="2173"/>
      <c r="AA65" s="2173"/>
      <c r="AB65" s="2006"/>
      <c r="AC65" s="1195"/>
      <c r="AD65" s="1194"/>
      <c r="AE65" s="1194"/>
      <c r="AF65" s="1194"/>
      <c r="AG65" s="1194"/>
      <c r="AH65" s="1194"/>
      <c r="AI65" s="1194"/>
      <c r="AJ65" s="1194"/>
      <c r="AK65" s="1194"/>
    </row>
    <row r="66" spans="1:37" x14ac:dyDescent="0.35">
      <c r="A66" s="1979"/>
      <c r="B66" s="1980"/>
      <c r="C66" s="1984"/>
      <c r="D66" s="1985"/>
      <c r="E66" s="1985"/>
      <c r="F66" s="1985"/>
      <c r="G66" s="1986"/>
      <c r="H66" s="938"/>
      <c r="I66" s="1991"/>
      <c r="J66" s="941"/>
      <c r="K66" s="2009"/>
      <c r="L66" s="2010"/>
      <c r="M66" s="2010"/>
      <c r="N66" s="2010"/>
      <c r="O66" s="2010"/>
      <c r="P66" s="2168"/>
      <c r="Q66" s="2172" t="s">
        <v>314</v>
      </c>
      <c r="R66" s="2173"/>
      <c r="S66" s="2173"/>
      <c r="T66" s="2173"/>
      <c r="U66" s="2173"/>
      <c r="V66" s="2173"/>
      <c r="W66" s="2173"/>
      <c r="X66" s="2173"/>
      <c r="Y66" s="2173"/>
      <c r="Z66" s="2173"/>
      <c r="AA66" s="2173"/>
      <c r="AB66" s="2006"/>
      <c r="AC66" s="1195"/>
      <c r="AD66" s="1194"/>
      <c r="AE66" s="1194"/>
      <c r="AF66" s="1194"/>
      <c r="AG66" s="1194"/>
      <c r="AH66" s="1194"/>
      <c r="AI66" s="1194"/>
      <c r="AJ66" s="1194"/>
      <c r="AK66" s="1194"/>
    </row>
    <row r="67" spans="1:37" x14ac:dyDescent="0.35">
      <c r="A67" s="1979"/>
      <c r="B67" s="1980"/>
      <c r="C67" s="1984"/>
      <c r="D67" s="1985"/>
      <c r="E67" s="1985"/>
      <c r="F67" s="1985"/>
      <c r="G67" s="1986"/>
      <c r="H67" s="938"/>
      <c r="I67" s="1991"/>
      <c r="J67" s="941"/>
      <c r="K67" s="2009"/>
      <c r="L67" s="2010"/>
      <c r="M67" s="2010"/>
      <c r="N67" s="2010"/>
      <c r="O67" s="2010"/>
      <c r="P67" s="2168"/>
      <c r="Q67" s="2174" t="s">
        <v>1385</v>
      </c>
      <c r="R67" s="2175"/>
      <c r="S67" s="2175"/>
      <c r="T67" s="2175"/>
      <c r="U67" s="2175"/>
      <c r="V67" s="2175"/>
      <c r="W67" s="2175"/>
      <c r="X67" s="2175"/>
      <c r="Y67" s="2175"/>
      <c r="Z67" s="2175"/>
      <c r="AA67" s="2175"/>
      <c r="AB67" s="2006"/>
      <c r="AC67" s="1195"/>
      <c r="AD67" s="1194"/>
      <c r="AE67" s="1194"/>
      <c r="AF67" s="1194"/>
      <c r="AG67" s="1194"/>
      <c r="AH67" s="1194"/>
      <c r="AI67" s="1194"/>
      <c r="AJ67" s="1194"/>
      <c r="AK67" s="1194"/>
    </row>
    <row r="68" spans="1:37" x14ac:dyDescent="0.35">
      <c r="A68" s="1979"/>
      <c r="B68" s="1980"/>
      <c r="C68" s="1984"/>
      <c r="D68" s="1985"/>
      <c r="E68" s="1985"/>
      <c r="F68" s="1985"/>
      <c r="G68" s="1986"/>
      <c r="H68" s="938"/>
      <c r="I68" s="1991"/>
      <c r="J68" s="941"/>
      <c r="K68" s="2009"/>
      <c r="L68" s="2010"/>
      <c r="M68" s="2010"/>
      <c r="N68" s="2010"/>
      <c r="O68" s="2010"/>
      <c r="P68" s="2168"/>
      <c r="Q68" s="2174" t="s">
        <v>1386</v>
      </c>
      <c r="R68" s="2175"/>
      <c r="S68" s="2175"/>
      <c r="T68" s="2175"/>
      <c r="U68" s="2175"/>
      <c r="V68" s="2175"/>
      <c r="W68" s="2175"/>
      <c r="X68" s="2175"/>
      <c r="Y68" s="2175"/>
      <c r="Z68" s="2175"/>
      <c r="AA68" s="2175"/>
      <c r="AB68" s="2006"/>
      <c r="AC68" s="1195"/>
      <c r="AD68" s="1194"/>
      <c r="AE68" s="1194"/>
      <c r="AF68" s="1194"/>
      <c r="AG68" s="1194"/>
      <c r="AH68" s="1194"/>
      <c r="AI68" s="1194"/>
      <c r="AJ68" s="1194"/>
      <c r="AK68" s="1194"/>
    </row>
    <row r="69" spans="1:37" x14ac:dyDescent="0.35">
      <c r="A69" s="1979"/>
      <c r="B69" s="1980"/>
      <c r="C69" s="1987"/>
      <c r="D69" s="1988"/>
      <c r="E69" s="1988"/>
      <c r="F69" s="1988"/>
      <c r="G69" s="1989"/>
      <c r="H69" s="939"/>
      <c r="I69" s="1992"/>
      <c r="J69" s="942"/>
      <c r="K69" s="2011"/>
      <c r="L69" s="2012"/>
      <c r="M69" s="2012"/>
      <c r="N69" s="2012"/>
      <c r="O69" s="2012"/>
      <c r="P69" s="2169"/>
      <c r="Q69" s="2174" t="s">
        <v>1387</v>
      </c>
      <c r="R69" s="2175"/>
      <c r="S69" s="2175"/>
      <c r="T69" s="2175"/>
      <c r="U69" s="2175"/>
      <c r="V69" s="2175"/>
      <c r="W69" s="2175"/>
      <c r="X69" s="2175"/>
      <c r="Y69" s="2175"/>
      <c r="Z69" s="2175"/>
      <c r="AA69" s="2175"/>
      <c r="AB69" s="2006"/>
      <c r="AC69" s="1195"/>
      <c r="AD69" s="1194"/>
      <c r="AE69" s="1194"/>
      <c r="AF69" s="1194"/>
      <c r="AG69" s="1194"/>
      <c r="AH69" s="1194"/>
      <c r="AI69" s="1194"/>
      <c r="AJ69" s="1194"/>
      <c r="AK69" s="1194"/>
    </row>
    <row r="70" spans="1:37" x14ac:dyDescent="0.35">
      <c r="A70" s="322"/>
      <c r="B70" s="217"/>
      <c r="C70" s="1994" t="s">
        <v>345</v>
      </c>
      <c r="D70" s="1995"/>
      <c r="E70" s="1995"/>
      <c r="F70" s="1995"/>
      <c r="G70" s="1996"/>
      <c r="H70" s="395">
        <v>0.9</v>
      </c>
      <c r="I70" s="424">
        <v>2</v>
      </c>
      <c r="J70" s="425">
        <v>0.45</v>
      </c>
      <c r="K70" s="1997">
        <v>0.78290000000000004</v>
      </c>
      <c r="L70" s="1998"/>
      <c r="M70" s="1998"/>
      <c r="N70" s="1998"/>
      <c r="O70" s="1998"/>
      <c r="P70" s="2164"/>
      <c r="Q70" s="2165" t="s">
        <v>1371</v>
      </c>
      <c r="R70" s="2166"/>
      <c r="S70" s="2166"/>
      <c r="T70" s="2166"/>
      <c r="U70" s="2166"/>
      <c r="V70" s="2166"/>
      <c r="W70" s="2166"/>
      <c r="X70" s="2166"/>
      <c r="Y70" s="2166"/>
      <c r="Z70" s="2166"/>
      <c r="AA70" s="2166"/>
      <c r="AB70" s="58"/>
      <c r="AC70" s="322"/>
      <c r="AD70" s="322"/>
      <c r="AE70" s="1194"/>
      <c r="AF70" s="1194"/>
      <c r="AG70" s="322"/>
      <c r="AH70" s="322"/>
      <c r="AI70" s="1194"/>
      <c r="AJ70" s="1194"/>
      <c r="AK70" s="322"/>
    </row>
    <row r="71" spans="1:37" ht="15" thickBot="1" x14ac:dyDescent="0.4">
      <c r="A71" s="322"/>
      <c r="B71" s="217"/>
      <c r="C71" s="1999" t="s">
        <v>346</v>
      </c>
      <c r="D71" s="2000"/>
      <c r="E71" s="2000"/>
      <c r="F71" s="2000"/>
      <c r="G71" s="2001"/>
      <c r="H71" s="402">
        <v>0</v>
      </c>
      <c r="I71" s="427">
        <v>1</v>
      </c>
      <c r="J71" s="428">
        <v>0</v>
      </c>
      <c r="K71" s="2002">
        <v>1.0185999999999999</v>
      </c>
      <c r="L71" s="2003"/>
      <c r="M71" s="2003"/>
      <c r="N71" s="2003"/>
      <c r="O71" s="2003"/>
      <c r="P71" s="2176"/>
      <c r="Q71" s="2172" t="s">
        <v>1372</v>
      </c>
      <c r="R71" s="2173"/>
      <c r="S71" s="2173"/>
      <c r="T71" s="2173"/>
      <c r="U71" s="2173"/>
      <c r="V71" s="2173"/>
      <c r="W71" s="2173"/>
      <c r="X71" s="2173"/>
      <c r="Y71" s="2173"/>
      <c r="Z71" s="2173"/>
      <c r="AA71" s="2173"/>
      <c r="AB71" s="58"/>
      <c r="AC71" s="322"/>
      <c r="AD71" s="322"/>
      <c r="AE71" s="1194"/>
      <c r="AF71" s="1194"/>
      <c r="AG71" s="322"/>
      <c r="AH71" s="322"/>
      <c r="AI71" s="1194"/>
      <c r="AJ71" s="1194"/>
      <c r="AK71" s="322"/>
    </row>
    <row r="72" spans="1:37" ht="15" thickBot="1" x14ac:dyDescent="0.4">
      <c r="A72" s="322"/>
      <c r="B72" s="217"/>
      <c r="C72" s="2183" t="s">
        <v>46</v>
      </c>
      <c r="D72" s="2184"/>
      <c r="E72" s="2184"/>
      <c r="F72" s="2184"/>
      <c r="G72" s="2185"/>
      <c r="H72" s="429">
        <v>14.26</v>
      </c>
      <c r="I72" s="429">
        <v>14</v>
      </c>
      <c r="J72" s="430"/>
      <c r="K72" s="2043"/>
      <c r="L72" s="2044"/>
      <c r="M72" s="2044"/>
      <c r="N72" s="2044"/>
      <c r="O72" s="2044"/>
      <c r="P72" s="2044"/>
      <c r="Q72" s="2186"/>
      <c r="R72" s="2186"/>
      <c r="S72" s="2186"/>
      <c r="T72" s="2186"/>
      <c r="U72" s="2186"/>
      <c r="V72" s="2186"/>
      <c r="W72" s="2186"/>
      <c r="X72" s="2186"/>
      <c r="Y72" s="2186"/>
      <c r="Z72" s="2186"/>
      <c r="AA72" s="2186"/>
      <c r="AB72" s="58"/>
      <c r="AC72" s="322"/>
      <c r="AD72" s="322"/>
      <c r="AE72" s="1194"/>
      <c r="AF72" s="1194"/>
      <c r="AG72" s="322"/>
      <c r="AH72" s="322"/>
      <c r="AI72" s="1194"/>
      <c r="AJ72" s="1194"/>
      <c r="AK72" s="322"/>
    </row>
    <row r="73" spans="1:37" ht="15" thickBot="1" x14ac:dyDescent="0.4">
      <c r="A73" s="322"/>
      <c r="B73" s="217"/>
      <c r="C73" s="2045" t="s">
        <v>347</v>
      </c>
      <c r="D73" s="2046"/>
      <c r="E73" s="2046"/>
      <c r="F73" s="2046"/>
      <c r="G73" s="2046"/>
      <c r="H73" s="2047"/>
      <c r="I73" s="408">
        <v>14</v>
      </c>
      <c r="J73" s="431"/>
      <c r="K73" s="2179"/>
      <c r="L73" s="2180"/>
      <c r="M73" s="2180"/>
      <c r="N73" s="2180"/>
      <c r="O73" s="2180"/>
      <c r="P73" s="2180"/>
      <c r="Q73" s="2180"/>
      <c r="R73" s="2180"/>
      <c r="S73" s="2180"/>
      <c r="T73" s="2180"/>
      <c r="U73" s="2180"/>
      <c r="V73" s="2180"/>
      <c r="W73" s="2180"/>
      <c r="X73" s="2180"/>
      <c r="Y73" s="2180"/>
      <c r="Z73" s="2180"/>
      <c r="AA73" s="2180"/>
      <c r="AB73" s="58"/>
      <c r="AC73" s="322"/>
      <c r="AD73" s="322"/>
      <c r="AE73" s="1194"/>
      <c r="AF73" s="1194"/>
      <c r="AG73" s="322"/>
      <c r="AH73" s="322"/>
      <c r="AI73" s="1194"/>
      <c r="AJ73" s="1194"/>
      <c r="AK73" s="322"/>
    </row>
    <row r="74" spans="1:37" ht="15" thickBot="1" x14ac:dyDescent="0.4">
      <c r="A74" s="322"/>
      <c r="B74" s="2181"/>
      <c r="C74" s="2182"/>
      <c r="D74" s="2182"/>
      <c r="E74" s="432"/>
      <c r="F74" s="432"/>
      <c r="G74" s="432"/>
      <c r="H74" s="432"/>
      <c r="I74" s="432"/>
      <c r="J74" s="432"/>
      <c r="K74" s="432"/>
      <c r="L74" s="432"/>
      <c r="M74" s="432"/>
      <c r="N74" s="432"/>
      <c r="O74" s="432"/>
      <c r="P74" s="432"/>
      <c r="Q74" s="432"/>
      <c r="R74" s="432"/>
      <c r="S74" s="432"/>
      <c r="T74" s="432"/>
      <c r="U74" s="432"/>
      <c r="V74" s="432"/>
      <c r="W74" s="432"/>
      <c r="X74" s="432"/>
      <c r="Y74" s="432"/>
      <c r="Z74" s="432"/>
      <c r="AA74" s="432"/>
      <c r="AB74" s="58"/>
      <c r="AC74" s="322"/>
      <c r="AD74" s="322"/>
      <c r="AE74" s="1194"/>
      <c r="AF74" s="1194"/>
      <c r="AG74" s="322"/>
      <c r="AH74" s="322"/>
      <c r="AI74" s="1194"/>
      <c r="AJ74" s="1194"/>
      <c r="AK74" s="322"/>
    </row>
    <row r="75" spans="1:37" x14ac:dyDescent="0.35">
      <c r="A75" s="322"/>
      <c r="B75" s="217"/>
      <c r="C75" s="2049" t="s">
        <v>47</v>
      </c>
      <c r="D75" s="2050"/>
      <c r="E75" s="2050"/>
      <c r="F75" s="2050"/>
      <c r="G75" s="2050"/>
      <c r="H75" s="2050"/>
      <c r="I75" s="2050"/>
      <c r="J75" s="2050"/>
      <c r="K75" s="2050"/>
      <c r="L75" s="2050"/>
      <c r="M75" s="2050"/>
      <c r="N75" s="2050"/>
      <c r="O75" s="2050"/>
      <c r="P75" s="2050"/>
      <c r="Q75" s="2050"/>
      <c r="R75" s="2050"/>
      <c r="S75" s="2050"/>
      <c r="T75" s="2050"/>
      <c r="U75" s="2050"/>
      <c r="V75" s="2050"/>
      <c r="W75" s="2050"/>
      <c r="X75" s="2050"/>
      <c r="Y75" s="2050"/>
      <c r="Z75" s="2050"/>
      <c r="AA75" s="2050"/>
      <c r="AB75" s="58"/>
      <c r="AC75" s="322"/>
      <c r="AD75" s="322"/>
      <c r="AE75" s="1194"/>
      <c r="AF75" s="1194"/>
      <c r="AG75" s="322"/>
      <c r="AH75" s="322"/>
      <c r="AI75" s="1194"/>
      <c r="AJ75" s="1194"/>
      <c r="AK75" s="322"/>
    </row>
    <row r="76" spans="1:37" x14ac:dyDescent="0.35">
      <c r="A76" s="234"/>
      <c r="B76" s="12"/>
      <c r="C76" s="2051"/>
      <c r="D76" s="2052"/>
      <c r="E76" s="2052"/>
      <c r="F76" s="2052"/>
      <c r="G76" s="2052"/>
      <c r="H76" s="2052"/>
      <c r="I76" s="2052"/>
      <c r="J76" s="2052"/>
      <c r="K76" s="2052"/>
      <c r="L76" s="2052"/>
      <c r="M76" s="2052"/>
      <c r="N76" s="2052"/>
      <c r="O76" s="2052"/>
      <c r="P76" s="2052"/>
      <c r="Q76" s="2052"/>
      <c r="R76" s="2052"/>
      <c r="S76" s="2052"/>
      <c r="T76" s="2052"/>
      <c r="U76" s="2052"/>
      <c r="V76" s="2052"/>
      <c r="W76" s="2052"/>
      <c r="X76" s="2052"/>
      <c r="Y76" s="2052"/>
      <c r="Z76" s="2052"/>
      <c r="AA76" s="2052"/>
      <c r="AB76" s="58"/>
      <c r="AC76" s="234"/>
      <c r="AD76" s="234"/>
      <c r="AE76" s="234"/>
      <c r="AF76" s="234"/>
      <c r="AG76" s="234"/>
      <c r="AH76" s="234"/>
      <c r="AI76" s="234"/>
      <c r="AJ76" s="234"/>
      <c r="AK76" s="234"/>
    </row>
    <row r="77" spans="1:37" x14ac:dyDescent="0.35">
      <c r="A77" s="234"/>
      <c r="B77" s="12"/>
      <c r="C77" s="2053"/>
      <c r="D77" s="2054"/>
      <c r="E77" s="2054"/>
      <c r="F77" s="2054"/>
      <c r="G77" s="2054"/>
      <c r="H77" s="2054"/>
      <c r="I77" s="2054"/>
      <c r="J77" s="2054"/>
      <c r="K77" s="2054"/>
      <c r="L77" s="2054"/>
      <c r="M77" s="2054"/>
      <c r="N77" s="2054"/>
      <c r="O77" s="2054"/>
      <c r="P77" s="2054"/>
      <c r="Q77" s="2054"/>
      <c r="R77" s="2054"/>
      <c r="S77" s="2054"/>
      <c r="T77" s="2054"/>
      <c r="U77" s="2054"/>
      <c r="V77" s="2054"/>
      <c r="W77" s="2054"/>
      <c r="X77" s="2054"/>
      <c r="Y77" s="2054"/>
      <c r="Z77" s="2054"/>
      <c r="AA77" s="2054"/>
      <c r="AB77" s="58"/>
      <c r="AC77" s="234"/>
      <c r="AD77" s="234"/>
      <c r="AE77" s="234"/>
      <c r="AF77" s="234"/>
      <c r="AG77" s="234"/>
      <c r="AH77" s="234"/>
      <c r="AI77" s="234"/>
      <c r="AJ77" s="234"/>
      <c r="AK77" s="234"/>
    </row>
    <row r="78" spans="1:37" s="320" customFormat="1" x14ac:dyDescent="0.35">
      <c r="A78" s="234"/>
      <c r="B78" s="12"/>
      <c r="C78" s="2053"/>
      <c r="D78" s="2054"/>
      <c r="E78" s="2054"/>
      <c r="F78" s="2054"/>
      <c r="G78" s="2054"/>
      <c r="H78" s="2054"/>
      <c r="I78" s="2054"/>
      <c r="J78" s="2054"/>
      <c r="K78" s="2054"/>
      <c r="L78" s="2054"/>
      <c r="M78" s="2054"/>
      <c r="N78" s="2054"/>
      <c r="O78" s="2054"/>
      <c r="P78" s="2054"/>
      <c r="Q78" s="2054"/>
      <c r="R78" s="2054"/>
      <c r="S78" s="2054"/>
      <c r="T78" s="2054"/>
      <c r="U78" s="2054"/>
      <c r="V78" s="2054"/>
      <c r="W78" s="2054"/>
      <c r="X78" s="2054"/>
      <c r="Y78" s="2054"/>
      <c r="Z78" s="2054"/>
      <c r="AA78" s="2054"/>
      <c r="AB78" s="58"/>
      <c r="AC78" s="234"/>
      <c r="AD78" s="234"/>
      <c r="AE78" s="234"/>
      <c r="AF78" s="234"/>
      <c r="AG78" s="234"/>
      <c r="AH78" s="234"/>
      <c r="AI78" s="234"/>
      <c r="AJ78" s="234"/>
      <c r="AK78" s="234"/>
    </row>
    <row r="79" spans="1:37" s="320" customFormat="1" x14ac:dyDescent="0.35">
      <c r="A79" s="234"/>
      <c r="B79" s="12"/>
      <c r="C79" s="2053"/>
      <c r="D79" s="2054"/>
      <c r="E79" s="2054"/>
      <c r="F79" s="2054"/>
      <c r="G79" s="2054"/>
      <c r="H79" s="2054"/>
      <c r="I79" s="2054"/>
      <c r="J79" s="2054"/>
      <c r="K79" s="2054"/>
      <c r="L79" s="2054"/>
      <c r="M79" s="2054"/>
      <c r="N79" s="2054"/>
      <c r="O79" s="2054"/>
      <c r="P79" s="2054"/>
      <c r="Q79" s="2054"/>
      <c r="R79" s="2054"/>
      <c r="S79" s="2054"/>
      <c r="T79" s="2054"/>
      <c r="U79" s="2054"/>
      <c r="V79" s="2054"/>
      <c r="W79" s="2054"/>
      <c r="X79" s="2054"/>
      <c r="Y79" s="2054"/>
      <c r="Z79" s="2054"/>
      <c r="AA79" s="2054"/>
      <c r="AB79" s="58"/>
      <c r="AC79" s="234"/>
      <c r="AD79" s="234"/>
      <c r="AE79" s="234"/>
      <c r="AF79" s="234"/>
      <c r="AG79" s="234"/>
      <c r="AH79" s="234"/>
      <c r="AI79" s="234"/>
      <c r="AJ79" s="234"/>
      <c r="AK79" s="234"/>
    </row>
    <row r="80" spans="1:37" s="320" customFormat="1" x14ac:dyDescent="0.35">
      <c r="A80" s="234"/>
      <c r="B80" s="12"/>
      <c r="C80" s="2053"/>
      <c r="D80" s="2054"/>
      <c r="E80" s="2054"/>
      <c r="F80" s="2054"/>
      <c r="G80" s="2054"/>
      <c r="H80" s="2054"/>
      <c r="I80" s="2054"/>
      <c r="J80" s="2054"/>
      <c r="K80" s="2054"/>
      <c r="L80" s="2054"/>
      <c r="M80" s="2054"/>
      <c r="N80" s="2054"/>
      <c r="O80" s="2054"/>
      <c r="P80" s="2054"/>
      <c r="Q80" s="2054"/>
      <c r="R80" s="2054"/>
      <c r="S80" s="2054"/>
      <c r="T80" s="2054"/>
      <c r="U80" s="2054"/>
      <c r="V80" s="2054"/>
      <c r="W80" s="2054"/>
      <c r="X80" s="2054"/>
      <c r="Y80" s="2054"/>
      <c r="Z80" s="2054"/>
      <c r="AA80" s="2054"/>
      <c r="AB80" s="58"/>
      <c r="AC80" s="234"/>
      <c r="AD80" s="234"/>
      <c r="AE80" s="234"/>
      <c r="AF80" s="234"/>
      <c r="AG80" s="234"/>
      <c r="AH80" s="234"/>
      <c r="AI80" s="234"/>
      <c r="AJ80" s="234"/>
      <c r="AK80" s="234"/>
    </row>
    <row r="81" spans="1:37" s="320" customFormat="1" x14ac:dyDescent="0.35">
      <c r="A81" s="234"/>
      <c r="B81" s="12"/>
      <c r="C81" s="2053"/>
      <c r="D81" s="2054"/>
      <c r="E81" s="2054"/>
      <c r="F81" s="2054"/>
      <c r="G81" s="2054"/>
      <c r="H81" s="2054"/>
      <c r="I81" s="2054"/>
      <c r="J81" s="2054"/>
      <c r="K81" s="2054"/>
      <c r="L81" s="2054"/>
      <c r="M81" s="2054"/>
      <c r="N81" s="2054"/>
      <c r="O81" s="2054"/>
      <c r="P81" s="2054"/>
      <c r="Q81" s="2054"/>
      <c r="R81" s="2054"/>
      <c r="S81" s="2054"/>
      <c r="T81" s="2054"/>
      <c r="U81" s="2054"/>
      <c r="V81" s="2054"/>
      <c r="W81" s="2054"/>
      <c r="X81" s="2054"/>
      <c r="Y81" s="2054"/>
      <c r="Z81" s="2054"/>
      <c r="AA81" s="2054"/>
      <c r="AB81" s="58"/>
      <c r="AC81" s="234"/>
      <c r="AD81" s="234"/>
      <c r="AE81" s="234"/>
      <c r="AF81" s="234"/>
      <c r="AG81" s="234"/>
      <c r="AH81" s="234"/>
      <c r="AI81" s="234"/>
      <c r="AJ81" s="234"/>
      <c r="AK81" s="234"/>
    </row>
    <row r="82" spans="1:37" s="320" customFormat="1" x14ac:dyDescent="0.35">
      <c r="A82" s="234"/>
      <c r="B82" s="12"/>
      <c r="C82" s="2053"/>
      <c r="D82" s="2054"/>
      <c r="E82" s="2054"/>
      <c r="F82" s="2054"/>
      <c r="G82" s="2054"/>
      <c r="H82" s="2054"/>
      <c r="I82" s="2054"/>
      <c r="J82" s="2054"/>
      <c r="K82" s="2054"/>
      <c r="L82" s="2054"/>
      <c r="M82" s="2054"/>
      <c r="N82" s="2054"/>
      <c r="O82" s="2054"/>
      <c r="P82" s="2054"/>
      <c r="Q82" s="2054"/>
      <c r="R82" s="2054"/>
      <c r="S82" s="2054"/>
      <c r="T82" s="2054"/>
      <c r="U82" s="2054"/>
      <c r="V82" s="2054"/>
      <c r="W82" s="2054"/>
      <c r="X82" s="2054"/>
      <c r="Y82" s="2054"/>
      <c r="Z82" s="2054"/>
      <c r="AA82" s="2054"/>
      <c r="AB82" s="58"/>
      <c r="AC82" s="234"/>
      <c r="AD82" s="234"/>
      <c r="AE82" s="234"/>
      <c r="AF82" s="234"/>
      <c r="AG82" s="234"/>
      <c r="AH82" s="234"/>
      <c r="AI82" s="234"/>
      <c r="AJ82" s="234"/>
      <c r="AK82" s="234"/>
    </row>
    <row r="83" spans="1:37" s="320" customFormat="1" x14ac:dyDescent="0.35">
      <c r="A83" s="234"/>
      <c r="B83" s="12"/>
      <c r="C83" s="2053"/>
      <c r="D83" s="2054"/>
      <c r="E83" s="2054"/>
      <c r="F83" s="2054"/>
      <c r="G83" s="2054"/>
      <c r="H83" s="2054"/>
      <c r="I83" s="2054"/>
      <c r="J83" s="2054"/>
      <c r="K83" s="2054"/>
      <c r="L83" s="2054"/>
      <c r="M83" s="2054"/>
      <c r="N83" s="2054"/>
      <c r="O83" s="2054"/>
      <c r="P83" s="2054"/>
      <c r="Q83" s="2054"/>
      <c r="R83" s="2054"/>
      <c r="S83" s="2054"/>
      <c r="T83" s="2054"/>
      <c r="U83" s="2054"/>
      <c r="V83" s="2054"/>
      <c r="W83" s="2054"/>
      <c r="X83" s="2054"/>
      <c r="Y83" s="2054"/>
      <c r="Z83" s="2054"/>
      <c r="AA83" s="2054"/>
      <c r="AB83" s="58"/>
      <c r="AC83" s="234"/>
      <c r="AD83" s="234"/>
      <c r="AE83" s="234"/>
      <c r="AF83" s="234"/>
      <c r="AG83" s="234"/>
      <c r="AH83" s="234"/>
      <c r="AI83" s="234"/>
      <c r="AJ83" s="234"/>
      <c r="AK83" s="234"/>
    </row>
    <row r="84" spans="1:37" s="320" customFormat="1" x14ac:dyDescent="0.35">
      <c r="A84" s="234"/>
      <c r="B84" s="12"/>
      <c r="C84" s="2053"/>
      <c r="D84" s="2054"/>
      <c r="E84" s="2054"/>
      <c r="F84" s="2054"/>
      <c r="G84" s="2054"/>
      <c r="H84" s="2054"/>
      <c r="I84" s="2054"/>
      <c r="J84" s="2054"/>
      <c r="K84" s="2054"/>
      <c r="L84" s="2054"/>
      <c r="M84" s="2054"/>
      <c r="N84" s="2054"/>
      <c r="O84" s="2054"/>
      <c r="P84" s="2054"/>
      <c r="Q84" s="2054"/>
      <c r="R84" s="2054"/>
      <c r="S84" s="2054"/>
      <c r="T84" s="2054"/>
      <c r="U84" s="2054"/>
      <c r="V84" s="2054"/>
      <c r="W84" s="2054"/>
      <c r="X84" s="2054"/>
      <c r="Y84" s="2054"/>
      <c r="Z84" s="2054"/>
      <c r="AA84" s="2054"/>
      <c r="AB84" s="58"/>
      <c r="AC84" s="234"/>
      <c r="AD84" s="234"/>
      <c r="AE84" s="234"/>
      <c r="AF84" s="234"/>
      <c r="AG84" s="234"/>
      <c r="AH84" s="234"/>
      <c r="AI84" s="234"/>
      <c r="AJ84" s="234"/>
      <c r="AK84" s="234"/>
    </row>
    <row r="85" spans="1:37" s="320" customFormat="1" x14ac:dyDescent="0.35">
      <c r="A85" s="234"/>
      <c r="B85" s="12"/>
      <c r="C85" s="2053"/>
      <c r="D85" s="2054"/>
      <c r="E85" s="2054"/>
      <c r="F85" s="2054"/>
      <c r="G85" s="2054"/>
      <c r="H85" s="2054"/>
      <c r="I85" s="2054"/>
      <c r="J85" s="2054"/>
      <c r="K85" s="2054"/>
      <c r="L85" s="2054"/>
      <c r="M85" s="2054"/>
      <c r="N85" s="2054"/>
      <c r="O85" s="2054"/>
      <c r="P85" s="2054"/>
      <c r="Q85" s="2054"/>
      <c r="R85" s="2054"/>
      <c r="S85" s="2054"/>
      <c r="T85" s="2054"/>
      <c r="U85" s="2054"/>
      <c r="V85" s="2054"/>
      <c r="W85" s="2054"/>
      <c r="X85" s="2054"/>
      <c r="Y85" s="2054"/>
      <c r="Z85" s="2054"/>
      <c r="AA85" s="2054"/>
      <c r="AB85" s="58"/>
      <c r="AC85" s="234"/>
      <c r="AD85" s="234"/>
      <c r="AE85" s="234"/>
      <c r="AF85" s="234"/>
      <c r="AG85" s="234"/>
      <c r="AH85" s="234"/>
      <c r="AI85" s="234"/>
      <c r="AJ85" s="234"/>
      <c r="AK85" s="234"/>
    </row>
    <row r="86" spans="1:37" s="320" customFormat="1" x14ac:dyDescent="0.35">
      <c r="A86" s="234"/>
      <c r="B86" s="12"/>
      <c r="C86" s="2053"/>
      <c r="D86" s="2054"/>
      <c r="E86" s="2054"/>
      <c r="F86" s="2054"/>
      <c r="G86" s="2054"/>
      <c r="H86" s="2054"/>
      <c r="I86" s="2054"/>
      <c r="J86" s="2054"/>
      <c r="K86" s="2054"/>
      <c r="L86" s="2054"/>
      <c r="M86" s="2054"/>
      <c r="N86" s="2054"/>
      <c r="O86" s="2054"/>
      <c r="P86" s="2054"/>
      <c r="Q86" s="2054"/>
      <c r="R86" s="2054"/>
      <c r="S86" s="2054"/>
      <c r="T86" s="2054"/>
      <c r="U86" s="2054"/>
      <c r="V86" s="2054"/>
      <c r="W86" s="2054"/>
      <c r="X86" s="2054"/>
      <c r="Y86" s="2054"/>
      <c r="Z86" s="2054"/>
      <c r="AA86" s="2054"/>
      <c r="AB86" s="58"/>
      <c r="AC86" s="234"/>
      <c r="AD86" s="234"/>
      <c r="AE86" s="234"/>
      <c r="AF86" s="234"/>
      <c r="AG86" s="234"/>
      <c r="AH86" s="234"/>
      <c r="AI86" s="234"/>
      <c r="AJ86" s="234"/>
      <c r="AK86" s="234"/>
    </row>
    <row r="87" spans="1:37" s="320" customFormat="1" x14ac:dyDescent="0.35">
      <c r="A87" s="234"/>
      <c r="B87" s="12"/>
      <c r="C87" s="2053"/>
      <c r="D87" s="2054"/>
      <c r="E87" s="2054"/>
      <c r="F87" s="2054"/>
      <c r="G87" s="2054"/>
      <c r="H87" s="2054"/>
      <c r="I87" s="2054"/>
      <c r="J87" s="2054"/>
      <c r="K87" s="2054"/>
      <c r="L87" s="2054"/>
      <c r="M87" s="2054"/>
      <c r="N87" s="2054"/>
      <c r="O87" s="2054"/>
      <c r="P87" s="2054"/>
      <c r="Q87" s="2054"/>
      <c r="R87" s="2054"/>
      <c r="S87" s="2054"/>
      <c r="T87" s="2054"/>
      <c r="U87" s="2054"/>
      <c r="V87" s="2054"/>
      <c r="W87" s="2054"/>
      <c r="X87" s="2054"/>
      <c r="Y87" s="2054"/>
      <c r="Z87" s="2054"/>
      <c r="AA87" s="2054"/>
      <c r="AB87" s="58"/>
      <c r="AC87" s="234"/>
      <c r="AD87" s="234"/>
      <c r="AE87" s="234"/>
      <c r="AF87" s="234"/>
      <c r="AG87" s="234"/>
      <c r="AH87" s="234"/>
      <c r="AI87" s="234"/>
      <c r="AJ87" s="234"/>
      <c r="AK87" s="234"/>
    </row>
    <row r="88" spans="1:37" x14ac:dyDescent="0.35">
      <c r="A88" s="234"/>
      <c r="B88" s="12"/>
      <c r="C88" s="2053"/>
      <c r="D88" s="2054"/>
      <c r="E88" s="2054"/>
      <c r="F88" s="2054"/>
      <c r="G88" s="2054"/>
      <c r="H88" s="2054"/>
      <c r="I88" s="2054"/>
      <c r="J88" s="2054"/>
      <c r="K88" s="2054"/>
      <c r="L88" s="2054"/>
      <c r="M88" s="2054"/>
      <c r="N88" s="2054"/>
      <c r="O88" s="2054"/>
      <c r="P88" s="2054"/>
      <c r="Q88" s="2054"/>
      <c r="R88" s="2054"/>
      <c r="S88" s="2054"/>
      <c r="T88" s="2054"/>
      <c r="U88" s="2054"/>
      <c r="V88" s="2054"/>
      <c r="W88" s="2054"/>
      <c r="X88" s="2054"/>
      <c r="Y88" s="2054"/>
      <c r="Z88" s="2054"/>
      <c r="AA88" s="2054"/>
      <c r="AB88" s="58"/>
      <c r="AC88" s="234"/>
      <c r="AD88" s="234"/>
      <c r="AE88" s="234"/>
      <c r="AF88" s="234"/>
      <c r="AG88" s="234"/>
      <c r="AH88" s="234"/>
      <c r="AI88" s="234"/>
      <c r="AJ88" s="234"/>
      <c r="AK88" s="234"/>
    </row>
    <row r="89" spans="1:37" x14ac:dyDescent="0.35">
      <c r="A89" s="234"/>
      <c r="B89" s="12"/>
      <c r="C89" s="2053"/>
      <c r="D89" s="2054"/>
      <c r="E89" s="2054"/>
      <c r="F89" s="2054"/>
      <c r="G89" s="2054"/>
      <c r="H89" s="2054"/>
      <c r="I89" s="2054"/>
      <c r="J89" s="2054"/>
      <c r="K89" s="2054"/>
      <c r="L89" s="2054"/>
      <c r="M89" s="2054"/>
      <c r="N89" s="2054"/>
      <c r="O89" s="2054"/>
      <c r="P89" s="2054"/>
      <c r="Q89" s="2054"/>
      <c r="R89" s="2054"/>
      <c r="S89" s="2054"/>
      <c r="T89" s="2054"/>
      <c r="U89" s="2054"/>
      <c r="V89" s="2054"/>
      <c r="W89" s="2054"/>
      <c r="X89" s="2054"/>
      <c r="Y89" s="2054"/>
      <c r="Z89" s="2054"/>
      <c r="AA89" s="2054"/>
      <c r="AB89" s="58"/>
      <c r="AC89" s="234"/>
      <c r="AD89" s="234"/>
      <c r="AE89" s="234"/>
      <c r="AF89" s="234"/>
      <c r="AG89" s="234"/>
      <c r="AH89" s="234"/>
      <c r="AI89" s="234"/>
      <c r="AJ89" s="234"/>
      <c r="AK89" s="234"/>
    </row>
    <row r="90" spans="1:37" x14ac:dyDescent="0.35">
      <c r="A90" s="234"/>
      <c r="B90" s="13"/>
      <c r="C90" s="411"/>
      <c r="D90" s="411"/>
      <c r="E90" s="411"/>
      <c r="F90" s="411"/>
      <c r="G90" s="411"/>
      <c r="H90" s="411"/>
      <c r="I90" s="411"/>
      <c r="J90" s="411"/>
      <c r="K90" s="411"/>
      <c r="L90" s="411"/>
      <c r="M90" s="411"/>
      <c r="N90" s="411"/>
      <c r="O90" s="411"/>
      <c r="P90" s="411"/>
      <c r="Q90" s="411"/>
      <c r="R90" s="411"/>
      <c r="S90" s="411"/>
      <c r="T90" s="411"/>
      <c r="U90" s="411"/>
      <c r="V90" s="411"/>
      <c r="W90" s="411"/>
      <c r="X90" s="411"/>
      <c r="Y90" s="411"/>
      <c r="Z90" s="411"/>
      <c r="AA90" s="411"/>
      <c r="AB90" s="14"/>
      <c r="AC90" s="234"/>
      <c r="AD90" s="234"/>
      <c r="AE90" s="234"/>
      <c r="AF90" s="234"/>
      <c r="AG90" s="234"/>
      <c r="AH90" s="234"/>
      <c r="AI90" s="234"/>
      <c r="AJ90" s="234"/>
      <c r="AK90" s="234"/>
    </row>
    <row r="91" spans="1:37" ht="15" thickBot="1" x14ac:dyDescent="0.4">
      <c r="A91" s="234"/>
      <c r="B91" s="15"/>
      <c r="C91" s="412"/>
      <c r="D91" s="412"/>
      <c r="E91" s="412"/>
      <c r="F91" s="412"/>
      <c r="G91" s="412"/>
      <c r="H91" s="412"/>
      <c r="I91" s="412"/>
      <c r="J91" s="412"/>
      <c r="K91" s="412"/>
      <c r="L91" s="412"/>
      <c r="M91" s="412"/>
      <c r="N91" s="412"/>
      <c r="O91" s="412"/>
      <c r="P91" s="412"/>
      <c r="Q91" s="412"/>
      <c r="R91" s="412"/>
      <c r="S91" s="412"/>
      <c r="T91" s="412"/>
      <c r="U91" s="412"/>
      <c r="V91" s="412"/>
      <c r="W91" s="412"/>
      <c r="X91" s="412"/>
      <c r="Y91" s="412"/>
      <c r="Z91" s="412"/>
      <c r="AA91" s="412"/>
      <c r="AB91" s="16"/>
      <c r="AC91" s="234"/>
      <c r="AD91" s="234"/>
      <c r="AE91" s="234"/>
      <c r="AF91" s="234"/>
      <c r="AG91" s="234"/>
      <c r="AH91" s="234"/>
      <c r="AI91" s="234"/>
      <c r="AJ91" s="234"/>
      <c r="AK91" s="234"/>
    </row>
    <row r="92" spans="1:37" ht="15.5" x14ac:dyDescent="0.35">
      <c r="A92" s="234"/>
      <c r="B92" s="266"/>
      <c r="C92" s="2055" t="s">
        <v>41</v>
      </c>
      <c r="D92" s="2056"/>
      <c r="E92" s="2056"/>
      <c r="F92" s="2056"/>
      <c r="G92" s="2057"/>
      <c r="H92" s="2055" t="s">
        <v>595</v>
      </c>
      <c r="I92" s="2057"/>
      <c r="J92" s="2055" t="s">
        <v>595</v>
      </c>
      <c r="K92" s="2056"/>
      <c r="L92" s="2056"/>
      <c r="M92" s="2057"/>
      <c r="N92" s="2055" t="s">
        <v>49</v>
      </c>
      <c r="O92" s="2056"/>
      <c r="P92" s="2056"/>
      <c r="Q92" s="2056"/>
      <c r="R92" s="2056"/>
      <c r="S92" s="2056"/>
      <c r="T92" s="2056"/>
      <c r="U92" s="2056"/>
      <c r="V92" s="2062" t="s">
        <v>50</v>
      </c>
      <c r="W92" s="2062"/>
      <c r="X92" s="2062"/>
      <c r="Y92" s="2062"/>
      <c r="Z92" s="2062"/>
      <c r="AA92" s="2062"/>
      <c r="AB92" s="413"/>
      <c r="AC92" s="234"/>
      <c r="AD92" s="234"/>
      <c r="AE92" s="234"/>
      <c r="AF92" s="234"/>
      <c r="AG92" s="234"/>
      <c r="AH92" s="234"/>
      <c r="AI92" s="234"/>
      <c r="AJ92" s="234"/>
      <c r="AK92" s="234"/>
    </row>
    <row r="93" spans="1:37" ht="16" thickBot="1" x14ac:dyDescent="0.4">
      <c r="A93" s="234"/>
      <c r="B93" s="414"/>
      <c r="C93" s="2058"/>
      <c r="D93" s="2059"/>
      <c r="E93" s="2059"/>
      <c r="F93" s="2059"/>
      <c r="G93" s="2060"/>
      <c r="H93" s="2058" t="s">
        <v>816</v>
      </c>
      <c r="I93" s="2060"/>
      <c r="J93" s="2058" t="s">
        <v>596</v>
      </c>
      <c r="K93" s="2059"/>
      <c r="L93" s="2059"/>
      <c r="M93" s="2060"/>
      <c r="N93" s="2058"/>
      <c r="O93" s="2059"/>
      <c r="P93" s="2059"/>
      <c r="Q93" s="2059"/>
      <c r="R93" s="2059"/>
      <c r="S93" s="2059"/>
      <c r="T93" s="2059"/>
      <c r="U93" s="2059"/>
      <c r="V93" s="2063"/>
      <c r="W93" s="2063"/>
      <c r="X93" s="2063"/>
      <c r="Y93" s="2063"/>
      <c r="Z93" s="2063"/>
      <c r="AA93" s="2063"/>
      <c r="AB93" s="413"/>
      <c r="AC93" s="234"/>
      <c r="AD93" s="234"/>
      <c r="AE93" s="234"/>
      <c r="AF93" s="234"/>
      <c r="AG93" s="234"/>
      <c r="AH93" s="234"/>
      <c r="AI93" s="234"/>
      <c r="AJ93" s="234"/>
      <c r="AK93" s="234"/>
    </row>
    <row r="94" spans="1:37" x14ac:dyDescent="0.35">
      <c r="A94" s="234"/>
      <c r="B94" s="266"/>
      <c r="C94" s="2064" t="s">
        <v>335</v>
      </c>
      <c r="D94" s="2065"/>
      <c r="E94" s="2065"/>
      <c r="F94" s="2065"/>
      <c r="G94" s="2066"/>
      <c r="H94" s="2067">
        <v>1.34</v>
      </c>
      <c r="I94" s="2066"/>
      <c r="J94" s="2067">
        <v>0.12</v>
      </c>
      <c r="K94" s="2065"/>
      <c r="L94" s="2065"/>
      <c r="M94" s="2066"/>
      <c r="N94" s="2187">
        <v>8.9599999999999999E-2</v>
      </c>
      <c r="O94" s="2188"/>
      <c r="P94" s="2188"/>
      <c r="Q94" s="2188"/>
      <c r="R94" s="2188"/>
      <c r="S94" s="2188"/>
      <c r="T94" s="2188"/>
      <c r="U94" s="2189"/>
      <c r="V94" s="2071" t="s">
        <v>722</v>
      </c>
      <c r="W94" s="2072"/>
      <c r="X94" s="2072"/>
      <c r="Y94" s="2072"/>
      <c r="Z94" s="2072"/>
      <c r="AA94" s="2072"/>
      <c r="AB94" s="210"/>
      <c r="AC94" s="234"/>
      <c r="AD94" s="234"/>
      <c r="AE94" s="234"/>
      <c r="AF94" s="234"/>
      <c r="AG94" s="234"/>
      <c r="AH94" s="234"/>
      <c r="AI94" s="234"/>
      <c r="AJ94" s="234"/>
      <c r="AK94" s="234"/>
    </row>
    <row r="95" spans="1:37" x14ac:dyDescent="0.35">
      <c r="A95" s="234"/>
      <c r="B95" s="266"/>
      <c r="C95" s="2075" t="s">
        <v>349</v>
      </c>
      <c r="D95" s="2076"/>
      <c r="E95" s="2076"/>
      <c r="F95" s="2076"/>
      <c r="G95" s="2077"/>
      <c r="H95" s="2078">
        <v>0.27</v>
      </c>
      <c r="I95" s="2077"/>
      <c r="J95" s="2078">
        <v>0</v>
      </c>
      <c r="K95" s="2076"/>
      <c r="L95" s="2076"/>
      <c r="M95" s="2077"/>
      <c r="N95" s="2190">
        <v>0</v>
      </c>
      <c r="O95" s="2191"/>
      <c r="P95" s="2191"/>
      <c r="Q95" s="2191"/>
      <c r="R95" s="2191"/>
      <c r="S95" s="2191"/>
      <c r="T95" s="2191"/>
      <c r="U95" s="2192"/>
      <c r="V95" s="2073"/>
      <c r="W95" s="2074"/>
      <c r="X95" s="2074"/>
      <c r="Y95" s="2074"/>
      <c r="Z95" s="2074"/>
      <c r="AA95" s="2074"/>
      <c r="AB95" s="210"/>
      <c r="AC95" s="234"/>
      <c r="AD95" s="234"/>
      <c r="AE95" s="234"/>
      <c r="AF95" s="234"/>
      <c r="AG95" s="234"/>
      <c r="AH95" s="234"/>
      <c r="AI95" s="234"/>
      <c r="AJ95" s="234"/>
      <c r="AK95" s="234"/>
    </row>
    <row r="96" spans="1:37" x14ac:dyDescent="0.35">
      <c r="A96" s="234"/>
      <c r="B96" s="266"/>
      <c r="C96" s="2075" t="s">
        <v>337</v>
      </c>
      <c r="D96" s="2076"/>
      <c r="E96" s="2076"/>
      <c r="F96" s="2076"/>
      <c r="G96" s="2077"/>
      <c r="H96" s="2078">
        <v>0</v>
      </c>
      <c r="I96" s="2077"/>
      <c r="J96" s="2078">
        <v>1.1200000000000001</v>
      </c>
      <c r="K96" s="2076"/>
      <c r="L96" s="2076"/>
      <c r="M96" s="2077"/>
      <c r="N96" s="2193" t="e">
        <v>#DIV/0!</v>
      </c>
      <c r="O96" s="2194"/>
      <c r="P96" s="2194"/>
      <c r="Q96" s="2194"/>
      <c r="R96" s="2194"/>
      <c r="S96" s="2194"/>
      <c r="T96" s="2194"/>
      <c r="U96" s="2195"/>
      <c r="V96" s="2073"/>
      <c r="W96" s="2074"/>
      <c r="X96" s="2074"/>
      <c r="Y96" s="2074"/>
      <c r="Z96" s="2074"/>
      <c r="AA96" s="2074"/>
      <c r="AB96" s="210"/>
      <c r="AC96" s="234"/>
      <c r="AD96" s="234"/>
      <c r="AE96" s="234"/>
      <c r="AF96" s="234"/>
      <c r="AG96" s="234"/>
      <c r="AH96" s="234"/>
      <c r="AI96" s="234"/>
      <c r="AJ96" s="234"/>
      <c r="AK96" s="234"/>
    </row>
    <row r="97" spans="1:37" ht="15" thickBot="1" x14ac:dyDescent="0.4">
      <c r="A97" s="234"/>
      <c r="B97" s="266"/>
      <c r="C97" s="2075" t="s">
        <v>350</v>
      </c>
      <c r="D97" s="2076"/>
      <c r="E97" s="2076"/>
      <c r="F97" s="2076"/>
      <c r="G97" s="2077"/>
      <c r="H97" s="2078">
        <v>1.61</v>
      </c>
      <c r="I97" s="2077"/>
      <c r="J97" s="2078">
        <v>1.24</v>
      </c>
      <c r="K97" s="2076"/>
      <c r="L97" s="2076"/>
      <c r="M97" s="2077"/>
      <c r="N97" s="2190">
        <v>0.7702</v>
      </c>
      <c r="O97" s="2191"/>
      <c r="P97" s="2191"/>
      <c r="Q97" s="2191"/>
      <c r="R97" s="2191"/>
      <c r="S97" s="2191"/>
      <c r="T97" s="2191"/>
      <c r="U97" s="2192"/>
      <c r="V97" s="2079"/>
      <c r="W97" s="2080"/>
      <c r="X97" s="2080"/>
      <c r="Y97" s="2080"/>
      <c r="Z97" s="2080"/>
      <c r="AA97" s="2080"/>
      <c r="AB97" s="210"/>
      <c r="AC97" s="234"/>
      <c r="AD97" s="234"/>
      <c r="AE97" s="234"/>
      <c r="AF97" s="234"/>
      <c r="AG97" s="234"/>
      <c r="AH97" s="234"/>
      <c r="AI97" s="234"/>
      <c r="AJ97" s="234"/>
      <c r="AK97" s="234"/>
    </row>
    <row r="98" spans="1:37" x14ac:dyDescent="0.35">
      <c r="A98" s="234"/>
      <c r="B98" s="266"/>
      <c r="C98" s="2075" t="s">
        <v>338</v>
      </c>
      <c r="D98" s="2076"/>
      <c r="E98" s="2076"/>
      <c r="F98" s="2076"/>
      <c r="G98" s="2077"/>
      <c r="H98" s="2078">
        <v>4.4800000000000004</v>
      </c>
      <c r="I98" s="2077"/>
      <c r="J98" s="2078">
        <v>0.9</v>
      </c>
      <c r="K98" s="2076"/>
      <c r="L98" s="2076"/>
      <c r="M98" s="2077"/>
      <c r="N98" s="2190">
        <v>0.2009</v>
      </c>
      <c r="O98" s="2191"/>
      <c r="P98" s="2191"/>
      <c r="Q98" s="2191"/>
      <c r="R98" s="2191"/>
      <c r="S98" s="2191"/>
      <c r="T98" s="2191"/>
      <c r="U98" s="2192"/>
      <c r="V98" s="2071" t="s">
        <v>723</v>
      </c>
      <c r="W98" s="2072"/>
      <c r="X98" s="2072"/>
      <c r="Y98" s="2072"/>
      <c r="Z98" s="2072"/>
      <c r="AA98" s="2072"/>
      <c r="AB98" s="210"/>
      <c r="AC98" s="234"/>
      <c r="AD98" s="234"/>
      <c r="AE98" s="234"/>
      <c r="AF98" s="234"/>
      <c r="AG98" s="234"/>
      <c r="AH98" s="234"/>
      <c r="AI98" s="234"/>
      <c r="AJ98" s="234"/>
      <c r="AK98" s="234"/>
    </row>
    <row r="99" spans="1:37" x14ac:dyDescent="0.35">
      <c r="A99" s="234"/>
      <c r="B99" s="266"/>
      <c r="C99" s="2075" t="s">
        <v>339</v>
      </c>
      <c r="D99" s="2076"/>
      <c r="E99" s="2076"/>
      <c r="F99" s="2076"/>
      <c r="G99" s="2077"/>
      <c r="H99" s="2078">
        <v>0.22</v>
      </c>
      <c r="I99" s="2077"/>
      <c r="J99" s="2078">
        <v>1.1599999999999999</v>
      </c>
      <c r="K99" s="2076"/>
      <c r="L99" s="2076"/>
      <c r="M99" s="2077"/>
      <c r="N99" s="2190">
        <v>5.2727000000000004</v>
      </c>
      <c r="O99" s="2191"/>
      <c r="P99" s="2191"/>
      <c r="Q99" s="2191"/>
      <c r="R99" s="2191"/>
      <c r="S99" s="2191"/>
      <c r="T99" s="2191"/>
      <c r="U99" s="2192"/>
      <c r="V99" s="2073"/>
      <c r="W99" s="2074"/>
      <c r="X99" s="2074"/>
      <c r="Y99" s="2074"/>
      <c r="Z99" s="2074"/>
      <c r="AA99" s="2074"/>
      <c r="AB99" s="210"/>
      <c r="AC99" s="234"/>
      <c r="AD99" s="234"/>
      <c r="AE99" s="234"/>
      <c r="AF99" s="234"/>
      <c r="AG99" s="234"/>
      <c r="AH99" s="234"/>
      <c r="AI99" s="234"/>
      <c r="AJ99" s="234"/>
      <c r="AK99" s="234"/>
    </row>
    <row r="100" spans="1:37" x14ac:dyDescent="0.35">
      <c r="A100" s="234"/>
      <c r="B100" s="266"/>
      <c r="C100" s="2075" t="s">
        <v>340</v>
      </c>
      <c r="D100" s="2076"/>
      <c r="E100" s="2076"/>
      <c r="F100" s="2076"/>
      <c r="G100" s="2077"/>
      <c r="H100" s="2078">
        <v>1.04</v>
      </c>
      <c r="I100" s="2077"/>
      <c r="J100" s="2078">
        <v>0.86</v>
      </c>
      <c r="K100" s="2076"/>
      <c r="L100" s="2076"/>
      <c r="M100" s="2077"/>
      <c r="N100" s="2190">
        <v>0.82689999999999997</v>
      </c>
      <c r="O100" s="2191"/>
      <c r="P100" s="2191"/>
      <c r="Q100" s="2191"/>
      <c r="R100" s="2191"/>
      <c r="S100" s="2191"/>
      <c r="T100" s="2191"/>
      <c r="U100" s="2192"/>
      <c r="V100" s="2073"/>
      <c r="W100" s="2074"/>
      <c r="X100" s="2074"/>
      <c r="Y100" s="2074"/>
      <c r="Z100" s="2074"/>
      <c r="AA100" s="2074"/>
      <c r="AB100" s="210"/>
      <c r="AC100" s="234"/>
      <c r="AD100" s="234"/>
      <c r="AE100" s="234"/>
      <c r="AF100" s="234"/>
      <c r="AG100" s="234"/>
      <c r="AH100" s="234"/>
      <c r="AI100" s="234"/>
      <c r="AJ100" s="234"/>
      <c r="AK100" s="234"/>
    </row>
    <row r="101" spans="1:37" ht="15" thickBot="1" x14ac:dyDescent="0.4">
      <c r="A101" s="234"/>
      <c r="B101" s="266"/>
      <c r="C101" s="2075" t="s">
        <v>385</v>
      </c>
      <c r="D101" s="2076"/>
      <c r="E101" s="2076"/>
      <c r="F101" s="2076"/>
      <c r="G101" s="2077"/>
      <c r="H101" s="2078">
        <v>5.74</v>
      </c>
      <c r="I101" s="2077"/>
      <c r="J101" s="2078">
        <v>2.92</v>
      </c>
      <c r="K101" s="2076"/>
      <c r="L101" s="2076"/>
      <c r="M101" s="2077"/>
      <c r="N101" s="2190">
        <v>0.50870000000000004</v>
      </c>
      <c r="O101" s="2191"/>
      <c r="P101" s="2191"/>
      <c r="Q101" s="2191"/>
      <c r="R101" s="2191"/>
      <c r="S101" s="2191"/>
      <c r="T101" s="2191"/>
      <c r="U101" s="2192"/>
      <c r="V101" s="2079"/>
      <c r="W101" s="2080"/>
      <c r="X101" s="2080"/>
      <c r="Y101" s="2080"/>
      <c r="Z101" s="2080"/>
      <c r="AA101" s="2080"/>
      <c r="AB101" s="210"/>
      <c r="AC101" s="234"/>
      <c r="AD101" s="234"/>
      <c r="AE101" s="234"/>
      <c r="AF101" s="234"/>
      <c r="AG101" s="234"/>
      <c r="AH101" s="234"/>
      <c r="AI101" s="234"/>
      <c r="AJ101" s="234"/>
      <c r="AK101" s="234"/>
    </row>
    <row r="102" spans="1:37" x14ac:dyDescent="0.35">
      <c r="A102" s="234"/>
      <c r="B102" s="266"/>
      <c r="C102" s="2075" t="s">
        <v>341</v>
      </c>
      <c r="D102" s="2076"/>
      <c r="E102" s="2076"/>
      <c r="F102" s="2076"/>
      <c r="G102" s="2077"/>
      <c r="H102" s="2078">
        <v>0.32</v>
      </c>
      <c r="I102" s="2077"/>
      <c r="J102" s="2078">
        <v>1.91</v>
      </c>
      <c r="K102" s="2076"/>
      <c r="L102" s="2076"/>
      <c r="M102" s="2077"/>
      <c r="N102" s="2190">
        <v>5.9687999999999999</v>
      </c>
      <c r="O102" s="2191"/>
      <c r="P102" s="2191"/>
      <c r="Q102" s="2191"/>
      <c r="R102" s="2191"/>
      <c r="S102" s="2191"/>
      <c r="T102" s="2191"/>
      <c r="U102" s="2192"/>
      <c r="V102" s="2071" t="s">
        <v>1388</v>
      </c>
      <c r="W102" s="2072"/>
      <c r="X102" s="2072"/>
      <c r="Y102" s="2072"/>
      <c r="Z102" s="2072"/>
      <c r="AA102" s="2072"/>
      <c r="AB102" s="210"/>
      <c r="AC102" s="234"/>
      <c r="AD102" s="234"/>
      <c r="AE102" s="234"/>
      <c r="AF102" s="234"/>
      <c r="AG102" s="234"/>
      <c r="AH102" s="234"/>
      <c r="AI102" s="234"/>
      <c r="AJ102" s="234"/>
      <c r="AK102" s="234"/>
    </row>
    <row r="103" spans="1:37" x14ac:dyDescent="0.35">
      <c r="A103" s="234"/>
      <c r="B103" s="266"/>
      <c r="C103" s="2075" t="s">
        <v>342</v>
      </c>
      <c r="D103" s="2076"/>
      <c r="E103" s="2076"/>
      <c r="F103" s="2076"/>
      <c r="G103" s="2077"/>
      <c r="H103" s="2078">
        <v>2.15</v>
      </c>
      <c r="I103" s="2077"/>
      <c r="J103" s="2078">
        <v>0.89</v>
      </c>
      <c r="K103" s="2076"/>
      <c r="L103" s="2076"/>
      <c r="M103" s="2077"/>
      <c r="N103" s="2190">
        <v>0.41399999999999998</v>
      </c>
      <c r="O103" s="2191"/>
      <c r="P103" s="2191"/>
      <c r="Q103" s="2191"/>
      <c r="R103" s="2191"/>
      <c r="S103" s="2191"/>
      <c r="T103" s="2191"/>
      <c r="U103" s="2192"/>
      <c r="V103" s="2073"/>
      <c r="W103" s="2074"/>
      <c r="X103" s="2074"/>
      <c r="Y103" s="2074"/>
      <c r="Z103" s="2074"/>
      <c r="AA103" s="2074"/>
      <c r="AB103" s="210"/>
      <c r="AC103" s="234"/>
      <c r="AD103" s="234"/>
      <c r="AE103" s="234"/>
      <c r="AF103" s="234"/>
      <c r="AG103" s="234"/>
      <c r="AH103" s="234"/>
      <c r="AI103" s="234"/>
      <c r="AJ103" s="234"/>
      <c r="AK103" s="234"/>
    </row>
    <row r="104" spans="1:37" x14ac:dyDescent="0.35">
      <c r="A104" s="234"/>
      <c r="B104" s="266"/>
      <c r="C104" s="2075" t="s">
        <v>343</v>
      </c>
      <c r="D104" s="2076"/>
      <c r="E104" s="2076"/>
      <c r="F104" s="2076"/>
      <c r="G104" s="2077"/>
      <c r="H104" s="2078">
        <v>1.78</v>
      </c>
      <c r="I104" s="2077"/>
      <c r="J104" s="2078">
        <v>5.36</v>
      </c>
      <c r="K104" s="2076"/>
      <c r="L104" s="2076"/>
      <c r="M104" s="2077"/>
      <c r="N104" s="2190">
        <v>3.0112000000000001</v>
      </c>
      <c r="O104" s="2191"/>
      <c r="P104" s="2191"/>
      <c r="Q104" s="2191"/>
      <c r="R104" s="2191"/>
      <c r="S104" s="2191"/>
      <c r="T104" s="2191"/>
      <c r="U104" s="2192"/>
      <c r="V104" s="2073"/>
      <c r="W104" s="2074"/>
      <c r="X104" s="2074"/>
      <c r="Y104" s="2074"/>
      <c r="Z104" s="2074"/>
      <c r="AA104" s="2074"/>
      <c r="AB104" s="210"/>
      <c r="AC104" s="234"/>
      <c r="AD104" s="234"/>
      <c r="AE104" s="234"/>
      <c r="AF104" s="234"/>
      <c r="AG104" s="234"/>
      <c r="AH104" s="234"/>
      <c r="AI104" s="234"/>
      <c r="AJ104" s="234"/>
      <c r="AK104" s="234"/>
    </row>
    <row r="105" spans="1:37" ht="15" thickBot="1" x14ac:dyDescent="0.4">
      <c r="A105" s="234"/>
      <c r="B105" s="18"/>
      <c r="C105" s="2075" t="s">
        <v>352</v>
      </c>
      <c r="D105" s="2076"/>
      <c r="E105" s="2076"/>
      <c r="F105" s="2076"/>
      <c r="G105" s="2077"/>
      <c r="H105" s="2078">
        <v>4.25</v>
      </c>
      <c r="I105" s="2077"/>
      <c r="J105" s="2078">
        <v>8.16</v>
      </c>
      <c r="K105" s="2076"/>
      <c r="L105" s="2076"/>
      <c r="M105" s="2077"/>
      <c r="N105" s="2190">
        <v>1.92</v>
      </c>
      <c r="O105" s="2191"/>
      <c r="P105" s="2191"/>
      <c r="Q105" s="2191"/>
      <c r="R105" s="2191"/>
      <c r="S105" s="2191"/>
      <c r="T105" s="2191"/>
      <c r="U105" s="2192"/>
      <c r="V105" s="2079"/>
      <c r="W105" s="2080"/>
      <c r="X105" s="2080"/>
      <c r="Y105" s="2080"/>
      <c r="Z105" s="2080"/>
      <c r="AA105" s="2080"/>
      <c r="AB105" s="212"/>
      <c r="AC105" s="234"/>
      <c r="AD105" s="234"/>
      <c r="AE105" s="234"/>
      <c r="AF105" s="234"/>
      <c r="AG105" s="234"/>
      <c r="AH105" s="234"/>
      <c r="AI105" s="234"/>
      <c r="AJ105" s="234"/>
      <c r="AK105" s="234"/>
    </row>
    <row r="106" spans="1:37" ht="26" customHeight="1" x14ac:dyDescent="0.35">
      <c r="A106" s="234"/>
      <c r="B106" s="266"/>
      <c r="C106" s="2075" t="s">
        <v>344</v>
      </c>
      <c r="D106" s="2076"/>
      <c r="E106" s="2076"/>
      <c r="F106" s="2076"/>
      <c r="G106" s="2077"/>
      <c r="H106" s="2078">
        <v>0</v>
      </c>
      <c r="I106" s="2077"/>
      <c r="J106" s="2078">
        <v>1.04</v>
      </c>
      <c r="K106" s="2076"/>
      <c r="L106" s="2076"/>
      <c r="M106" s="2077"/>
      <c r="N106" s="2193" t="e">
        <v>#DIV/0!</v>
      </c>
      <c r="O106" s="2194"/>
      <c r="P106" s="2194"/>
      <c r="Q106" s="2194"/>
      <c r="R106" s="2194"/>
      <c r="S106" s="2194"/>
      <c r="T106" s="2194"/>
      <c r="U106" s="2195"/>
      <c r="V106" s="2091" t="s">
        <v>1389</v>
      </c>
      <c r="W106" s="2092"/>
      <c r="X106" s="2092"/>
      <c r="Y106" s="2092"/>
      <c r="Z106" s="2092"/>
      <c r="AA106" s="2092"/>
      <c r="AB106" s="210"/>
      <c r="AC106" s="234"/>
      <c r="AD106" s="234"/>
      <c r="AE106" s="234"/>
      <c r="AF106" s="234"/>
      <c r="AG106" s="234"/>
      <c r="AH106" s="234"/>
      <c r="AI106" s="234"/>
      <c r="AJ106" s="234"/>
      <c r="AK106" s="234"/>
    </row>
    <row r="107" spans="1:37" ht="26" customHeight="1" x14ac:dyDescent="0.35">
      <c r="A107" s="234"/>
      <c r="B107" s="266"/>
      <c r="C107" s="2075" t="s">
        <v>345</v>
      </c>
      <c r="D107" s="2076"/>
      <c r="E107" s="2076"/>
      <c r="F107" s="2076"/>
      <c r="G107" s="2077"/>
      <c r="H107" s="2078">
        <v>1.71</v>
      </c>
      <c r="I107" s="2077"/>
      <c r="J107" s="2078">
        <v>0.9</v>
      </c>
      <c r="K107" s="2076"/>
      <c r="L107" s="2076"/>
      <c r="M107" s="2077"/>
      <c r="N107" s="2190">
        <v>0</v>
      </c>
      <c r="O107" s="2191"/>
      <c r="P107" s="2191"/>
      <c r="Q107" s="2191"/>
      <c r="R107" s="2191"/>
      <c r="S107" s="2191"/>
      <c r="T107" s="2191"/>
      <c r="U107" s="2192"/>
      <c r="V107" s="2093" t="s">
        <v>1390</v>
      </c>
      <c r="W107" s="2094"/>
      <c r="X107" s="2094"/>
      <c r="Y107" s="2094"/>
      <c r="Z107" s="2094"/>
      <c r="AA107" s="2094"/>
      <c r="AB107" s="210"/>
      <c r="AC107" s="234"/>
      <c r="AD107" s="234"/>
      <c r="AE107" s="234"/>
      <c r="AF107" s="234"/>
      <c r="AG107" s="234"/>
      <c r="AH107" s="234"/>
      <c r="AI107" s="234"/>
      <c r="AJ107" s="234"/>
      <c r="AK107" s="234"/>
    </row>
    <row r="108" spans="1:37" x14ac:dyDescent="0.35">
      <c r="A108" s="234"/>
      <c r="B108" s="266"/>
      <c r="C108" s="2075" t="s">
        <v>346</v>
      </c>
      <c r="D108" s="2076"/>
      <c r="E108" s="2076"/>
      <c r="F108" s="2076"/>
      <c r="G108" s="2077"/>
      <c r="H108" s="2078">
        <v>0</v>
      </c>
      <c r="I108" s="2077"/>
      <c r="J108" s="2078">
        <v>0</v>
      </c>
      <c r="K108" s="2076"/>
      <c r="L108" s="2076"/>
      <c r="M108" s="2077"/>
      <c r="N108" s="2193" t="e">
        <v>#DIV/0!</v>
      </c>
      <c r="O108" s="2194"/>
      <c r="P108" s="2194"/>
      <c r="Q108" s="2194"/>
      <c r="R108" s="2194"/>
      <c r="S108" s="2194"/>
      <c r="T108" s="2194"/>
      <c r="U108" s="2195"/>
      <c r="V108" s="2093"/>
      <c r="W108" s="2094"/>
      <c r="X108" s="2094"/>
      <c r="Y108" s="2094"/>
      <c r="Z108" s="2094"/>
      <c r="AA108" s="2094"/>
      <c r="AB108" s="210"/>
      <c r="AC108" s="234"/>
      <c r="AD108" s="234"/>
      <c r="AE108" s="234"/>
      <c r="AF108" s="234"/>
      <c r="AG108" s="234"/>
      <c r="AH108" s="234"/>
      <c r="AI108" s="234"/>
      <c r="AJ108" s="234"/>
      <c r="AK108" s="234"/>
    </row>
    <row r="109" spans="1:37" x14ac:dyDescent="0.35">
      <c r="A109" s="234"/>
      <c r="B109" s="18"/>
      <c r="C109" s="2075" t="s">
        <v>353</v>
      </c>
      <c r="D109" s="2076"/>
      <c r="E109" s="2076"/>
      <c r="F109" s="2076"/>
      <c r="G109" s="2077"/>
      <c r="H109" s="2078">
        <v>1.71</v>
      </c>
      <c r="I109" s="2077"/>
      <c r="J109" s="2078">
        <v>1.94</v>
      </c>
      <c r="K109" s="2076"/>
      <c r="L109" s="2076"/>
      <c r="M109" s="2077"/>
      <c r="N109" s="2190">
        <v>1.1345000000000001</v>
      </c>
      <c r="O109" s="2191"/>
      <c r="P109" s="2191"/>
      <c r="Q109" s="2191"/>
      <c r="R109" s="2191"/>
      <c r="S109" s="2191"/>
      <c r="T109" s="2191"/>
      <c r="U109" s="2192"/>
      <c r="V109" s="2093"/>
      <c r="W109" s="2094"/>
      <c r="X109" s="2094"/>
      <c r="Y109" s="2094"/>
      <c r="Z109" s="2094"/>
      <c r="AA109" s="2094"/>
      <c r="AB109" s="212"/>
      <c r="AC109" s="234"/>
      <c r="AD109" s="234"/>
      <c r="AE109" s="234"/>
      <c r="AF109" s="234"/>
      <c r="AG109" s="234"/>
      <c r="AH109" s="234"/>
      <c r="AI109" s="234"/>
      <c r="AJ109" s="234"/>
      <c r="AK109" s="234"/>
    </row>
    <row r="110" spans="1:37" x14ac:dyDescent="0.35">
      <c r="A110" s="234"/>
      <c r="B110" s="234"/>
      <c r="C110" s="234"/>
      <c r="D110" s="234"/>
      <c r="E110" s="234"/>
      <c r="F110" s="234"/>
      <c r="G110" s="234"/>
      <c r="H110" s="234"/>
      <c r="I110" s="234"/>
      <c r="J110" s="234"/>
      <c r="K110" s="234"/>
      <c r="L110" s="234"/>
      <c r="M110" s="234"/>
      <c r="N110" s="234"/>
      <c r="O110" s="234"/>
      <c r="P110" s="234"/>
      <c r="Q110" s="234"/>
      <c r="R110" s="234"/>
      <c r="S110" s="234"/>
      <c r="T110" s="234"/>
      <c r="U110" s="234"/>
      <c r="V110" s="234"/>
      <c r="W110" s="234"/>
      <c r="X110" s="234"/>
      <c r="Y110" s="234"/>
      <c r="Z110" s="234"/>
      <c r="AA110" s="234"/>
      <c r="AB110" s="234"/>
      <c r="AC110" s="234"/>
      <c r="AD110" s="234"/>
      <c r="AE110" s="234"/>
      <c r="AF110" s="234"/>
      <c r="AG110" s="234"/>
      <c r="AH110" s="234"/>
      <c r="AI110" s="234"/>
      <c r="AJ110" s="234"/>
      <c r="AK110" s="234"/>
    </row>
    <row r="111" spans="1:37" x14ac:dyDescent="0.35">
      <c r="A111" s="234"/>
      <c r="B111" s="234"/>
      <c r="C111" s="234"/>
      <c r="D111" s="234"/>
      <c r="E111" s="234"/>
      <c r="F111" s="234"/>
      <c r="G111" s="234"/>
      <c r="H111" s="234"/>
      <c r="I111" s="234"/>
      <c r="J111" s="234"/>
      <c r="K111" s="234"/>
      <c r="L111" s="234"/>
      <c r="M111" s="234"/>
      <c r="N111" s="234"/>
      <c r="O111" s="234"/>
      <c r="P111" s="234"/>
      <c r="Q111" s="234"/>
      <c r="R111" s="234"/>
      <c r="S111" s="234"/>
      <c r="T111" s="234"/>
      <c r="U111" s="234"/>
      <c r="V111" s="234"/>
      <c r="W111" s="234"/>
      <c r="X111" s="234"/>
      <c r="Y111" s="234"/>
      <c r="Z111" s="234"/>
      <c r="AA111" s="234"/>
      <c r="AB111" s="234"/>
      <c r="AC111" s="234"/>
      <c r="AD111" s="234"/>
      <c r="AE111" s="234"/>
      <c r="AF111" s="234"/>
      <c r="AG111" s="234"/>
      <c r="AH111" s="234"/>
      <c r="AI111" s="234"/>
      <c r="AJ111" s="234"/>
      <c r="AK111" s="234"/>
    </row>
    <row r="112" spans="1:37" x14ac:dyDescent="0.35">
      <c r="A112" s="234"/>
      <c r="B112" s="234"/>
      <c r="C112" s="234"/>
      <c r="D112" s="234"/>
      <c r="E112" s="234"/>
      <c r="F112" s="234"/>
      <c r="G112" s="234"/>
      <c r="H112" s="234"/>
      <c r="I112" s="234"/>
      <c r="J112" s="234"/>
      <c r="K112" s="234"/>
      <c r="L112" s="234"/>
      <c r="M112" s="234"/>
      <c r="N112" s="234"/>
      <c r="O112" s="234"/>
      <c r="P112" s="234"/>
      <c r="Q112" s="234"/>
      <c r="R112" s="234"/>
      <c r="S112" s="234"/>
      <c r="T112" s="234"/>
      <c r="U112" s="234"/>
      <c r="V112" s="234"/>
      <c r="W112" s="234"/>
      <c r="X112" s="234"/>
      <c r="Y112" s="234"/>
      <c r="Z112" s="234"/>
      <c r="AA112" s="234"/>
      <c r="AB112" s="234"/>
      <c r="AC112" s="234"/>
      <c r="AD112" s="234"/>
      <c r="AE112" s="234"/>
      <c r="AF112" s="234"/>
      <c r="AG112" s="234"/>
      <c r="AH112" s="234"/>
      <c r="AI112" s="234"/>
      <c r="AJ112" s="234"/>
      <c r="AK112" s="234"/>
    </row>
    <row r="113" spans="1:37" x14ac:dyDescent="0.35">
      <c r="A113" s="234"/>
      <c r="B113" s="234"/>
      <c r="C113" s="234"/>
      <c r="D113" s="234"/>
      <c r="E113" s="234"/>
      <c r="F113" s="234"/>
      <c r="G113" s="234"/>
      <c r="H113" s="234"/>
      <c r="I113" s="234"/>
      <c r="J113" s="234"/>
      <c r="K113" s="234"/>
      <c r="L113" s="234"/>
      <c r="M113" s="234"/>
      <c r="N113" s="234"/>
      <c r="O113" s="234"/>
      <c r="P113" s="234"/>
      <c r="Q113" s="234"/>
      <c r="R113" s="234"/>
      <c r="S113" s="234"/>
      <c r="T113" s="234"/>
      <c r="U113" s="234"/>
      <c r="V113" s="234"/>
      <c r="W113" s="234"/>
      <c r="X113" s="234"/>
      <c r="Y113" s="234"/>
      <c r="Z113" s="234"/>
      <c r="AA113" s="234"/>
      <c r="AB113" s="234"/>
      <c r="AC113" s="234"/>
      <c r="AD113" s="234"/>
      <c r="AE113" s="234"/>
      <c r="AF113" s="234"/>
      <c r="AG113" s="234"/>
      <c r="AH113" s="234"/>
      <c r="AI113" s="234"/>
      <c r="AJ113" s="234"/>
      <c r="AK113" s="234"/>
    </row>
    <row r="114" spans="1:37" x14ac:dyDescent="0.35">
      <c r="A114" s="234"/>
      <c r="B114" s="234"/>
      <c r="C114" s="234"/>
      <c r="D114" s="234"/>
      <c r="E114" s="234"/>
      <c r="F114" s="234"/>
      <c r="G114" s="234"/>
      <c r="H114" s="234"/>
      <c r="I114" s="234"/>
      <c r="J114" s="234"/>
      <c r="K114" s="234"/>
      <c r="L114" s="234"/>
      <c r="M114" s="234"/>
      <c r="N114" s="234"/>
      <c r="O114" s="234"/>
      <c r="P114" s="234"/>
      <c r="Q114" s="234"/>
      <c r="R114" s="234"/>
      <c r="S114" s="234"/>
      <c r="T114" s="234"/>
      <c r="U114" s="234"/>
      <c r="V114" s="234"/>
      <c r="W114" s="234"/>
      <c r="X114" s="234"/>
      <c r="Y114" s="234"/>
      <c r="Z114" s="234"/>
      <c r="AA114" s="234"/>
      <c r="AB114" s="234"/>
      <c r="AC114" s="234"/>
      <c r="AD114" s="234"/>
      <c r="AE114" s="234"/>
      <c r="AF114" s="234"/>
      <c r="AG114" s="234"/>
      <c r="AH114" s="234"/>
      <c r="AI114" s="234"/>
      <c r="AJ114" s="234"/>
      <c r="AK114" s="234"/>
    </row>
    <row r="115" spans="1:37" x14ac:dyDescent="0.35">
      <c r="A115" s="234"/>
      <c r="B115" s="234"/>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234"/>
      <c r="AB115" s="234"/>
      <c r="AC115" s="234"/>
      <c r="AD115" s="234"/>
      <c r="AE115" s="234"/>
      <c r="AF115" s="234"/>
      <c r="AG115" s="234"/>
      <c r="AH115" s="234"/>
      <c r="AI115" s="234"/>
      <c r="AJ115" s="234"/>
      <c r="AK115" s="234"/>
    </row>
    <row r="116" spans="1:37" x14ac:dyDescent="0.35">
      <c r="A116" s="234"/>
      <c r="B116" s="234"/>
      <c r="C116" s="234"/>
      <c r="D116" s="234"/>
      <c r="E116" s="234"/>
      <c r="F116" s="234"/>
      <c r="G116" s="234"/>
      <c r="H116" s="234"/>
      <c r="I116" s="234"/>
      <c r="J116" s="234"/>
      <c r="K116" s="234"/>
      <c r="L116" s="234"/>
      <c r="M116" s="234"/>
      <c r="N116" s="234"/>
      <c r="O116" s="234"/>
      <c r="P116" s="234"/>
      <c r="Q116" s="234"/>
      <c r="R116" s="234"/>
      <c r="S116" s="234"/>
      <c r="T116" s="234"/>
      <c r="U116" s="234"/>
      <c r="V116" s="234"/>
      <c r="W116" s="234"/>
      <c r="X116" s="234"/>
      <c r="Y116" s="234"/>
      <c r="Z116" s="234"/>
      <c r="AA116" s="234"/>
      <c r="AB116" s="234"/>
      <c r="AC116" s="234"/>
      <c r="AD116" s="234"/>
      <c r="AE116" s="234"/>
      <c r="AF116" s="234"/>
      <c r="AG116" s="234"/>
      <c r="AH116" s="234"/>
      <c r="AI116" s="234"/>
      <c r="AJ116" s="234"/>
      <c r="AK116" s="234"/>
    </row>
    <row r="117" spans="1:37" x14ac:dyDescent="0.35">
      <c r="A117" s="234"/>
      <c r="B117" s="234"/>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234"/>
      <c r="AB117" s="234"/>
      <c r="AC117" s="234"/>
      <c r="AD117" s="234"/>
      <c r="AE117" s="234"/>
      <c r="AF117" s="234"/>
      <c r="AG117" s="234"/>
      <c r="AH117" s="234"/>
      <c r="AI117" s="234"/>
      <c r="AJ117" s="234"/>
      <c r="AK117" s="234"/>
    </row>
    <row r="118" spans="1:37" x14ac:dyDescent="0.35">
      <c r="A118" s="234"/>
      <c r="B118" s="234"/>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234"/>
      <c r="AB118" s="234"/>
      <c r="AC118" s="234"/>
      <c r="AD118" s="234"/>
      <c r="AE118" s="234"/>
      <c r="AF118" s="234"/>
      <c r="AG118" s="234"/>
      <c r="AH118" s="234"/>
      <c r="AI118" s="234"/>
      <c r="AJ118" s="234"/>
      <c r="AK118" s="234"/>
    </row>
    <row r="119" spans="1:37" x14ac:dyDescent="0.35">
      <c r="A119" s="234"/>
      <c r="B119" s="234"/>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234"/>
      <c r="AB119" s="234"/>
      <c r="AC119" s="234"/>
      <c r="AD119" s="234"/>
      <c r="AE119" s="234"/>
      <c r="AF119" s="234"/>
      <c r="AG119" s="234"/>
      <c r="AH119" s="234"/>
      <c r="AI119" s="234"/>
      <c r="AJ119" s="234"/>
      <c r="AK119" s="234"/>
    </row>
    <row r="120" spans="1:37" x14ac:dyDescent="0.35">
      <c r="A120" s="234"/>
      <c r="B120" s="234"/>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234"/>
      <c r="AB120" s="234"/>
      <c r="AC120" s="234"/>
      <c r="AD120" s="234"/>
      <c r="AE120" s="234"/>
      <c r="AF120" s="234"/>
      <c r="AG120" s="234"/>
      <c r="AH120" s="234"/>
      <c r="AI120" s="234"/>
      <c r="AJ120" s="234"/>
      <c r="AK120" s="234"/>
    </row>
    <row r="121" spans="1:37" x14ac:dyDescent="0.35">
      <c r="A121" s="234"/>
      <c r="B121" s="234"/>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234"/>
      <c r="AB121" s="234"/>
      <c r="AC121" s="234"/>
      <c r="AD121" s="234"/>
      <c r="AE121" s="234"/>
      <c r="AF121" s="234"/>
      <c r="AG121" s="234"/>
      <c r="AH121" s="234"/>
      <c r="AI121" s="234"/>
      <c r="AJ121" s="234"/>
      <c r="AK121" s="234"/>
    </row>
    <row r="122" spans="1:37" x14ac:dyDescent="0.35">
      <c r="A122" s="234"/>
      <c r="B122" s="234"/>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234"/>
      <c r="AB122" s="234"/>
      <c r="AC122" s="234"/>
      <c r="AD122" s="234"/>
      <c r="AE122" s="234"/>
      <c r="AF122" s="234"/>
      <c r="AG122" s="234"/>
      <c r="AH122" s="234"/>
      <c r="AI122" s="234"/>
      <c r="AJ122" s="234"/>
      <c r="AK122" s="234"/>
    </row>
    <row r="123" spans="1:37" x14ac:dyDescent="0.35">
      <c r="A123" s="234"/>
      <c r="B123" s="234"/>
      <c r="C123" s="234"/>
      <c r="D123" s="234"/>
      <c r="E123" s="234"/>
      <c r="F123" s="234"/>
      <c r="G123" s="234"/>
      <c r="H123" s="234"/>
      <c r="I123" s="234"/>
      <c r="J123" s="234"/>
      <c r="K123" s="234"/>
      <c r="L123" s="234"/>
      <c r="M123" s="234"/>
      <c r="N123" s="234"/>
      <c r="O123" s="234"/>
      <c r="P123" s="234"/>
      <c r="Q123" s="234"/>
      <c r="R123" s="234"/>
      <c r="S123" s="234"/>
      <c r="T123" s="234"/>
      <c r="U123" s="234"/>
      <c r="V123" s="234"/>
      <c r="W123" s="234"/>
      <c r="X123" s="234"/>
      <c r="Y123" s="234"/>
      <c r="Z123" s="234"/>
      <c r="AA123" s="234"/>
      <c r="AB123" s="234"/>
      <c r="AC123" s="234"/>
      <c r="AD123" s="234"/>
      <c r="AE123" s="234"/>
      <c r="AF123" s="234"/>
      <c r="AG123" s="234"/>
      <c r="AH123" s="234"/>
      <c r="AI123" s="234"/>
      <c r="AJ123" s="234"/>
      <c r="AK123" s="234"/>
    </row>
    <row r="124" spans="1:37" x14ac:dyDescent="0.35">
      <c r="A124" s="234"/>
      <c r="B124" s="234"/>
      <c r="C124" s="234"/>
      <c r="D124" s="234"/>
      <c r="E124" s="234"/>
      <c r="F124" s="234"/>
      <c r="G124" s="234"/>
      <c r="H124" s="234"/>
      <c r="I124" s="234"/>
      <c r="J124" s="234"/>
      <c r="K124" s="234"/>
      <c r="L124" s="234"/>
      <c r="M124" s="234"/>
      <c r="N124" s="234"/>
      <c r="O124" s="234"/>
      <c r="P124" s="234"/>
      <c r="Q124" s="234"/>
      <c r="R124" s="234"/>
      <c r="S124" s="234"/>
      <c r="T124" s="234"/>
      <c r="U124" s="234"/>
      <c r="V124" s="234"/>
      <c r="W124" s="234"/>
      <c r="X124" s="234"/>
      <c r="Y124" s="234"/>
      <c r="Z124" s="234"/>
      <c r="AA124" s="234"/>
      <c r="AB124" s="234"/>
      <c r="AC124" s="234"/>
      <c r="AD124" s="234"/>
      <c r="AE124" s="234"/>
      <c r="AF124" s="234"/>
      <c r="AG124" s="234"/>
      <c r="AH124" s="234"/>
      <c r="AI124" s="234"/>
      <c r="AJ124" s="234"/>
      <c r="AK124" s="234"/>
    </row>
    <row r="125" spans="1:37" x14ac:dyDescent="0.35">
      <c r="A125" s="234"/>
      <c r="B125" s="234"/>
      <c r="C125" s="234"/>
      <c r="D125" s="234"/>
      <c r="E125" s="234"/>
      <c r="F125" s="234"/>
      <c r="G125" s="234"/>
      <c r="H125" s="234"/>
      <c r="I125" s="234"/>
      <c r="J125" s="234"/>
      <c r="K125" s="234"/>
      <c r="L125" s="234"/>
      <c r="M125" s="234"/>
      <c r="N125" s="234"/>
      <c r="O125" s="234"/>
      <c r="P125" s="234"/>
      <c r="Q125" s="234"/>
      <c r="R125" s="234"/>
      <c r="S125" s="234"/>
      <c r="T125" s="234"/>
      <c r="U125" s="234"/>
      <c r="V125" s="234"/>
      <c r="W125" s="234"/>
      <c r="X125" s="234"/>
      <c r="Y125" s="234"/>
      <c r="Z125" s="234"/>
      <c r="AA125" s="234"/>
      <c r="AB125" s="234"/>
      <c r="AC125" s="234"/>
      <c r="AD125" s="234"/>
      <c r="AE125" s="234"/>
      <c r="AF125" s="234"/>
      <c r="AG125" s="234"/>
      <c r="AH125" s="234"/>
      <c r="AI125" s="234"/>
      <c r="AJ125" s="234"/>
      <c r="AK125" s="234"/>
    </row>
    <row r="126" spans="1:37" x14ac:dyDescent="0.35">
      <c r="A126" s="234"/>
      <c r="B126" s="234"/>
      <c r="C126" s="234"/>
      <c r="D126" s="234"/>
      <c r="E126" s="234"/>
      <c r="F126" s="234"/>
      <c r="G126" s="234"/>
      <c r="H126" s="234"/>
      <c r="I126" s="234"/>
      <c r="J126" s="234"/>
      <c r="K126" s="234"/>
      <c r="L126" s="234"/>
      <c r="M126" s="234"/>
      <c r="N126" s="234"/>
      <c r="O126" s="234"/>
      <c r="P126" s="234"/>
      <c r="Q126" s="234"/>
      <c r="R126" s="234"/>
      <c r="S126" s="234"/>
      <c r="T126" s="234"/>
      <c r="U126" s="234"/>
      <c r="V126" s="234"/>
      <c r="W126" s="234"/>
      <c r="X126" s="234"/>
      <c r="Y126" s="234"/>
      <c r="Z126" s="234"/>
      <c r="AA126" s="234"/>
      <c r="AB126" s="234"/>
      <c r="AC126" s="234"/>
      <c r="AD126" s="234"/>
      <c r="AE126" s="234"/>
      <c r="AF126" s="234"/>
      <c r="AG126" s="234"/>
      <c r="AH126" s="234"/>
      <c r="AI126" s="234"/>
      <c r="AJ126" s="234"/>
      <c r="AK126" s="234"/>
    </row>
    <row r="127" spans="1:37" x14ac:dyDescent="0.35">
      <c r="A127" s="234"/>
      <c r="B127" s="234"/>
      <c r="C127" s="234"/>
      <c r="D127" s="234"/>
      <c r="E127" s="234"/>
      <c r="F127" s="234"/>
      <c r="G127" s="234"/>
      <c r="H127" s="234"/>
      <c r="I127" s="234"/>
      <c r="J127" s="234"/>
      <c r="K127" s="234"/>
      <c r="L127" s="234"/>
      <c r="M127" s="234"/>
      <c r="N127" s="234"/>
      <c r="O127" s="234"/>
      <c r="P127" s="234"/>
      <c r="Q127" s="234"/>
      <c r="R127" s="234"/>
      <c r="S127" s="234"/>
      <c r="T127" s="234"/>
      <c r="U127" s="234"/>
      <c r="V127" s="234"/>
      <c r="W127" s="234"/>
      <c r="X127" s="234"/>
      <c r="Y127" s="234"/>
      <c r="Z127" s="234"/>
      <c r="AA127" s="234"/>
      <c r="AB127" s="234"/>
      <c r="AC127" s="234"/>
      <c r="AD127" s="234"/>
      <c r="AE127" s="234"/>
      <c r="AF127" s="234"/>
      <c r="AG127" s="234"/>
      <c r="AH127" s="234"/>
      <c r="AI127" s="234"/>
      <c r="AJ127" s="234"/>
      <c r="AK127" s="234"/>
    </row>
    <row r="128" spans="1:37" x14ac:dyDescent="0.35">
      <c r="A128" s="234"/>
      <c r="B128" s="234"/>
      <c r="C128" s="234"/>
      <c r="D128" s="234"/>
      <c r="E128" s="234"/>
      <c r="F128" s="234"/>
      <c r="G128" s="234"/>
      <c r="H128" s="234"/>
      <c r="I128" s="234"/>
      <c r="J128" s="234"/>
      <c r="K128" s="234"/>
      <c r="L128" s="234"/>
      <c r="M128" s="234"/>
      <c r="N128" s="234"/>
      <c r="O128" s="234"/>
      <c r="P128" s="234"/>
      <c r="Q128" s="234"/>
      <c r="R128" s="234"/>
      <c r="S128" s="234"/>
      <c r="T128" s="234"/>
      <c r="U128" s="234"/>
      <c r="V128" s="234"/>
      <c r="W128" s="234"/>
      <c r="X128" s="234"/>
      <c r="Y128" s="234"/>
      <c r="Z128" s="234"/>
      <c r="AA128" s="234"/>
      <c r="AB128" s="234"/>
      <c r="AC128" s="234"/>
      <c r="AD128" s="234"/>
      <c r="AE128" s="234"/>
      <c r="AF128" s="234"/>
      <c r="AG128" s="234"/>
      <c r="AH128" s="234"/>
      <c r="AI128" s="234"/>
      <c r="AJ128" s="234"/>
      <c r="AK128" s="234"/>
    </row>
    <row r="129" spans="1:37" x14ac:dyDescent="0.35">
      <c r="A129" s="234"/>
      <c r="B129" s="234"/>
      <c r="C129" s="234"/>
      <c r="D129" s="234"/>
      <c r="E129" s="234"/>
      <c r="F129" s="234"/>
      <c r="G129" s="234"/>
      <c r="H129" s="234"/>
      <c r="I129" s="234"/>
      <c r="J129" s="234"/>
      <c r="K129" s="234"/>
      <c r="L129" s="234"/>
      <c r="M129" s="234"/>
      <c r="N129" s="234"/>
      <c r="O129" s="234"/>
      <c r="P129" s="234"/>
      <c r="Q129" s="234"/>
      <c r="R129" s="234"/>
      <c r="S129" s="234"/>
      <c r="T129" s="234"/>
      <c r="U129" s="234"/>
      <c r="V129" s="234"/>
      <c r="W129" s="234"/>
      <c r="X129" s="234"/>
      <c r="Y129" s="234"/>
      <c r="Z129" s="234"/>
      <c r="AA129" s="234"/>
      <c r="AB129" s="234"/>
      <c r="AC129" s="234"/>
      <c r="AD129" s="234"/>
      <c r="AE129" s="234"/>
      <c r="AF129" s="234"/>
      <c r="AG129" s="234"/>
      <c r="AH129" s="234"/>
      <c r="AI129" s="234"/>
      <c r="AJ129" s="234"/>
      <c r="AK129" s="234"/>
    </row>
    <row r="130" spans="1:37" x14ac:dyDescent="0.35">
      <c r="A130" s="234"/>
      <c r="B130" s="234"/>
      <c r="C130" s="234"/>
      <c r="D130" s="234"/>
      <c r="E130" s="234"/>
      <c r="F130" s="234"/>
      <c r="G130" s="234"/>
      <c r="H130" s="234"/>
      <c r="I130" s="234"/>
      <c r="J130" s="234"/>
      <c r="K130" s="234"/>
      <c r="L130" s="234"/>
      <c r="M130" s="234"/>
      <c r="N130" s="234"/>
      <c r="O130" s="234"/>
      <c r="P130" s="234"/>
      <c r="Q130" s="234"/>
      <c r="R130" s="234"/>
      <c r="S130" s="234"/>
      <c r="T130" s="234"/>
      <c r="U130" s="234"/>
      <c r="V130" s="234"/>
      <c r="W130" s="234"/>
      <c r="X130" s="234"/>
      <c r="Y130" s="234"/>
      <c r="Z130" s="234"/>
      <c r="AA130" s="234"/>
      <c r="AB130" s="234"/>
      <c r="AC130" s="234"/>
      <c r="AD130" s="234"/>
      <c r="AE130" s="234"/>
      <c r="AF130" s="234"/>
      <c r="AG130" s="234"/>
      <c r="AH130" s="234"/>
      <c r="AI130" s="234"/>
      <c r="AJ130" s="234"/>
      <c r="AK130" s="234"/>
    </row>
    <row r="131" spans="1:37" x14ac:dyDescent="0.35">
      <c r="A131" s="234"/>
      <c r="B131" s="234"/>
      <c r="C131" s="234"/>
      <c r="D131" s="234"/>
      <c r="E131" s="234"/>
      <c r="F131" s="234"/>
      <c r="G131" s="234"/>
      <c r="H131" s="234"/>
      <c r="I131" s="234"/>
      <c r="J131" s="234"/>
      <c r="K131" s="234"/>
      <c r="L131" s="234"/>
      <c r="M131" s="234"/>
      <c r="N131" s="234"/>
      <c r="O131" s="234"/>
      <c r="P131" s="234"/>
      <c r="Q131" s="234"/>
      <c r="R131" s="234"/>
      <c r="S131" s="234"/>
      <c r="T131" s="234"/>
      <c r="U131" s="234"/>
      <c r="V131" s="234"/>
      <c r="W131" s="234"/>
      <c r="X131" s="234"/>
      <c r="Y131" s="234"/>
      <c r="Z131" s="234"/>
      <c r="AA131" s="234"/>
      <c r="AB131" s="234"/>
      <c r="AC131" s="234"/>
      <c r="AD131" s="234"/>
      <c r="AE131" s="234"/>
      <c r="AF131" s="234"/>
      <c r="AG131" s="234"/>
      <c r="AH131" s="234"/>
      <c r="AI131" s="234"/>
      <c r="AJ131" s="234"/>
      <c r="AK131" s="234"/>
    </row>
    <row r="132" spans="1:37" x14ac:dyDescent="0.35">
      <c r="A132" s="234"/>
      <c r="B132" s="234"/>
      <c r="C132" s="234"/>
      <c r="D132" s="234"/>
      <c r="E132" s="234"/>
      <c r="F132" s="234"/>
      <c r="G132" s="234"/>
      <c r="H132" s="234"/>
      <c r="I132" s="234"/>
      <c r="J132" s="234"/>
      <c r="K132" s="234"/>
      <c r="L132" s="234"/>
      <c r="M132" s="234"/>
      <c r="N132" s="234"/>
      <c r="O132" s="234"/>
      <c r="P132" s="234"/>
      <c r="Q132" s="234"/>
      <c r="R132" s="234"/>
      <c r="S132" s="234"/>
      <c r="T132" s="234"/>
      <c r="U132" s="234"/>
      <c r="V132" s="234"/>
      <c r="W132" s="234"/>
      <c r="X132" s="234"/>
      <c r="Y132" s="234"/>
      <c r="Z132" s="234"/>
      <c r="AA132" s="234"/>
      <c r="AB132" s="234"/>
      <c r="AC132" s="234"/>
      <c r="AD132" s="234"/>
      <c r="AE132" s="234"/>
      <c r="AF132" s="234"/>
      <c r="AG132" s="234"/>
      <c r="AH132" s="234"/>
      <c r="AI132" s="234"/>
      <c r="AJ132" s="234"/>
      <c r="AK132" s="234"/>
    </row>
    <row r="133" spans="1:37" x14ac:dyDescent="0.35">
      <c r="A133" s="234"/>
      <c r="B133" s="234"/>
      <c r="C133" s="234"/>
      <c r="D133" s="234"/>
      <c r="E133" s="234"/>
      <c r="F133" s="234"/>
      <c r="G133" s="234"/>
      <c r="H133" s="234"/>
      <c r="I133" s="234"/>
      <c r="J133" s="234"/>
      <c r="K133" s="234"/>
      <c r="L133" s="234"/>
      <c r="M133" s="234"/>
      <c r="N133" s="234"/>
      <c r="O133" s="234"/>
      <c r="P133" s="234"/>
      <c r="Q133" s="234"/>
      <c r="R133" s="234"/>
      <c r="S133" s="234"/>
      <c r="T133" s="234"/>
      <c r="U133" s="234"/>
      <c r="V133" s="234"/>
      <c r="W133" s="234"/>
      <c r="X133" s="234"/>
      <c r="Y133" s="234"/>
      <c r="Z133" s="234"/>
      <c r="AA133" s="234"/>
      <c r="AB133" s="234"/>
      <c r="AC133" s="234"/>
      <c r="AD133" s="234"/>
      <c r="AE133" s="234"/>
      <c r="AF133" s="234"/>
      <c r="AG133" s="234"/>
      <c r="AH133" s="234"/>
      <c r="AI133" s="234"/>
      <c r="AJ133" s="234"/>
      <c r="AK133" s="234"/>
    </row>
    <row r="134" spans="1:37" x14ac:dyDescent="0.35">
      <c r="A134" s="234"/>
      <c r="B134" s="234"/>
      <c r="C134" s="234"/>
      <c r="D134" s="234"/>
      <c r="E134" s="234"/>
      <c r="F134" s="234"/>
      <c r="G134" s="234"/>
      <c r="H134" s="234"/>
      <c r="I134" s="234"/>
      <c r="J134" s="234"/>
      <c r="K134" s="234"/>
      <c r="L134" s="234"/>
      <c r="M134" s="234"/>
      <c r="N134" s="234"/>
      <c r="O134" s="234"/>
      <c r="P134" s="234"/>
      <c r="Q134" s="234"/>
      <c r="R134" s="234"/>
      <c r="S134" s="234"/>
      <c r="T134" s="234"/>
      <c r="U134" s="234"/>
      <c r="V134" s="234"/>
      <c r="W134" s="234"/>
      <c r="X134" s="234"/>
      <c r="Y134" s="234"/>
      <c r="Z134" s="234"/>
      <c r="AA134" s="234"/>
      <c r="AB134" s="234"/>
      <c r="AC134" s="234"/>
      <c r="AD134" s="234"/>
      <c r="AE134" s="234"/>
      <c r="AF134" s="234"/>
      <c r="AG134" s="234"/>
      <c r="AH134" s="234"/>
      <c r="AI134" s="234"/>
      <c r="AJ134" s="234"/>
      <c r="AK134" s="234"/>
    </row>
    <row r="135" spans="1:37" x14ac:dyDescent="0.35">
      <c r="A135" s="234"/>
      <c r="B135" s="234"/>
      <c r="C135" s="234"/>
      <c r="D135" s="234"/>
      <c r="E135" s="234"/>
      <c r="F135" s="234"/>
      <c r="G135" s="234"/>
      <c r="H135" s="234"/>
      <c r="I135" s="234"/>
      <c r="J135" s="234"/>
      <c r="K135" s="234"/>
      <c r="L135" s="234"/>
      <c r="M135" s="234"/>
      <c r="N135" s="234"/>
      <c r="O135" s="234"/>
      <c r="P135" s="234"/>
      <c r="Q135" s="234"/>
      <c r="R135" s="234"/>
      <c r="S135" s="234"/>
      <c r="T135" s="234"/>
      <c r="U135" s="234"/>
      <c r="V135" s="234"/>
      <c r="W135" s="234"/>
      <c r="X135" s="234"/>
      <c r="Y135" s="234"/>
      <c r="Z135" s="234"/>
      <c r="AA135" s="234"/>
      <c r="AB135" s="234"/>
      <c r="AC135" s="234"/>
      <c r="AD135" s="234"/>
      <c r="AE135" s="234"/>
      <c r="AF135" s="234"/>
      <c r="AG135" s="234"/>
      <c r="AH135" s="234"/>
      <c r="AI135" s="234"/>
      <c r="AJ135" s="234"/>
      <c r="AK135" s="234"/>
    </row>
    <row r="136" spans="1:37" x14ac:dyDescent="0.35">
      <c r="A136" s="234"/>
      <c r="B136" s="234"/>
      <c r="C136" s="234"/>
      <c r="D136" s="234"/>
      <c r="E136" s="234"/>
      <c r="F136" s="234"/>
      <c r="G136" s="234"/>
      <c r="H136" s="234"/>
      <c r="I136" s="234"/>
      <c r="J136" s="234"/>
      <c r="K136" s="234"/>
      <c r="L136" s="234"/>
      <c r="M136" s="234"/>
      <c r="N136" s="234"/>
      <c r="O136" s="234"/>
      <c r="P136" s="234"/>
      <c r="Q136" s="234"/>
      <c r="R136" s="234"/>
      <c r="S136" s="234"/>
      <c r="T136" s="234"/>
      <c r="U136" s="234"/>
      <c r="V136" s="234"/>
      <c r="W136" s="234"/>
      <c r="X136" s="234"/>
      <c r="Y136" s="234"/>
      <c r="Z136" s="234"/>
      <c r="AA136" s="234"/>
      <c r="AB136" s="234"/>
      <c r="AC136" s="234"/>
      <c r="AD136" s="234"/>
      <c r="AE136" s="234"/>
      <c r="AF136" s="234"/>
      <c r="AG136" s="234"/>
      <c r="AH136" s="234"/>
      <c r="AI136" s="234"/>
      <c r="AJ136" s="234"/>
      <c r="AK136" s="234"/>
    </row>
    <row r="137" spans="1:37" x14ac:dyDescent="0.35">
      <c r="A137" s="234"/>
      <c r="B137" s="234"/>
      <c r="C137" s="234"/>
      <c r="D137" s="234"/>
      <c r="E137" s="234"/>
      <c r="F137" s="234"/>
      <c r="G137" s="234"/>
      <c r="H137" s="234"/>
      <c r="I137" s="234"/>
      <c r="J137" s="234"/>
      <c r="K137" s="234"/>
      <c r="L137" s="234"/>
      <c r="M137" s="234"/>
      <c r="N137" s="234"/>
      <c r="O137" s="234"/>
      <c r="P137" s="234"/>
      <c r="Q137" s="234"/>
      <c r="R137" s="234"/>
      <c r="S137" s="234"/>
      <c r="T137" s="234"/>
      <c r="U137" s="234"/>
      <c r="V137" s="234"/>
      <c r="W137" s="234"/>
      <c r="X137" s="234"/>
      <c r="Y137" s="234"/>
      <c r="Z137" s="234"/>
      <c r="AA137" s="234"/>
      <c r="AB137" s="234"/>
      <c r="AC137" s="234"/>
      <c r="AD137" s="234"/>
      <c r="AE137" s="234"/>
      <c r="AF137" s="234"/>
      <c r="AG137" s="234"/>
      <c r="AH137" s="234"/>
      <c r="AI137" s="234"/>
      <c r="AJ137" s="234"/>
      <c r="AK137" s="234"/>
    </row>
    <row r="138" spans="1:37" x14ac:dyDescent="0.35">
      <c r="A138" s="234"/>
      <c r="B138" s="234"/>
      <c r="C138" s="234"/>
      <c r="D138" s="234"/>
      <c r="E138" s="234"/>
      <c r="F138" s="234"/>
      <c r="G138" s="234"/>
      <c r="H138" s="234"/>
      <c r="I138" s="234"/>
      <c r="J138" s="234"/>
      <c r="K138" s="234"/>
      <c r="L138" s="234"/>
      <c r="M138" s="234"/>
      <c r="N138" s="234"/>
      <c r="O138" s="234"/>
      <c r="P138" s="234"/>
      <c r="Q138" s="234"/>
      <c r="R138" s="234"/>
      <c r="S138" s="234"/>
      <c r="T138" s="234"/>
      <c r="U138" s="234"/>
      <c r="V138" s="234"/>
      <c r="W138" s="234"/>
      <c r="X138" s="234"/>
      <c r="Y138" s="234"/>
      <c r="Z138" s="234"/>
      <c r="AA138" s="234"/>
      <c r="AB138" s="234"/>
      <c r="AC138" s="234"/>
      <c r="AD138" s="234"/>
      <c r="AE138" s="234"/>
      <c r="AF138" s="234"/>
      <c r="AG138" s="234"/>
      <c r="AH138" s="234"/>
      <c r="AI138" s="234"/>
      <c r="AJ138" s="234"/>
      <c r="AK138" s="234"/>
    </row>
    <row r="139" spans="1:37" x14ac:dyDescent="0.35">
      <c r="A139" s="234"/>
      <c r="B139" s="234"/>
      <c r="C139" s="234"/>
      <c r="D139" s="234"/>
      <c r="E139" s="234"/>
      <c r="F139" s="234"/>
      <c r="G139" s="234"/>
      <c r="H139" s="234"/>
      <c r="I139" s="234"/>
      <c r="J139" s="234"/>
      <c r="K139" s="234"/>
      <c r="L139" s="234"/>
      <c r="M139" s="234"/>
      <c r="N139" s="234"/>
      <c r="O139" s="234"/>
      <c r="P139" s="234"/>
      <c r="Q139" s="234"/>
      <c r="R139" s="234"/>
      <c r="S139" s="234"/>
      <c r="T139" s="234"/>
      <c r="U139" s="234"/>
      <c r="V139" s="234"/>
      <c r="W139" s="234"/>
      <c r="X139" s="234"/>
      <c r="Y139" s="234"/>
      <c r="Z139" s="234"/>
      <c r="AA139" s="234"/>
      <c r="AB139" s="234"/>
      <c r="AC139" s="234"/>
      <c r="AD139" s="234"/>
      <c r="AE139" s="234"/>
      <c r="AF139" s="234"/>
      <c r="AG139" s="234"/>
      <c r="AH139" s="234"/>
      <c r="AI139" s="234"/>
      <c r="AJ139" s="234"/>
      <c r="AK139" s="234"/>
    </row>
    <row r="140" spans="1:37" x14ac:dyDescent="0.35">
      <c r="A140" s="234"/>
      <c r="B140" s="234"/>
      <c r="C140" s="234"/>
      <c r="D140" s="234"/>
      <c r="E140" s="234"/>
      <c r="F140" s="234"/>
      <c r="G140" s="234"/>
      <c r="H140" s="234"/>
      <c r="I140" s="234"/>
      <c r="J140" s="234"/>
      <c r="K140" s="234"/>
      <c r="L140" s="234"/>
      <c r="M140" s="234"/>
      <c r="N140" s="234"/>
      <c r="O140" s="234"/>
      <c r="P140" s="234"/>
      <c r="Q140" s="234"/>
      <c r="R140" s="234"/>
      <c r="S140" s="234"/>
      <c r="T140" s="234"/>
      <c r="U140" s="234"/>
      <c r="V140" s="234"/>
      <c r="W140" s="234"/>
      <c r="X140" s="234"/>
      <c r="Y140" s="234"/>
      <c r="Z140" s="234"/>
      <c r="AA140" s="234"/>
      <c r="AB140" s="234"/>
      <c r="AC140" s="234"/>
      <c r="AD140" s="234"/>
      <c r="AE140" s="234"/>
      <c r="AF140" s="234"/>
      <c r="AG140" s="234"/>
      <c r="AH140" s="234"/>
      <c r="AI140" s="234"/>
      <c r="AJ140" s="234"/>
      <c r="AK140" s="234"/>
    </row>
    <row r="141" spans="1:37" x14ac:dyDescent="0.35">
      <c r="A141" s="234"/>
      <c r="B141" s="234"/>
      <c r="C141" s="234"/>
      <c r="D141" s="234"/>
      <c r="E141" s="234"/>
      <c r="F141" s="234"/>
      <c r="G141" s="234"/>
      <c r="H141" s="234"/>
      <c r="I141" s="234"/>
      <c r="J141" s="234"/>
      <c r="K141" s="234"/>
      <c r="L141" s="234"/>
      <c r="M141" s="234"/>
      <c r="N141" s="234"/>
      <c r="O141" s="234"/>
      <c r="P141" s="234"/>
      <c r="Q141" s="234"/>
      <c r="R141" s="234"/>
      <c r="S141" s="234"/>
      <c r="T141" s="234"/>
      <c r="U141" s="234"/>
      <c r="V141" s="234"/>
      <c r="W141" s="234"/>
      <c r="X141" s="234"/>
      <c r="Y141" s="234"/>
      <c r="Z141" s="234"/>
      <c r="AA141" s="234"/>
      <c r="AB141" s="234"/>
      <c r="AC141" s="234"/>
      <c r="AD141" s="234"/>
      <c r="AE141" s="234"/>
      <c r="AF141" s="234"/>
      <c r="AG141" s="234"/>
      <c r="AH141" s="234"/>
      <c r="AI141" s="234"/>
      <c r="AJ141" s="234"/>
      <c r="AK141" s="234"/>
    </row>
    <row r="142" spans="1:37" x14ac:dyDescent="0.35">
      <c r="A142" s="234"/>
      <c r="B142" s="234"/>
      <c r="C142" s="234"/>
      <c r="D142" s="234"/>
      <c r="E142" s="234"/>
      <c r="F142" s="234"/>
      <c r="G142" s="234"/>
      <c r="H142" s="234"/>
      <c r="I142" s="234"/>
      <c r="J142" s="234"/>
      <c r="K142" s="234"/>
      <c r="L142" s="234"/>
      <c r="M142" s="234"/>
      <c r="N142" s="234"/>
      <c r="O142" s="234"/>
      <c r="P142" s="234"/>
      <c r="Q142" s="234"/>
      <c r="R142" s="234"/>
      <c r="S142" s="234"/>
      <c r="T142" s="234"/>
      <c r="U142" s="234"/>
      <c r="V142" s="234"/>
      <c r="W142" s="234"/>
      <c r="X142" s="234"/>
      <c r="Y142" s="234"/>
      <c r="Z142" s="234"/>
      <c r="AA142" s="234"/>
      <c r="AB142" s="234"/>
      <c r="AC142" s="234"/>
      <c r="AD142" s="234"/>
      <c r="AE142" s="234"/>
      <c r="AF142" s="234"/>
      <c r="AG142" s="234"/>
      <c r="AH142" s="234"/>
      <c r="AI142" s="234"/>
      <c r="AJ142" s="234"/>
      <c r="AK142" s="234"/>
    </row>
    <row r="143" spans="1:37" x14ac:dyDescent="0.35">
      <c r="A143" s="234"/>
      <c r="B143" s="234"/>
      <c r="C143" s="234"/>
      <c r="D143" s="234"/>
      <c r="E143" s="234"/>
      <c r="F143" s="234"/>
      <c r="G143" s="234"/>
      <c r="H143" s="234"/>
      <c r="I143" s="234"/>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c r="AJ143" s="234"/>
      <c r="AK143" s="234"/>
    </row>
    <row r="144" spans="1:37" x14ac:dyDescent="0.35">
      <c r="A144" s="234"/>
      <c r="B144" s="234"/>
      <c r="C144" s="234"/>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4"/>
      <c r="Z144" s="234"/>
      <c r="AA144" s="234"/>
      <c r="AB144" s="234"/>
      <c r="AC144" s="234"/>
      <c r="AD144" s="234"/>
      <c r="AE144" s="234"/>
      <c r="AF144" s="234"/>
      <c r="AG144" s="234"/>
      <c r="AH144" s="234"/>
      <c r="AI144" s="234"/>
      <c r="AJ144" s="234"/>
      <c r="AK144" s="234"/>
    </row>
  </sheetData>
  <mergeCells count="290">
    <mergeCell ref="C109:G109"/>
    <mergeCell ref="H109:I109"/>
    <mergeCell ref="J109:M109"/>
    <mergeCell ref="N109:U109"/>
    <mergeCell ref="V108:AA108"/>
    <mergeCell ref="V109:AA109"/>
    <mergeCell ref="C107:G107"/>
    <mergeCell ref="H107:I107"/>
    <mergeCell ref="J107:M107"/>
    <mergeCell ref="N107:U107"/>
    <mergeCell ref="C108:G108"/>
    <mergeCell ref="H108:I108"/>
    <mergeCell ref="J108:M108"/>
    <mergeCell ref="N108:U108"/>
    <mergeCell ref="C106:G106"/>
    <mergeCell ref="H106:I106"/>
    <mergeCell ref="J106:M106"/>
    <mergeCell ref="N106:U106"/>
    <mergeCell ref="V106:AA106"/>
    <mergeCell ref="V107:AA107"/>
    <mergeCell ref="H104:I104"/>
    <mergeCell ref="J104:M104"/>
    <mergeCell ref="N104:U104"/>
    <mergeCell ref="C105:G105"/>
    <mergeCell ref="H105:I105"/>
    <mergeCell ref="J105:M105"/>
    <mergeCell ref="N105:U105"/>
    <mergeCell ref="N98:U98"/>
    <mergeCell ref="C102:G102"/>
    <mergeCell ref="H102:I102"/>
    <mergeCell ref="J102:M102"/>
    <mergeCell ref="N102:U102"/>
    <mergeCell ref="V102:AA105"/>
    <mergeCell ref="C103:G103"/>
    <mergeCell ref="H103:I103"/>
    <mergeCell ref="J103:M103"/>
    <mergeCell ref="N103:U103"/>
    <mergeCell ref="C104:G104"/>
    <mergeCell ref="V98:AA101"/>
    <mergeCell ref="C99:G99"/>
    <mergeCell ref="H99:I99"/>
    <mergeCell ref="J99:M99"/>
    <mergeCell ref="N99:U99"/>
    <mergeCell ref="C100:G100"/>
    <mergeCell ref="C96:G96"/>
    <mergeCell ref="H96:I96"/>
    <mergeCell ref="J96:M96"/>
    <mergeCell ref="N96:U96"/>
    <mergeCell ref="C97:G97"/>
    <mergeCell ref="H97:I97"/>
    <mergeCell ref="J97:M97"/>
    <mergeCell ref="N97:U97"/>
    <mergeCell ref="H100:I100"/>
    <mergeCell ref="J100:M100"/>
    <mergeCell ref="N100:U100"/>
    <mergeCell ref="C101:G101"/>
    <mergeCell ref="H101:I101"/>
    <mergeCell ref="J101:M101"/>
    <mergeCell ref="N101:U101"/>
    <mergeCell ref="C98:G98"/>
    <mergeCell ref="H98:I98"/>
    <mergeCell ref="J98:M98"/>
    <mergeCell ref="C94:G94"/>
    <mergeCell ref="H94:I94"/>
    <mergeCell ref="J94:M94"/>
    <mergeCell ref="N94:U94"/>
    <mergeCell ref="V94:AA97"/>
    <mergeCell ref="C95:G95"/>
    <mergeCell ref="H95:I95"/>
    <mergeCell ref="J95:M95"/>
    <mergeCell ref="N95:U95"/>
    <mergeCell ref="C75:AA76"/>
    <mergeCell ref="AE75:AF75"/>
    <mergeCell ref="AI75:AJ75"/>
    <mergeCell ref="C77:AA89"/>
    <mergeCell ref="C92:G93"/>
    <mergeCell ref="H92:I92"/>
    <mergeCell ref="H93:I93"/>
    <mergeCell ref="J92:M92"/>
    <mergeCell ref="J93:M93"/>
    <mergeCell ref="N92:U93"/>
    <mergeCell ref="V92:AA93"/>
    <mergeCell ref="C73:H73"/>
    <mergeCell ref="K73:P73"/>
    <mergeCell ref="Q73:AA73"/>
    <mergeCell ref="AE73:AF73"/>
    <mergeCell ref="AI73:AJ73"/>
    <mergeCell ref="B74:D74"/>
    <mergeCell ref="AE74:AF74"/>
    <mergeCell ref="AI74:AJ74"/>
    <mergeCell ref="C71:G71"/>
    <mergeCell ref="K71:P71"/>
    <mergeCell ref="AE71:AF71"/>
    <mergeCell ref="AI71:AJ71"/>
    <mergeCell ref="C72:G72"/>
    <mergeCell ref="K72:P72"/>
    <mergeCell ref="Q72:AA72"/>
    <mergeCell ref="AE72:AF72"/>
    <mergeCell ref="AI72:AJ72"/>
    <mergeCell ref="Q71:AA71"/>
    <mergeCell ref="AK63:AK69"/>
    <mergeCell ref="C70:G70"/>
    <mergeCell ref="K70:P70"/>
    <mergeCell ref="AE70:AF70"/>
    <mergeCell ref="AI70:AJ70"/>
    <mergeCell ref="Q70:AA70"/>
    <mergeCell ref="AB63:AB69"/>
    <mergeCell ref="AC63:AC69"/>
    <mergeCell ref="AD63:AD69"/>
    <mergeCell ref="AE63:AF69"/>
    <mergeCell ref="K63:P69"/>
    <mergeCell ref="Q63:AA63"/>
    <mergeCell ref="Q64:AA64"/>
    <mergeCell ref="Q65:AA65"/>
    <mergeCell ref="Q66:AA66"/>
    <mergeCell ref="Q67:AA67"/>
    <mergeCell ref="Q68:AA68"/>
    <mergeCell ref="Q69:AA69"/>
    <mergeCell ref="C62:G62"/>
    <mergeCell ref="K62:P62"/>
    <mergeCell ref="AE62:AF62"/>
    <mergeCell ref="AI62:AJ62"/>
    <mergeCell ref="A63:A69"/>
    <mergeCell ref="B63:B69"/>
    <mergeCell ref="C63:G69"/>
    <mergeCell ref="H63:H69"/>
    <mergeCell ref="I63:I69"/>
    <mergeCell ref="J63:J69"/>
    <mergeCell ref="Q62:AA62"/>
    <mergeCell ref="AG63:AG69"/>
    <mergeCell ref="AH63:AH69"/>
    <mergeCell ref="AI63:AJ69"/>
    <mergeCell ref="AK54:AK60"/>
    <mergeCell ref="C61:G61"/>
    <mergeCell ref="K61:P61"/>
    <mergeCell ref="AE61:AF61"/>
    <mergeCell ref="AI61:AJ61"/>
    <mergeCell ref="Q61:AA61"/>
    <mergeCell ref="AB54:AB60"/>
    <mergeCell ref="AC54:AC60"/>
    <mergeCell ref="AD54:AD60"/>
    <mergeCell ref="AE54:AF60"/>
    <mergeCell ref="K54:P60"/>
    <mergeCell ref="Q54:AA54"/>
    <mergeCell ref="Q55:AA55"/>
    <mergeCell ref="Q56:AA56"/>
    <mergeCell ref="Q57:AA57"/>
    <mergeCell ref="Q58:AA58"/>
    <mergeCell ref="Q59:AA59"/>
    <mergeCell ref="Q60:AA60"/>
    <mergeCell ref="C53:G53"/>
    <mergeCell ref="K53:P53"/>
    <mergeCell ref="AE53:AF53"/>
    <mergeCell ref="AI53:AJ53"/>
    <mergeCell ref="A54:A60"/>
    <mergeCell ref="B54:B60"/>
    <mergeCell ref="C54:G60"/>
    <mergeCell ref="H54:H60"/>
    <mergeCell ref="I54:I60"/>
    <mergeCell ref="J54:J60"/>
    <mergeCell ref="Q53:AA53"/>
    <mergeCell ref="AG54:AG60"/>
    <mergeCell ref="AH54:AH60"/>
    <mergeCell ref="AI54:AJ60"/>
    <mergeCell ref="AK45:AK51"/>
    <mergeCell ref="C52:G52"/>
    <mergeCell ref="K52:P52"/>
    <mergeCell ref="AE52:AF52"/>
    <mergeCell ref="AI52:AJ52"/>
    <mergeCell ref="Q52:AA52"/>
    <mergeCell ref="AB45:AB51"/>
    <mergeCell ref="AC45:AC51"/>
    <mergeCell ref="AD45:AD51"/>
    <mergeCell ref="AE45:AF51"/>
    <mergeCell ref="K45:P51"/>
    <mergeCell ref="Q45:AA45"/>
    <mergeCell ref="Q46:AA46"/>
    <mergeCell ref="Q47:AA47"/>
    <mergeCell ref="Q48:AA48"/>
    <mergeCell ref="Q49:AA49"/>
    <mergeCell ref="Q50:AA50"/>
    <mergeCell ref="Q51:AA51"/>
    <mergeCell ref="C44:G44"/>
    <mergeCell ref="K44:P44"/>
    <mergeCell ref="AE44:AF44"/>
    <mergeCell ref="AI44:AJ44"/>
    <mergeCell ref="A45:A51"/>
    <mergeCell ref="B45:B51"/>
    <mergeCell ref="C45:G51"/>
    <mergeCell ref="H45:H51"/>
    <mergeCell ref="I45:I51"/>
    <mergeCell ref="J45:J51"/>
    <mergeCell ref="Q44:AA44"/>
    <mergeCell ref="AG45:AG51"/>
    <mergeCell ref="AH45:AH51"/>
    <mergeCell ref="AI45:AJ51"/>
    <mergeCell ref="AK36:AK42"/>
    <mergeCell ref="C43:G43"/>
    <mergeCell ref="K43:P43"/>
    <mergeCell ref="AE43:AF43"/>
    <mergeCell ref="AI43:AJ43"/>
    <mergeCell ref="Q43:AA43"/>
    <mergeCell ref="AB36:AB42"/>
    <mergeCell ref="AC36:AC42"/>
    <mergeCell ref="AD36:AD42"/>
    <mergeCell ref="AE36:AF42"/>
    <mergeCell ref="K36:P42"/>
    <mergeCell ref="Q36:AA36"/>
    <mergeCell ref="Q37:AA37"/>
    <mergeCell ref="Q38:AA38"/>
    <mergeCell ref="Q39:AA39"/>
    <mergeCell ref="Q40:AA40"/>
    <mergeCell ref="Q41:AA41"/>
    <mergeCell ref="Q42:AA42"/>
    <mergeCell ref="A36:A42"/>
    <mergeCell ref="B36:B42"/>
    <mergeCell ref="C36:G42"/>
    <mergeCell ref="H36:H42"/>
    <mergeCell ref="I36:I42"/>
    <mergeCell ref="J36:J42"/>
    <mergeCell ref="C34:AA34"/>
    <mergeCell ref="AE34:AF34"/>
    <mergeCell ref="AI34:AJ34"/>
    <mergeCell ref="C35:G35"/>
    <mergeCell ref="K35:P35"/>
    <mergeCell ref="Q35:AA35"/>
    <mergeCell ref="AE35:AF35"/>
    <mergeCell ref="AI35:AJ35"/>
    <mergeCell ref="AG36:AG42"/>
    <mergeCell ref="AH36:AH42"/>
    <mergeCell ref="AI36:AJ42"/>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K151"/>
  <sheetViews>
    <sheetView topLeftCell="A76" workbookViewId="0">
      <selection activeCell="R11" sqref="R11:U11"/>
    </sheetView>
  </sheetViews>
  <sheetFormatPr baseColWidth="10" defaultRowHeight="14.5" x14ac:dyDescent="0.35"/>
  <sheetData>
    <row r="1" spans="1:37" ht="15" thickBot="1" x14ac:dyDescent="0.4">
      <c r="A1" s="234"/>
      <c r="B1" s="518"/>
      <c r="C1" s="518"/>
      <c r="D1" s="518"/>
      <c r="E1" s="518"/>
      <c r="F1" s="518"/>
      <c r="G1" s="518"/>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c r="AK1" s="234"/>
    </row>
    <row r="2" spans="1:37" ht="15.5" customHeight="1" x14ac:dyDescent="0.35">
      <c r="A2" s="234"/>
      <c r="B2" s="519"/>
      <c r="C2" s="520"/>
      <c r="D2" s="520"/>
      <c r="E2" s="520"/>
      <c r="F2" s="520"/>
      <c r="G2" s="521"/>
      <c r="H2" s="1940" t="s">
        <v>0</v>
      </c>
      <c r="I2" s="1941"/>
      <c r="J2" s="1941"/>
      <c r="K2" s="1941"/>
      <c r="L2" s="1941"/>
      <c r="M2" s="1941"/>
      <c r="N2" s="1941"/>
      <c r="O2" s="1941"/>
      <c r="P2" s="1941"/>
      <c r="Q2" s="1941"/>
      <c r="R2" s="1941"/>
      <c r="S2" s="1941"/>
      <c r="T2" s="1941"/>
      <c r="U2" s="1941"/>
      <c r="V2" s="1941"/>
      <c r="W2" s="1941"/>
      <c r="X2" s="1941"/>
      <c r="Y2" s="1941"/>
      <c r="Z2" s="1941"/>
      <c r="AA2" s="1941"/>
      <c r="AB2" s="1942"/>
      <c r="AC2" s="234"/>
      <c r="AD2" s="234"/>
      <c r="AE2" s="234"/>
      <c r="AF2" s="234"/>
      <c r="AG2" s="234"/>
      <c r="AH2" s="234"/>
      <c r="AI2" s="234"/>
      <c r="AJ2" s="234"/>
      <c r="AK2" s="234"/>
    </row>
    <row r="3" spans="1:37" x14ac:dyDescent="0.35">
      <c r="A3" s="234"/>
      <c r="B3" s="522"/>
      <c r="C3" s="523"/>
      <c r="D3" s="523"/>
      <c r="E3" s="523"/>
      <c r="F3" s="523"/>
      <c r="G3" s="524"/>
      <c r="H3" s="531" t="s">
        <v>1</v>
      </c>
      <c r="I3" s="532"/>
      <c r="J3" s="532"/>
      <c r="K3" s="532"/>
      <c r="L3" s="532"/>
      <c r="M3" s="532"/>
      <c r="N3" s="532"/>
      <c r="O3" s="533"/>
      <c r="P3" s="531" t="s">
        <v>2</v>
      </c>
      <c r="Q3" s="532"/>
      <c r="R3" s="532"/>
      <c r="S3" s="532"/>
      <c r="T3" s="532"/>
      <c r="U3" s="532"/>
      <c r="V3" s="532"/>
      <c r="W3" s="532"/>
      <c r="X3" s="532"/>
      <c r="Y3" s="532"/>
      <c r="Z3" s="532"/>
      <c r="AA3" s="532"/>
      <c r="AB3" s="533"/>
      <c r="AC3" s="234"/>
      <c r="AD3" s="234"/>
      <c r="AE3" s="234"/>
      <c r="AF3" s="234"/>
      <c r="AG3" s="234"/>
      <c r="AH3" s="234"/>
      <c r="AI3" s="234"/>
      <c r="AJ3" s="234"/>
      <c r="AK3" s="234"/>
    </row>
    <row r="4" spans="1:37" ht="15" thickBot="1" x14ac:dyDescent="0.4">
      <c r="A4" s="234"/>
      <c r="B4" s="1937"/>
      <c r="C4" s="1938"/>
      <c r="D4" s="1938"/>
      <c r="E4" s="1938"/>
      <c r="F4" s="1938"/>
      <c r="G4" s="1939"/>
      <c r="H4" s="534" t="s">
        <v>3</v>
      </c>
      <c r="I4" s="535"/>
      <c r="J4" s="535"/>
      <c r="K4" s="535"/>
      <c r="L4" s="535"/>
      <c r="M4" s="535"/>
      <c r="N4" s="535"/>
      <c r="O4" s="535"/>
      <c r="P4" s="535"/>
      <c r="Q4" s="535"/>
      <c r="R4" s="535"/>
      <c r="S4" s="535"/>
      <c r="T4" s="535"/>
      <c r="U4" s="535"/>
      <c r="V4" s="535"/>
      <c r="W4" s="535"/>
      <c r="X4" s="535"/>
      <c r="Y4" s="535"/>
      <c r="Z4" s="535"/>
      <c r="AA4" s="535"/>
      <c r="AB4" s="536"/>
      <c r="AC4" s="234"/>
      <c r="AD4" s="234"/>
      <c r="AE4" s="234"/>
      <c r="AF4" s="234"/>
      <c r="AG4" s="234"/>
      <c r="AH4" s="234"/>
      <c r="AI4" s="234"/>
      <c r="AJ4" s="234"/>
      <c r="AK4" s="234"/>
    </row>
    <row r="5" spans="1:37" x14ac:dyDescent="0.35">
      <c r="A5" s="234"/>
      <c r="B5" s="234"/>
      <c r="C5" s="234"/>
      <c r="D5" s="234"/>
      <c r="E5" s="234"/>
      <c r="F5" s="234"/>
      <c r="G5" s="234"/>
      <c r="H5" s="2"/>
      <c r="I5" s="2"/>
      <c r="J5" s="2"/>
      <c r="K5" s="2"/>
      <c r="L5" s="2"/>
      <c r="M5" s="2"/>
      <c r="N5" s="2"/>
      <c r="O5" s="2"/>
      <c r="P5" s="2"/>
      <c r="Q5" s="2"/>
      <c r="R5" s="2"/>
      <c r="S5" s="2"/>
      <c r="T5" s="2"/>
      <c r="U5" s="2"/>
      <c r="V5" s="2"/>
      <c r="W5" s="2"/>
      <c r="X5" s="2"/>
      <c r="Y5" s="2"/>
      <c r="Z5" s="2"/>
      <c r="AA5" s="2"/>
      <c r="AB5" s="2"/>
      <c r="AC5" s="234"/>
      <c r="AD5" s="234"/>
      <c r="AE5" s="234"/>
      <c r="AF5" s="234"/>
      <c r="AG5" s="234"/>
      <c r="AH5" s="234"/>
      <c r="AI5" s="234"/>
      <c r="AJ5" s="234"/>
      <c r="AK5" s="234"/>
    </row>
    <row r="6" spans="1:37" ht="15" thickBot="1" x14ac:dyDescent="0.4">
      <c r="A6" s="234"/>
      <c r="B6" s="7"/>
      <c r="C6" s="8"/>
      <c r="D6" s="8"/>
      <c r="E6" s="8"/>
      <c r="F6" s="8"/>
      <c r="G6" s="8"/>
      <c r="H6" s="8"/>
      <c r="I6" s="62"/>
      <c r="J6" s="62"/>
      <c r="K6" s="62"/>
      <c r="L6" s="62"/>
      <c r="M6" s="62"/>
      <c r="N6" s="62"/>
      <c r="O6" s="62"/>
      <c r="P6" s="62"/>
      <c r="Q6" s="62"/>
      <c r="R6" s="62"/>
      <c r="S6" s="62"/>
      <c r="T6" s="62"/>
      <c r="U6" s="62"/>
      <c r="V6" s="62"/>
      <c r="W6" s="8"/>
      <c r="X6" s="8"/>
      <c r="Y6" s="8"/>
      <c r="Z6" s="8"/>
      <c r="AA6" s="8"/>
      <c r="AB6" s="9"/>
      <c r="AC6" s="234"/>
      <c r="AD6" s="234"/>
      <c r="AE6" s="234"/>
      <c r="AF6" s="234"/>
      <c r="AG6" s="234"/>
      <c r="AH6" s="234"/>
      <c r="AI6" s="234"/>
      <c r="AJ6" s="234"/>
      <c r="AK6" s="234"/>
    </row>
    <row r="7" spans="1:37" x14ac:dyDescent="0.35">
      <c r="A7" s="234"/>
      <c r="B7" s="10"/>
      <c r="C7" s="488" t="s">
        <v>4</v>
      </c>
      <c r="D7" s="489"/>
      <c r="E7" s="489"/>
      <c r="F7" s="489"/>
      <c r="G7" s="489"/>
      <c r="H7" s="490"/>
      <c r="I7" s="873" t="s">
        <v>319</v>
      </c>
      <c r="J7" s="874"/>
      <c r="K7" s="874"/>
      <c r="L7" s="874"/>
      <c r="M7" s="874"/>
      <c r="N7" s="874"/>
      <c r="O7" s="874"/>
      <c r="P7" s="874"/>
      <c r="Q7" s="874"/>
      <c r="R7" s="874"/>
      <c r="S7" s="874"/>
      <c r="T7" s="874"/>
      <c r="U7" s="874"/>
      <c r="V7" s="874"/>
      <c r="W7" s="874"/>
      <c r="X7" s="874"/>
      <c r="Y7" s="874"/>
      <c r="Z7" s="874"/>
      <c r="AA7" s="874"/>
      <c r="AB7" s="11"/>
      <c r="AC7" s="234"/>
      <c r="AD7" s="234"/>
      <c r="AE7" s="234"/>
      <c r="AF7" s="234"/>
      <c r="AG7" s="234"/>
      <c r="AH7" s="234"/>
      <c r="AI7" s="234"/>
      <c r="AJ7" s="234"/>
      <c r="AK7" s="234"/>
    </row>
    <row r="8" spans="1:37" x14ac:dyDescent="0.35">
      <c r="A8" s="234"/>
      <c r="B8" s="10"/>
      <c r="C8" s="1930"/>
      <c r="D8" s="1931"/>
      <c r="E8" s="1931"/>
      <c r="F8" s="1931"/>
      <c r="G8" s="1931"/>
      <c r="H8" s="1932"/>
      <c r="I8" s="1933"/>
      <c r="J8" s="1934"/>
      <c r="K8" s="1934"/>
      <c r="L8" s="1934"/>
      <c r="M8" s="1934"/>
      <c r="N8" s="1934"/>
      <c r="O8" s="1934"/>
      <c r="P8" s="1934"/>
      <c r="Q8" s="1934"/>
      <c r="R8" s="1934"/>
      <c r="S8" s="1934"/>
      <c r="T8" s="1934"/>
      <c r="U8" s="1934"/>
      <c r="V8" s="1934"/>
      <c r="W8" s="1934"/>
      <c r="X8" s="1934"/>
      <c r="Y8" s="1934"/>
      <c r="Z8" s="1934"/>
      <c r="AA8" s="1934"/>
      <c r="AB8" s="11"/>
      <c r="AC8" s="234"/>
      <c r="AD8" s="234"/>
      <c r="AE8" s="234"/>
      <c r="AF8" s="234"/>
      <c r="AG8" s="234"/>
      <c r="AH8" s="234"/>
      <c r="AI8" s="234"/>
      <c r="AJ8" s="234"/>
      <c r="AK8" s="234"/>
    </row>
    <row r="9" spans="1:37" ht="15" thickBot="1" x14ac:dyDescent="0.4">
      <c r="A9" s="234"/>
      <c r="B9" s="10"/>
      <c r="C9" s="3"/>
      <c r="D9" s="3"/>
      <c r="E9" s="3"/>
      <c r="F9" s="3"/>
      <c r="G9" s="3"/>
      <c r="H9" s="3"/>
      <c r="I9" s="57"/>
      <c r="J9" s="57"/>
      <c r="K9" s="57"/>
      <c r="L9" s="57"/>
      <c r="M9" s="57"/>
      <c r="N9" s="57"/>
      <c r="O9" s="57"/>
      <c r="P9" s="57"/>
      <c r="Q9" s="57"/>
      <c r="R9" s="57"/>
      <c r="S9" s="57"/>
      <c r="T9" s="57"/>
      <c r="U9" s="57"/>
      <c r="V9" s="57"/>
      <c r="W9" s="3"/>
      <c r="X9" s="3"/>
      <c r="Y9" s="3"/>
      <c r="Z9" s="3"/>
      <c r="AA9" s="3"/>
      <c r="AB9" s="11"/>
      <c r="AC9" s="234"/>
      <c r="AD9" s="234"/>
      <c r="AE9" s="234"/>
      <c r="AF9" s="234"/>
      <c r="AG9" s="234"/>
      <c r="AH9" s="234"/>
      <c r="AI9" s="234"/>
      <c r="AJ9" s="234"/>
      <c r="AK9" s="234"/>
    </row>
    <row r="10" spans="1:37" ht="15" thickBot="1" x14ac:dyDescent="0.4">
      <c r="A10" s="234"/>
      <c r="B10" s="10"/>
      <c r="C10" s="488" t="s">
        <v>5</v>
      </c>
      <c r="D10" s="489"/>
      <c r="E10" s="489"/>
      <c r="F10" s="489"/>
      <c r="G10" s="489"/>
      <c r="H10" s="490"/>
      <c r="I10" s="2146" t="s">
        <v>386</v>
      </c>
      <c r="J10" s="2147"/>
      <c r="K10" s="2147"/>
      <c r="L10" s="2147"/>
      <c r="M10" s="2147"/>
      <c r="N10" s="2147"/>
      <c r="O10" s="2147"/>
      <c r="P10" s="2147"/>
      <c r="Q10" s="2148"/>
      <c r="R10" s="500" t="s">
        <v>7</v>
      </c>
      <c r="S10" s="501"/>
      <c r="T10" s="501"/>
      <c r="U10" s="502"/>
      <c r="V10" s="557" t="s">
        <v>8</v>
      </c>
      <c r="W10" s="558"/>
      <c r="X10" s="558"/>
      <c r="Y10" s="558"/>
      <c r="Z10" s="558"/>
      <c r="AA10" s="558"/>
      <c r="AB10" s="11"/>
      <c r="AC10" s="234"/>
      <c r="AD10" s="234"/>
      <c r="AE10" s="234"/>
      <c r="AF10" s="234"/>
      <c r="AG10" s="234"/>
      <c r="AH10" s="234"/>
      <c r="AI10" s="234"/>
      <c r="AJ10" s="234"/>
      <c r="AK10" s="234"/>
    </row>
    <row r="11" spans="1:37" ht="15" thickBot="1" x14ac:dyDescent="0.4">
      <c r="A11" s="234"/>
      <c r="B11" s="10"/>
      <c r="C11" s="1930"/>
      <c r="D11" s="1931"/>
      <c r="E11" s="1931"/>
      <c r="F11" s="1931"/>
      <c r="G11" s="1931"/>
      <c r="H11" s="1932"/>
      <c r="I11" s="2149"/>
      <c r="J11" s="2150"/>
      <c r="K11" s="2150"/>
      <c r="L11" s="2150"/>
      <c r="M11" s="2150"/>
      <c r="N11" s="2150"/>
      <c r="O11" s="2150"/>
      <c r="P11" s="2150"/>
      <c r="Q11" s="2151"/>
      <c r="R11" s="517" t="s">
        <v>387</v>
      </c>
      <c r="S11" s="485"/>
      <c r="T11" s="485"/>
      <c r="U11" s="541"/>
      <c r="V11" s="1935">
        <v>1</v>
      </c>
      <c r="W11" s="1936"/>
      <c r="X11" s="1936"/>
      <c r="Y11" s="1936"/>
      <c r="Z11" s="1936"/>
      <c r="AA11" s="1936"/>
      <c r="AB11" s="11"/>
      <c r="AC11" s="234"/>
      <c r="AD11" s="234"/>
      <c r="AE11" s="234"/>
      <c r="AF11" s="234"/>
      <c r="AG11" s="234"/>
      <c r="AH11" s="234"/>
      <c r="AI11" s="234"/>
      <c r="AJ11" s="234"/>
      <c r="AK11" s="234"/>
    </row>
    <row r="12" spans="1:37" ht="15" thickBot="1" x14ac:dyDescent="0.4">
      <c r="A12" s="234"/>
      <c r="B12" s="12"/>
      <c r="C12" s="4"/>
      <c r="D12" s="4"/>
      <c r="E12" s="4"/>
      <c r="F12" s="4"/>
      <c r="G12" s="4"/>
      <c r="H12" s="4"/>
      <c r="I12" s="4"/>
      <c r="J12" s="4"/>
      <c r="K12" s="4"/>
      <c r="L12" s="4"/>
      <c r="M12" s="4"/>
      <c r="N12" s="4"/>
      <c r="O12" s="4"/>
      <c r="P12" s="4"/>
      <c r="Q12" s="4"/>
      <c r="R12" s="4"/>
      <c r="S12" s="4"/>
      <c r="T12" s="4"/>
      <c r="U12" s="4"/>
      <c r="V12" s="4"/>
      <c r="W12" s="4"/>
      <c r="X12" s="4"/>
      <c r="Y12" s="4"/>
      <c r="Z12" s="4"/>
      <c r="AA12" s="4"/>
      <c r="AB12" s="58"/>
      <c r="AC12" s="234"/>
      <c r="AD12" s="234"/>
      <c r="AE12" s="234"/>
      <c r="AF12" s="234"/>
      <c r="AG12" s="234"/>
      <c r="AH12" s="234"/>
      <c r="AI12" s="234"/>
      <c r="AJ12" s="234"/>
      <c r="AK12" s="234"/>
    </row>
    <row r="13" spans="1:37" x14ac:dyDescent="0.35">
      <c r="A13" s="234"/>
      <c r="B13" s="12"/>
      <c r="C13" s="488" t="s">
        <v>10</v>
      </c>
      <c r="D13" s="489"/>
      <c r="E13" s="489"/>
      <c r="F13" s="489"/>
      <c r="G13" s="489"/>
      <c r="H13" s="1953"/>
      <c r="I13" s="2154" t="s">
        <v>388</v>
      </c>
      <c r="J13" s="2155"/>
      <c r="K13" s="2155"/>
      <c r="L13" s="2155"/>
      <c r="M13" s="2155"/>
      <c r="N13" s="2155"/>
      <c r="O13" s="2155"/>
      <c r="P13" s="2155"/>
      <c r="Q13" s="2155"/>
      <c r="R13" s="2155"/>
      <c r="S13" s="2156"/>
      <c r="T13" s="557" t="s">
        <v>11</v>
      </c>
      <c r="U13" s="558"/>
      <c r="V13" s="558"/>
      <c r="W13" s="558"/>
      <c r="X13" s="558"/>
      <c r="Y13" s="558"/>
      <c r="Z13" s="558"/>
      <c r="AA13" s="559"/>
      <c r="AB13" s="58"/>
      <c r="AC13" s="234"/>
      <c r="AD13" s="234"/>
      <c r="AE13" s="234"/>
      <c r="AF13" s="234"/>
      <c r="AG13" s="234"/>
      <c r="AH13" s="234"/>
      <c r="AI13" s="234"/>
      <c r="AJ13" s="234"/>
      <c r="AK13" s="234"/>
    </row>
    <row r="14" spans="1:37" ht="15" thickBot="1" x14ac:dyDescent="0.4">
      <c r="A14" s="234"/>
      <c r="B14" s="12"/>
      <c r="C14" s="1930"/>
      <c r="D14" s="1931"/>
      <c r="E14" s="1931"/>
      <c r="F14" s="1931"/>
      <c r="G14" s="1931"/>
      <c r="H14" s="1954"/>
      <c r="I14" s="2157"/>
      <c r="J14" s="2158"/>
      <c r="K14" s="2158"/>
      <c r="L14" s="2158"/>
      <c r="M14" s="2158"/>
      <c r="N14" s="2158"/>
      <c r="O14" s="2158"/>
      <c r="P14" s="2158"/>
      <c r="Q14" s="2158"/>
      <c r="R14" s="2158"/>
      <c r="S14" s="2159"/>
      <c r="T14" s="1935" t="s">
        <v>65</v>
      </c>
      <c r="U14" s="1936"/>
      <c r="V14" s="1936"/>
      <c r="W14" s="1936"/>
      <c r="X14" s="1936"/>
      <c r="Y14" s="1936"/>
      <c r="Z14" s="1936"/>
      <c r="AA14" s="1961"/>
      <c r="AB14" s="58"/>
      <c r="AC14" s="234"/>
      <c r="AD14" s="234"/>
      <c r="AE14" s="234"/>
      <c r="AF14" s="234"/>
      <c r="AG14" s="234"/>
      <c r="AH14" s="234"/>
      <c r="AI14" s="234"/>
      <c r="AJ14" s="234"/>
      <c r="AK14" s="234"/>
    </row>
    <row r="15" spans="1:37" ht="15" thickBot="1" x14ac:dyDescent="0.4">
      <c r="A15" s="234"/>
      <c r="B15" s="12"/>
      <c r="C15" s="4"/>
      <c r="D15" s="4"/>
      <c r="E15" s="4"/>
      <c r="F15" s="4"/>
      <c r="G15" s="4"/>
      <c r="H15" s="4"/>
      <c r="I15" s="4"/>
      <c r="J15" s="4"/>
      <c r="K15" s="4"/>
      <c r="L15" s="4"/>
      <c r="M15" s="4"/>
      <c r="N15" s="4"/>
      <c r="O15" s="4"/>
      <c r="P15" s="4"/>
      <c r="Q15" s="4"/>
      <c r="R15" s="4"/>
      <c r="S15" s="4"/>
      <c r="T15" s="4"/>
      <c r="U15" s="4"/>
      <c r="V15" s="4"/>
      <c r="W15" s="4"/>
      <c r="X15" s="4"/>
      <c r="Y15" s="4"/>
      <c r="Z15" s="4"/>
      <c r="AA15" s="4"/>
      <c r="AB15" s="58"/>
      <c r="AC15" s="234"/>
      <c r="AD15" s="234"/>
      <c r="AE15" s="234"/>
      <c r="AF15" s="234"/>
      <c r="AG15" s="234"/>
      <c r="AH15" s="234"/>
      <c r="AI15" s="234"/>
      <c r="AJ15" s="234"/>
      <c r="AK15" s="234"/>
    </row>
    <row r="16" spans="1:37" ht="15" thickBot="1" x14ac:dyDescent="0.4">
      <c r="A16" s="234"/>
      <c r="B16" s="12"/>
      <c r="C16" s="500" t="s">
        <v>13</v>
      </c>
      <c r="D16" s="501"/>
      <c r="E16" s="501"/>
      <c r="F16" s="501"/>
      <c r="G16" s="501"/>
      <c r="H16" s="1943"/>
      <c r="I16" s="2152" t="s">
        <v>389</v>
      </c>
      <c r="J16" s="1291"/>
      <c r="K16" s="1291"/>
      <c r="L16" s="1291"/>
      <c r="M16" s="1291"/>
      <c r="N16" s="1291"/>
      <c r="O16" s="1291"/>
      <c r="P16" s="1291"/>
      <c r="Q16" s="1291"/>
      <c r="R16" s="1291"/>
      <c r="S16" s="1291"/>
      <c r="T16" s="1291"/>
      <c r="U16" s="1291"/>
      <c r="V16" s="1291"/>
      <c r="W16" s="1291"/>
      <c r="X16" s="1291"/>
      <c r="Y16" s="1291"/>
      <c r="Z16" s="1291"/>
      <c r="AA16" s="2153"/>
      <c r="AB16" s="58"/>
      <c r="AC16" s="234"/>
      <c r="AD16" s="234"/>
      <c r="AE16" s="234"/>
      <c r="AF16" s="234"/>
      <c r="AG16" s="234"/>
      <c r="AH16" s="234"/>
      <c r="AI16" s="234"/>
      <c r="AJ16" s="234"/>
      <c r="AK16" s="234"/>
    </row>
    <row r="17" spans="1:37" ht="15" thickBot="1" x14ac:dyDescent="0.4">
      <c r="A17" s="234"/>
      <c r="B17" s="12"/>
      <c r="C17" s="57"/>
      <c r="D17" s="57"/>
      <c r="E17" s="57"/>
      <c r="F17" s="57"/>
      <c r="G17" s="57"/>
      <c r="H17" s="57"/>
      <c r="I17" s="114"/>
      <c r="J17" s="114"/>
      <c r="K17" s="114"/>
      <c r="L17" s="114"/>
      <c r="M17" s="114"/>
      <c r="N17" s="114"/>
      <c r="O17" s="114"/>
      <c r="P17" s="114"/>
      <c r="Q17" s="114"/>
      <c r="R17" s="114"/>
      <c r="S17" s="114"/>
      <c r="T17" s="114"/>
      <c r="U17" s="114"/>
      <c r="V17" s="114"/>
      <c r="W17" s="114"/>
      <c r="X17" s="114"/>
      <c r="Y17" s="114"/>
      <c r="Z17" s="114"/>
      <c r="AA17" s="114"/>
      <c r="AB17" s="58"/>
      <c r="AC17" s="234"/>
      <c r="AD17" s="234"/>
      <c r="AE17" s="234"/>
      <c r="AF17" s="234"/>
      <c r="AG17" s="234"/>
      <c r="AH17" s="234"/>
      <c r="AI17" s="234"/>
      <c r="AJ17" s="234"/>
      <c r="AK17" s="234"/>
    </row>
    <row r="18" spans="1:37" ht="15" thickBot="1" x14ac:dyDescent="0.4">
      <c r="A18" s="234"/>
      <c r="B18" s="12"/>
      <c r="C18" s="500" t="s">
        <v>67</v>
      </c>
      <c r="D18" s="501"/>
      <c r="E18" s="501"/>
      <c r="F18" s="501"/>
      <c r="G18" s="501"/>
      <c r="H18" s="1943"/>
      <c r="I18" s="2152" t="s">
        <v>390</v>
      </c>
      <c r="J18" s="1291"/>
      <c r="K18" s="1291"/>
      <c r="L18" s="1291"/>
      <c r="M18" s="1291"/>
      <c r="N18" s="1291"/>
      <c r="O18" s="1291"/>
      <c r="P18" s="1291"/>
      <c r="Q18" s="1291"/>
      <c r="R18" s="1291"/>
      <c r="S18" s="1291"/>
      <c r="T18" s="1291"/>
      <c r="U18" s="1291"/>
      <c r="V18" s="1291"/>
      <c r="W18" s="1291"/>
      <c r="X18" s="1291"/>
      <c r="Y18" s="1291"/>
      <c r="Z18" s="1291"/>
      <c r="AA18" s="2153"/>
      <c r="AB18" s="58"/>
      <c r="AC18" s="234"/>
      <c r="AD18" s="234"/>
      <c r="AE18" s="234"/>
      <c r="AF18" s="234"/>
      <c r="AG18" s="234"/>
      <c r="AH18" s="234"/>
      <c r="AI18" s="234"/>
      <c r="AJ18" s="234"/>
      <c r="AK18" s="234"/>
    </row>
    <row r="19" spans="1:37" ht="15" thickBot="1" x14ac:dyDescent="0.4">
      <c r="A19" s="234"/>
      <c r="B19" s="12"/>
      <c r="C19" s="57"/>
      <c r="D19" s="57"/>
      <c r="E19" s="57"/>
      <c r="F19" s="57"/>
      <c r="G19" s="57"/>
      <c r="H19" s="57"/>
      <c r="I19" s="114"/>
      <c r="J19" s="114"/>
      <c r="K19" s="114"/>
      <c r="L19" s="114"/>
      <c r="M19" s="114"/>
      <c r="N19" s="114"/>
      <c r="O19" s="114"/>
      <c r="P19" s="114"/>
      <c r="Q19" s="114"/>
      <c r="R19" s="114"/>
      <c r="S19" s="114"/>
      <c r="T19" s="114"/>
      <c r="U19" s="114"/>
      <c r="V19" s="114"/>
      <c r="W19" s="114"/>
      <c r="X19" s="114"/>
      <c r="Y19" s="114"/>
      <c r="Z19" s="114"/>
      <c r="AA19" s="114"/>
      <c r="AB19" s="58"/>
      <c r="AC19" s="234"/>
      <c r="AD19" s="234"/>
      <c r="AE19" s="234"/>
      <c r="AF19" s="234"/>
      <c r="AG19" s="234"/>
      <c r="AH19" s="234"/>
      <c r="AI19" s="234"/>
      <c r="AJ19" s="234"/>
      <c r="AK19" s="234"/>
    </row>
    <row r="20" spans="1:37" x14ac:dyDescent="0.35">
      <c r="A20" s="234"/>
      <c r="B20" s="12"/>
      <c r="C20" s="488" t="s">
        <v>592</v>
      </c>
      <c r="D20" s="489"/>
      <c r="E20" s="489"/>
      <c r="F20" s="489"/>
      <c r="G20" s="489"/>
      <c r="H20" s="490"/>
      <c r="I20" s="1946">
        <v>45231</v>
      </c>
      <c r="J20" s="1947"/>
      <c r="K20" s="1947"/>
      <c r="L20" s="1948"/>
      <c r="M20" s="557" t="s">
        <v>18</v>
      </c>
      <c r="N20" s="558"/>
      <c r="O20" s="558"/>
      <c r="P20" s="558"/>
      <c r="Q20" s="558"/>
      <c r="R20" s="558"/>
      <c r="S20" s="1226"/>
      <c r="T20" s="557" t="s">
        <v>19</v>
      </c>
      <c r="U20" s="558"/>
      <c r="V20" s="558"/>
      <c r="W20" s="558"/>
      <c r="X20" s="558"/>
      <c r="Y20" s="558"/>
      <c r="Z20" s="558"/>
      <c r="AA20" s="558"/>
      <c r="AB20" s="58"/>
      <c r="AC20" s="234"/>
      <c r="AD20" s="234"/>
      <c r="AE20" s="234"/>
      <c r="AF20" s="234"/>
      <c r="AG20" s="234"/>
      <c r="AH20" s="234"/>
      <c r="AI20" s="234"/>
      <c r="AJ20" s="234"/>
      <c r="AK20" s="234"/>
    </row>
    <row r="21" spans="1:37" ht="15" thickBot="1" x14ac:dyDescent="0.4">
      <c r="A21" s="234"/>
      <c r="B21" s="12"/>
      <c r="C21" s="776"/>
      <c r="D21" s="777"/>
      <c r="E21" s="777"/>
      <c r="F21" s="777"/>
      <c r="G21" s="777"/>
      <c r="H21" s="778"/>
      <c r="I21" s="1949"/>
      <c r="J21" s="1950"/>
      <c r="K21" s="1950"/>
      <c r="L21" s="1951"/>
      <c r="M21" s="1199" t="s">
        <v>325</v>
      </c>
      <c r="N21" s="1200"/>
      <c r="O21" s="1200"/>
      <c r="P21" s="1200"/>
      <c r="Q21" s="1200"/>
      <c r="R21" s="1200"/>
      <c r="S21" s="1952"/>
      <c r="T21" s="1935" t="s">
        <v>132</v>
      </c>
      <c r="U21" s="1936"/>
      <c r="V21" s="1936"/>
      <c r="W21" s="1936"/>
      <c r="X21" s="1936"/>
      <c r="Y21" s="1936"/>
      <c r="Z21" s="1936"/>
      <c r="AA21" s="1936"/>
      <c r="AB21" s="58"/>
      <c r="AC21" s="234"/>
      <c r="AD21" s="234"/>
      <c r="AE21" s="234"/>
      <c r="AF21" s="234"/>
      <c r="AG21" s="234"/>
      <c r="AH21" s="234"/>
      <c r="AI21" s="234"/>
      <c r="AJ21" s="234"/>
      <c r="AK21" s="234"/>
    </row>
    <row r="22" spans="1:37" ht="15" thickBot="1" x14ac:dyDescent="0.4">
      <c r="A22" s="234"/>
      <c r="B22" s="12"/>
      <c r="C22" s="4"/>
      <c r="D22" s="4"/>
      <c r="E22" s="4"/>
      <c r="F22" s="4"/>
      <c r="G22" s="4"/>
      <c r="H22" s="4"/>
      <c r="I22" s="4"/>
      <c r="J22" s="4"/>
      <c r="K22" s="4"/>
      <c r="L22" s="4"/>
      <c r="M22" s="4"/>
      <c r="N22" s="4"/>
      <c r="O22" s="4"/>
      <c r="P22" s="4"/>
      <c r="Q22" s="4"/>
      <c r="R22" s="4"/>
      <c r="S22" s="4"/>
      <c r="T22" s="4"/>
      <c r="U22" s="4"/>
      <c r="V22" s="4"/>
      <c r="W22" s="4"/>
      <c r="X22" s="4"/>
      <c r="Y22" s="4"/>
      <c r="Z22" s="4"/>
      <c r="AA22" s="4"/>
      <c r="AB22" s="58"/>
      <c r="AC22" s="234"/>
      <c r="AD22" s="234"/>
      <c r="AE22" s="234"/>
      <c r="AF22" s="234"/>
      <c r="AG22" s="234"/>
      <c r="AH22" s="234"/>
      <c r="AI22" s="234"/>
      <c r="AJ22" s="234"/>
      <c r="AK22" s="234"/>
    </row>
    <row r="23" spans="1:37" x14ac:dyDescent="0.35">
      <c r="A23" s="234"/>
      <c r="B23" s="12"/>
      <c r="C23" s="557" t="s">
        <v>22</v>
      </c>
      <c r="D23" s="558"/>
      <c r="E23" s="558"/>
      <c r="F23" s="558"/>
      <c r="G23" s="558"/>
      <c r="H23" s="558"/>
      <c r="I23" s="1226"/>
      <c r="J23" s="557" t="s">
        <v>23</v>
      </c>
      <c r="K23" s="558"/>
      <c r="L23" s="558"/>
      <c r="M23" s="558"/>
      <c r="N23" s="558"/>
      <c r="O23" s="558"/>
      <c r="P23" s="1226"/>
      <c r="Q23" s="557" t="s">
        <v>24</v>
      </c>
      <c r="R23" s="558"/>
      <c r="S23" s="558"/>
      <c r="T23" s="558"/>
      <c r="U23" s="558"/>
      <c r="V23" s="558"/>
      <c r="W23" s="558"/>
      <c r="X23" s="558"/>
      <c r="Y23" s="558"/>
      <c r="Z23" s="558"/>
      <c r="AA23" s="558"/>
      <c r="AB23" s="58"/>
      <c r="AC23" s="234"/>
      <c r="AD23" s="234"/>
      <c r="AE23" s="234"/>
      <c r="AF23" s="234"/>
      <c r="AG23" s="234"/>
      <c r="AH23" s="234"/>
      <c r="AI23" s="234"/>
      <c r="AJ23" s="234"/>
      <c r="AK23" s="234"/>
    </row>
    <row r="24" spans="1:37" ht="15" thickBot="1" x14ac:dyDescent="0.4">
      <c r="A24" s="234"/>
      <c r="B24" s="12"/>
      <c r="C24" s="2161" t="s">
        <v>326</v>
      </c>
      <c r="D24" s="2162"/>
      <c r="E24" s="2162"/>
      <c r="F24" s="2162"/>
      <c r="G24" s="2162"/>
      <c r="H24" s="2162"/>
      <c r="I24" s="2163"/>
      <c r="J24" s="1935" t="s">
        <v>327</v>
      </c>
      <c r="K24" s="1936"/>
      <c r="L24" s="1936"/>
      <c r="M24" s="1936"/>
      <c r="N24" s="1936"/>
      <c r="O24" s="1936"/>
      <c r="P24" s="1961"/>
      <c r="Q24" s="1972" t="s">
        <v>328</v>
      </c>
      <c r="R24" s="1200"/>
      <c r="S24" s="1200"/>
      <c r="T24" s="1200"/>
      <c r="U24" s="1200"/>
      <c r="V24" s="1200"/>
      <c r="W24" s="1200"/>
      <c r="X24" s="1200"/>
      <c r="Y24" s="1200"/>
      <c r="Z24" s="1200"/>
      <c r="AA24" s="1201"/>
      <c r="AB24" s="58"/>
      <c r="AC24" s="234"/>
      <c r="AD24" s="234"/>
      <c r="AE24" s="234"/>
      <c r="AF24" s="234"/>
      <c r="AG24" s="234"/>
      <c r="AH24" s="234"/>
      <c r="AI24" s="234"/>
      <c r="AJ24" s="234"/>
      <c r="AK24" s="234"/>
    </row>
    <row r="25" spans="1:37" ht="15" thickBot="1" x14ac:dyDescent="0.4">
      <c r="A25" s="234"/>
      <c r="B25" s="12"/>
      <c r="C25" s="4"/>
      <c r="D25" s="4"/>
      <c r="E25" s="4"/>
      <c r="F25" s="4"/>
      <c r="G25" s="4"/>
      <c r="H25" s="4"/>
      <c r="I25" s="4"/>
      <c r="J25" s="4"/>
      <c r="K25" s="4"/>
      <c r="L25" s="4"/>
      <c r="M25" s="4"/>
      <c r="N25" s="4"/>
      <c r="O25" s="4"/>
      <c r="P25" s="4"/>
      <c r="Q25" s="4"/>
      <c r="R25" s="4"/>
      <c r="S25" s="4"/>
      <c r="T25" s="4"/>
      <c r="U25" s="4"/>
      <c r="V25" s="4"/>
      <c r="W25" s="4"/>
      <c r="X25" s="4"/>
      <c r="Y25" s="4"/>
      <c r="Z25" s="4"/>
      <c r="AA25" s="4"/>
      <c r="AB25" s="58"/>
      <c r="AC25" s="234"/>
      <c r="AD25" s="234"/>
      <c r="AE25" s="234"/>
      <c r="AF25" s="234"/>
      <c r="AG25" s="234"/>
      <c r="AH25" s="234"/>
      <c r="AI25" s="234"/>
      <c r="AJ25" s="234"/>
      <c r="AK25" s="234"/>
    </row>
    <row r="26" spans="1:37" ht="15" thickBot="1" x14ac:dyDescent="0.4">
      <c r="A26" s="234"/>
      <c r="B26" s="12"/>
      <c r="C26" s="500" t="s">
        <v>26</v>
      </c>
      <c r="D26" s="501"/>
      <c r="E26" s="501"/>
      <c r="F26" s="501"/>
      <c r="G26" s="501"/>
      <c r="H26" s="1943"/>
      <c r="I26" s="2152" t="s">
        <v>391</v>
      </c>
      <c r="J26" s="1291"/>
      <c r="K26" s="1291"/>
      <c r="L26" s="1291"/>
      <c r="M26" s="1291"/>
      <c r="N26" s="1291"/>
      <c r="O26" s="1291"/>
      <c r="P26" s="1291"/>
      <c r="Q26" s="1291"/>
      <c r="R26" s="1291"/>
      <c r="S26" s="1291"/>
      <c r="T26" s="1291"/>
      <c r="U26" s="1291"/>
      <c r="V26" s="1291"/>
      <c r="W26" s="1291"/>
      <c r="X26" s="1291"/>
      <c r="Y26" s="1291"/>
      <c r="Z26" s="1291"/>
      <c r="AA26" s="2153"/>
      <c r="AB26" s="58"/>
      <c r="AC26" s="234"/>
      <c r="AD26" s="234"/>
      <c r="AE26" s="234"/>
      <c r="AF26" s="234"/>
      <c r="AG26" s="234"/>
      <c r="AH26" s="234"/>
      <c r="AI26" s="234"/>
      <c r="AJ26" s="234"/>
      <c r="AK26" s="234"/>
    </row>
    <row r="27" spans="1:37" ht="15" thickBot="1" x14ac:dyDescent="0.4">
      <c r="A27" s="234"/>
      <c r="B27" s="12"/>
      <c r="C27" s="57"/>
      <c r="D27" s="57"/>
      <c r="E27" s="57"/>
      <c r="F27" s="57"/>
      <c r="G27" s="57"/>
      <c r="H27" s="57"/>
      <c r="I27" s="114"/>
      <c r="J27" s="114"/>
      <c r="K27" s="114"/>
      <c r="L27" s="114"/>
      <c r="M27" s="114"/>
      <c r="N27" s="114"/>
      <c r="O27" s="114"/>
      <c r="P27" s="114"/>
      <c r="Q27" s="114"/>
      <c r="R27" s="114"/>
      <c r="S27" s="114"/>
      <c r="T27" s="114"/>
      <c r="U27" s="114"/>
      <c r="V27" s="114"/>
      <c r="W27" s="114"/>
      <c r="X27" s="114"/>
      <c r="Y27" s="114"/>
      <c r="Z27" s="114"/>
      <c r="AA27" s="114"/>
      <c r="AB27" s="58"/>
      <c r="AC27" s="234"/>
      <c r="AD27" s="234"/>
      <c r="AE27" s="234"/>
      <c r="AF27" s="234"/>
      <c r="AG27" s="234"/>
      <c r="AH27" s="234"/>
      <c r="AI27" s="234"/>
      <c r="AJ27" s="234"/>
      <c r="AK27" s="234"/>
    </row>
    <row r="28" spans="1:37" ht="15" thickBot="1" x14ac:dyDescent="0.4">
      <c r="A28" s="234"/>
      <c r="B28" s="12"/>
      <c r="C28" s="500" t="s">
        <v>28</v>
      </c>
      <c r="D28" s="501"/>
      <c r="E28" s="501"/>
      <c r="F28" s="501"/>
      <c r="G28" s="501"/>
      <c r="H28" s="502"/>
      <c r="I28" s="1292" t="s">
        <v>382</v>
      </c>
      <c r="J28" s="2160"/>
      <c r="K28" s="1962" t="s">
        <v>29</v>
      </c>
      <c r="L28" s="1963"/>
      <c r="M28" s="1963"/>
      <c r="N28" s="1964"/>
      <c r="O28" s="1965" t="s">
        <v>30</v>
      </c>
      <c r="P28" s="1966"/>
      <c r="Q28" s="1966"/>
      <c r="R28" s="1967"/>
      <c r="S28" s="6" t="s">
        <v>32</v>
      </c>
      <c r="T28" s="1965" t="s">
        <v>31</v>
      </c>
      <c r="U28" s="1966"/>
      <c r="V28" s="1967"/>
      <c r="W28" s="5"/>
      <c r="X28" s="1968" t="s">
        <v>251</v>
      </c>
      <c r="Y28" s="1969"/>
      <c r="Z28" s="1970"/>
      <c r="AA28" s="6"/>
      <c r="AB28" s="58"/>
      <c r="AC28" s="234"/>
      <c r="AD28" s="234"/>
      <c r="AE28" s="234"/>
      <c r="AF28" s="234"/>
      <c r="AG28" s="234"/>
      <c r="AH28" s="234"/>
      <c r="AI28" s="234"/>
      <c r="AJ28" s="234"/>
      <c r="AK28" s="234"/>
    </row>
    <row r="29" spans="1:37" ht="15" thickBot="1" x14ac:dyDescent="0.4">
      <c r="A29" s="234"/>
      <c r="B29" s="12"/>
      <c r="C29" s="4"/>
      <c r="D29" s="4"/>
      <c r="E29" s="4"/>
      <c r="F29" s="4"/>
      <c r="G29" s="4"/>
      <c r="H29" s="4"/>
      <c r="I29" s="4"/>
      <c r="J29" s="4"/>
      <c r="K29" s="4"/>
      <c r="L29" s="4"/>
      <c r="M29" s="4"/>
      <c r="N29" s="4"/>
      <c r="O29" s="4"/>
      <c r="P29" s="4"/>
      <c r="Q29" s="4"/>
      <c r="R29" s="4"/>
      <c r="S29" s="4"/>
      <c r="T29" s="4"/>
      <c r="U29" s="4"/>
      <c r="V29" s="4"/>
      <c r="W29" s="4"/>
      <c r="X29" s="4"/>
      <c r="Y29" s="4"/>
      <c r="Z29" s="4"/>
      <c r="AA29" s="4"/>
      <c r="AB29" s="58"/>
      <c r="AC29" s="234"/>
      <c r="AD29" s="234"/>
      <c r="AE29" s="234"/>
      <c r="AF29" s="234"/>
      <c r="AG29" s="234"/>
      <c r="AH29" s="234"/>
      <c r="AI29" s="234"/>
      <c r="AJ29" s="234"/>
      <c r="AK29" s="234"/>
    </row>
    <row r="30" spans="1:37" x14ac:dyDescent="0.35">
      <c r="A30" s="234"/>
      <c r="B30" s="12"/>
      <c r="C30" s="560" t="s">
        <v>34</v>
      </c>
      <c r="D30" s="561"/>
      <c r="E30" s="561"/>
      <c r="F30" s="561"/>
      <c r="G30" s="561"/>
      <c r="H30" s="561"/>
      <c r="I30" s="561"/>
      <c r="J30" s="562"/>
      <c r="K30" s="569" t="s">
        <v>35</v>
      </c>
      <c r="L30" s="570"/>
      <c r="M30" s="570"/>
      <c r="N30" s="570"/>
      <c r="O30" s="570"/>
      <c r="P30" s="570"/>
      <c r="Q30" s="570"/>
      <c r="R30" s="571"/>
      <c r="S30" s="572" t="s">
        <v>36</v>
      </c>
      <c r="T30" s="573"/>
      <c r="U30" s="573"/>
      <c r="V30" s="573"/>
      <c r="W30" s="1974"/>
      <c r="X30" s="1975" t="s">
        <v>37</v>
      </c>
      <c r="Y30" s="1976"/>
      <c r="Z30" s="1976"/>
      <c r="AA30" s="1977"/>
      <c r="AB30" s="58"/>
      <c r="AC30" s="234"/>
      <c r="AD30" s="234"/>
      <c r="AE30" s="234"/>
      <c r="AF30" s="234"/>
      <c r="AG30" s="234"/>
      <c r="AH30" s="234"/>
      <c r="AI30" s="234"/>
      <c r="AJ30" s="234"/>
      <c r="AK30" s="234"/>
    </row>
    <row r="31" spans="1:37" x14ac:dyDescent="0.35">
      <c r="A31" s="234"/>
      <c r="B31" s="12"/>
      <c r="C31" s="563"/>
      <c r="D31" s="564"/>
      <c r="E31" s="564"/>
      <c r="F31" s="564"/>
      <c r="G31" s="564"/>
      <c r="H31" s="564"/>
      <c r="I31" s="564"/>
      <c r="J31" s="565"/>
      <c r="K31" s="577" t="s">
        <v>38</v>
      </c>
      <c r="L31" s="578"/>
      <c r="M31" s="578"/>
      <c r="N31" s="579"/>
      <c r="O31" s="580" t="s">
        <v>39</v>
      </c>
      <c r="P31" s="578"/>
      <c r="Q31" s="578"/>
      <c r="R31" s="579"/>
      <c r="S31" s="580" t="s">
        <v>38</v>
      </c>
      <c r="T31" s="579"/>
      <c r="U31" s="580" t="s">
        <v>39</v>
      </c>
      <c r="V31" s="578"/>
      <c r="W31" s="579"/>
      <c r="X31" s="580" t="s">
        <v>38</v>
      </c>
      <c r="Y31" s="579"/>
      <c r="Z31" s="580" t="s">
        <v>39</v>
      </c>
      <c r="AA31" s="579"/>
      <c r="AB31" s="58"/>
      <c r="AC31" s="234"/>
      <c r="AD31" s="234"/>
      <c r="AE31" s="234"/>
      <c r="AF31" s="234"/>
      <c r="AG31" s="234"/>
      <c r="AH31" s="234"/>
      <c r="AI31" s="234"/>
      <c r="AJ31" s="234"/>
      <c r="AK31" s="234"/>
    </row>
    <row r="32" spans="1:37" ht="15" thickBot="1" x14ac:dyDescent="0.4">
      <c r="A32" s="234"/>
      <c r="B32" s="12"/>
      <c r="C32" s="563"/>
      <c r="D32" s="564"/>
      <c r="E32" s="564"/>
      <c r="F32" s="564"/>
      <c r="G32" s="564"/>
      <c r="H32" s="564"/>
      <c r="I32" s="564"/>
      <c r="J32" s="565"/>
      <c r="K32" s="582">
        <v>0</v>
      </c>
      <c r="L32" s="583"/>
      <c r="M32" s="583"/>
      <c r="N32" s="584"/>
      <c r="O32" s="749">
        <v>84</v>
      </c>
      <c r="P32" s="583"/>
      <c r="Q32" s="583"/>
      <c r="R32" s="584"/>
      <c r="S32" s="749">
        <v>85</v>
      </c>
      <c r="T32" s="584"/>
      <c r="U32" s="749">
        <v>95</v>
      </c>
      <c r="V32" s="583"/>
      <c r="W32" s="584"/>
      <c r="X32" s="749">
        <v>96</v>
      </c>
      <c r="Y32" s="584"/>
      <c r="Z32" s="749">
        <v>100</v>
      </c>
      <c r="AA32" s="584"/>
      <c r="AB32" s="58"/>
      <c r="AC32" s="234"/>
      <c r="AD32" s="234"/>
      <c r="AE32" s="234"/>
      <c r="AF32" s="234"/>
      <c r="AG32" s="234"/>
      <c r="AH32" s="234"/>
      <c r="AI32" s="234"/>
      <c r="AJ32" s="234"/>
      <c r="AK32" s="234"/>
    </row>
    <row r="33" spans="1:37" ht="15" thickBot="1" x14ac:dyDescent="0.4">
      <c r="A33" s="234"/>
      <c r="B33" s="12"/>
      <c r="C33" s="4"/>
      <c r="D33" s="4"/>
      <c r="E33" s="4"/>
      <c r="F33" s="4"/>
      <c r="G33" s="4"/>
      <c r="H33" s="4"/>
      <c r="I33" s="4"/>
      <c r="J33" s="4"/>
      <c r="K33" s="4"/>
      <c r="L33" s="4"/>
      <c r="M33" s="4"/>
      <c r="N33" s="4"/>
      <c r="O33" s="4"/>
      <c r="P33" s="4"/>
      <c r="Q33" s="4"/>
      <c r="R33" s="4"/>
      <c r="S33" s="4"/>
      <c r="T33" s="4"/>
      <c r="U33" s="4"/>
      <c r="V33" s="4"/>
      <c r="W33" s="4"/>
      <c r="X33" s="4"/>
      <c r="Y33" s="4"/>
      <c r="Z33" s="4"/>
      <c r="AA33" s="4"/>
      <c r="AB33" s="58"/>
      <c r="AC33" s="234"/>
      <c r="AD33" s="234"/>
      <c r="AE33" s="234"/>
      <c r="AF33" s="234"/>
      <c r="AG33" s="234"/>
      <c r="AH33" s="234"/>
      <c r="AI33" s="234"/>
      <c r="AJ33" s="234"/>
      <c r="AK33" s="234"/>
    </row>
    <row r="34" spans="1:37" ht="15" thickBot="1" x14ac:dyDescent="0.4">
      <c r="A34" s="322"/>
      <c r="B34" s="217"/>
      <c r="C34" s="500" t="s">
        <v>40</v>
      </c>
      <c r="D34" s="501"/>
      <c r="E34" s="501"/>
      <c r="F34" s="501"/>
      <c r="G34" s="501"/>
      <c r="H34" s="501"/>
      <c r="I34" s="501"/>
      <c r="J34" s="501"/>
      <c r="K34" s="501"/>
      <c r="L34" s="501"/>
      <c r="M34" s="501"/>
      <c r="N34" s="501"/>
      <c r="O34" s="501"/>
      <c r="P34" s="501"/>
      <c r="Q34" s="501"/>
      <c r="R34" s="501"/>
      <c r="S34" s="501"/>
      <c r="T34" s="501"/>
      <c r="U34" s="501"/>
      <c r="V34" s="501"/>
      <c r="W34" s="501"/>
      <c r="X34" s="501"/>
      <c r="Y34" s="501"/>
      <c r="Z34" s="501"/>
      <c r="AA34" s="1943"/>
      <c r="AB34" s="58"/>
      <c r="AC34" s="322"/>
      <c r="AD34" s="322"/>
      <c r="AE34" s="1194"/>
      <c r="AF34" s="1194"/>
      <c r="AG34" s="322"/>
      <c r="AH34" s="322"/>
      <c r="AI34" s="1194"/>
      <c r="AJ34" s="1194"/>
      <c r="AK34" s="322"/>
    </row>
    <row r="35" spans="1:37" ht="78.5" thickBot="1" x14ac:dyDescent="0.4">
      <c r="A35" s="322"/>
      <c r="B35" s="217"/>
      <c r="C35" s="1962" t="s">
        <v>41</v>
      </c>
      <c r="D35" s="1963"/>
      <c r="E35" s="1963"/>
      <c r="F35" s="1963"/>
      <c r="G35" s="1964"/>
      <c r="H35" s="418" t="s">
        <v>392</v>
      </c>
      <c r="I35" s="418" t="s">
        <v>393</v>
      </c>
      <c r="J35" s="418" t="s">
        <v>333</v>
      </c>
      <c r="K35" s="1962" t="s">
        <v>334</v>
      </c>
      <c r="L35" s="1963"/>
      <c r="M35" s="1963"/>
      <c r="N35" s="1963"/>
      <c r="O35" s="1963"/>
      <c r="P35" s="1963"/>
      <c r="Q35" s="1963" t="s">
        <v>43</v>
      </c>
      <c r="R35" s="1963"/>
      <c r="S35" s="1963"/>
      <c r="T35" s="1963"/>
      <c r="U35" s="1963"/>
      <c r="V35" s="1963"/>
      <c r="W35" s="1963"/>
      <c r="X35" s="1963"/>
      <c r="Y35" s="1963"/>
      <c r="Z35" s="1963"/>
      <c r="AA35" s="1963"/>
      <c r="AB35" s="58"/>
      <c r="AC35" s="322"/>
      <c r="AD35" s="322"/>
      <c r="AE35" s="1194"/>
      <c r="AF35" s="1194"/>
      <c r="AG35" s="322"/>
      <c r="AH35" s="322"/>
      <c r="AI35" s="1194"/>
      <c r="AJ35" s="1194"/>
      <c r="AK35" s="322"/>
    </row>
    <row r="36" spans="1:37" x14ac:dyDescent="0.35">
      <c r="A36" s="1979"/>
      <c r="B36" s="1980"/>
      <c r="C36" s="1981" t="s">
        <v>335</v>
      </c>
      <c r="D36" s="1982"/>
      <c r="E36" s="1982"/>
      <c r="F36" s="1982"/>
      <c r="G36" s="1983"/>
      <c r="H36" s="1990">
        <v>804.58</v>
      </c>
      <c r="I36" s="1990">
        <v>800</v>
      </c>
      <c r="J36" s="1993">
        <v>1.01</v>
      </c>
      <c r="K36" s="2007">
        <v>2.9399999999999999E-2</v>
      </c>
      <c r="L36" s="2008"/>
      <c r="M36" s="2008"/>
      <c r="N36" s="2008"/>
      <c r="O36" s="2008"/>
      <c r="P36" s="2023"/>
      <c r="Q36" s="2199" t="s">
        <v>1391</v>
      </c>
      <c r="R36" s="2171"/>
      <c r="S36" s="2171"/>
      <c r="T36" s="2171"/>
      <c r="U36" s="2171"/>
      <c r="V36" s="2171"/>
      <c r="W36" s="2171"/>
      <c r="X36" s="2171"/>
      <c r="Y36" s="2171"/>
      <c r="Z36" s="2171"/>
      <c r="AA36" s="2200"/>
      <c r="AB36" s="2022"/>
      <c r="AC36" s="1195"/>
      <c r="AD36" s="1194"/>
      <c r="AE36" s="1194"/>
      <c r="AF36" s="1194"/>
      <c r="AG36" s="1194"/>
      <c r="AH36" s="1194"/>
      <c r="AI36" s="1194"/>
      <c r="AJ36" s="1194"/>
      <c r="AK36" s="1194"/>
    </row>
    <row r="37" spans="1:37" ht="37.5" customHeight="1" x14ac:dyDescent="0.35">
      <c r="A37" s="1979"/>
      <c r="B37" s="1980"/>
      <c r="C37" s="1984"/>
      <c r="D37" s="1985"/>
      <c r="E37" s="1985"/>
      <c r="F37" s="1985"/>
      <c r="G37" s="1986"/>
      <c r="H37" s="1991"/>
      <c r="I37" s="1991"/>
      <c r="J37" s="941"/>
      <c r="K37" s="2009"/>
      <c r="L37" s="2010"/>
      <c r="M37" s="2010"/>
      <c r="N37" s="2010"/>
      <c r="O37" s="2010"/>
      <c r="P37" s="2024"/>
      <c r="Q37" s="2196" t="s">
        <v>1392</v>
      </c>
      <c r="R37" s="2197"/>
      <c r="S37" s="2197"/>
      <c r="T37" s="2197"/>
      <c r="U37" s="2197"/>
      <c r="V37" s="2197"/>
      <c r="W37" s="2197"/>
      <c r="X37" s="2197"/>
      <c r="Y37" s="2197"/>
      <c r="Z37" s="2197"/>
      <c r="AA37" s="2198"/>
      <c r="AB37" s="2022"/>
      <c r="AC37" s="1195"/>
      <c r="AD37" s="1194"/>
      <c r="AE37" s="1194"/>
      <c r="AF37" s="1194"/>
      <c r="AG37" s="1194"/>
      <c r="AH37" s="1194"/>
      <c r="AI37" s="1194"/>
      <c r="AJ37" s="1194"/>
      <c r="AK37" s="1194"/>
    </row>
    <row r="38" spans="1:37" x14ac:dyDescent="0.35">
      <c r="A38" s="1979"/>
      <c r="B38" s="1980"/>
      <c r="C38" s="1984"/>
      <c r="D38" s="1985"/>
      <c r="E38" s="1985"/>
      <c r="F38" s="1985"/>
      <c r="G38" s="1986"/>
      <c r="H38" s="1991"/>
      <c r="I38" s="1991"/>
      <c r="J38" s="941"/>
      <c r="K38" s="2009"/>
      <c r="L38" s="2010"/>
      <c r="M38" s="2010"/>
      <c r="N38" s="2010"/>
      <c r="O38" s="2010"/>
      <c r="P38" s="2024"/>
      <c r="Q38" s="2016"/>
      <c r="R38" s="1614"/>
      <c r="S38" s="1614"/>
      <c r="T38" s="1614"/>
      <c r="U38" s="1614"/>
      <c r="V38" s="1614"/>
      <c r="W38" s="1614"/>
      <c r="X38" s="1614"/>
      <c r="Y38" s="1614"/>
      <c r="Z38" s="1614"/>
      <c r="AA38" s="639"/>
      <c r="AB38" s="2022"/>
      <c r="AC38" s="1195"/>
      <c r="AD38" s="1194"/>
      <c r="AE38" s="1194"/>
      <c r="AF38" s="1194"/>
      <c r="AG38" s="1194"/>
      <c r="AH38" s="1194"/>
      <c r="AI38" s="1194"/>
      <c r="AJ38" s="1194"/>
      <c r="AK38" s="1194"/>
    </row>
    <row r="39" spans="1:37" x14ac:dyDescent="0.35">
      <c r="A39" s="1979"/>
      <c r="B39" s="1980"/>
      <c r="C39" s="1984"/>
      <c r="D39" s="1985"/>
      <c r="E39" s="1985"/>
      <c r="F39" s="1985"/>
      <c r="G39" s="1986"/>
      <c r="H39" s="1991"/>
      <c r="I39" s="1991"/>
      <c r="J39" s="941"/>
      <c r="K39" s="2009"/>
      <c r="L39" s="2010"/>
      <c r="M39" s="2010"/>
      <c r="N39" s="2010"/>
      <c r="O39" s="2010"/>
      <c r="P39" s="2024"/>
      <c r="Q39" s="2016"/>
      <c r="R39" s="1614"/>
      <c r="S39" s="1614"/>
      <c r="T39" s="1614"/>
      <c r="U39" s="1614"/>
      <c r="V39" s="1614"/>
      <c r="W39" s="1614"/>
      <c r="X39" s="1614"/>
      <c r="Y39" s="1614"/>
      <c r="Z39" s="1614"/>
      <c r="AA39" s="639"/>
      <c r="AB39" s="2022"/>
      <c r="AC39" s="1195"/>
      <c r="AD39" s="1194"/>
      <c r="AE39" s="1194"/>
      <c r="AF39" s="1194"/>
      <c r="AG39" s="1194"/>
      <c r="AH39" s="1194"/>
      <c r="AI39" s="1194"/>
      <c r="AJ39" s="1194"/>
      <c r="AK39" s="1194"/>
    </row>
    <row r="40" spans="1:37" x14ac:dyDescent="0.35">
      <c r="A40" s="1979"/>
      <c r="B40" s="1980"/>
      <c r="C40" s="1984"/>
      <c r="D40" s="1985"/>
      <c r="E40" s="1985"/>
      <c r="F40" s="1985"/>
      <c r="G40" s="1986"/>
      <c r="H40" s="1991"/>
      <c r="I40" s="1991"/>
      <c r="J40" s="941"/>
      <c r="K40" s="2009"/>
      <c r="L40" s="2010"/>
      <c r="M40" s="2010"/>
      <c r="N40" s="2010"/>
      <c r="O40" s="2010"/>
      <c r="P40" s="2024"/>
      <c r="Q40" s="2196" t="s">
        <v>1367</v>
      </c>
      <c r="R40" s="2197"/>
      <c r="S40" s="2197"/>
      <c r="T40" s="2197"/>
      <c r="U40" s="2197"/>
      <c r="V40" s="2197"/>
      <c r="W40" s="2197"/>
      <c r="X40" s="2197"/>
      <c r="Y40" s="2197"/>
      <c r="Z40" s="2197"/>
      <c r="AA40" s="2198"/>
      <c r="AB40" s="2022"/>
      <c r="AC40" s="1195"/>
      <c r="AD40" s="1194"/>
      <c r="AE40" s="1194"/>
      <c r="AF40" s="1194"/>
      <c r="AG40" s="1194"/>
      <c r="AH40" s="1194"/>
      <c r="AI40" s="1194"/>
      <c r="AJ40" s="1194"/>
      <c r="AK40" s="1194"/>
    </row>
    <row r="41" spans="1:37" x14ac:dyDescent="0.35">
      <c r="A41" s="1979"/>
      <c r="B41" s="1980"/>
      <c r="C41" s="1984"/>
      <c r="D41" s="1985"/>
      <c r="E41" s="1985"/>
      <c r="F41" s="1985"/>
      <c r="G41" s="1986"/>
      <c r="H41" s="1991"/>
      <c r="I41" s="1991"/>
      <c r="J41" s="941"/>
      <c r="K41" s="2009"/>
      <c r="L41" s="2010"/>
      <c r="M41" s="2010"/>
      <c r="N41" s="2010"/>
      <c r="O41" s="2010"/>
      <c r="P41" s="2024"/>
      <c r="Q41" s="2016"/>
      <c r="R41" s="1614"/>
      <c r="S41" s="1614"/>
      <c r="T41" s="1614"/>
      <c r="U41" s="1614"/>
      <c r="V41" s="1614"/>
      <c r="W41" s="1614"/>
      <c r="X41" s="1614"/>
      <c r="Y41" s="1614"/>
      <c r="Z41" s="1614"/>
      <c r="AA41" s="639"/>
      <c r="AB41" s="2022"/>
      <c r="AC41" s="1195"/>
      <c r="AD41" s="1194"/>
      <c r="AE41" s="1194"/>
      <c r="AF41" s="1194"/>
      <c r="AG41" s="1194"/>
      <c r="AH41" s="1194"/>
      <c r="AI41" s="1194"/>
      <c r="AJ41" s="1194"/>
      <c r="AK41" s="1194"/>
    </row>
    <row r="42" spans="1:37" x14ac:dyDescent="0.35">
      <c r="A42" s="1979"/>
      <c r="B42" s="1980"/>
      <c r="C42" s="1984"/>
      <c r="D42" s="1985"/>
      <c r="E42" s="1985"/>
      <c r="F42" s="1985"/>
      <c r="G42" s="1986"/>
      <c r="H42" s="1991"/>
      <c r="I42" s="1991"/>
      <c r="J42" s="941"/>
      <c r="K42" s="2009"/>
      <c r="L42" s="2010"/>
      <c r="M42" s="2010"/>
      <c r="N42" s="2010"/>
      <c r="O42" s="2010"/>
      <c r="P42" s="2024"/>
      <c r="Q42" s="2014" t="s">
        <v>1393</v>
      </c>
      <c r="R42" s="1978"/>
      <c r="S42" s="1978"/>
      <c r="T42" s="1978"/>
      <c r="U42" s="1978"/>
      <c r="V42" s="1978"/>
      <c r="W42" s="1978"/>
      <c r="X42" s="1978"/>
      <c r="Y42" s="1978"/>
      <c r="Z42" s="1978"/>
      <c r="AA42" s="2015"/>
      <c r="AB42" s="2022"/>
      <c r="AC42" s="1195"/>
      <c r="AD42" s="1194"/>
      <c r="AE42" s="1194"/>
      <c r="AF42" s="1194"/>
      <c r="AG42" s="1194"/>
      <c r="AH42" s="1194"/>
      <c r="AI42" s="1194"/>
      <c r="AJ42" s="1194"/>
      <c r="AK42" s="1194"/>
    </row>
    <row r="43" spans="1:37" x14ac:dyDescent="0.35">
      <c r="A43" s="1979"/>
      <c r="B43" s="1980"/>
      <c r="C43" s="1984"/>
      <c r="D43" s="1985"/>
      <c r="E43" s="1985"/>
      <c r="F43" s="1985"/>
      <c r="G43" s="1986"/>
      <c r="H43" s="1991"/>
      <c r="I43" s="1991"/>
      <c r="J43" s="941"/>
      <c r="K43" s="2009"/>
      <c r="L43" s="2010"/>
      <c r="M43" s="2010"/>
      <c r="N43" s="2010"/>
      <c r="O43" s="2010"/>
      <c r="P43" s="2024"/>
      <c r="Q43" s="2014" t="s">
        <v>1394</v>
      </c>
      <c r="R43" s="1978"/>
      <c r="S43" s="1978"/>
      <c r="T43" s="1978"/>
      <c r="U43" s="1978"/>
      <c r="V43" s="1978"/>
      <c r="W43" s="1978"/>
      <c r="X43" s="1978"/>
      <c r="Y43" s="1978"/>
      <c r="Z43" s="1978"/>
      <c r="AA43" s="2015"/>
      <c r="AB43" s="2022"/>
      <c r="AC43" s="1195"/>
      <c r="AD43" s="1194"/>
      <c r="AE43" s="1194"/>
      <c r="AF43" s="1194"/>
      <c r="AG43" s="1194"/>
      <c r="AH43" s="1194"/>
      <c r="AI43" s="1194"/>
      <c r="AJ43" s="1194"/>
      <c r="AK43" s="1194"/>
    </row>
    <row r="44" spans="1:37" x14ac:dyDescent="0.35">
      <c r="A44" s="1979"/>
      <c r="B44" s="1980"/>
      <c r="C44" s="1987"/>
      <c r="D44" s="1988"/>
      <c r="E44" s="1988"/>
      <c r="F44" s="1988"/>
      <c r="G44" s="1989"/>
      <c r="H44" s="1992"/>
      <c r="I44" s="1992"/>
      <c r="J44" s="942"/>
      <c r="K44" s="2011"/>
      <c r="L44" s="2012"/>
      <c r="M44" s="2012"/>
      <c r="N44" s="2012"/>
      <c r="O44" s="2012"/>
      <c r="P44" s="2025"/>
      <c r="Q44" s="2014" t="s">
        <v>1395</v>
      </c>
      <c r="R44" s="1978"/>
      <c r="S44" s="1978"/>
      <c r="T44" s="1978"/>
      <c r="U44" s="1978"/>
      <c r="V44" s="1978"/>
      <c r="W44" s="1978"/>
      <c r="X44" s="1978"/>
      <c r="Y44" s="1978"/>
      <c r="Z44" s="1978"/>
      <c r="AA44" s="2015"/>
      <c r="AB44" s="2022"/>
      <c r="AC44" s="1195"/>
      <c r="AD44" s="1194"/>
      <c r="AE44" s="1194"/>
      <c r="AF44" s="1194"/>
      <c r="AG44" s="1194"/>
      <c r="AH44" s="1194"/>
      <c r="AI44" s="1194"/>
      <c r="AJ44" s="1194"/>
      <c r="AK44" s="1194"/>
    </row>
    <row r="45" spans="1:37" x14ac:dyDescent="0.35">
      <c r="A45" s="322"/>
      <c r="B45" s="217"/>
      <c r="C45" s="1994" t="s">
        <v>336</v>
      </c>
      <c r="D45" s="1995"/>
      <c r="E45" s="1995"/>
      <c r="F45" s="1995"/>
      <c r="G45" s="1996"/>
      <c r="H45" s="391">
        <v>609.74</v>
      </c>
      <c r="I45" s="391">
        <v>900</v>
      </c>
      <c r="J45" s="396">
        <v>0.68</v>
      </c>
      <c r="K45" s="1997">
        <v>5.16E-2</v>
      </c>
      <c r="L45" s="1998"/>
      <c r="M45" s="1998"/>
      <c r="N45" s="1998"/>
      <c r="O45" s="1998"/>
      <c r="P45" s="2018"/>
      <c r="Q45" s="2196"/>
      <c r="R45" s="2197"/>
      <c r="S45" s="2197"/>
      <c r="T45" s="2197"/>
      <c r="U45" s="2197"/>
      <c r="V45" s="2197"/>
      <c r="W45" s="2197"/>
      <c r="X45" s="2197"/>
      <c r="Y45" s="2197"/>
      <c r="Z45" s="2197"/>
      <c r="AA45" s="2198"/>
      <c r="AB45" s="58"/>
      <c r="AC45" s="322"/>
      <c r="AD45" s="322"/>
      <c r="AE45" s="1194"/>
      <c r="AF45" s="1194"/>
      <c r="AG45" s="322"/>
      <c r="AH45" s="322"/>
      <c r="AI45" s="1194"/>
      <c r="AJ45" s="1194"/>
      <c r="AK45" s="322"/>
    </row>
    <row r="46" spans="1:37" ht="15" thickBot="1" x14ac:dyDescent="0.4">
      <c r="A46" s="322"/>
      <c r="B46" s="217"/>
      <c r="C46" s="1999" t="s">
        <v>337</v>
      </c>
      <c r="D46" s="2000"/>
      <c r="E46" s="2000"/>
      <c r="F46" s="2000"/>
      <c r="G46" s="2001"/>
      <c r="H46" s="393">
        <v>1183.72</v>
      </c>
      <c r="I46" s="393">
        <v>1000</v>
      </c>
      <c r="J46" s="433">
        <v>1.18</v>
      </c>
      <c r="K46" s="2002">
        <v>9.4799999999999995E-2</v>
      </c>
      <c r="L46" s="2003"/>
      <c r="M46" s="2003"/>
      <c r="N46" s="2003"/>
      <c r="O46" s="2003"/>
      <c r="P46" s="2019"/>
      <c r="Q46" s="2201" t="s">
        <v>1396</v>
      </c>
      <c r="R46" s="2178"/>
      <c r="S46" s="2178"/>
      <c r="T46" s="2178"/>
      <c r="U46" s="2178"/>
      <c r="V46" s="2178"/>
      <c r="W46" s="2178"/>
      <c r="X46" s="2178"/>
      <c r="Y46" s="2178"/>
      <c r="Z46" s="2178"/>
      <c r="AA46" s="2202"/>
      <c r="AB46" s="58"/>
      <c r="AC46" s="322"/>
      <c r="AD46" s="322"/>
      <c r="AE46" s="1194"/>
      <c r="AF46" s="1194"/>
      <c r="AG46" s="322"/>
      <c r="AH46" s="322"/>
      <c r="AI46" s="1194"/>
      <c r="AJ46" s="1194"/>
      <c r="AK46" s="322"/>
    </row>
    <row r="47" spans="1:37" x14ac:dyDescent="0.35">
      <c r="A47" s="1979"/>
      <c r="B47" s="1980"/>
      <c r="C47" s="1981" t="s">
        <v>338</v>
      </c>
      <c r="D47" s="1982"/>
      <c r="E47" s="1982"/>
      <c r="F47" s="1982"/>
      <c r="G47" s="1983"/>
      <c r="H47" s="1990">
        <v>202.61</v>
      </c>
      <c r="I47" s="1990">
        <v>300</v>
      </c>
      <c r="J47" s="1993">
        <v>0.68</v>
      </c>
      <c r="K47" s="2007">
        <v>0.1022</v>
      </c>
      <c r="L47" s="2008"/>
      <c r="M47" s="2008"/>
      <c r="N47" s="2008"/>
      <c r="O47" s="2008"/>
      <c r="P47" s="2023"/>
      <c r="Q47" s="2199" t="s">
        <v>1391</v>
      </c>
      <c r="R47" s="2171"/>
      <c r="S47" s="2171"/>
      <c r="T47" s="2171"/>
      <c r="U47" s="2171"/>
      <c r="V47" s="2171"/>
      <c r="W47" s="2171"/>
      <c r="X47" s="2171"/>
      <c r="Y47" s="2171"/>
      <c r="Z47" s="2171"/>
      <c r="AA47" s="2200"/>
      <c r="AB47" s="2022"/>
      <c r="AC47" s="1195"/>
      <c r="AD47" s="1194"/>
      <c r="AE47" s="1194"/>
      <c r="AF47" s="1194"/>
      <c r="AG47" s="1194"/>
      <c r="AH47" s="1194"/>
      <c r="AI47" s="1194"/>
      <c r="AJ47" s="1194"/>
      <c r="AK47" s="1194"/>
    </row>
    <row r="48" spans="1:37" ht="37.5" customHeight="1" x14ac:dyDescent="0.35">
      <c r="A48" s="1979"/>
      <c r="B48" s="1980"/>
      <c r="C48" s="1984"/>
      <c r="D48" s="1985"/>
      <c r="E48" s="1985"/>
      <c r="F48" s="1985"/>
      <c r="G48" s="1986"/>
      <c r="H48" s="1991"/>
      <c r="I48" s="1991"/>
      <c r="J48" s="941"/>
      <c r="K48" s="2009"/>
      <c r="L48" s="2010"/>
      <c r="M48" s="2010"/>
      <c r="N48" s="2010"/>
      <c r="O48" s="2010"/>
      <c r="P48" s="2024"/>
      <c r="Q48" s="2196" t="s">
        <v>1397</v>
      </c>
      <c r="R48" s="2197"/>
      <c r="S48" s="2197"/>
      <c r="T48" s="2197"/>
      <c r="U48" s="2197"/>
      <c r="V48" s="2197"/>
      <c r="W48" s="2197"/>
      <c r="X48" s="2197"/>
      <c r="Y48" s="2197"/>
      <c r="Z48" s="2197"/>
      <c r="AA48" s="2198"/>
      <c r="AB48" s="2022"/>
      <c r="AC48" s="1195"/>
      <c r="AD48" s="1194"/>
      <c r="AE48" s="1194"/>
      <c r="AF48" s="1194"/>
      <c r="AG48" s="1194"/>
      <c r="AH48" s="1194"/>
      <c r="AI48" s="1194"/>
      <c r="AJ48" s="1194"/>
      <c r="AK48" s="1194"/>
    </row>
    <row r="49" spans="1:37" x14ac:dyDescent="0.35">
      <c r="A49" s="1979"/>
      <c r="B49" s="1980"/>
      <c r="C49" s="1984"/>
      <c r="D49" s="1985"/>
      <c r="E49" s="1985"/>
      <c r="F49" s="1985"/>
      <c r="G49" s="1986"/>
      <c r="H49" s="1991"/>
      <c r="I49" s="1991"/>
      <c r="J49" s="941"/>
      <c r="K49" s="2009"/>
      <c r="L49" s="2010"/>
      <c r="M49" s="2010"/>
      <c r="N49" s="2010"/>
      <c r="O49" s="2010"/>
      <c r="P49" s="2024"/>
      <c r="Q49" s="2016"/>
      <c r="R49" s="1614"/>
      <c r="S49" s="1614"/>
      <c r="T49" s="1614"/>
      <c r="U49" s="1614"/>
      <c r="V49" s="1614"/>
      <c r="W49" s="1614"/>
      <c r="X49" s="1614"/>
      <c r="Y49" s="1614"/>
      <c r="Z49" s="1614"/>
      <c r="AA49" s="639"/>
      <c r="AB49" s="2022"/>
      <c r="AC49" s="1195"/>
      <c r="AD49" s="1194"/>
      <c r="AE49" s="1194"/>
      <c r="AF49" s="1194"/>
      <c r="AG49" s="1194"/>
      <c r="AH49" s="1194"/>
      <c r="AI49" s="1194"/>
      <c r="AJ49" s="1194"/>
      <c r="AK49" s="1194"/>
    </row>
    <row r="50" spans="1:37" x14ac:dyDescent="0.35">
      <c r="A50" s="1979"/>
      <c r="B50" s="1980"/>
      <c r="C50" s="1984"/>
      <c r="D50" s="1985"/>
      <c r="E50" s="1985"/>
      <c r="F50" s="1985"/>
      <c r="G50" s="1986"/>
      <c r="H50" s="1991"/>
      <c r="I50" s="1991"/>
      <c r="J50" s="941"/>
      <c r="K50" s="2009"/>
      <c r="L50" s="2010"/>
      <c r="M50" s="2010"/>
      <c r="N50" s="2010"/>
      <c r="O50" s="2010"/>
      <c r="P50" s="2024"/>
      <c r="Q50" s="2016"/>
      <c r="R50" s="1614"/>
      <c r="S50" s="1614"/>
      <c r="T50" s="1614"/>
      <c r="U50" s="1614"/>
      <c r="V50" s="1614"/>
      <c r="W50" s="1614"/>
      <c r="X50" s="1614"/>
      <c r="Y50" s="1614"/>
      <c r="Z50" s="1614"/>
      <c r="AA50" s="639"/>
      <c r="AB50" s="2022"/>
      <c r="AC50" s="1195"/>
      <c r="AD50" s="1194"/>
      <c r="AE50" s="1194"/>
      <c r="AF50" s="1194"/>
      <c r="AG50" s="1194"/>
      <c r="AH50" s="1194"/>
      <c r="AI50" s="1194"/>
      <c r="AJ50" s="1194"/>
      <c r="AK50" s="1194"/>
    </row>
    <row r="51" spans="1:37" x14ac:dyDescent="0.35">
      <c r="A51" s="1979"/>
      <c r="B51" s="1980"/>
      <c r="C51" s="1984"/>
      <c r="D51" s="1985"/>
      <c r="E51" s="1985"/>
      <c r="F51" s="1985"/>
      <c r="G51" s="1986"/>
      <c r="H51" s="1991"/>
      <c r="I51" s="1991"/>
      <c r="J51" s="941"/>
      <c r="K51" s="2009"/>
      <c r="L51" s="2010"/>
      <c r="M51" s="2010"/>
      <c r="N51" s="2010"/>
      <c r="O51" s="2010"/>
      <c r="P51" s="2024"/>
      <c r="Q51" s="2196" t="s">
        <v>1374</v>
      </c>
      <c r="R51" s="2197"/>
      <c r="S51" s="2197"/>
      <c r="T51" s="2197"/>
      <c r="U51" s="2197"/>
      <c r="V51" s="2197"/>
      <c r="W51" s="2197"/>
      <c r="X51" s="2197"/>
      <c r="Y51" s="2197"/>
      <c r="Z51" s="2197"/>
      <c r="AA51" s="2198"/>
      <c r="AB51" s="2022"/>
      <c r="AC51" s="1195"/>
      <c r="AD51" s="1194"/>
      <c r="AE51" s="1194"/>
      <c r="AF51" s="1194"/>
      <c r="AG51" s="1194"/>
      <c r="AH51" s="1194"/>
      <c r="AI51" s="1194"/>
      <c r="AJ51" s="1194"/>
      <c r="AK51" s="1194"/>
    </row>
    <row r="52" spans="1:37" x14ac:dyDescent="0.35">
      <c r="A52" s="1979"/>
      <c r="B52" s="1980"/>
      <c r="C52" s="1984"/>
      <c r="D52" s="1985"/>
      <c r="E52" s="1985"/>
      <c r="F52" s="1985"/>
      <c r="G52" s="1986"/>
      <c r="H52" s="1991"/>
      <c r="I52" s="1991"/>
      <c r="J52" s="941"/>
      <c r="K52" s="2009"/>
      <c r="L52" s="2010"/>
      <c r="M52" s="2010"/>
      <c r="N52" s="2010"/>
      <c r="O52" s="2010"/>
      <c r="P52" s="2024"/>
      <c r="Q52" s="2016"/>
      <c r="R52" s="1614"/>
      <c r="S52" s="1614"/>
      <c r="T52" s="1614"/>
      <c r="U52" s="1614"/>
      <c r="V52" s="1614"/>
      <c r="W52" s="1614"/>
      <c r="X52" s="1614"/>
      <c r="Y52" s="1614"/>
      <c r="Z52" s="1614"/>
      <c r="AA52" s="639"/>
      <c r="AB52" s="2022"/>
      <c r="AC52" s="1195"/>
      <c r="AD52" s="1194"/>
      <c r="AE52" s="1194"/>
      <c r="AF52" s="1194"/>
      <c r="AG52" s="1194"/>
      <c r="AH52" s="1194"/>
      <c r="AI52" s="1194"/>
      <c r="AJ52" s="1194"/>
      <c r="AK52" s="1194"/>
    </row>
    <row r="53" spans="1:37" x14ac:dyDescent="0.35">
      <c r="A53" s="1979"/>
      <c r="B53" s="1980"/>
      <c r="C53" s="1984"/>
      <c r="D53" s="1985"/>
      <c r="E53" s="1985"/>
      <c r="F53" s="1985"/>
      <c r="G53" s="1986"/>
      <c r="H53" s="1991"/>
      <c r="I53" s="1991"/>
      <c r="J53" s="941"/>
      <c r="K53" s="2009"/>
      <c r="L53" s="2010"/>
      <c r="M53" s="2010"/>
      <c r="N53" s="2010"/>
      <c r="O53" s="2010"/>
      <c r="P53" s="2024"/>
      <c r="Q53" s="2014" t="s">
        <v>1398</v>
      </c>
      <c r="R53" s="1978"/>
      <c r="S53" s="1978"/>
      <c r="T53" s="1978"/>
      <c r="U53" s="1978"/>
      <c r="V53" s="1978"/>
      <c r="W53" s="1978"/>
      <c r="X53" s="1978"/>
      <c r="Y53" s="1978"/>
      <c r="Z53" s="1978"/>
      <c r="AA53" s="2015"/>
      <c r="AB53" s="2022"/>
      <c r="AC53" s="1195"/>
      <c r="AD53" s="1194"/>
      <c r="AE53" s="1194"/>
      <c r="AF53" s="1194"/>
      <c r="AG53" s="1194"/>
      <c r="AH53" s="1194"/>
      <c r="AI53" s="1194"/>
      <c r="AJ53" s="1194"/>
      <c r="AK53" s="1194"/>
    </row>
    <row r="54" spans="1:37" x14ac:dyDescent="0.35">
      <c r="A54" s="1979"/>
      <c r="B54" s="1980"/>
      <c r="C54" s="1984"/>
      <c r="D54" s="1985"/>
      <c r="E54" s="1985"/>
      <c r="F54" s="1985"/>
      <c r="G54" s="1986"/>
      <c r="H54" s="1991"/>
      <c r="I54" s="1991"/>
      <c r="J54" s="941"/>
      <c r="K54" s="2009"/>
      <c r="L54" s="2010"/>
      <c r="M54" s="2010"/>
      <c r="N54" s="2010"/>
      <c r="O54" s="2010"/>
      <c r="P54" s="2024"/>
      <c r="Q54" s="2014" t="s">
        <v>1399</v>
      </c>
      <c r="R54" s="1978"/>
      <c r="S54" s="1978"/>
      <c r="T54" s="1978"/>
      <c r="U54" s="1978"/>
      <c r="V54" s="1978"/>
      <c r="W54" s="1978"/>
      <c r="X54" s="1978"/>
      <c r="Y54" s="1978"/>
      <c r="Z54" s="1978"/>
      <c r="AA54" s="2015"/>
      <c r="AB54" s="2022"/>
      <c r="AC54" s="1195"/>
      <c r="AD54" s="1194"/>
      <c r="AE54" s="1194"/>
      <c r="AF54" s="1194"/>
      <c r="AG54" s="1194"/>
      <c r="AH54" s="1194"/>
      <c r="AI54" s="1194"/>
      <c r="AJ54" s="1194"/>
      <c r="AK54" s="1194"/>
    </row>
    <row r="55" spans="1:37" x14ac:dyDescent="0.35">
      <c r="A55" s="1979"/>
      <c r="B55" s="1980"/>
      <c r="C55" s="1987"/>
      <c r="D55" s="1988"/>
      <c r="E55" s="1988"/>
      <c r="F55" s="1988"/>
      <c r="G55" s="1989"/>
      <c r="H55" s="1992"/>
      <c r="I55" s="1992"/>
      <c r="J55" s="942"/>
      <c r="K55" s="2011"/>
      <c r="L55" s="2012"/>
      <c r="M55" s="2012"/>
      <c r="N55" s="2012"/>
      <c r="O55" s="2012"/>
      <c r="P55" s="2025"/>
      <c r="Q55" s="2014" t="s">
        <v>1400</v>
      </c>
      <c r="R55" s="1978"/>
      <c r="S55" s="1978"/>
      <c r="T55" s="1978"/>
      <c r="U55" s="1978"/>
      <c r="V55" s="1978"/>
      <c r="W55" s="1978"/>
      <c r="X55" s="1978"/>
      <c r="Y55" s="1978"/>
      <c r="Z55" s="1978"/>
      <c r="AA55" s="2015"/>
      <c r="AB55" s="2022"/>
      <c r="AC55" s="1195"/>
      <c r="AD55" s="1194"/>
      <c r="AE55" s="1194"/>
      <c r="AF55" s="1194"/>
      <c r="AG55" s="1194"/>
      <c r="AH55" s="1194"/>
      <c r="AI55" s="1194"/>
      <c r="AJ55" s="1194"/>
      <c r="AK55" s="1194"/>
    </row>
    <row r="56" spans="1:37" x14ac:dyDescent="0.35">
      <c r="A56" s="322"/>
      <c r="B56" s="217"/>
      <c r="C56" s="1994" t="s">
        <v>339</v>
      </c>
      <c r="D56" s="1995"/>
      <c r="E56" s="1995"/>
      <c r="F56" s="1995"/>
      <c r="G56" s="1996"/>
      <c r="H56" s="391">
        <v>5940.97</v>
      </c>
      <c r="I56" s="391">
        <v>5500</v>
      </c>
      <c r="J56" s="396">
        <v>1.08</v>
      </c>
      <c r="K56" s="1997">
        <v>0.31900000000000001</v>
      </c>
      <c r="L56" s="1998"/>
      <c r="M56" s="1998"/>
      <c r="N56" s="1998"/>
      <c r="O56" s="1998"/>
      <c r="P56" s="2018"/>
      <c r="Q56" s="2196"/>
      <c r="R56" s="2197"/>
      <c r="S56" s="2197"/>
      <c r="T56" s="2197"/>
      <c r="U56" s="2197"/>
      <c r="V56" s="2197"/>
      <c r="W56" s="2197"/>
      <c r="X56" s="2197"/>
      <c r="Y56" s="2197"/>
      <c r="Z56" s="2197"/>
      <c r="AA56" s="2198"/>
      <c r="AB56" s="58"/>
      <c r="AC56" s="322"/>
      <c r="AD56" s="322"/>
      <c r="AE56" s="1194"/>
      <c r="AF56" s="1194"/>
      <c r="AG56" s="322"/>
      <c r="AH56" s="322"/>
      <c r="AI56" s="1194"/>
      <c r="AJ56" s="1194"/>
      <c r="AK56" s="322"/>
    </row>
    <row r="57" spans="1:37" ht="15" thickBot="1" x14ac:dyDescent="0.4">
      <c r="A57" s="322"/>
      <c r="B57" s="217"/>
      <c r="C57" s="1999" t="s">
        <v>340</v>
      </c>
      <c r="D57" s="2000"/>
      <c r="E57" s="2000"/>
      <c r="F57" s="2000"/>
      <c r="G57" s="2001"/>
      <c r="H57" s="420">
        <v>1387.76</v>
      </c>
      <c r="I57" s="420">
        <v>1800</v>
      </c>
      <c r="J57" s="398">
        <v>0.77</v>
      </c>
      <c r="K57" s="1997">
        <v>0.36969999999999997</v>
      </c>
      <c r="L57" s="1998"/>
      <c r="M57" s="1998"/>
      <c r="N57" s="1998"/>
      <c r="O57" s="1998"/>
      <c r="P57" s="2018"/>
      <c r="Q57" s="2201" t="s">
        <v>1396</v>
      </c>
      <c r="R57" s="2178"/>
      <c r="S57" s="2178"/>
      <c r="T57" s="2178"/>
      <c r="U57" s="2178"/>
      <c r="V57" s="2178"/>
      <c r="W57" s="2178"/>
      <c r="X57" s="2178"/>
      <c r="Y57" s="2178"/>
      <c r="Z57" s="2178"/>
      <c r="AA57" s="2202"/>
      <c r="AB57" s="58"/>
      <c r="AC57" s="322"/>
      <c r="AD57" s="322"/>
      <c r="AE57" s="1194"/>
      <c r="AF57" s="1194"/>
      <c r="AG57" s="322"/>
      <c r="AH57" s="322"/>
      <c r="AI57" s="1194"/>
      <c r="AJ57" s="1194"/>
      <c r="AK57" s="322"/>
    </row>
    <row r="58" spans="1:37" x14ac:dyDescent="0.35">
      <c r="A58" s="1979"/>
      <c r="B58" s="1980"/>
      <c r="C58" s="1981" t="s">
        <v>341</v>
      </c>
      <c r="D58" s="1982"/>
      <c r="E58" s="1982"/>
      <c r="F58" s="1982"/>
      <c r="G58" s="1983"/>
      <c r="H58" s="1990">
        <v>2444.89</v>
      </c>
      <c r="I58" s="1990">
        <v>2500</v>
      </c>
      <c r="J58" s="1993">
        <v>0.98</v>
      </c>
      <c r="K58" s="2038">
        <v>0.45889999999999997</v>
      </c>
      <c r="L58" s="2039"/>
      <c r="M58" s="2039"/>
      <c r="N58" s="2039"/>
      <c r="O58" s="2039"/>
      <c r="P58" s="2203"/>
      <c r="Q58" s="2199" t="s">
        <v>1391</v>
      </c>
      <c r="R58" s="2171"/>
      <c r="S58" s="2171"/>
      <c r="T58" s="2171"/>
      <c r="U58" s="2171"/>
      <c r="V58" s="2171"/>
      <c r="W58" s="2171"/>
      <c r="X58" s="2171"/>
      <c r="Y58" s="2171"/>
      <c r="Z58" s="2171"/>
      <c r="AA58" s="2200"/>
      <c r="AB58" s="2022"/>
      <c r="AC58" s="1195"/>
      <c r="AD58" s="1194"/>
      <c r="AE58" s="1194"/>
      <c r="AF58" s="1194"/>
      <c r="AG58" s="1194"/>
      <c r="AH58" s="1194"/>
      <c r="AI58" s="1194"/>
      <c r="AJ58" s="1194"/>
      <c r="AK58" s="1194"/>
    </row>
    <row r="59" spans="1:37" ht="37.5" customHeight="1" x14ac:dyDescent="0.35">
      <c r="A59" s="1979"/>
      <c r="B59" s="1980"/>
      <c r="C59" s="1984"/>
      <c r="D59" s="1985"/>
      <c r="E59" s="1985"/>
      <c r="F59" s="1985"/>
      <c r="G59" s="1986"/>
      <c r="H59" s="1991"/>
      <c r="I59" s="1991"/>
      <c r="J59" s="941"/>
      <c r="K59" s="2009"/>
      <c r="L59" s="2010"/>
      <c r="M59" s="2010"/>
      <c r="N59" s="2010"/>
      <c r="O59" s="2010"/>
      <c r="P59" s="2024"/>
      <c r="Q59" s="2196" t="s">
        <v>1401</v>
      </c>
      <c r="R59" s="2197"/>
      <c r="S59" s="2197"/>
      <c r="T59" s="2197"/>
      <c r="U59" s="2197"/>
      <c r="V59" s="2197"/>
      <c r="W59" s="2197"/>
      <c r="X59" s="2197"/>
      <c r="Y59" s="2197"/>
      <c r="Z59" s="2197"/>
      <c r="AA59" s="2198"/>
      <c r="AB59" s="2022"/>
      <c r="AC59" s="1195"/>
      <c r="AD59" s="1194"/>
      <c r="AE59" s="1194"/>
      <c r="AF59" s="1194"/>
      <c r="AG59" s="1194"/>
      <c r="AH59" s="1194"/>
      <c r="AI59" s="1194"/>
      <c r="AJ59" s="1194"/>
      <c r="AK59" s="1194"/>
    </row>
    <row r="60" spans="1:37" x14ac:dyDescent="0.35">
      <c r="A60" s="1979"/>
      <c r="B60" s="1980"/>
      <c r="C60" s="1984"/>
      <c r="D60" s="1985"/>
      <c r="E60" s="1985"/>
      <c r="F60" s="1985"/>
      <c r="G60" s="1986"/>
      <c r="H60" s="1991"/>
      <c r="I60" s="1991"/>
      <c r="J60" s="941"/>
      <c r="K60" s="2009"/>
      <c r="L60" s="2010"/>
      <c r="M60" s="2010"/>
      <c r="N60" s="2010"/>
      <c r="O60" s="2010"/>
      <c r="P60" s="2024"/>
      <c r="Q60" s="2016"/>
      <c r="R60" s="1614"/>
      <c r="S60" s="1614"/>
      <c r="T60" s="1614"/>
      <c r="U60" s="1614"/>
      <c r="V60" s="1614"/>
      <c r="W60" s="1614"/>
      <c r="X60" s="1614"/>
      <c r="Y60" s="1614"/>
      <c r="Z60" s="1614"/>
      <c r="AA60" s="639"/>
      <c r="AB60" s="2022"/>
      <c r="AC60" s="1195"/>
      <c r="AD60" s="1194"/>
      <c r="AE60" s="1194"/>
      <c r="AF60" s="1194"/>
      <c r="AG60" s="1194"/>
      <c r="AH60" s="1194"/>
      <c r="AI60" s="1194"/>
      <c r="AJ60" s="1194"/>
      <c r="AK60" s="1194"/>
    </row>
    <row r="61" spans="1:37" x14ac:dyDescent="0.35">
      <c r="A61" s="1979"/>
      <c r="B61" s="1980"/>
      <c r="C61" s="1984"/>
      <c r="D61" s="1985"/>
      <c r="E61" s="1985"/>
      <c r="F61" s="1985"/>
      <c r="G61" s="1986"/>
      <c r="H61" s="1991"/>
      <c r="I61" s="1991"/>
      <c r="J61" s="941"/>
      <c r="K61" s="2009"/>
      <c r="L61" s="2010"/>
      <c r="M61" s="2010"/>
      <c r="N61" s="2010"/>
      <c r="O61" s="2010"/>
      <c r="P61" s="2024"/>
      <c r="Q61" s="2016"/>
      <c r="R61" s="1614"/>
      <c r="S61" s="1614"/>
      <c r="T61" s="1614"/>
      <c r="U61" s="1614"/>
      <c r="V61" s="1614"/>
      <c r="W61" s="1614"/>
      <c r="X61" s="1614"/>
      <c r="Y61" s="1614"/>
      <c r="Z61" s="1614"/>
      <c r="AA61" s="639"/>
      <c r="AB61" s="2022"/>
      <c r="AC61" s="1195"/>
      <c r="AD61" s="1194"/>
      <c r="AE61" s="1194"/>
      <c r="AF61" s="1194"/>
      <c r="AG61" s="1194"/>
      <c r="AH61" s="1194"/>
      <c r="AI61" s="1194"/>
      <c r="AJ61" s="1194"/>
      <c r="AK61" s="1194"/>
    </row>
    <row r="62" spans="1:37" x14ac:dyDescent="0.35">
      <c r="A62" s="1979"/>
      <c r="B62" s="1980"/>
      <c r="C62" s="1984"/>
      <c r="D62" s="1985"/>
      <c r="E62" s="1985"/>
      <c r="F62" s="1985"/>
      <c r="G62" s="1986"/>
      <c r="H62" s="1991"/>
      <c r="I62" s="1991"/>
      <c r="J62" s="941"/>
      <c r="K62" s="2009"/>
      <c r="L62" s="2010"/>
      <c r="M62" s="2010"/>
      <c r="N62" s="2010"/>
      <c r="O62" s="2010"/>
      <c r="P62" s="2024"/>
      <c r="Q62" s="2196" t="s">
        <v>1379</v>
      </c>
      <c r="R62" s="2197"/>
      <c r="S62" s="2197"/>
      <c r="T62" s="2197"/>
      <c r="U62" s="2197"/>
      <c r="V62" s="2197"/>
      <c r="W62" s="2197"/>
      <c r="X62" s="2197"/>
      <c r="Y62" s="2197"/>
      <c r="Z62" s="2197"/>
      <c r="AA62" s="2198"/>
      <c r="AB62" s="2022"/>
      <c r="AC62" s="1195"/>
      <c r="AD62" s="1194"/>
      <c r="AE62" s="1194"/>
      <c r="AF62" s="1194"/>
      <c r="AG62" s="1194"/>
      <c r="AH62" s="1194"/>
      <c r="AI62" s="1194"/>
      <c r="AJ62" s="1194"/>
      <c r="AK62" s="1194"/>
    </row>
    <row r="63" spans="1:37" x14ac:dyDescent="0.35">
      <c r="A63" s="1979"/>
      <c r="B63" s="1980"/>
      <c r="C63" s="1984"/>
      <c r="D63" s="1985"/>
      <c r="E63" s="1985"/>
      <c r="F63" s="1985"/>
      <c r="G63" s="1986"/>
      <c r="H63" s="1991"/>
      <c r="I63" s="1991"/>
      <c r="J63" s="941"/>
      <c r="K63" s="2009"/>
      <c r="L63" s="2010"/>
      <c r="M63" s="2010"/>
      <c r="N63" s="2010"/>
      <c r="O63" s="2010"/>
      <c r="P63" s="2024"/>
      <c r="Q63" s="2016"/>
      <c r="R63" s="1614"/>
      <c r="S63" s="1614"/>
      <c r="T63" s="1614"/>
      <c r="U63" s="1614"/>
      <c r="V63" s="1614"/>
      <c r="W63" s="1614"/>
      <c r="X63" s="1614"/>
      <c r="Y63" s="1614"/>
      <c r="Z63" s="1614"/>
      <c r="AA63" s="639"/>
      <c r="AB63" s="2022"/>
      <c r="AC63" s="1195"/>
      <c r="AD63" s="1194"/>
      <c r="AE63" s="1194"/>
      <c r="AF63" s="1194"/>
      <c r="AG63" s="1194"/>
      <c r="AH63" s="1194"/>
      <c r="AI63" s="1194"/>
      <c r="AJ63" s="1194"/>
      <c r="AK63" s="1194"/>
    </row>
    <row r="64" spans="1:37" x14ac:dyDescent="0.35">
      <c r="A64" s="1979"/>
      <c r="B64" s="1980"/>
      <c r="C64" s="1984"/>
      <c r="D64" s="1985"/>
      <c r="E64" s="1985"/>
      <c r="F64" s="1985"/>
      <c r="G64" s="1986"/>
      <c r="H64" s="1991"/>
      <c r="I64" s="1991"/>
      <c r="J64" s="941"/>
      <c r="K64" s="2009"/>
      <c r="L64" s="2010"/>
      <c r="M64" s="2010"/>
      <c r="N64" s="2010"/>
      <c r="O64" s="2010"/>
      <c r="P64" s="2024"/>
      <c r="Q64" s="2014" t="s">
        <v>1402</v>
      </c>
      <c r="R64" s="1978"/>
      <c r="S64" s="1978"/>
      <c r="T64" s="1978"/>
      <c r="U64" s="1978"/>
      <c r="V64" s="1978"/>
      <c r="W64" s="1978"/>
      <c r="X64" s="1978"/>
      <c r="Y64" s="1978"/>
      <c r="Z64" s="1978"/>
      <c r="AA64" s="2015"/>
      <c r="AB64" s="2022"/>
      <c r="AC64" s="1195"/>
      <c r="AD64" s="1194"/>
      <c r="AE64" s="1194"/>
      <c r="AF64" s="1194"/>
      <c r="AG64" s="1194"/>
      <c r="AH64" s="1194"/>
      <c r="AI64" s="1194"/>
      <c r="AJ64" s="1194"/>
      <c r="AK64" s="1194"/>
    </row>
    <row r="65" spans="1:37" x14ac:dyDescent="0.35">
      <c r="A65" s="1979"/>
      <c r="B65" s="1980"/>
      <c r="C65" s="1984"/>
      <c r="D65" s="1985"/>
      <c r="E65" s="1985"/>
      <c r="F65" s="1985"/>
      <c r="G65" s="1986"/>
      <c r="H65" s="1991"/>
      <c r="I65" s="1991"/>
      <c r="J65" s="941"/>
      <c r="K65" s="2009"/>
      <c r="L65" s="2010"/>
      <c r="M65" s="2010"/>
      <c r="N65" s="2010"/>
      <c r="O65" s="2010"/>
      <c r="P65" s="2024"/>
      <c r="Q65" s="2014" t="s">
        <v>1403</v>
      </c>
      <c r="R65" s="1978"/>
      <c r="S65" s="1978"/>
      <c r="T65" s="1978"/>
      <c r="U65" s="1978"/>
      <c r="V65" s="1978"/>
      <c r="W65" s="1978"/>
      <c r="X65" s="1978"/>
      <c r="Y65" s="1978"/>
      <c r="Z65" s="1978"/>
      <c r="AA65" s="2015"/>
      <c r="AB65" s="2022"/>
      <c r="AC65" s="1195"/>
      <c r="AD65" s="1194"/>
      <c r="AE65" s="1194"/>
      <c r="AF65" s="1194"/>
      <c r="AG65" s="1194"/>
      <c r="AH65" s="1194"/>
      <c r="AI65" s="1194"/>
      <c r="AJ65" s="1194"/>
      <c r="AK65" s="1194"/>
    </row>
    <row r="66" spans="1:37" x14ac:dyDescent="0.35">
      <c r="A66" s="1979"/>
      <c r="B66" s="1980"/>
      <c r="C66" s="1987"/>
      <c r="D66" s="1988"/>
      <c r="E66" s="1988"/>
      <c r="F66" s="1988"/>
      <c r="G66" s="1989"/>
      <c r="H66" s="1992"/>
      <c r="I66" s="1992"/>
      <c r="J66" s="942"/>
      <c r="K66" s="2011"/>
      <c r="L66" s="2012"/>
      <c r="M66" s="2012"/>
      <c r="N66" s="2012"/>
      <c r="O66" s="2012"/>
      <c r="P66" s="2025"/>
      <c r="Q66" s="2014" t="s">
        <v>1404</v>
      </c>
      <c r="R66" s="1978"/>
      <c r="S66" s="1978"/>
      <c r="T66" s="1978"/>
      <c r="U66" s="1978"/>
      <c r="V66" s="1978"/>
      <c r="W66" s="1978"/>
      <c r="X66" s="1978"/>
      <c r="Y66" s="1978"/>
      <c r="Z66" s="1978"/>
      <c r="AA66" s="2015"/>
      <c r="AB66" s="2022"/>
      <c r="AC66" s="1195"/>
      <c r="AD66" s="1194"/>
      <c r="AE66" s="1194"/>
      <c r="AF66" s="1194"/>
      <c r="AG66" s="1194"/>
      <c r="AH66" s="1194"/>
      <c r="AI66" s="1194"/>
      <c r="AJ66" s="1194"/>
      <c r="AK66" s="1194"/>
    </row>
    <row r="67" spans="1:37" x14ac:dyDescent="0.35">
      <c r="A67" s="322"/>
      <c r="B67" s="217"/>
      <c r="C67" s="1994" t="s">
        <v>342</v>
      </c>
      <c r="D67" s="1995"/>
      <c r="E67" s="1995"/>
      <c r="F67" s="1995"/>
      <c r="G67" s="1996"/>
      <c r="H67" s="391">
        <v>622.73</v>
      </c>
      <c r="I67" s="424">
        <v>2500</v>
      </c>
      <c r="J67" s="392">
        <v>0.25</v>
      </c>
      <c r="K67" s="1997">
        <v>0.48159999999999997</v>
      </c>
      <c r="L67" s="1998"/>
      <c r="M67" s="1998"/>
      <c r="N67" s="1998"/>
      <c r="O67" s="1998"/>
      <c r="P67" s="2018"/>
      <c r="Q67" s="2196"/>
      <c r="R67" s="2197"/>
      <c r="S67" s="2197"/>
      <c r="T67" s="2197"/>
      <c r="U67" s="2197"/>
      <c r="V67" s="2197"/>
      <c r="W67" s="2197"/>
      <c r="X67" s="2197"/>
      <c r="Y67" s="2197"/>
      <c r="Z67" s="2197"/>
      <c r="AA67" s="2198"/>
      <c r="AB67" s="58"/>
      <c r="AC67" s="322"/>
      <c r="AD67" s="322"/>
      <c r="AE67" s="1194"/>
      <c r="AF67" s="1194"/>
      <c r="AG67" s="322"/>
      <c r="AH67" s="322"/>
      <c r="AI67" s="1194"/>
      <c r="AJ67" s="1194"/>
      <c r="AK67" s="322"/>
    </row>
    <row r="68" spans="1:37" ht="15" thickBot="1" x14ac:dyDescent="0.4">
      <c r="A68" s="322"/>
      <c r="B68" s="217"/>
      <c r="C68" s="1999" t="s">
        <v>343</v>
      </c>
      <c r="D68" s="2000"/>
      <c r="E68" s="2000"/>
      <c r="F68" s="2000"/>
      <c r="G68" s="2001"/>
      <c r="H68" s="420">
        <v>2804.92</v>
      </c>
      <c r="I68" s="427">
        <v>2500</v>
      </c>
      <c r="J68" s="403">
        <v>1.1200000000000001</v>
      </c>
      <c r="K68" s="1997">
        <v>0.58399999999999996</v>
      </c>
      <c r="L68" s="1998"/>
      <c r="M68" s="1998"/>
      <c r="N68" s="1998"/>
      <c r="O68" s="1998"/>
      <c r="P68" s="2018"/>
      <c r="Q68" s="2201" t="s">
        <v>1396</v>
      </c>
      <c r="R68" s="2178"/>
      <c r="S68" s="2178"/>
      <c r="T68" s="2178"/>
      <c r="U68" s="2178"/>
      <c r="V68" s="2178"/>
      <c r="W68" s="2178"/>
      <c r="X68" s="2178"/>
      <c r="Y68" s="2178"/>
      <c r="Z68" s="2178"/>
      <c r="AA68" s="2202"/>
      <c r="AB68" s="58"/>
      <c r="AC68" s="322"/>
      <c r="AD68" s="322"/>
      <c r="AE68" s="1194"/>
      <c r="AF68" s="1194"/>
      <c r="AG68" s="322"/>
      <c r="AH68" s="322"/>
      <c r="AI68" s="1194"/>
      <c r="AJ68" s="1194"/>
      <c r="AK68" s="322"/>
    </row>
    <row r="69" spans="1:37" x14ac:dyDescent="0.35">
      <c r="A69" s="1979"/>
      <c r="B69" s="1980"/>
      <c r="C69" s="1981" t="s">
        <v>344</v>
      </c>
      <c r="D69" s="1982"/>
      <c r="E69" s="1982"/>
      <c r="F69" s="1982"/>
      <c r="G69" s="1983"/>
      <c r="H69" s="1990">
        <v>3890.92</v>
      </c>
      <c r="I69" s="1990">
        <v>4000</v>
      </c>
      <c r="J69" s="1993">
        <v>0.97</v>
      </c>
      <c r="K69" s="2038">
        <v>0.72599999999999998</v>
      </c>
      <c r="L69" s="2039"/>
      <c r="M69" s="2039"/>
      <c r="N69" s="2039"/>
      <c r="O69" s="2039"/>
      <c r="P69" s="2039"/>
      <c r="Q69" s="2171" t="s">
        <v>1391</v>
      </c>
      <c r="R69" s="2171"/>
      <c r="S69" s="2171"/>
      <c r="T69" s="2171"/>
      <c r="U69" s="2171"/>
      <c r="V69" s="2171"/>
      <c r="W69" s="2171"/>
      <c r="X69" s="2171"/>
      <c r="Y69" s="2171"/>
      <c r="Z69" s="2171"/>
      <c r="AA69" s="2200"/>
      <c r="AB69" s="2022"/>
      <c r="AC69" s="1195"/>
      <c r="AD69" s="1194"/>
      <c r="AE69" s="1194"/>
      <c r="AF69" s="1194"/>
      <c r="AG69" s="1194"/>
      <c r="AH69" s="1194"/>
      <c r="AI69" s="1194"/>
      <c r="AJ69" s="1194"/>
      <c r="AK69" s="1194"/>
    </row>
    <row r="70" spans="1:37" ht="37.5" customHeight="1" x14ac:dyDescent="0.35">
      <c r="A70" s="1979"/>
      <c r="B70" s="1980"/>
      <c r="C70" s="1984"/>
      <c r="D70" s="1985"/>
      <c r="E70" s="1985"/>
      <c r="F70" s="1985"/>
      <c r="G70" s="1986"/>
      <c r="H70" s="1991"/>
      <c r="I70" s="1991"/>
      <c r="J70" s="941"/>
      <c r="K70" s="2009"/>
      <c r="L70" s="2010"/>
      <c r="M70" s="2010"/>
      <c r="N70" s="2010"/>
      <c r="O70" s="2010"/>
      <c r="P70" s="2010"/>
      <c r="Q70" s="2197" t="s">
        <v>1405</v>
      </c>
      <c r="R70" s="2197"/>
      <c r="S70" s="2197"/>
      <c r="T70" s="2197"/>
      <c r="U70" s="2197"/>
      <c r="V70" s="2197"/>
      <c r="W70" s="2197"/>
      <c r="X70" s="2197"/>
      <c r="Y70" s="2197"/>
      <c r="Z70" s="2197"/>
      <c r="AA70" s="2198"/>
      <c r="AB70" s="2022"/>
      <c r="AC70" s="1195"/>
      <c r="AD70" s="1194"/>
      <c r="AE70" s="1194"/>
      <c r="AF70" s="1194"/>
      <c r="AG70" s="1194"/>
      <c r="AH70" s="1194"/>
      <c r="AI70" s="1194"/>
      <c r="AJ70" s="1194"/>
      <c r="AK70" s="1194"/>
    </row>
    <row r="71" spans="1:37" x14ac:dyDescent="0.35">
      <c r="A71" s="1979"/>
      <c r="B71" s="1980"/>
      <c r="C71" s="1984"/>
      <c r="D71" s="1985"/>
      <c r="E71" s="1985"/>
      <c r="F71" s="1985"/>
      <c r="G71" s="1986"/>
      <c r="H71" s="1991"/>
      <c r="I71" s="1991"/>
      <c r="J71" s="941"/>
      <c r="K71" s="2009"/>
      <c r="L71" s="2010"/>
      <c r="M71" s="2010"/>
      <c r="N71" s="2010"/>
      <c r="O71" s="2010"/>
      <c r="P71" s="2010"/>
      <c r="Q71" s="1614"/>
      <c r="R71" s="1614"/>
      <c r="S71" s="1614"/>
      <c r="T71" s="1614"/>
      <c r="U71" s="1614"/>
      <c r="V71" s="1614"/>
      <c r="W71" s="1614"/>
      <c r="X71" s="1614"/>
      <c r="Y71" s="1614"/>
      <c r="Z71" s="1614"/>
      <c r="AA71" s="639"/>
      <c r="AB71" s="2022"/>
      <c r="AC71" s="1195"/>
      <c r="AD71" s="1194"/>
      <c r="AE71" s="1194"/>
      <c r="AF71" s="1194"/>
      <c r="AG71" s="1194"/>
      <c r="AH71" s="1194"/>
      <c r="AI71" s="1194"/>
      <c r="AJ71" s="1194"/>
      <c r="AK71" s="1194"/>
    </row>
    <row r="72" spans="1:37" x14ac:dyDescent="0.35">
      <c r="A72" s="1979"/>
      <c r="B72" s="1980"/>
      <c r="C72" s="1984"/>
      <c r="D72" s="1985"/>
      <c r="E72" s="1985"/>
      <c r="F72" s="1985"/>
      <c r="G72" s="1986"/>
      <c r="H72" s="1991"/>
      <c r="I72" s="1991"/>
      <c r="J72" s="941"/>
      <c r="K72" s="2009"/>
      <c r="L72" s="2010"/>
      <c r="M72" s="2010"/>
      <c r="N72" s="2010"/>
      <c r="O72" s="2010"/>
      <c r="P72" s="2010"/>
      <c r="Q72" s="1614"/>
      <c r="R72" s="1614"/>
      <c r="S72" s="1614"/>
      <c r="T72" s="1614"/>
      <c r="U72" s="1614"/>
      <c r="V72" s="1614"/>
      <c r="W72" s="1614"/>
      <c r="X72" s="1614"/>
      <c r="Y72" s="1614"/>
      <c r="Z72" s="1614"/>
      <c r="AA72" s="639"/>
      <c r="AB72" s="2022"/>
      <c r="AC72" s="1195"/>
      <c r="AD72" s="1194"/>
      <c r="AE72" s="1194"/>
      <c r="AF72" s="1194"/>
      <c r="AG72" s="1194"/>
      <c r="AH72" s="1194"/>
      <c r="AI72" s="1194"/>
      <c r="AJ72" s="1194"/>
      <c r="AK72" s="1194"/>
    </row>
    <row r="73" spans="1:37" x14ac:dyDescent="0.35">
      <c r="A73" s="1979"/>
      <c r="B73" s="1980"/>
      <c r="C73" s="1984"/>
      <c r="D73" s="1985"/>
      <c r="E73" s="1985"/>
      <c r="F73" s="1985"/>
      <c r="G73" s="1986"/>
      <c r="H73" s="1991"/>
      <c r="I73" s="1991"/>
      <c r="J73" s="941"/>
      <c r="K73" s="2009"/>
      <c r="L73" s="2010"/>
      <c r="M73" s="2010"/>
      <c r="N73" s="2010"/>
      <c r="O73" s="2010"/>
      <c r="P73" s="2010"/>
      <c r="Q73" s="2197" t="s">
        <v>1384</v>
      </c>
      <c r="R73" s="2197"/>
      <c r="S73" s="2197"/>
      <c r="T73" s="2197"/>
      <c r="U73" s="2197"/>
      <c r="V73" s="2197"/>
      <c r="W73" s="2197"/>
      <c r="X73" s="2197"/>
      <c r="Y73" s="2197"/>
      <c r="Z73" s="2197"/>
      <c r="AA73" s="2198"/>
      <c r="AB73" s="2022"/>
      <c r="AC73" s="1195"/>
      <c r="AD73" s="1194"/>
      <c r="AE73" s="1194"/>
      <c r="AF73" s="1194"/>
      <c r="AG73" s="1194"/>
      <c r="AH73" s="1194"/>
      <c r="AI73" s="1194"/>
      <c r="AJ73" s="1194"/>
      <c r="AK73" s="1194"/>
    </row>
    <row r="74" spans="1:37" x14ac:dyDescent="0.35">
      <c r="A74" s="1979"/>
      <c r="B74" s="1980"/>
      <c r="C74" s="1984"/>
      <c r="D74" s="1985"/>
      <c r="E74" s="1985"/>
      <c r="F74" s="1985"/>
      <c r="G74" s="1986"/>
      <c r="H74" s="1991"/>
      <c r="I74" s="1991"/>
      <c r="J74" s="941"/>
      <c r="K74" s="2009"/>
      <c r="L74" s="2010"/>
      <c r="M74" s="2010"/>
      <c r="N74" s="2010"/>
      <c r="O74" s="2010"/>
      <c r="P74" s="2010"/>
      <c r="Q74" s="1614"/>
      <c r="R74" s="1614"/>
      <c r="S74" s="1614"/>
      <c r="T74" s="1614"/>
      <c r="U74" s="1614"/>
      <c r="V74" s="1614"/>
      <c r="W74" s="1614"/>
      <c r="X74" s="1614"/>
      <c r="Y74" s="1614"/>
      <c r="Z74" s="1614"/>
      <c r="AA74" s="639"/>
      <c r="AB74" s="2022"/>
      <c r="AC74" s="1195"/>
      <c r="AD74" s="1194"/>
      <c r="AE74" s="1194"/>
      <c r="AF74" s="1194"/>
      <c r="AG74" s="1194"/>
      <c r="AH74" s="1194"/>
      <c r="AI74" s="1194"/>
      <c r="AJ74" s="1194"/>
      <c r="AK74" s="1194"/>
    </row>
    <row r="75" spans="1:37" x14ac:dyDescent="0.35">
      <c r="A75" s="1979"/>
      <c r="B75" s="1980"/>
      <c r="C75" s="1984"/>
      <c r="D75" s="1985"/>
      <c r="E75" s="1985"/>
      <c r="F75" s="1985"/>
      <c r="G75" s="1986"/>
      <c r="H75" s="1991"/>
      <c r="I75" s="1991"/>
      <c r="J75" s="941"/>
      <c r="K75" s="2009"/>
      <c r="L75" s="2010"/>
      <c r="M75" s="2010"/>
      <c r="N75" s="2010"/>
      <c r="O75" s="2010"/>
      <c r="P75" s="2010"/>
      <c r="Q75" s="1978" t="s">
        <v>1406</v>
      </c>
      <c r="R75" s="1978"/>
      <c r="S75" s="1978"/>
      <c r="T75" s="1978"/>
      <c r="U75" s="1978"/>
      <c r="V75" s="1978"/>
      <c r="W75" s="1978"/>
      <c r="X75" s="1978"/>
      <c r="Y75" s="1978"/>
      <c r="Z75" s="1978"/>
      <c r="AA75" s="2015"/>
      <c r="AB75" s="2022"/>
      <c r="AC75" s="1195"/>
      <c r="AD75" s="1194"/>
      <c r="AE75" s="1194"/>
      <c r="AF75" s="1194"/>
      <c r="AG75" s="1194"/>
      <c r="AH75" s="1194"/>
      <c r="AI75" s="1194"/>
      <c r="AJ75" s="1194"/>
      <c r="AK75" s="1194"/>
    </row>
    <row r="76" spans="1:37" x14ac:dyDescent="0.35">
      <c r="A76" s="1979"/>
      <c r="B76" s="1980"/>
      <c r="C76" s="1984"/>
      <c r="D76" s="1985"/>
      <c r="E76" s="1985"/>
      <c r="F76" s="1985"/>
      <c r="G76" s="1986"/>
      <c r="H76" s="1991"/>
      <c r="I76" s="1991"/>
      <c r="J76" s="941"/>
      <c r="K76" s="2009"/>
      <c r="L76" s="2010"/>
      <c r="M76" s="2010"/>
      <c r="N76" s="2010"/>
      <c r="O76" s="2010"/>
      <c r="P76" s="2010"/>
      <c r="Q76" s="1978" t="s">
        <v>1407</v>
      </c>
      <c r="R76" s="1978"/>
      <c r="S76" s="1978"/>
      <c r="T76" s="1978"/>
      <c r="U76" s="1978"/>
      <c r="V76" s="1978"/>
      <c r="W76" s="1978"/>
      <c r="X76" s="1978"/>
      <c r="Y76" s="1978"/>
      <c r="Z76" s="1978"/>
      <c r="AA76" s="2015"/>
      <c r="AB76" s="2022"/>
      <c r="AC76" s="1195"/>
      <c r="AD76" s="1194"/>
      <c r="AE76" s="1194"/>
      <c r="AF76" s="1194"/>
      <c r="AG76" s="1194"/>
      <c r="AH76" s="1194"/>
      <c r="AI76" s="1194"/>
      <c r="AJ76" s="1194"/>
      <c r="AK76" s="1194"/>
    </row>
    <row r="77" spans="1:37" x14ac:dyDescent="0.35">
      <c r="A77" s="1979"/>
      <c r="B77" s="1980"/>
      <c r="C77" s="1987"/>
      <c r="D77" s="1988"/>
      <c r="E77" s="1988"/>
      <c r="F77" s="1988"/>
      <c r="G77" s="1989"/>
      <c r="H77" s="1992"/>
      <c r="I77" s="1992"/>
      <c r="J77" s="942"/>
      <c r="K77" s="2011"/>
      <c r="L77" s="2012"/>
      <c r="M77" s="2012"/>
      <c r="N77" s="2012"/>
      <c r="O77" s="2012"/>
      <c r="P77" s="2012"/>
      <c r="Q77" s="1978" t="s">
        <v>1408</v>
      </c>
      <c r="R77" s="1978"/>
      <c r="S77" s="1978"/>
      <c r="T77" s="1978"/>
      <c r="U77" s="1978"/>
      <c r="V77" s="1978"/>
      <c r="W77" s="1978"/>
      <c r="X77" s="1978"/>
      <c r="Y77" s="1978"/>
      <c r="Z77" s="1978"/>
      <c r="AA77" s="2015"/>
      <c r="AB77" s="2022"/>
      <c r="AC77" s="1195"/>
      <c r="AD77" s="1194"/>
      <c r="AE77" s="1194"/>
      <c r="AF77" s="1194"/>
      <c r="AG77" s="1194"/>
      <c r="AH77" s="1194"/>
      <c r="AI77" s="1194"/>
      <c r="AJ77" s="1194"/>
      <c r="AK77" s="1194"/>
    </row>
    <row r="78" spans="1:37" x14ac:dyDescent="0.35">
      <c r="A78" s="322"/>
      <c r="B78" s="217"/>
      <c r="C78" s="1994" t="s">
        <v>345</v>
      </c>
      <c r="D78" s="1995"/>
      <c r="E78" s="1995"/>
      <c r="F78" s="1995"/>
      <c r="G78" s="1996"/>
      <c r="H78" s="391">
        <v>2831.61</v>
      </c>
      <c r="I78" s="424">
        <v>3000</v>
      </c>
      <c r="J78" s="392">
        <v>0.94</v>
      </c>
      <c r="K78" s="1997">
        <v>0.82940000000000003</v>
      </c>
      <c r="L78" s="1998"/>
      <c r="M78" s="1998"/>
      <c r="N78" s="1998"/>
      <c r="O78" s="1998"/>
      <c r="P78" s="1998"/>
      <c r="Q78" s="2197"/>
      <c r="R78" s="2197"/>
      <c r="S78" s="2197"/>
      <c r="T78" s="2197"/>
      <c r="U78" s="2197"/>
      <c r="V78" s="2197"/>
      <c r="W78" s="2197"/>
      <c r="X78" s="2197"/>
      <c r="Y78" s="2197"/>
      <c r="Z78" s="2197"/>
      <c r="AA78" s="2198"/>
      <c r="AB78" s="58"/>
      <c r="AC78" s="322"/>
      <c r="AD78" s="322"/>
      <c r="AE78" s="1194"/>
      <c r="AF78" s="1194"/>
      <c r="AG78" s="322"/>
      <c r="AH78" s="322"/>
      <c r="AI78" s="1194"/>
      <c r="AJ78" s="1194"/>
      <c r="AK78" s="322"/>
    </row>
    <row r="79" spans="1:37" ht="15" thickBot="1" x14ac:dyDescent="0.4">
      <c r="A79" s="322"/>
      <c r="B79" s="217"/>
      <c r="C79" s="1999" t="s">
        <v>346</v>
      </c>
      <c r="D79" s="2000"/>
      <c r="E79" s="2000"/>
      <c r="F79" s="2000"/>
      <c r="G79" s="2001"/>
      <c r="H79" s="391">
        <v>5122.26</v>
      </c>
      <c r="I79" s="424">
        <v>2600</v>
      </c>
      <c r="J79" s="392">
        <v>1.97</v>
      </c>
      <c r="K79" s="2002">
        <v>1.0163</v>
      </c>
      <c r="L79" s="2003"/>
      <c r="M79" s="2003"/>
      <c r="N79" s="2003"/>
      <c r="O79" s="2003"/>
      <c r="P79" s="2003"/>
      <c r="Q79" s="2178" t="s">
        <v>1396</v>
      </c>
      <c r="R79" s="2178"/>
      <c r="S79" s="2178"/>
      <c r="T79" s="2178"/>
      <c r="U79" s="2178"/>
      <c r="V79" s="2178"/>
      <c r="W79" s="2178"/>
      <c r="X79" s="2178"/>
      <c r="Y79" s="2178"/>
      <c r="Z79" s="2178"/>
      <c r="AA79" s="2202"/>
      <c r="AB79" s="58"/>
      <c r="AC79" s="322"/>
      <c r="AD79" s="322"/>
      <c r="AE79" s="1194"/>
      <c r="AF79" s="1194"/>
      <c r="AG79" s="322"/>
      <c r="AH79" s="322"/>
      <c r="AI79" s="1194"/>
      <c r="AJ79" s="1194"/>
      <c r="AK79" s="322"/>
    </row>
    <row r="80" spans="1:37" ht="15" thickBot="1" x14ac:dyDescent="0.4">
      <c r="A80" s="322"/>
      <c r="B80" s="217"/>
      <c r="C80" s="2040" t="s">
        <v>46</v>
      </c>
      <c r="D80" s="2041"/>
      <c r="E80" s="2041"/>
      <c r="F80" s="2041"/>
      <c r="G80" s="2042"/>
      <c r="H80" s="434">
        <v>27846.71</v>
      </c>
      <c r="I80" s="434">
        <v>27400</v>
      </c>
      <c r="J80" s="405"/>
      <c r="K80" s="2043"/>
      <c r="L80" s="2044"/>
      <c r="M80" s="2044"/>
      <c r="N80" s="2044"/>
      <c r="O80" s="2044"/>
      <c r="P80" s="2044"/>
      <c r="Q80" s="2044"/>
      <c r="R80" s="2044"/>
      <c r="S80" s="2044"/>
      <c r="T80" s="2044"/>
      <c r="U80" s="2044"/>
      <c r="V80" s="2044"/>
      <c r="W80" s="2044"/>
      <c r="X80" s="2044"/>
      <c r="Y80" s="2044"/>
      <c r="Z80" s="2044"/>
      <c r="AA80" s="2044"/>
      <c r="AB80" s="58"/>
      <c r="AC80" s="322"/>
      <c r="AD80" s="322"/>
      <c r="AE80" s="1194"/>
      <c r="AF80" s="1194"/>
      <c r="AG80" s="322"/>
      <c r="AH80" s="322"/>
      <c r="AI80" s="1194"/>
      <c r="AJ80" s="1194"/>
      <c r="AK80" s="322"/>
    </row>
    <row r="81" spans="1:37" ht="15" thickBot="1" x14ac:dyDescent="0.4">
      <c r="A81" s="322"/>
      <c r="B81" s="217"/>
      <c r="C81" s="2045" t="s">
        <v>724</v>
      </c>
      <c r="D81" s="2046"/>
      <c r="E81" s="2046"/>
      <c r="F81" s="2046"/>
      <c r="G81" s="2046"/>
      <c r="H81" s="2047"/>
      <c r="I81" s="434">
        <v>27400</v>
      </c>
      <c r="J81" s="405"/>
      <c r="K81" s="2043"/>
      <c r="L81" s="2044"/>
      <c r="M81" s="2044"/>
      <c r="N81" s="2044"/>
      <c r="O81" s="2044"/>
      <c r="P81" s="2044"/>
      <c r="Q81" s="2044"/>
      <c r="R81" s="2044"/>
      <c r="S81" s="2044"/>
      <c r="T81" s="2044"/>
      <c r="U81" s="2044"/>
      <c r="V81" s="2044"/>
      <c r="W81" s="2044"/>
      <c r="X81" s="2044"/>
      <c r="Y81" s="2044"/>
      <c r="Z81" s="2044"/>
      <c r="AA81" s="2044"/>
      <c r="AB81" s="58"/>
      <c r="AC81" s="322"/>
      <c r="AD81" s="322"/>
      <c r="AE81" s="1194"/>
      <c r="AF81" s="1194"/>
      <c r="AG81" s="322"/>
      <c r="AH81" s="322"/>
      <c r="AI81" s="1194"/>
      <c r="AJ81" s="1194"/>
      <c r="AK81" s="322"/>
    </row>
    <row r="82" spans="1:37" x14ac:dyDescent="0.35">
      <c r="A82" s="322"/>
      <c r="B82" s="2181"/>
      <c r="C82" s="2182"/>
      <c r="D82" s="2182"/>
      <c r="E82" s="432"/>
      <c r="F82" s="432"/>
      <c r="G82" s="432"/>
      <c r="H82" s="432"/>
      <c r="I82" s="432"/>
      <c r="J82" s="432"/>
      <c r="K82" s="432"/>
      <c r="L82" s="432"/>
      <c r="M82" s="432"/>
      <c r="N82" s="432"/>
      <c r="O82" s="432"/>
      <c r="P82" s="432"/>
      <c r="Q82" s="432"/>
      <c r="R82" s="432"/>
      <c r="S82" s="432"/>
      <c r="T82" s="432"/>
      <c r="U82" s="432"/>
      <c r="V82" s="432"/>
      <c r="W82" s="432"/>
      <c r="X82" s="432"/>
      <c r="Y82" s="432"/>
      <c r="Z82" s="432"/>
      <c r="AA82" s="432"/>
      <c r="AB82" s="58"/>
      <c r="AC82" s="322"/>
      <c r="AD82" s="322"/>
      <c r="AE82" s="1194"/>
      <c r="AF82" s="1194"/>
      <c r="AG82" s="322"/>
      <c r="AH82" s="322"/>
      <c r="AI82" s="1194"/>
      <c r="AJ82" s="1194"/>
      <c r="AK82" s="322"/>
    </row>
    <row r="83" spans="1:37" ht="15" thickBot="1" x14ac:dyDescent="0.4">
      <c r="A83" s="322"/>
      <c r="B83" s="2181"/>
      <c r="C83" s="2182"/>
      <c r="D83" s="2182"/>
      <c r="E83" s="432"/>
      <c r="F83" s="432"/>
      <c r="G83" s="432"/>
      <c r="H83" s="432"/>
      <c r="I83" s="432"/>
      <c r="J83" s="432"/>
      <c r="K83" s="432"/>
      <c r="L83" s="432"/>
      <c r="M83" s="432"/>
      <c r="N83" s="432"/>
      <c r="O83" s="432"/>
      <c r="P83" s="432"/>
      <c r="Q83" s="432"/>
      <c r="R83" s="432"/>
      <c r="S83" s="432"/>
      <c r="T83" s="432"/>
      <c r="U83" s="432"/>
      <c r="V83" s="432"/>
      <c r="W83" s="432"/>
      <c r="X83" s="432"/>
      <c r="Y83" s="432"/>
      <c r="Z83" s="432"/>
      <c r="AA83" s="432"/>
      <c r="AB83" s="58"/>
      <c r="AC83" s="322"/>
      <c r="AD83" s="322"/>
      <c r="AE83" s="1194"/>
      <c r="AF83" s="1194"/>
      <c r="AG83" s="322"/>
      <c r="AH83" s="322"/>
      <c r="AI83" s="1194"/>
      <c r="AJ83" s="1194"/>
      <c r="AK83" s="322"/>
    </row>
    <row r="84" spans="1:37" x14ac:dyDescent="0.35">
      <c r="A84" s="322"/>
      <c r="B84" s="217"/>
      <c r="C84" s="2049" t="s">
        <v>47</v>
      </c>
      <c r="D84" s="2050"/>
      <c r="E84" s="2050"/>
      <c r="F84" s="2050"/>
      <c r="G84" s="2050"/>
      <c r="H84" s="2050"/>
      <c r="I84" s="2050"/>
      <c r="J84" s="2050"/>
      <c r="K84" s="2050"/>
      <c r="L84" s="2050"/>
      <c r="M84" s="2050"/>
      <c r="N84" s="2050"/>
      <c r="O84" s="2050"/>
      <c r="P84" s="2050"/>
      <c r="Q84" s="2050"/>
      <c r="R84" s="2050"/>
      <c r="S84" s="2050"/>
      <c r="T84" s="2050"/>
      <c r="U84" s="2050"/>
      <c r="V84" s="2050"/>
      <c r="W84" s="2050"/>
      <c r="X84" s="2050"/>
      <c r="Y84" s="2050"/>
      <c r="Z84" s="2050"/>
      <c r="AA84" s="2050"/>
      <c r="AB84" s="58"/>
      <c r="AC84" s="322"/>
      <c r="AD84" s="322"/>
      <c r="AE84" s="1194"/>
      <c r="AF84" s="1194"/>
      <c r="AG84" s="322"/>
      <c r="AH84" s="322"/>
      <c r="AI84" s="1194"/>
      <c r="AJ84" s="1194"/>
      <c r="AK84" s="322"/>
    </row>
    <row r="85" spans="1:37" x14ac:dyDescent="0.35">
      <c r="A85" s="234"/>
      <c r="B85" s="12"/>
      <c r="C85" s="2051"/>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58"/>
      <c r="AC85" s="234"/>
      <c r="AD85" s="234"/>
      <c r="AE85" s="234"/>
      <c r="AF85" s="234"/>
      <c r="AG85" s="234"/>
      <c r="AH85" s="234"/>
      <c r="AI85" s="234"/>
      <c r="AJ85" s="234"/>
      <c r="AK85" s="234"/>
    </row>
    <row r="86" spans="1:37" x14ac:dyDescent="0.35">
      <c r="A86" s="234"/>
      <c r="B86" s="12"/>
      <c r="C86" s="2053"/>
      <c r="D86" s="2054"/>
      <c r="E86" s="2054"/>
      <c r="F86" s="2054"/>
      <c r="G86" s="2054"/>
      <c r="H86" s="2054"/>
      <c r="I86" s="2054"/>
      <c r="J86" s="2054"/>
      <c r="K86" s="2054"/>
      <c r="L86" s="2054"/>
      <c r="M86" s="2054"/>
      <c r="N86" s="2054"/>
      <c r="O86" s="2054"/>
      <c r="P86" s="2054"/>
      <c r="Q86" s="2054"/>
      <c r="R86" s="2054"/>
      <c r="S86" s="2054"/>
      <c r="T86" s="2054"/>
      <c r="U86" s="2054"/>
      <c r="V86" s="2054"/>
      <c r="W86" s="2054"/>
      <c r="X86" s="2054"/>
      <c r="Y86" s="2054"/>
      <c r="Z86" s="2054"/>
      <c r="AA86" s="2054"/>
      <c r="AB86" s="58"/>
      <c r="AC86" s="234"/>
      <c r="AD86" s="234"/>
      <c r="AE86" s="234"/>
      <c r="AF86" s="234"/>
      <c r="AG86" s="234"/>
      <c r="AH86" s="234"/>
      <c r="AI86" s="234"/>
      <c r="AJ86" s="234"/>
      <c r="AK86" s="234"/>
    </row>
    <row r="87" spans="1:37" s="320" customFormat="1" x14ac:dyDescent="0.35">
      <c r="A87" s="234"/>
      <c r="B87" s="12"/>
      <c r="C87" s="2053"/>
      <c r="D87" s="2054"/>
      <c r="E87" s="2054"/>
      <c r="F87" s="2054"/>
      <c r="G87" s="2054"/>
      <c r="H87" s="2054"/>
      <c r="I87" s="2054"/>
      <c r="J87" s="2054"/>
      <c r="K87" s="2054"/>
      <c r="L87" s="2054"/>
      <c r="M87" s="2054"/>
      <c r="N87" s="2054"/>
      <c r="O87" s="2054"/>
      <c r="P87" s="2054"/>
      <c r="Q87" s="2054"/>
      <c r="R87" s="2054"/>
      <c r="S87" s="2054"/>
      <c r="T87" s="2054"/>
      <c r="U87" s="2054"/>
      <c r="V87" s="2054"/>
      <c r="W87" s="2054"/>
      <c r="X87" s="2054"/>
      <c r="Y87" s="2054"/>
      <c r="Z87" s="2054"/>
      <c r="AA87" s="2054"/>
      <c r="AB87" s="58"/>
      <c r="AC87" s="234"/>
      <c r="AD87" s="234"/>
      <c r="AE87" s="234"/>
      <c r="AF87" s="234"/>
      <c r="AG87" s="234"/>
      <c r="AH87" s="234"/>
      <c r="AI87" s="234"/>
      <c r="AJ87" s="234"/>
      <c r="AK87" s="234"/>
    </row>
    <row r="88" spans="1:37" s="320" customFormat="1" x14ac:dyDescent="0.35">
      <c r="A88" s="234"/>
      <c r="B88" s="12"/>
      <c r="C88" s="2053"/>
      <c r="D88" s="2054"/>
      <c r="E88" s="2054"/>
      <c r="F88" s="2054"/>
      <c r="G88" s="2054"/>
      <c r="H88" s="2054"/>
      <c r="I88" s="2054"/>
      <c r="J88" s="2054"/>
      <c r="K88" s="2054"/>
      <c r="L88" s="2054"/>
      <c r="M88" s="2054"/>
      <c r="N88" s="2054"/>
      <c r="O88" s="2054"/>
      <c r="P88" s="2054"/>
      <c r="Q88" s="2054"/>
      <c r="R88" s="2054"/>
      <c r="S88" s="2054"/>
      <c r="T88" s="2054"/>
      <c r="U88" s="2054"/>
      <c r="V88" s="2054"/>
      <c r="W88" s="2054"/>
      <c r="X88" s="2054"/>
      <c r="Y88" s="2054"/>
      <c r="Z88" s="2054"/>
      <c r="AA88" s="2054"/>
      <c r="AB88" s="58"/>
      <c r="AC88" s="234"/>
      <c r="AD88" s="234"/>
      <c r="AE88" s="234"/>
      <c r="AF88" s="234"/>
      <c r="AG88" s="234"/>
      <c r="AH88" s="234"/>
      <c r="AI88" s="234"/>
      <c r="AJ88" s="234"/>
      <c r="AK88" s="234"/>
    </row>
    <row r="89" spans="1:37" s="320" customFormat="1" x14ac:dyDescent="0.35">
      <c r="A89" s="234"/>
      <c r="B89" s="12"/>
      <c r="C89" s="2053"/>
      <c r="D89" s="2054"/>
      <c r="E89" s="2054"/>
      <c r="F89" s="2054"/>
      <c r="G89" s="2054"/>
      <c r="H89" s="2054"/>
      <c r="I89" s="2054"/>
      <c r="J89" s="2054"/>
      <c r="K89" s="2054"/>
      <c r="L89" s="2054"/>
      <c r="M89" s="2054"/>
      <c r="N89" s="2054"/>
      <c r="O89" s="2054"/>
      <c r="P89" s="2054"/>
      <c r="Q89" s="2054"/>
      <c r="R89" s="2054"/>
      <c r="S89" s="2054"/>
      <c r="T89" s="2054"/>
      <c r="U89" s="2054"/>
      <c r="V89" s="2054"/>
      <c r="W89" s="2054"/>
      <c r="X89" s="2054"/>
      <c r="Y89" s="2054"/>
      <c r="Z89" s="2054"/>
      <c r="AA89" s="2054"/>
      <c r="AB89" s="58"/>
      <c r="AC89" s="234"/>
      <c r="AD89" s="234"/>
      <c r="AE89" s="234"/>
      <c r="AF89" s="234"/>
      <c r="AG89" s="234"/>
      <c r="AH89" s="234"/>
      <c r="AI89" s="234"/>
      <c r="AJ89" s="234"/>
      <c r="AK89" s="234"/>
    </row>
    <row r="90" spans="1:37" s="320" customFormat="1" x14ac:dyDescent="0.35">
      <c r="A90" s="234"/>
      <c r="B90" s="12"/>
      <c r="C90" s="2053"/>
      <c r="D90" s="2054"/>
      <c r="E90" s="2054"/>
      <c r="F90" s="2054"/>
      <c r="G90" s="2054"/>
      <c r="H90" s="2054"/>
      <c r="I90" s="2054"/>
      <c r="J90" s="2054"/>
      <c r="K90" s="2054"/>
      <c r="L90" s="2054"/>
      <c r="M90" s="2054"/>
      <c r="N90" s="2054"/>
      <c r="O90" s="2054"/>
      <c r="P90" s="2054"/>
      <c r="Q90" s="2054"/>
      <c r="R90" s="2054"/>
      <c r="S90" s="2054"/>
      <c r="T90" s="2054"/>
      <c r="U90" s="2054"/>
      <c r="V90" s="2054"/>
      <c r="W90" s="2054"/>
      <c r="X90" s="2054"/>
      <c r="Y90" s="2054"/>
      <c r="Z90" s="2054"/>
      <c r="AA90" s="2054"/>
      <c r="AB90" s="58"/>
      <c r="AC90" s="234"/>
      <c r="AD90" s="234"/>
      <c r="AE90" s="234"/>
      <c r="AF90" s="234"/>
      <c r="AG90" s="234"/>
      <c r="AH90" s="234"/>
      <c r="AI90" s="234"/>
      <c r="AJ90" s="234"/>
      <c r="AK90" s="234"/>
    </row>
    <row r="91" spans="1:37" s="320" customFormat="1" x14ac:dyDescent="0.35">
      <c r="A91" s="234"/>
      <c r="B91" s="12"/>
      <c r="C91" s="2053"/>
      <c r="D91" s="2054"/>
      <c r="E91" s="2054"/>
      <c r="F91" s="2054"/>
      <c r="G91" s="2054"/>
      <c r="H91" s="2054"/>
      <c r="I91" s="2054"/>
      <c r="J91" s="2054"/>
      <c r="K91" s="2054"/>
      <c r="L91" s="2054"/>
      <c r="M91" s="2054"/>
      <c r="N91" s="2054"/>
      <c r="O91" s="2054"/>
      <c r="P91" s="2054"/>
      <c r="Q91" s="2054"/>
      <c r="R91" s="2054"/>
      <c r="S91" s="2054"/>
      <c r="T91" s="2054"/>
      <c r="U91" s="2054"/>
      <c r="V91" s="2054"/>
      <c r="W91" s="2054"/>
      <c r="X91" s="2054"/>
      <c r="Y91" s="2054"/>
      <c r="Z91" s="2054"/>
      <c r="AA91" s="2054"/>
      <c r="AB91" s="58"/>
      <c r="AC91" s="234"/>
      <c r="AD91" s="234"/>
      <c r="AE91" s="234"/>
      <c r="AF91" s="234"/>
      <c r="AG91" s="234"/>
      <c r="AH91" s="234"/>
      <c r="AI91" s="234"/>
      <c r="AJ91" s="234"/>
      <c r="AK91" s="234"/>
    </row>
    <row r="92" spans="1:37" s="320" customFormat="1" x14ac:dyDescent="0.35">
      <c r="A92" s="234"/>
      <c r="B92" s="12"/>
      <c r="C92" s="2053"/>
      <c r="D92" s="2054"/>
      <c r="E92" s="2054"/>
      <c r="F92" s="2054"/>
      <c r="G92" s="2054"/>
      <c r="H92" s="2054"/>
      <c r="I92" s="2054"/>
      <c r="J92" s="2054"/>
      <c r="K92" s="2054"/>
      <c r="L92" s="2054"/>
      <c r="M92" s="2054"/>
      <c r="N92" s="2054"/>
      <c r="O92" s="2054"/>
      <c r="P92" s="2054"/>
      <c r="Q92" s="2054"/>
      <c r="R92" s="2054"/>
      <c r="S92" s="2054"/>
      <c r="T92" s="2054"/>
      <c r="U92" s="2054"/>
      <c r="V92" s="2054"/>
      <c r="W92" s="2054"/>
      <c r="X92" s="2054"/>
      <c r="Y92" s="2054"/>
      <c r="Z92" s="2054"/>
      <c r="AA92" s="2054"/>
      <c r="AB92" s="58"/>
      <c r="AC92" s="234"/>
      <c r="AD92" s="234"/>
      <c r="AE92" s="234"/>
      <c r="AF92" s="234"/>
      <c r="AG92" s="234"/>
      <c r="AH92" s="234"/>
      <c r="AI92" s="234"/>
      <c r="AJ92" s="234"/>
      <c r="AK92" s="234"/>
    </row>
    <row r="93" spans="1:37" s="320" customFormat="1" x14ac:dyDescent="0.35">
      <c r="A93" s="234"/>
      <c r="B93" s="12"/>
      <c r="C93" s="2053"/>
      <c r="D93" s="2054"/>
      <c r="E93" s="2054"/>
      <c r="F93" s="2054"/>
      <c r="G93" s="2054"/>
      <c r="H93" s="2054"/>
      <c r="I93" s="2054"/>
      <c r="J93" s="2054"/>
      <c r="K93" s="2054"/>
      <c r="L93" s="2054"/>
      <c r="M93" s="2054"/>
      <c r="N93" s="2054"/>
      <c r="O93" s="2054"/>
      <c r="P93" s="2054"/>
      <c r="Q93" s="2054"/>
      <c r="R93" s="2054"/>
      <c r="S93" s="2054"/>
      <c r="T93" s="2054"/>
      <c r="U93" s="2054"/>
      <c r="V93" s="2054"/>
      <c r="W93" s="2054"/>
      <c r="X93" s="2054"/>
      <c r="Y93" s="2054"/>
      <c r="Z93" s="2054"/>
      <c r="AA93" s="2054"/>
      <c r="AB93" s="58"/>
      <c r="AC93" s="234"/>
      <c r="AD93" s="234"/>
      <c r="AE93" s="234"/>
      <c r="AF93" s="234"/>
      <c r="AG93" s="234"/>
      <c r="AH93" s="234"/>
      <c r="AI93" s="234"/>
      <c r="AJ93" s="234"/>
      <c r="AK93" s="234"/>
    </row>
    <row r="94" spans="1:37" s="320" customFormat="1" x14ac:dyDescent="0.35">
      <c r="A94" s="234"/>
      <c r="B94" s="12"/>
      <c r="C94" s="2053"/>
      <c r="D94" s="2054"/>
      <c r="E94" s="2054"/>
      <c r="F94" s="2054"/>
      <c r="G94" s="2054"/>
      <c r="H94" s="2054"/>
      <c r="I94" s="2054"/>
      <c r="J94" s="2054"/>
      <c r="K94" s="2054"/>
      <c r="L94" s="2054"/>
      <c r="M94" s="2054"/>
      <c r="N94" s="2054"/>
      <c r="O94" s="2054"/>
      <c r="P94" s="2054"/>
      <c r="Q94" s="2054"/>
      <c r="R94" s="2054"/>
      <c r="S94" s="2054"/>
      <c r="T94" s="2054"/>
      <c r="U94" s="2054"/>
      <c r="V94" s="2054"/>
      <c r="W94" s="2054"/>
      <c r="X94" s="2054"/>
      <c r="Y94" s="2054"/>
      <c r="Z94" s="2054"/>
      <c r="AA94" s="2054"/>
      <c r="AB94" s="58"/>
      <c r="AC94" s="234"/>
      <c r="AD94" s="234"/>
      <c r="AE94" s="234"/>
      <c r="AF94" s="234"/>
      <c r="AG94" s="234"/>
      <c r="AH94" s="234"/>
      <c r="AI94" s="234"/>
      <c r="AJ94" s="234"/>
      <c r="AK94" s="234"/>
    </row>
    <row r="95" spans="1:37" x14ac:dyDescent="0.35">
      <c r="A95" s="234"/>
      <c r="B95" s="12"/>
      <c r="C95" s="2053"/>
      <c r="D95" s="2054"/>
      <c r="E95" s="2054"/>
      <c r="F95" s="2054"/>
      <c r="G95" s="2054"/>
      <c r="H95" s="2054"/>
      <c r="I95" s="2054"/>
      <c r="J95" s="2054"/>
      <c r="K95" s="2054"/>
      <c r="L95" s="2054"/>
      <c r="M95" s="2054"/>
      <c r="N95" s="2054"/>
      <c r="O95" s="2054"/>
      <c r="P95" s="2054"/>
      <c r="Q95" s="2054"/>
      <c r="R95" s="2054"/>
      <c r="S95" s="2054"/>
      <c r="T95" s="2054"/>
      <c r="U95" s="2054"/>
      <c r="V95" s="2054"/>
      <c r="W95" s="2054"/>
      <c r="X95" s="2054"/>
      <c r="Y95" s="2054"/>
      <c r="Z95" s="2054"/>
      <c r="AA95" s="2054"/>
      <c r="AB95" s="58"/>
      <c r="AC95" s="234"/>
      <c r="AD95" s="234"/>
      <c r="AE95" s="234"/>
      <c r="AF95" s="234"/>
      <c r="AG95" s="234"/>
      <c r="AH95" s="234"/>
      <c r="AI95" s="234"/>
      <c r="AJ95" s="234"/>
      <c r="AK95" s="234"/>
    </row>
    <row r="96" spans="1:37" x14ac:dyDescent="0.35">
      <c r="A96" s="234"/>
      <c r="B96" s="12"/>
      <c r="C96" s="2053"/>
      <c r="D96" s="2054"/>
      <c r="E96" s="2054"/>
      <c r="F96" s="2054"/>
      <c r="G96" s="2054"/>
      <c r="H96" s="2054"/>
      <c r="I96" s="2054"/>
      <c r="J96" s="2054"/>
      <c r="K96" s="2054"/>
      <c r="L96" s="2054"/>
      <c r="M96" s="2054"/>
      <c r="N96" s="2054"/>
      <c r="O96" s="2054"/>
      <c r="P96" s="2054"/>
      <c r="Q96" s="2054"/>
      <c r="R96" s="2054"/>
      <c r="S96" s="2054"/>
      <c r="T96" s="2054"/>
      <c r="U96" s="2054"/>
      <c r="V96" s="2054"/>
      <c r="W96" s="2054"/>
      <c r="X96" s="2054"/>
      <c r="Y96" s="2054"/>
      <c r="Z96" s="2054"/>
      <c r="AA96" s="2054"/>
      <c r="AB96" s="58"/>
      <c r="AC96" s="234"/>
      <c r="AD96" s="234"/>
      <c r="AE96" s="234"/>
      <c r="AF96" s="234"/>
      <c r="AG96" s="234"/>
      <c r="AH96" s="234"/>
      <c r="AI96" s="234"/>
      <c r="AJ96" s="234"/>
      <c r="AK96" s="234"/>
    </row>
    <row r="97" spans="1:37" x14ac:dyDescent="0.35">
      <c r="A97" s="234"/>
      <c r="B97" s="13"/>
      <c r="C97" s="411"/>
      <c r="D97" s="411"/>
      <c r="E97" s="411"/>
      <c r="F97" s="411"/>
      <c r="G97" s="411"/>
      <c r="H97" s="411"/>
      <c r="I97" s="411"/>
      <c r="J97" s="411"/>
      <c r="K97" s="411"/>
      <c r="L97" s="411"/>
      <c r="M97" s="411"/>
      <c r="N97" s="411"/>
      <c r="O97" s="411"/>
      <c r="P97" s="411"/>
      <c r="Q97" s="411"/>
      <c r="R97" s="411"/>
      <c r="S97" s="411"/>
      <c r="T97" s="411"/>
      <c r="U97" s="411"/>
      <c r="V97" s="411"/>
      <c r="W97" s="411"/>
      <c r="X97" s="411"/>
      <c r="Y97" s="411"/>
      <c r="Z97" s="411"/>
      <c r="AA97" s="411"/>
      <c r="AB97" s="14"/>
      <c r="AC97" s="234"/>
      <c r="AD97" s="234"/>
      <c r="AE97" s="234"/>
      <c r="AF97" s="234"/>
      <c r="AG97" s="234"/>
      <c r="AH97" s="234"/>
      <c r="AI97" s="234"/>
      <c r="AJ97" s="234"/>
      <c r="AK97" s="234"/>
    </row>
    <row r="98" spans="1:37" ht="15" thickBot="1" x14ac:dyDescent="0.4">
      <c r="A98" s="234"/>
      <c r="B98" s="15"/>
      <c r="C98" s="412"/>
      <c r="D98" s="412"/>
      <c r="E98" s="412"/>
      <c r="F98" s="412"/>
      <c r="G98" s="412"/>
      <c r="H98" s="412"/>
      <c r="I98" s="412"/>
      <c r="J98" s="412"/>
      <c r="K98" s="412"/>
      <c r="L98" s="412"/>
      <c r="M98" s="412"/>
      <c r="N98" s="412"/>
      <c r="O98" s="412"/>
      <c r="P98" s="412"/>
      <c r="Q98" s="412"/>
      <c r="R98" s="412"/>
      <c r="S98" s="412"/>
      <c r="T98" s="412"/>
      <c r="U98" s="412"/>
      <c r="V98" s="412"/>
      <c r="W98" s="412"/>
      <c r="X98" s="412"/>
      <c r="Y98" s="412"/>
      <c r="Z98" s="412"/>
      <c r="AA98" s="412"/>
      <c r="AB98" s="16"/>
      <c r="AC98" s="234"/>
      <c r="AD98" s="234"/>
      <c r="AE98" s="234"/>
      <c r="AF98" s="234"/>
      <c r="AG98" s="234"/>
      <c r="AH98" s="234"/>
      <c r="AI98" s="234"/>
      <c r="AJ98" s="234"/>
      <c r="AK98" s="234"/>
    </row>
    <row r="99" spans="1:37" ht="15.5" x14ac:dyDescent="0.35">
      <c r="A99" s="234"/>
      <c r="B99" s="266"/>
      <c r="C99" s="2055" t="s">
        <v>41</v>
      </c>
      <c r="D99" s="2056"/>
      <c r="E99" s="2056"/>
      <c r="F99" s="2056"/>
      <c r="G99" s="2057"/>
      <c r="H99" s="2055" t="s">
        <v>595</v>
      </c>
      <c r="I99" s="2057"/>
      <c r="J99" s="2055" t="s">
        <v>595</v>
      </c>
      <c r="K99" s="2056"/>
      <c r="L99" s="2056"/>
      <c r="M99" s="2057"/>
      <c r="N99" s="2055" t="s">
        <v>49</v>
      </c>
      <c r="O99" s="2056"/>
      <c r="P99" s="2056"/>
      <c r="Q99" s="2056"/>
      <c r="R99" s="2056"/>
      <c r="S99" s="2056"/>
      <c r="T99" s="2056"/>
      <c r="U99" s="2056"/>
      <c r="V99" s="2062" t="s">
        <v>50</v>
      </c>
      <c r="W99" s="2062"/>
      <c r="X99" s="2062"/>
      <c r="Y99" s="2062"/>
      <c r="Z99" s="2062"/>
      <c r="AA99" s="2062"/>
      <c r="AB99" s="413"/>
      <c r="AC99" s="234"/>
      <c r="AD99" s="234"/>
      <c r="AE99" s="234"/>
      <c r="AF99" s="234"/>
      <c r="AG99" s="234"/>
      <c r="AH99" s="234"/>
      <c r="AI99" s="234"/>
      <c r="AJ99" s="234"/>
      <c r="AK99" s="234"/>
    </row>
    <row r="100" spans="1:37" ht="16" thickBot="1" x14ac:dyDescent="0.4">
      <c r="A100" s="234"/>
      <c r="B100" s="414"/>
      <c r="C100" s="2058"/>
      <c r="D100" s="2059"/>
      <c r="E100" s="2059"/>
      <c r="F100" s="2059"/>
      <c r="G100" s="2060"/>
      <c r="H100" s="2058" t="s">
        <v>816</v>
      </c>
      <c r="I100" s="2060"/>
      <c r="J100" s="2058" t="s">
        <v>596</v>
      </c>
      <c r="K100" s="2059"/>
      <c r="L100" s="2059"/>
      <c r="M100" s="2060"/>
      <c r="N100" s="2058"/>
      <c r="O100" s="2059"/>
      <c r="P100" s="2059"/>
      <c r="Q100" s="2059"/>
      <c r="R100" s="2059"/>
      <c r="S100" s="2059"/>
      <c r="T100" s="2059"/>
      <c r="U100" s="2059"/>
      <c r="V100" s="2063"/>
      <c r="W100" s="2063"/>
      <c r="X100" s="2063"/>
      <c r="Y100" s="2063"/>
      <c r="Z100" s="2063"/>
      <c r="AA100" s="2063"/>
      <c r="AB100" s="413"/>
      <c r="AC100" s="234"/>
      <c r="AD100" s="234"/>
      <c r="AE100" s="234"/>
      <c r="AF100" s="234"/>
      <c r="AG100" s="234"/>
      <c r="AH100" s="234"/>
      <c r="AI100" s="234"/>
      <c r="AJ100" s="234"/>
      <c r="AK100" s="234"/>
    </row>
    <row r="101" spans="1:37" ht="39" customHeight="1" x14ac:dyDescent="0.35">
      <c r="A101" s="234"/>
      <c r="B101" s="266"/>
      <c r="C101" s="2064" t="s">
        <v>335</v>
      </c>
      <c r="D101" s="2065"/>
      <c r="E101" s="2065"/>
      <c r="F101" s="2065"/>
      <c r="G101" s="2066"/>
      <c r="H101" s="2067">
        <v>3281.48</v>
      </c>
      <c r="I101" s="2066"/>
      <c r="J101" s="2067">
        <v>804.58</v>
      </c>
      <c r="K101" s="2065"/>
      <c r="L101" s="2065"/>
      <c r="M101" s="2066"/>
      <c r="N101" s="2187">
        <v>0.2452</v>
      </c>
      <c r="O101" s="2188"/>
      <c r="P101" s="2188"/>
      <c r="Q101" s="2188"/>
      <c r="R101" s="2188"/>
      <c r="S101" s="2188"/>
      <c r="T101" s="2188"/>
      <c r="U101" s="2189"/>
      <c r="V101" s="2091" t="s">
        <v>1409</v>
      </c>
      <c r="W101" s="2092"/>
      <c r="X101" s="2092"/>
      <c r="Y101" s="2092"/>
      <c r="Z101" s="2092"/>
      <c r="AA101" s="2092"/>
      <c r="AB101" s="210"/>
      <c r="AC101" s="234"/>
      <c r="AD101" s="234"/>
      <c r="AE101" s="234"/>
      <c r="AF101" s="234"/>
      <c r="AG101" s="234"/>
      <c r="AH101" s="234"/>
      <c r="AI101" s="234"/>
      <c r="AJ101" s="234"/>
      <c r="AK101" s="234"/>
    </row>
    <row r="102" spans="1:37" ht="26" customHeight="1" x14ac:dyDescent="0.35">
      <c r="A102" s="234"/>
      <c r="B102" s="266"/>
      <c r="C102" s="2075" t="s">
        <v>349</v>
      </c>
      <c r="D102" s="2076"/>
      <c r="E102" s="2076"/>
      <c r="F102" s="2076"/>
      <c r="G102" s="2077"/>
      <c r="H102" s="2078">
        <v>2074.41</v>
      </c>
      <c r="I102" s="2077"/>
      <c r="J102" s="2078">
        <v>609.74</v>
      </c>
      <c r="K102" s="2076"/>
      <c r="L102" s="2076"/>
      <c r="M102" s="2077"/>
      <c r="N102" s="2190">
        <v>0.29389999999999999</v>
      </c>
      <c r="O102" s="2191"/>
      <c r="P102" s="2191"/>
      <c r="Q102" s="2191"/>
      <c r="R102" s="2191"/>
      <c r="S102" s="2191"/>
      <c r="T102" s="2191"/>
      <c r="U102" s="2192"/>
      <c r="V102" s="2093" t="s">
        <v>1410</v>
      </c>
      <c r="W102" s="2094"/>
      <c r="X102" s="2094"/>
      <c r="Y102" s="2094"/>
      <c r="Z102" s="2094"/>
      <c r="AA102" s="2094"/>
      <c r="AB102" s="210"/>
      <c r="AC102" s="234"/>
      <c r="AD102" s="234"/>
      <c r="AE102" s="234"/>
      <c r="AF102" s="234"/>
      <c r="AG102" s="234"/>
      <c r="AH102" s="234"/>
      <c r="AI102" s="234"/>
      <c r="AJ102" s="234"/>
      <c r="AK102" s="234"/>
    </row>
    <row r="103" spans="1:37" x14ac:dyDescent="0.35">
      <c r="A103" s="234"/>
      <c r="B103" s="266"/>
      <c r="C103" s="2075" t="s">
        <v>337</v>
      </c>
      <c r="D103" s="2076"/>
      <c r="E103" s="2076"/>
      <c r="F103" s="2076"/>
      <c r="G103" s="2077"/>
      <c r="H103" s="2078">
        <v>1366.24</v>
      </c>
      <c r="I103" s="2077"/>
      <c r="J103" s="2078">
        <v>1183.72</v>
      </c>
      <c r="K103" s="2076"/>
      <c r="L103" s="2076"/>
      <c r="M103" s="2077"/>
      <c r="N103" s="2190">
        <v>0.86639999999999995</v>
      </c>
      <c r="O103" s="2191"/>
      <c r="P103" s="2191"/>
      <c r="Q103" s="2191"/>
      <c r="R103" s="2191"/>
      <c r="S103" s="2191"/>
      <c r="T103" s="2191"/>
      <c r="U103" s="2192"/>
      <c r="V103" s="2093"/>
      <c r="W103" s="2094"/>
      <c r="X103" s="2094"/>
      <c r="Y103" s="2094"/>
      <c r="Z103" s="2094"/>
      <c r="AA103" s="2094"/>
      <c r="AB103" s="210"/>
      <c r="AC103" s="234"/>
      <c r="AD103" s="234"/>
      <c r="AE103" s="234"/>
      <c r="AF103" s="234"/>
      <c r="AG103" s="234"/>
      <c r="AH103" s="234"/>
      <c r="AI103" s="234"/>
      <c r="AJ103" s="234"/>
      <c r="AK103" s="234"/>
    </row>
    <row r="104" spans="1:37" ht="15" thickBot="1" x14ac:dyDescent="0.4">
      <c r="A104" s="234"/>
      <c r="B104" s="266"/>
      <c r="C104" s="2084" t="s">
        <v>350</v>
      </c>
      <c r="D104" s="2085"/>
      <c r="E104" s="2085"/>
      <c r="F104" s="2085"/>
      <c r="G104" s="2086"/>
      <c r="H104" s="2087">
        <v>6722.13</v>
      </c>
      <c r="I104" s="2086"/>
      <c r="J104" s="2087">
        <v>2598.04</v>
      </c>
      <c r="K104" s="2085"/>
      <c r="L104" s="2085"/>
      <c r="M104" s="2086"/>
      <c r="N104" s="2204">
        <v>0.38650000000000001</v>
      </c>
      <c r="O104" s="2205"/>
      <c r="P104" s="2205"/>
      <c r="Q104" s="2205"/>
      <c r="R104" s="2205"/>
      <c r="S104" s="2205"/>
      <c r="T104" s="2205"/>
      <c r="U104" s="2206"/>
      <c r="V104" s="2210"/>
      <c r="W104" s="2211"/>
      <c r="X104" s="2211"/>
      <c r="Y104" s="2211"/>
      <c r="Z104" s="2211"/>
      <c r="AA104" s="2211"/>
      <c r="AB104" s="210"/>
      <c r="AC104" s="234"/>
      <c r="AD104" s="234"/>
      <c r="AE104" s="234"/>
      <c r="AF104" s="234"/>
      <c r="AG104" s="234"/>
      <c r="AH104" s="234"/>
      <c r="AI104" s="234"/>
      <c r="AJ104" s="234"/>
      <c r="AK104" s="234"/>
    </row>
    <row r="105" spans="1:37" x14ac:dyDescent="0.35">
      <c r="A105" s="234"/>
      <c r="B105" s="266"/>
      <c r="C105" s="2064" t="s">
        <v>338</v>
      </c>
      <c r="D105" s="2065"/>
      <c r="E105" s="2065"/>
      <c r="F105" s="2065"/>
      <c r="G105" s="2066"/>
      <c r="H105" s="2067">
        <v>1827.42</v>
      </c>
      <c r="I105" s="2066"/>
      <c r="J105" s="2067">
        <v>202.61</v>
      </c>
      <c r="K105" s="2065"/>
      <c r="L105" s="2065"/>
      <c r="M105" s="2066"/>
      <c r="N105" s="2207" t="s">
        <v>394</v>
      </c>
      <c r="O105" s="2208"/>
      <c r="P105" s="2208"/>
      <c r="Q105" s="2208"/>
      <c r="R105" s="2208"/>
      <c r="S105" s="2208"/>
      <c r="T105" s="2208"/>
      <c r="U105" s="2209"/>
      <c r="V105" s="2071" t="s">
        <v>725</v>
      </c>
      <c r="W105" s="2072"/>
      <c r="X105" s="2072"/>
      <c r="Y105" s="2072"/>
      <c r="Z105" s="2072"/>
      <c r="AA105" s="2072"/>
      <c r="AB105" s="210"/>
      <c r="AC105" s="234"/>
      <c r="AD105" s="234"/>
      <c r="AE105" s="234"/>
      <c r="AF105" s="234"/>
      <c r="AG105" s="234"/>
      <c r="AH105" s="234"/>
      <c r="AI105" s="234"/>
      <c r="AJ105" s="234"/>
      <c r="AK105" s="234"/>
    </row>
    <row r="106" spans="1:37" x14ac:dyDescent="0.35">
      <c r="A106" s="234"/>
      <c r="B106" s="266"/>
      <c r="C106" s="2075" t="s">
        <v>339</v>
      </c>
      <c r="D106" s="2076"/>
      <c r="E106" s="2076"/>
      <c r="F106" s="2076"/>
      <c r="G106" s="2077"/>
      <c r="H106" s="2078">
        <v>4637.83</v>
      </c>
      <c r="I106" s="2077"/>
      <c r="J106" s="2078">
        <v>5940.97</v>
      </c>
      <c r="K106" s="2076"/>
      <c r="L106" s="2076"/>
      <c r="M106" s="2077"/>
      <c r="N106" s="2190">
        <v>1.2809999999999999</v>
      </c>
      <c r="O106" s="2191"/>
      <c r="P106" s="2191"/>
      <c r="Q106" s="2191"/>
      <c r="R106" s="2191"/>
      <c r="S106" s="2191"/>
      <c r="T106" s="2191"/>
      <c r="U106" s="2192"/>
      <c r="V106" s="2073"/>
      <c r="W106" s="2074"/>
      <c r="X106" s="2074"/>
      <c r="Y106" s="2074"/>
      <c r="Z106" s="2074"/>
      <c r="AA106" s="2074"/>
      <c r="AB106" s="210"/>
      <c r="AC106" s="234"/>
      <c r="AD106" s="234"/>
      <c r="AE106" s="234"/>
      <c r="AF106" s="234"/>
      <c r="AG106" s="234"/>
      <c r="AH106" s="234"/>
      <c r="AI106" s="234"/>
      <c r="AJ106" s="234"/>
      <c r="AK106" s="234"/>
    </row>
    <row r="107" spans="1:37" x14ac:dyDescent="0.35">
      <c r="A107" s="234"/>
      <c r="B107" s="266"/>
      <c r="C107" s="2075" t="s">
        <v>340</v>
      </c>
      <c r="D107" s="2076"/>
      <c r="E107" s="2076"/>
      <c r="F107" s="2076"/>
      <c r="G107" s="2077"/>
      <c r="H107" s="2078">
        <v>3097.09</v>
      </c>
      <c r="I107" s="2077"/>
      <c r="J107" s="2078">
        <v>1387.76</v>
      </c>
      <c r="K107" s="2076"/>
      <c r="L107" s="2076"/>
      <c r="M107" s="2077"/>
      <c r="N107" s="2190">
        <v>0.4481</v>
      </c>
      <c r="O107" s="2191"/>
      <c r="P107" s="2191"/>
      <c r="Q107" s="2191"/>
      <c r="R107" s="2191"/>
      <c r="S107" s="2191"/>
      <c r="T107" s="2191"/>
      <c r="U107" s="2192"/>
      <c r="V107" s="2073"/>
      <c r="W107" s="2074"/>
      <c r="X107" s="2074"/>
      <c r="Y107" s="2074"/>
      <c r="Z107" s="2074"/>
      <c r="AA107" s="2074"/>
      <c r="AB107" s="210"/>
      <c r="AC107" s="234"/>
      <c r="AD107" s="234"/>
      <c r="AE107" s="234"/>
      <c r="AF107" s="234"/>
      <c r="AG107" s="234"/>
      <c r="AH107" s="234"/>
      <c r="AI107" s="234"/>
      <c r="AJ107" s="234"/>
      <c r="AK107" s="234"/>
    </row>
    <row r="108" spans="1:37" ht="15" thickBot="1" x14ac:dyDescent="0.4">
      <c r="A108" s="234"/>
      <c r="B108" s="266"/>
      <c r="C108" s="2084" t="s">
        <v>385</v>
      </c>
      <c r="D108" s="2085"/>
      <c r="E108" s="2085"/>
      <c r="F108" s="2085"/>
      <c r="G108" s="2086"/>
      <c r="H108" s="2087">
        <v>9562.34</v>
      </c>
      <c r="I108" s="2086"/>
      <c r="J108" s="2087">
        <v>7531.34</v>
      </c>
      <c r="K108" s="2085"/>
      <c r="L108" s="2085"/>
      <c r="M108" s="2086"/>
      <c r="N108" s="2204">
        <v>0.78759999999999997</v>
      </c>
      <c r="O108" s="2205"/>
      <c r="P108" s="2205"/>
      <c r="Q108" s="2205"/>
      <c r="R108" s="2205"/>
      <c r="S108" s="2205"/>
      <c r="T108" s="2205"/>
      <c r="U108" s="2206"/>
      <c r="V108" s="2079"/>
      <c r="W108" s="2080"/>
      <c r="X108" s="2080"/>
      <c r="Y108" s="2080"/>
      <c r="Z108" s="2080"/>
      <c r="AA108" s="2080"/>
      <c r="AB108" s="210"/>
      <c r="AC108" s="234"/>
      <c r="AD108" s="234"/>
      <c r="AE108" s="234"/>
      <c r="AF108" s="234"/>
      <c r="AG108" s="234"/>
      <c r="AH108" s="234"/>
      <c r="AI108" s="234"/>
      <c r="AJ108" s="234"/>
      <c r="AK108" s="234"/>
    </row>
    <row r="109" spans="1:37" x14ac:dyDescent="0.35">
      <c r="A109" s="234"/>
      <c r="B109" s="266"/>
      <c r="C109" s="2064" t="s">
        <v>341</v>
      </c>
      <c r="D109" s="2065"/>
      <c r="E109" s="2065"/>
      <c r="F109" s="2065"/>
      <c r="G109" s="2066"/>
      <c r="H109" s="2067">
        <v>2339.4899999999998</v>
      </c>
      <c r="I109" s="2066"/>
      <c r="J109" s="2067">
        <v>2444.89</v>
      </c>
      <c r="K109" s="2065"/>
      <c r="L109" s="2065"/>
      <c r="M109" s="2066"/>
      <c r="N109" s="2187">
        <v>1.0450999999999999</v>
      </c>
      <c r="O109" s="2188"/>
      <c r="P109" s="2188"/>
      <c r="Q109" s="2188"/>
      <c r="R109" s="2188"/>
      <c r="S109" s="2188"/>
      <c r="T109" s="2188"/>
      <c r="U109" s="2189"/>
      <c r="V109" s="2071" t="s">
        <v>1411</v>
      </c>
      <c r="W109" s="2072"/>
      <c r="X109" s="2072"/>
      <c r="Y109" s="2072"/>
      <c r="Z109" s="2072"/>
      <c r="AA109" s="2072"/>
      <c r="AB109" s="210"/>
      <c r="AC109" s="234"/>
      <c r="AD109" s="234"/>
      <c r="AE109" s="234"/>
      <c r="AF109" s="234"/>
      <c r="AG109" s="234"/>
      <c r="AH109" s="234"/>
      <c r="AI109" s="234"/>
      <c r="AJ109" s="234"/>
      <c r="AK109" s="234"/>
    </row>
    <row r="110" spans="1:37" x14ac:dyDescent="0.35">
      <c r="A110" s="234"/>
      <c r="B110" s="266"/>
      <c r="C110" s="2075" t="s">
        <v>342</v>
      </c>
      <c r="D110" s="2076"/>
      <c r="E110" s="2076"/>
      <c r="F110" s="2076"/>
      <c r="G110" s="2077"/>
      <c r="H110" s="2078">
        <v>4619.42</v>
      </c>
      <c r="I110" s="2077"/>
      <c r="J110" s="2078">
        <v>622.73</v>
      </c>
      <c r="K110" s="2076"/>
      <c r="L110" s="2076"/>
      <c r="M110" s="2077"/>
      <c r="N110" s="2190">
        <v>0.1348</v>
      </c>
      <c r="O110" s="2191"/>
      <c r="P110" s="2191"/>
      <c r="Q110" s="2191"/>
      <c r="R110" s="2191"/>
      <c r="S110" s="2191"/>
      <c r="T110" s="2191"/>
      <c r="U110" s="2192"/>
      <c r="V110" s="2073"/>
      <c r="W110" s="2074"/>
      <c r="X110" s="2074"/>
      <c r="Y110" s="2074"/>
      <c r="Z110" s="2074"/>
      <c r="AA110" s="2074"/>
      <c r="AB110" s="210"/>
      <c r="AC110" s="234"/>
      <c r="AD110" s="234"/>
      <c r="AE110" s="234"/>
      <c r="AF110" s="234"/>
      <c r="AG110" s="234"/>
      <c r="AH110" s="234"/>
      <c r="AI110" s="234"/>
      <c r="AJ110" s="234"/>
      <c r="AK110" s="234"/>
    </row>
    <row r="111" spans="1:37" x14ac:dyDescent="0.35">
      <c r="A111" s="234"/>
      <c r="B111" s="266"/>
      <c r="C111" s="2075" t="s">
        <v>343</v>
      </c>
      <c r="D111" s="2076"/>
      <c r="E111" s="2076"/>
      <c r="F111" s="2076"/>
      <c r="G111" s="2077"/>
      <c r="H111" s="2078">
        <v>998.11</v>
      </c>
      <c r="I111" s="2077"/>
      <c r="J111" s="2078">
        <v>2804.92</v>
      </c>
      <c r="K111" s="2076"/>
      <c r="L111" s="2076"/>
      <c r="M111" s="2077"/>
      <c r="N111" s="2190">
        <v>2.8102</v>
      </c>
      <c r="O111" s="2191"/>
      <c r="P111" s="2191"/>
      <c r="Q111" s="2191"/>
      <c r="R111" s="2191"/>
      <c r="S111" s="2191"/>
      <c r="T111" s="2191"/>
      <c r="U111" s="2192"/>
      <c r="V111" s="2073"/>
      <c r="W111" s="2074"/>
      <c r="X111" s="2074"/>
      <c r="Y111" s="2074"/>
      <c r="Z111" s="2074"/>
      <c r="AA111" s="2074"/>
      <c r="AB111" s="210"/>
      <c r="AC111" s="234"/>
      <c r="AD111" s="234"/>
      <c r="AE111" s="234"/>
      <c r="AF111" s="234"/>
      <c r="AG111" s="234"/>
      <c r="AH111" s="234"/>
      <c r="AI111" s="234"/>
      <c r="AJ111" s="234"/>
      <c r="AK111" s="234"/>
    </row>
    <row r="112" spans="1:37" ht="15" thickBot="1" x14ac:dyDescent="0.4">
      <c r="A112" s="234"/>
      <c r="B112" s="18"/>
      <c r="C112" s="2084" t="s">
        <v>352</v>
      </c>
      <c r="D112" s="2085"/>
      <c r="E112" s="2085"/>
      <c r="F112" s="2085"/>
      <c r="G112" s="2086"/>
      <c r="H112" s="2087">
        <v>7957.02</v>
      </c>
      <c r="I112" s="2086"/>
      <c r="J112" s="2087">
        <v>5872.54</v>
      </c>
      <c r="K112" s="2085"/>
      <c r="L112" s="2085"/>
      <c r="M112" s="2086"/>
      <c r="N112" s="2204">
        <v>0.73799999999999999</v>
      </c>
      <c r="O112" s="2205"/>
      <c r="P112" s="2205"/>
      <c r="Q112" s="2205"/>
      <c r="R112" s="2205"/>
      <c r="S112" s="2205"/>
      <c r="T112" s="2205"/>
      <c r="U112" s="2206"/>
      <c r="V112" s="2079"/>
      <c r="W112" s="2080"/>
      <c r="X112" s="2080"/>
      <c r="Y112" s="2080"/>
      <c r="Z112" s="2080"/>
      <c r="AA112" s="2080"/>
      <c r="AB112" s="212"/>
      <c r="AC112" s="234"/>
      <c r="AD112" s="234"/>
      <c r="AE112" s="234"/>
      <c r="AF112" s="234"/>
      <c r="AG112" s="234"/>
      <c r="AH112" s="234"/>
      <c r="AI112" s="234"/>
      <c r="AJ112" s="234"/>
      <c r="AK112" s="234"/>
    </row>
    <row r="113" spans="1:37" ht="26" customHeight="1" x14ac:dyDescent="0.35">
      <c r="A113" s="234"/>
      <c r="B113" s="266"/>
      <c r="C113" s="2064" t="s">
        <v>344</v>
      </c>
      <c r="D113" s="2065"/>
      <c r="E113" s="2065"/>
      <c r="F113" s="2065"/>
      <c r="G113" s="2066"/>
      <c r="H113" s="2067">
        <v>1320.6</v>
      </c>
      <c r="I113" s="2066"/>
      <c r="J113" s="2067">
        <v>3890.92</v>
      </c>
      <c r="K113" s="2065"/>
      <c r="L113" s="2065"/>
      <c r="M113" s="2066"/>
      <c r="N113" s="2187">
        <v>2.9462999999999999</v>
      </c>
      <c r="O113" s="2188"/>
      <c r="P113" s="2188"/>
      <c r="Q113" s="2188"/>
      <c r="R113" s="2188"/>
      <c r="S113" s="2188"/>
      <c r="T113" s="2188"/>
      <c r="U113" s="2189"/>
      <c r="V113" s="2091" t="s">
        <v>1412</v>
      </c>
      <c r="W113" s="2092"/>
      <c r="X113" s="2092"/>
      <c r="Y113" s="2092"/>
      <c r="Z113" s="2092"/>
      <c r="AA113" s="2092"/>
      <c r="AB113" s="210"/>
      <c r="AC113" s="234"/>
      <c r="AD113" s="234"/>
      <c r="AE113" s="234"/>
      <c r="AF113" s="234"/>
      <c r="AG113" s="234"/>
      <c r="AH113" s="234"/>
      <c r="AI113" s="234"/>
      <c r="AJ113" s="234"/>
      <c r="AK113" s="234"/>
    </row>
    <row r="114" spans="1:37" x14ac:dyDescent="0.35">
      <c r="A114" s="234"/>
      <c r="B114" s="266"/>
      <c r="C114" s="2075" t="s">
        <v>345</v>
      </c>
      <c r="D114" s="2076"/>
      <c r="E114" s="2076"/>
      <c r="F114" s="2076"/>
      <c r="G114" s="2077"/>
      <c r="H114" s="2078">
        <v>1250.9100000000001</v>
      </c>
      <c r="I114" s="2077"/>
      <c r="J114" s="2078">
        <v>2831.61</v>
      </c>
      <c r="K114" s="2076"/>
      <c r="L114" s="2076"/>
      <c r="M114" s="2077"/>
      <c r="N114" s="2190">
        <v>2.2635999999999998</v>
      </c>
      <c r="O114" s="2191"/>
      <c r="P114" s="2191"/>
      <c r="Q114" s="2191"/>
      <c r="R114" s="2191"/>
      <c r="S114" s="2191"/>
      <c r="T114" s="2191"/>
      <c r="U114" s="2192"/>
      <c r="V114" s="2093" t="s">
        <v>1413</v>
      </c>
      <c r="W114" s="2094"/>
      <c r="X114" s="2094"/>
      <c r="Y114" s="2094"/>
      <c r="Z114" s="2094"/>
      <c r="AA114" s="2094"/>
      <c r="AB114" s="210"/>
      <c r="AC114" s="234"/>
      <c r="AD114" s="234"/>
      <c r="AE114" s="234"/>
      <c r="AF114" s="234"/>
      <c r="AG114" s="234"/>
      <c r="AH114" s="234"/>
      <c r="AI114" s="234"/>
      <c r="AJ114" s="234"/>
      <c r="AK114" s="234"/>
    </row>
    <row r="115" spans="1:37" x14ac:dyDescent="0.35">
      <c r="A115" s="234"/>
      <c r="B115" s="266"/>
      <c r="C115" s="2075" t="s">
        <v>346</v>
      </c>
      <c r="D115" s="2076"/>
      <c r="E115" s="2076"/>
      <c r="F115" s="2076"/>
      <c r="G115" s="2077"/>
      <c r="H115" s="2078">
        <v>1828.34</v>
      </c>
      <c r="I115" s="2077"/>
      <c r="J115" s="2078">
        <v>5122.26</v>
      </c>
      <c r="K115" s="2076"/>
      <c r="L115" s="2076"/>
      <c r="M115" s="2077"/>
      <c r="N115" s="2190">
        <v>2.8016000000000001</v>
      </c>
      <c r="O115" s="2191"/>
      <c r="P115" s="2191"/>
      <c r="Q115" s="2191"/>
      <c r="R115" s="2191"/>
      <c r="S115" s="2191"/>
      <c r="T115" s="2191"/>
      <c r="U115" s="2192"/>
      <c r="V115" s="2093"/>
      <c r="W115" s="2094"/>
      <c r="X115" s="2094"/>
      <c r="Y115" s="2094"/>
      <c r="Z115" s="2094"/>
      <c r="AA115" s="2094"/>
      <c r="AB115" s="210"/>
      <c r="AC115" s="234"/>
      <c r="AD115" s="234"/>
      <c r="AE115" s="234"/>
      <c r="AF115" s="234"/>
      <c r="AG115" s="234"/>
      <c r="AH115" s="234"/>
      <c r="AI115" s="234"/>
      <c r="AJ115" s="234"/>
      <c r="AK115" s="234"/>
    </row>
    <row r="116" spans="1:37" ht="15" thickBot="1" x14ac:dyDescent="0.4">
      <c r="A116" s="234"/>
      <c r="B116" s="18"/>
      <c r="C116" s="2084" t="s">
        <v>353</v>
      </c>
      <c r="D116" s="2085"/>
      <c r="E116" s="2085"/>
      <c r="F116" s="2085"/>
      <c r="G116" s="2086"/>
      <c r="H116" s="2087">
        <v>4399.8500000000004</v>
      </c>
      <c r="I116" s="2086"/>
      <c r="J116" s="2087">
        <v>11844.79</v>
      </c>
      <c r="K116" s="2085"/>
      <c r="L116" s="2085"/>
      <c r="M116" s="2086"/>
      <c r="N116" s="2204">
        <v>2.6920999999999999</v>
      </c>
      <c r="O116" s="2205"/>
      <c r="P116" s="2205"/>
      <c r="Q116" s="2205"/>
      <c r="R116" s="2205"/>
      <c r="S116" s="2205"/>
      <c r="T116" s="2205"/>
      <c r="U116" s="2206"/>
      <c r="V116" s="2093"/>
      <c r="W116" s="2094"/>
      <c r="X116" s="2094"/>
      <c r="Y116" s="2094"/>
      <c r="Z116" s="2094"/>
      <c r="AA116" s="2094"/>
      <c r="AB116" s="212"/>
      <c r="AC116" s="234"/>
      <c r="AD116" s="234"/>
      <c r="AE116" s="234"/>
      <c r="AF116" s="234"/>
      <c r="AG116" s="234"/>
      <c r="AH116" s="234"/>
      <c r="AI116" s="234"/>
      <c r="AJ116" s="234"/>
      <c r="AK116" s="234"/>
    </row>
    <row r="117" spans="1:37" x14ac:dyDescent="0.35">
      <c r="A117" s="234"/>
      <c r="B117" s="234"/>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234"/>
      <c r="AB117" s="234"/>
      <c r="AC117" s="234"/>
      <c r="AD117" s="234"/>
      <c r="AE117" s="234"/>
      <c r="AF117" s="234"/>
      <c r="AG117" s="234"/>
      <c r="AH117" s="234"/>
      <c r="AI117" s="234"/>
      <c r="AJ117" s="234"/>
      <c r="AK117" s="234"/>
    </row>
    <row r="118" spans="1:37" x14ac:dyDescent="0.35">
      <c r="A118" s="234"/>
      <c r="B118" s="234"/>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234"/>
      <c r="AB118" s="234"/>
      <c r="AC118" s="234"/>
      <c r="AD118" s="234"/>
      <c r="AE118" s="234"/>
      <c r="AF118" s="234"/>
      <c r="AG118" s="234"/>
      <c r="AH118" s="234"/>
      <c r="AI118" s="234"/>
      <c r="AJ118" s="234"/>
      <c r="AK118" s="234"/>
    </row>
    <row r="119" spans="1:37" x14ac:dyDescent="0.35">
      <c r="A119" s="234"/>
      <c r="B119" s="234"/>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234"/>
      <c r="AB119" s="234"/>
      <c r="AC119" s="234"/>
      <c r="AD119" s="234"/>
      <c r="AE119" s="234"/>
      <c r="AF119" s="234"/>
      <c r="AG119" s="234"/>
      <c r="AH119" s="234"/>
      <c r="AI119" s="234"/>
      <c r="AJ119" s="234"/>
      <c r="AK119" s="234"/>
    </row>
    <row r="120" spans="1:37" x14ac:dyDescent="0.35">
      <c r="A120" s="234"/>
      <c r="B120" s="234"/>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234"/>
      <c r="AB120" s="234"/>
      <c r="AC120" s="234"/>
      <c r="AD120" s="234"/>
      <c r="AE120" s="234"/>
      <c r="AF120" s="234"/>
      <c r="AG120" s="234"/>
      <c r="AH120" s="234"/>
      <c r="AI120" s="234"/>
      <c r="AJ120" s="234"/>
      <c r="AK120" s="234"/>
    </row>
    <row r="121" spans="1:37" x14ac:dyDescent="0.35">
      <c r="A121" s="234"/>
      <c r="B121" s="234"/>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234"/>
      <c r="AB121" s="234"/>
      <c r="AC121" s="234"/>
      <c r="AD121" s="234"/>
      <c r="AE121" s="234"/>
      <c r="AF121" s="234"/>
      <c r="AG121" s="234"/>
      <c r="AH121" s="234"/>
      <c r="AI121" s="234"/>
      <c r="AJ121" s="234"/>
      <c r="AK121" s="234"/>
    </row>
    <row r="122" spans="1:37" x14ac:dyDescent="0.35">
      <c r="A122" s="234"/>
      <c r="B122" s="234"/>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234"/>
      <c r="AB122" s="234"/>
      <c r="AC122" s="234"/>
      <c r="AD122" s="234"/>
      <c r="AE122" s="234"/>
      <c r="AF122" s="234"/>
      <c r="AG122" s="234"/>
      <c r="AH122" s="234"/>
      <c r="AI122" s="234"/>
      <c r="AJ122" s="234"/>
      <c r="AK122" s="234"/>
    </row>
    <row r="123" spans="1:37" x14ac:dyDescent="0.35">
      <c r="A123" s="234"/>
      <c r="B123" s="234"/>
      <c r="C123" s="234"/>
      <c r="D123" s="234"/>
      <c r="E123" s="234"/>
      <c r="F123" s="234"/>
      <c r="G123" s="234"/>
      <c r="H123" s="234"/>
      <c r="I123" s="234"/>
      <c r="J123" s="234"/>
      <c r="K123" s="234"/>
      <c r="L123" s="234"/>
      <c r="M123" s="234"/>
      <c r="N123" s="234"/>
      <c r="O123" s="234"/>
      <c r="P123" s="234"/>
      <c r="Q123" s="234"/>
      <c r="R123" s="234"/>
      <c r="S123" s="234"/>
      <c r="T123" s="234"/>
      <c r="U123" s="234"/>
      <c r="V123" s="234"/>
      <c r="W123" s="234"/>
      <c r="X123" s="234"/>
      <c r="Y123" s="234"/>
      <c r="Z123" s="234"/>
      <c r="AA123" s="234"/>
      <c r="AB123" s="234"/>
      <c r="AC123" s="234"/>
      <c r="AD123" s="234"/>
      <c r="AE123" s="234"/>
      <c r="AF123" s="234"/>
      <c r="AG123" s="234"/>
      <c r="AH123" s="234"/>
      <c r="AI123" s="234"/>
      <c r="AJ123" s="234"/>
      <c r="AK123" s="234"/>
    </row>
    <row r="124" spans="1:37" x14ac:dyDescent="0.35">
      <c r="A124" s="234"/>
      <c r="B124" s="234"/>
      <c r="C124" s="234"/>
      <c r="D124" s="234"/>
      <c r="E124" s="234"/>
      <c r="F124" s="234"/>
      <c r="G124" s="234"/>
      <c r="H124" s="234"/>
      <c r="I124" s="234"/>
      <c r="J124" s="234"/>
      <c r="K124" s="234"/>
      <c r="L124" s="234"/>
      <c r="M124" s="234"/>
      <c r="N124" s="234"/>
      <c r="O124" s="234"/>
      <c r="P124" s="234"/>
      <c r="Q124" s="234"/>
      <c r="R124" s="234"/>
      <c r="S124" s="234"/>
      <c r="T124" s="234"/>
      <c r="U124" s="234"/>
      <c r="V124" s="234"/>
      <c r="W124" s="234"/>
      <c r="X124" s="234"/>
      <c r="Y124" s="234"/>
      <c r="Z124" s="234"/>
      <c r="AA124" s="234"/>
      <c r="AB124" s="234"/>
      <c r="AC124" s="234"/>
      <c r="AD124" s="234"/>
      <c r="AE124" s="234"/>
      <c r="AF124" s="234"/>
      <c r="AG124" s="234"/>
      <c r="AH124" s="234"/>
      <c r="AI124" s="234"/>
      <c r="AJ124" s="234"/>
      <c r="AK124" s="234"/>
    </row>
    <row r="125" spans="1:37" x14ac:dyDescent="0.35">
      <c r="A125" s="234"/>
      <c r="B125" s="234"/>
      <c r="C125" s="234"/>
      <c r="D125" s="234"/>
      <c r="E125" s="234"/>
      <c r="F125" s="234"/>
      <c r="G125" s="234"/>
      <c r="H125" s="234"/>
      <c r="I125" s="234"/>
      <c r="J125" s="234"/>
      <c r="K125" s="234"/>
      <c r="L125" s="234"/>
      <c r="M125" s="234"/>
      <c r="N125" s="234"/>
      <c r="O125" s="234"/>
      <c r="P125" s="234"/>
      <c r="Q125" s="234"/>
      <c r="R125" s="234"/>
      <c r="S125" s="234"/>
      <c r="T125" s="234"/>
      <c r="U125" s="234"/>
      <c r="V125" s="234"/>
      <c r="W125" s="234"/>
      <c r="X125" s="234"/>
      <c r="Y125" s="234"/>
      <c r="Z125" s="234"/>
      <c r="AA125" s="234"/>
      <c r="AB125" s="234"/>
      <c r="AC125" s="234"/>
      <c r="AD125" s="234"/>
      <c r="AE125" s="234"/>
      <c r="AF125" s="234"/>
      <c r="AG125" s="234"/>
      <c r="AH125" s="234"/>
      <c r="AI125" s="234"/>
      <c r="AJ125" s="234"/>
      <c r="AK125" s="234"/>
    </row>
    <row r="126" spans="1:37" x14ac:dyDescent="0.35">
      <c r="A126" s="234"/>
      <c r="B126" s="234"/>
      <c r="C126" s="234"/>
      <c r="D126" s="234"/>
      <c r="E126" s="234"/>
      <c r="F126" s="234"/>
      <c r="G126" s="234"/>
      <c r="H126" s="234"/>
      <c r="I126" s="234"/>
      <c r="J126" s="234"/>
      <c r="K126" s="234"/>
      <c r="L126" s="234"/>
      <c r="M126" s="234"/>
      <c r="N126" s="234"/>
      <c r="O126" s="234"/>
      <c r="P126" s="234"/>
      <c r="Q126" s="234"/>
      <c r="R126" s="234"/>
      <c r="S126" s="234"/>
      <c r="T126" s="234"/>
      <c r="U126" s="234"/>
      <c r="V126" s="234"/>
      <c r="W126" s="234"/>
      <c r="X126" s="234"/>
      <c r="Y126" s="234"/>
      <c r="Z126" s="234"/>
      <c r="AA126" s="234"/>
      <c r="AB126" s="234"/>
      <c r="AC126" s="234"/>
      <c r="AD126" s="234"/>
      <c r="AE126" s="234"/>
      <c r="AF126" s="234"/>
      <c r="AG126" s="234"/>
      <c r="AH126" s="234"/>
      <c r="AI126" s="234"/>
      <c r="AJ126" s="234"/>
      <c r="AK126" s="234"/>
    </row>
    <row r="127" spans="1:37" x14ac:dyDescent="0.35">
      <c r="A127" s="234"/>
      <c r="B127" s="234"/>
      <c r="C127" s="234"/>
      <c r="D127" s="234"/>
      <c r="E127" s="234"/>
      <c r="F127" s="234"/>
      <c r="G127" s="234"/>
      <c r="H127" s="234"/>
      <c r="I127" s="234"/>
      <c r="J127" s="234"/>
      <c r="K127" s="234"/>
      <c r="L127" s="234"/>
      <c r="M127" s="234"/>
      <c r="N127" s="234"/>
      <c r="O127" s="234"/>
      <c r="P127" s="234"/>
      <c r="Q127" s="234"/>
      <c r="R127" s="234"/>
      <c r="S127" s="234"/>
      <c r="T127" s="234"/>
      <c r="U127" s="234"/>
      <c r="V127" s="234"/>
      <c r="W127" s="234"/>
      <c r="X127" s="234"/>
      <c r="Y127" s="234"/>
      <c r="Z127" s="234"/>
      <c r="AA127" s="234"/>
      <c r="AB127" s="234"/>
      <c r="AC127" s="234"/>
      <c r="AD127" s="234"/>
      <c r="AE127" s="234"/>
      <c r="AF127" s="234"/>
      <c r="AG127" s="234"/>
      <c r="AH127" s="234"/>
      <c r="AI127" s="234"/>
      <c r="AJ127" s="234"/>
      <c r="AK127" s="234"/>
    </row>
    <row r="128" spans="1:37" x14ac:dyDescent="0.35">
      <c r="A128" s="234"/>
      <c r="B128" s="234"/>
      <c r="C128" s="234"/>
      <c r="D128" s="234"/>
      <c r="E128" s="234"/>
      <c r="F128" s="234"/>
      <c r="G128" s="234"/>
      <c r="H128" s="234"/>
      <c r="I128" s="234"/>
      <c r="J128" s="234"/>
      <c r="K128" s="234"/>
      <c r="L128" s="234"/>
      <c r="M128" s="234"/>
      <c r="N128" s="234"/>
      <c r="O128" s="234"/>
      <c r="P128" s="234"/>
      <c r="Q128" s="234"/>
      <c r="R128" s="234"/>
      <c r="S128" s="234"/>
      <c r="T128" s="234"/>
      <c r="U128" s="234"/>
      <c r="V128" s="234"/>
      <c r="W128" s="234"/>
      <c r="X128" s="234"/>
      <c r="Y128" s="234"/>
      <c r="Z128" s="234"/>
      <c r="AA128" s="234"/>
      <c r="AB128" s="234"/>
      <c r="AC128" s="234"/>
      <c r="AD128" s="234"/>
      <c r="AE128" s="234"/>
      <c r="AF128" s="234"/>
      <c r="AG128" s="234"/>
      <c r="AH128" s="234"/>
      <c r="AI128" s="234"/>
      <c r="AJ128" s="234"/>
      <c r="AK128" s="234"/>
    </row>
    <row r="129" spans="1:37" x14ac:dyDescent="0.35">
      <c r="A129" s="234"/>
      <c r="B129" s="234"/>
      <c r="C129" s="234"/>
      <c r="D129" s="234"/>
      <c r="E129" s="234"/>
      <c r="F129" s="234"/>
      <c r="G129" s="234"/>
      <c r="H129" s="234"/>
      <c r="I129" s="234"/>
      <c r="J129" s="234"/>
      <c r="K129" s="234"/>
      <c r="L129" s="234"/>
      <c r="M129" s="234"/>
      <c r="N129" s="234"/>
      <c r="O129" s="234"/>
      <c r="P129" s="234"/>
      <c r="Q129" s="234"/>
      <c r="R129" s="234"/>
      <c r="S129" s="234"/>
      <c r="T129" s="234"/>
      <c r="U129" s="234"/>
      <c r="V129" s="234"/>
      <c r="W129" s="234"/>
      <c r="X129" s="234"/>
      <c r="Y129" s="234"/>
      <c r="Z129" s="234"/>
      <c r="AA129" s="234"/>
      <c r="AB129" s="234"/>
      <c r="AC129" s="234"/>
      <c r="AD129" s="234"/>
      <c r="AE129" s="234"/>
      <c r="AF129" s="234"/>
      <c r="AG129" s="234"/>
      <c r="AH129" s="234"/>
      <c r="AI129" s="234"/>
      <c r="AJ129" s="234"/>
      <c r="AK129" s="234"/>
    </row>
    <row r="130" spans="1:37" x14ac:dyDescent="0.35">
      <c r="A130" s="234"/>
      <c r="B130" s="234"/>
      <c r="C130" s="234"/>
      <c r="D130" s="234"/>
      <c r="E130" s="234"/>
      <c r="F130" s="234"/>
      <c r="G130" s="234"/>
      <c r="H130" s="234"/>
      <c r="I130" s="234"/>
      <c r="J130" s="234"/>
      <c r="K130" s="234"/>
      <c r="L130" s="234"/>
      <c r="M130" s="234"/>
      <c r="N130" s="234"/>
      <c r="O130" s="234"/>
      <c r="P130" s="234"/>
      <c r="Q130" s="234"/>
      <c r="R130" s="234"/>
      <c r="S130" s="234"/>
      <c r="T130" s="234"/>
      <c r="U130" s="234"/>
      <c r="V130" s="234"/>
      <c r="W130" s="234"/>
      <c r="X130" s="234"/>
      <c r="Y130" s="234"/>
      <c r="Z130" s="234"/>
      <c r="AA130" s="234"/>
      <c r="AB130" s="234"/>
      <c r="AC130" s="234"/>
      <c r="AD130" s="234"/>
      <c r="AE130" s="234"/>
      <c r="AF130" s="234"/>
      <c r="AG130" s="234"/>
      <c r="AH130" s="234"/>
      <c r="AI130" s="234"/>
      <c r="AJ130" s="234"/>
      <c r="AK130" s="234"/>
    </row>
    <row r="131" spans="1:37" x14ac:dyDescent="0.35">
      <c r="A131" s="234"/>
      <c r="B131" s="234"/>
      <c r="C131" s="234"/>
      <c r="D131" s="234"/>
      <c r="E131" s="234"/>
      <c r="F131" s="234"/>
      <c r="G131" s="234"/>
      <c r="H131" s="234"/>
      <c r="I131" s="234"/>
      <c r="J131" s="234"/>
      <c r="K131" s="234"/>
      <c r="L131" s="234"/>
      <c r="M131" s="234"/>
      <c r="N131" s="234"/>
      <c r="O131" s="234"/>
      <c r="P131" s="234"/>
      <c r="Q131" s="234"/>
      <c r="R131" s="234"/>
      <c r="S131" s="234"/>
      <c r="T131" s="234"/>
      <c r="U131" s="234"/>
      <c r="V131" s="234"/>
      <c r="W131" s="234"/>
      <c r="X131" s="234"/>
      <c r="Y131" s="234"/>
      <c r="Z131" s="234"/>
      <c r="AA131" s="234"/>
      <c r="AB131" s="234"/>
      <c r="AC131" s="234"/>
      <c r="AD131" s="234"/>
      <c r="AE131" s="234"/>
      <c r="AF131" s="234"/>
      <c r="AG131" s="234"/>
      <c r="AH131" s="234"/>
      <c r="AI131" s="234"/>
      <c r="AJ131" s="234"/>
      <c r="AK131" s="234"/>
    </row>
    <row r="132" spans="1:37" x14ac:dyDescent="0.35">
      <c r="A132" s="234"/>
      <c r="B132" s="234"/>
      <c r="C132" s="234"/>
      <c r="D132" s="234"/>
      <c r="E132" s="234"/>
      <c r="F132" s="234"/>
      <c r="G132" s="234"/>
      <c r="H132" s="234"/>
      <c r="I132" s="234"/>
      <c r="J132" s="234"/>
      <c r="K132" s="234"/>
      <c r="L132" s="234"/>
      <c r="M132" s="234"/>
      <c r="N132" s="234"/>
      <c r="O132" s="234"/>
      <c r="P132" s="234"/>
      <c r="Q132" s="234"/>
      <c r="R132" s="234"/>
      <c r="S132" s="234"/>
      <c r="T132" s="234"/>
      <c r="U132" s="234"/>
      <c r="V132" s="234"/>
      <c r="W132" s="234"/>
      <c r="X132" s="234"/>
      <c r="Y132" s="234"/>
      <c r="Z132" s="234"/>
      <c r="AA132" s="234"/>
      <c r="AB132" s="234"/>
      <c r="AC132" s="234"/>
      <c r="AD132" s="234"/>
      <c r="AE132" s="234"/>
      <c r="AF132" s="234"/>
      <c r="AG132" s="234"/>
      <c r="AH132" s="234"/>
      <c r="AI132" s="234"/>
      <c r="AJ132" s="234"/>
      <c r="AK132" s="234"/>
    </row>
    <row r="133" spans="1:37" x14ac:dyDescent="0.35">
      <c r="A133" s="234"/>
      <c r="B133" s="234"/>
      <c r="C133" s="234"/>
      <c r="D133" s="234"/>
      <c r="E133" s="234"/>
      <c r="F133" s="234"/>
      <c r="G133" s="234"/>
      <c r="H133" s="234"/>
      <c r="I133" s="234"/>
      <c r="J133" s="234"/>
      <c r="K133" s="234"/>
      <c r="L133" s="234"/>
      <c r="M133" s="234"/>
      <c r="N133" s="234"/>
      <c r="O133" s="234"/>
      <c r="P133" s="234"/>
      <c r="Q133" s="234"/>
      <c r="R133" s="234"/>
      <c r="S133" s="234"/>
      <c r="T133" s="234"/>
      <c r="U133" s="234"/>
      <c r="V133" s="234"/>
      <c r="W133" s="234"/>
      <c r="X133" s="234"/>
      <c r="Y133" s="234"/>
      <c r="Z133" s="234"/>
      <c r="AA133" s="234"/>
      <c r="AB133" s="234"/>
      <c r="AC133" s="234"/>
      <c r="AD133" s="234"/>
      <c r="AE133" s="234"/>
      <c r="AF133" s="234"/>
      <c r="AG133" s="234"/>
      <c r="AH133" s="234"/>
      <c r="AI133" s="234"/>
      <c r="AJ133" s="234"/>
      <c r="AK133" s="234"/>
    </row>
    <row r="134" spans="1:37" x14ac:dyDescent="0.35">
      <c r="A134" s="234"/>
      <c r="B134" s="234"/>
      <c r="C134" s="234"/>
      <c r="D134" s="234"/>
      <c r="E134" s="234"/>
      <c r="F134" s="234"/>
      <c r="G134" s="234"/>
      <c r="H134" s="234"/>
      <c r="I134" s="234"/>
      <c r="J134" s="234"/>
      <c r="K134" s="234"/>
      <c r="L134" s="234"/>
      <c r="M134" s="234"/>
      <c r="N134" s="234"/>
      <c r="O134" s="234"/>
      <c r="P134" s="234"/>
      <c r="Q134" s="234"/>
      <c r="R134" s="234"/>
      <c r="S134" s="234"/>
      <c r="T134" s="234"/>
      <c r="U134" s="234"/>
      <c r="V134" s="234"/>
      <c r="W134" s="234"/>
      <c r="X134" s="234"/>
      <c r="Y134" s="234"/>
      <c r="Z134" s="234"/>
      <c r="AA134" s="234"/>
      <c r="AB134" s="234"/>
      <c r="AC134" s="234"/>
      <c r="AD134" s="234"/>
      <c r="AE134" s="234"/>
      <c r="AF134" s="234"/>
      <c r="AG134" s="234"/>
      <c r="AH134" s="234"/>
      <c r="AI134" s="234"/>
      <c r="AJ134" s="234"/>
      <c r="AK134" s="234"/>
    </row>
    <row r="135" spans="1:37" x14ac:dyDescent="0.35">
      <c r="A135" s="234"/>
      <c r="B135" s="234"/>
      <c r="C135" s="234"/>
      <c r="D135" s="234"/>
      <c r="E135" s="234"/>
      <c r="F135" s="234"/>
      <c r="G135" s="234"/>
      <c r="H135" s="234"/>
      <c r="I135" s="234"/>
      <c r="J135" s="234"/>
      <c r="K135" s="234"/>
      <c r="L135" s="234"/>
      <c r="M135" s="234"/>
      <c r="N135" s="234"/>
      <c r="O135" s="234"/>
      <c r="P135" s="234"/>
      <c r="Q135" s="234"/>
      <c r="R135" s="234"/>
      <c r="S135" s="234"/>
      <c r="T135" s="234"/>
      <c r="U135" s="234"/>
      <c r="V135" s="234"/>
      <c r="W135" s="234"/>
      <c r="X135" s="234"/>
      <c r="Y135" s="234"/>
      <c r="Z135" s="234"/>
      <c r="AA135" s="234"/>
      <c r="AB135" s="234"/>
      <c r="AC135" s="234"/>
      <c r="AD135" s="234"/>
      <c r="AE135" s="234"/>
      <c r="AF135" s="234"/>
      <c r="AG135" s="234"/>
      <c r="AH135" s="234"/>
      <c r="AI135" s="234"/>
      <c r="AJ135" s="234"/>
      <c r="AK135" s="234"/>
    </row>
    <row r="136" spans="1:37" x14ac:dyDescent="0.35">
      <c r="A136" s="234"/>
      <c r="B136" s="234"/>
      <c r="C136" s="234"/>
      <c r="D136" s="234"/>
      <c r="E136" s="234"/>
      <c r="F136" s="234"/>
      <c r="G136" s="234"/>
      <c r="H136" s="234"/>
      <c r="I136" s="234"/>
      <c r="J136" s="234"/>
      <c r="K136" s="234"/>
      <c r="L136" s="234"/>
      <c r="M136" s="234"/>
      <c r="N136" s="234"/>
      <c r="O136" s="234"/>
      <c r="P136" s="234"/>
      <c r="Q136" s="234"/>
      <c r="R136" s="234"/>
      <c r="S136" s="234"/>
      <c r="T136" s="234"/>
      <c r="U136" s="234"/>
      <c r="V136" s="234"/>
      <c r="W136" s="234"/>
      <c r="X136" s="234"/>
      <c r="Y136" s="234"/>
      <c r="Z136" s="234"/>
      <c r="AA136" s="234"/>
      <c r="AB136" s="234"/>
      <c r="AC136" s="234"/>
      <c r="AD136" s="234"/>
      <c r="AE136" s="234"/>
      <c r="AF136" s="234"/>
      <c r="AG136" s="234"/>
      <c r="AH136" s="234"/>
      <c r="AI136" s="234"/>
      <c r="AJ136" s="234"/>
      <c r="AK136" s="234"/>
    </row>
    <row r="137" spans="1:37" x14ac:dyDescent="0.35">
      <c r="A137" s="234"/>
      <c r="B137" s="234"/>
      <c r="C137" s="234"/>
      <c r="D137" s="234"/>
      <c r="E137" s="234"/>
      <c r="F137" s="234"/>
      <c r="G137" s="234"/>
      <c r="H137" s="234"/>
      <c r="I137" s="234"/>
      <c r="J137" s="234"/>
      <c r="K137" s="234"/>
      <c r="L137" s="234"/>
      <c r="M137" s="234"/>
      <c r="N137" s="234"/>
      <c r="O137" s="234"/>
      <c r="P137" s="234"/>
      <c r="Q137" s="234"/>
      <c r="R137" s="234"/>
      <c r="S137" s="234"/>
      <c r="T137" s="234"/>
      <c r="U137" s="234"/>
      <c r="V137" s="234"/>
      <c r="W137" s="234"/>
      <c r="X137" s="234"/>
      <c r="Y137" s="234"/>
      <c r="Z137" s="234"/>
      <c r="AA137" s="234"/>
      <c r="AB137" s="234"/>
      <c r="AC137" s="234"/>
      <c r="AD137" s="234"/>
      <c r="AE137" s="234"/>
      <c r="AF137" s="234"/>
      <c r="AG137" s="234"/>
      <c r="AH137" s="234"/>
      <c r="AI137" s="234"/>
      <c r="AJ137" s="234"/>
      <c r="AK137" s="234"/>
    </row>
    <row r="138" spans="1:37" x14ac:dyDescent="0.35">
      <c r="A138" s="234"/>
      <c r="B138" s="234"/>
      <c r="C138" s="234"/>
      <c r="D138" s="234"/>
      <c r="E138" s="234"/>
      <c r="F138" s="234"/>
      <c r="G138" s="234"/>
      <c r="H138" s="234"/>
      <c r="I138" s="234"/>
      <c r="J138" s="234"/>
      <c r="K138" s="234"/>
      <c r="L138" s="234"/>
      <c r="M138" s="234"/>
      <c r="N138" s="234"/>
      <c r="O138" s="234"/>
      <c r="P138" s="234"/>
      <c r="Q138" s="234"/>
      <c r="R138" s="234"/>
      <c r="S138" s="234"/>
      <c r="T138" s="234"/>
      <c r="U138" s="234"/>
      <c r="V138" s="234"/>
      <c r="W138" s="234"/>
      <c r="X138" s="234"/>
      <c r="Y138" s="234"/>
      <c r="Z138" s="234"/>
      <c r="AA138" s="234"/>
      <c r="AB138" s="234"/>
      <c r="AC138" s="234"/>
      <c r="AD138" s="234"/>
      <c r="AE138" s="234"/>
      <c r="AF138" s="234"/>
      <c r="AG138" s="234"/>
      <c r="AH138" s="234"/>
      <c r="AI138" s="234"/>
      <c r="AJ138" s="234"/>
      <c r="AK138" s="234"/>
    </row>
    <row r="139" spans="1:37" x14ac:dyDescent="0.35">
      <c r="A139" s="234"/>
      <c r="B139" s="234"/>
      <c r="C139" s="234"/>
      <c r="D139" s="234"/>
      <c r="E139" s="234"/>
      <c r="F139" s="234"/>
      <c r="G139" s="234"/>
      <c r="H139" s="234"/>
      <c r="I139" s="234"/>
      <c r="J139" s="234"/>
      <c r="K139" s="234"/>
      <c r="L139" s="234"/>
      <c r="M139" s="234"/>
      <c r="N139" s="234"/>
      <c r="O139" s="234"/>
      <c r="P139" s="234"/>
      <c r="Q139" s="234"/>
      <c r="R139" s="234"/>
      <c r="S139" s="234"/>
      <c r="T139" s="234"/>
      <c r="U139" s="234"/>
      <c r="V139" s="234"/>
      <c r="W139" s="234"/>
      <c r="X139" s="234"/>
      <c r="Y139" s="234"/>
      <c r="Z139" s="234"/>
      <c r="AA139" s="234"/>
      <c r="AB139" s="234"/>
      <c r="AC139" s="234"/>
      <c r="AD139" s="234"/>
      <c r="AE139" s="234"/>
      <c r="AF139" s="234"/>
      <c r="AG139" s="234"/>
      <c r="AH139" s="234"/>
      <c r="AI139" s="234"/>
      <c r="AJ139" s="234"/>
      <c r="AK139" s="234"/>
    </row>
    <row r="140" spans="1:37" x14ac:dyDescent="0.35">
      <c r="A140" s="234"/>
      <c r="B140" s="234"/>
      <c r="C140" s="234"/>
      <c r="D140" s="234"/>
      <c r="E140" s="234"/>
      <c r="F140" s="234"/>
      <c r="G140" s="234"/>
      <c r="H140" s="234"/>
      <c r="I140" s="234"/>
      <c r="J140" s="234"/>
      <c r="K140" s="234"/>
      <c r="L140" s="234"/>
      <c r="M140" s="234"/>
      <c r="N140" s="234"/>
      <c r="O140" s="234"/>
      <c r="P140" s="234"/>
      <c r="Q140" s="234"/>
      <c r="R140" s="234"/>
      <c r="S140" s="234"/>
      <c r="T140" s="234"/>
      <c r="U140" s="234"/>
      <c r="V140" s="234"/>
      <c r="W140" s="234"/>
      <c r="X140" s="234"/>
      <c r="Y140" s="234"/>
      <c r="Z140" s="234"/>
      <c r="AA140" s="234"/>
      <c r="AB140" s="234"/>
      <c r="AC140" s="234"/>
      <c r="AD140" s="234"/>
      <c r="AE140" s="234"/>
      <c r="AF140" s="234"/>
      <c r="AG140" s="234"/>
      <c r="AH140" s="234"/>
      <c r="AI140" s="234"/>
      <c r="AJ140" s="234"/>
      <c r="AK140" s="234"/>
    </row>
    <row r="141" spans="1:37" x14ac:dyDescent="0.35">
      <c r="A141" s="234"/>
      <c r="B141" s="234"/>
      <c r="C141" s="234"/>
      <c r="D141" s="234"/>
      <c r="E141" s="234"/>
      <c r="F141" s="234"/>
      <c r="G141" s="234"/>
      <c r="H141" s="234"/>
      <c r="I141" s="234"/>
      <c r="J141" s="234"/>
      <c r="K141" s="234"/>
      <c r="L141" s="234"/>
      <c r="M141" s="234"/>
      <c r="N141" s="234"/>
      <c r="O141" s="234"/>
      <c r="P141" s="234"/>
      <c r="Q141" s="234"/>
      <c r="R141" s="234"/>
      <c r="S141" s="234"/>
      <c r="T141" s="234"/>
      <c r="U141" s="234"/>
      <c r="V141" s="234"/>
      <c r="W141" s="234"/>
      <c r="X141" s="234"/>
      <c r="Y141" s="234"/>
      <c r="Z141" s="234"/>
      <c r="AA141" s="234"/>
      <c r="AB141" s="234"/>
      <c r="AC141" s="234"/>
      <c r="AD141" s="234"/>
      <c r="AE141" s="234"/>
      <c r="AF141" s="234"/>
      <c r="AG141" s="234"/>
      <c r="AH141" s="234"/>
      <c r="AI141" s="234"/>
      <c r="AJ141" s="234"/>
      <c r="AK141" s="234"/>
    </row>
    <row r="142" spans="1:37" x14ac:dyDescent="0.35">
      <c r="A142" s="234"/>
      <c r="B142" s="234"/>
      <c r="C142" s="234"/>
      <c r="D142" s="234"/>
      <c r="E142" s="234"/>
      <c r="F142" s="234"/>
      <c r="G142" s="234"/>
      <c r="H142" s="234"/>
      <c r="I142" s="234"/>
      <c r="J142" s="234"/>
      <c r="K142" s="234"/>
      <c r="L142" s="234"/>
      <c r="M142" s="234"/>
      <c r="N142" s="234"/>
      <c r="O142" s="234"/>
      <c r="P142" s="234"/>
      <c r="Q142" s="234"/>
      <c r="R142" s="234"/>
      <c r="S142" s="234"/>
      <c r="T142" s="234"/>
      <c r="U142" s="234"/>
      <c r="V142" s="234"/>
      <c r="W142" s="234"/>
      <c r="X142" s="234"/>
      <c r="Y142" s="234"/>
      <c r="Z142" s="234"/>
      <c r="AA142" s="234"/>
      <c r="AB142" s="234"/>
      <c r="AC142" s="234"/>
      <c r="AD142" s="234"/>
      <c r="AE142" s="234"/>
      <c r="AF142" s="234"/>
      <c r="AG142" s="234"/>
      <c r="AH142" s="234"/>
      <c r="AI142" s="234"/>
      <c r="AJ142" s="234"/>
      <c r="AK142" s="234"/>
    </row>
    <row r="143" spans="1:37" x14ac:dyDescent="0.35">
      <c r="A143" s="234"/>
      <c r="B143" s="234"/>
      <c r="C143" s="234"/>
      <c r="D143" s="234"/>
      <c r="E143" s="234"/>
      <c r="F143" s="234"/>
      <c r="G143" s="234"/>
      <c r="H143" s="234"/>
      <c r="I143" s="234"/>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c r="AJ143" s="234"/>
      <c r="AK143" s="234"/>
    </row>
    <row r="144" spans="1:37" x14ac:dyDescent="0.35">
      <c r="A144" s="234"/>
      <c r="B144" s="234"/>
      <c r="C144" s="234"/>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4"/>
      <c r="Z144" s="234"/>
      <c r="AA144" s="234"/>
      <c r="AB144" s="234"/>
      <c r="AC144" s="234"/>
      <c r="AD144" s="234"/>
      <c r="AE144" s="234"/>
      <c r="AF144" s="234"/>
      <c r="AG144" s="234"/>
      <c r="AH144" s="234"/>
      <c r="AI144" s="234"/>
      <c r="AJ144" s="234"/>
      <c r="AK144" s="234"/>
    </row>
    <row r="145" spans="1:37" x14ac:dyDescent="0.35">
      <c r="A145" s="234"/>
      <c r="B145" s="234"/>
      <c r="C145" s="234"/>
      <c r="D145" s="234"/>
      <c r="E145" s="234"/>
      <c r="F145" s="234"/>
      <c r="G145" s="234"/>
      <c r="H145" s="234"/>
      <c r="I145" s="234"/>
      <c r="J145" s="234"/>
      <c r="K145" s="234"/>
      <c r="L145" s="234"/>
      <c r="M145" s="234"/>
      <c r="N145" s="234"/>
      <c r="O145" s="234"/>
      <c r="P145" s="234"/>
      <c r="Q145" s="234"/>
      <c r="R145" s="234"/>
      <c r="S145" s="234"/>
      <c r="T145" s="234"/>
      <c r="U145" s="234"/>
      <c r="V145" s="234"/>
      <c r="W145" s="234"/>
      <c r="X145" s="234"/>
      <c r="Y145" s="234"/>
      <c r="Z145" s="234"/>
      <c r="AA145" s="234"/>
      <c r="AB145" s="234"/>
      <c r="AC145" s="234"/>
      <c r="AD145" s="234"/>
      <c r="AE145" s="234"/>
      <c r="AF145" s="234"/>
      <c r="AG145" s="234"/>
      <c r="AH145" s="234"/>
      <c r="AI145" s="234"/>
      <c r="AJ145" s="234"/>
      <c r="AK145" s="234"/>
    </row>
    <row r="146" spans="1:37" x14ac:dyDescent="0.35">
      <c r="A146" s="234"/>
      <c r="B146" s="234"/>
      <c r="C146" s="234"/>
      <c r="D146" s="234"/>
      <c r="E146" s="234"/>
      <c r="F146" s="234"/>
      <c r="G146" s="234"/>
      <c r="H146" s="234"/>
      <c r="I146" s="234"/>
      <c r="J146" s="234"/>
      <c r="K146" s="234"/>
      <c r="L146" s="234"/>
      <c r="M146" s="234"/>
      <c r="N146" s="234"/>
      <c r="O146" s="234"/>
      <c r="P146" s="234"/>
      <c r="Q146" s="234"/>
      <c r="R146" s="234"/>
      <c r="S146" s="234"/>
      <c r="T146" s="234"/>
      <c r="U146" s="234"/>
      <c r="V146" s="234"/>
      <c r="W146" s="234"/>
      <c r="X146" s="234"/>
      <c r="Y146" s="234"/>
      <c r="Z146" s="234"/>
      <c r="AA146" s="234"/>
      <c r="AB146" s="234"/>
      <c r="AC146" s="234"/>
      <c r="AD146" s="234"/>
      <c r="AE146" s="234"/>
      <c r="AF146" s="234"/>
      <c r="AG146" s="234"/>
      <c r="AH146" s="234"/>
      <c r="AI146" s="234"/>
      <c r="AJ146" s="234"/>
      <c r="AK146" s="234"/>
    </row>
    <row r="147" spans="1:37" x14ac:dyDescent="0.35">
      <c r="A147" s="234"/>
      <c r="B147" s="234"/>
      <c r="C147" s="234"/>
      <c r="D147" s="234"/>
      <c r="E147" s="234"/>
      <c r="F147" s="234"/>
      <c r="G147" s="234"/>
      <c r="H147" s="234"/>
      <c r="I147" s="234"/>
      <c r="J147" s="234"/>
      <c r="K147" s="234"/>
      <c r="L147" s="234"/>
      <c r="M147" s="234"/>
      <c r="N147" s="234"/>
      <c r="O147" s="234"/>
      <c r="P147" s="234"/>
      <c r="Q147" s="234"/>
      <c r="R147" s="234"/>
      <c r="S147" s="234"/>
      <c r="T147" s="234"/>
      <c r="U147" s="234"/>
      <c r="V147" s="234"/>
      <c r="W147" s="234"/>
      <c r="X147" s="234"/>
      <c r="Y147" s="234"/>
      <c r="Z147" s="234"/>
      <c r="AA147" s="234"/>
      <c r="AB147" s="234"/>
      <c r="AC147" s="234"/>
      <c r="AD147" s="234"/>
      <c r="AE147" s="234"/>
      <c r="AF147" s="234"/>
      <c r="AG147" s="234"/>
      <c r="AH147" s="234"/>
      <c r="AI147" s="234"/>
      <c r="AJ147" s="234"/>
      <c r="AK147" s="234"/>
    </row>
    <row r="148" spans="1:37" x14ac:dyDescent="0.35">
      <c r="A148" s="234"/>
      <c r="B148" s="234"/>
      <c r="C148" s="234"/>
      <c r="D148" s="234"/>
      <c r="E148" s="234"/>
      <c r="F148" s="234"/>
      <c r="G148" s="234"/>
      <c r="H148" s="234"/>
      <c r="I148" s="234"/>
      <c r="J148" s="234"/>
      <c r="K148" s="234"/>
      <c r="L148" s="234"/>
      <c r="M148" s="234"/>
      <c r="N148" s="234"/>
      <c r="O148" s="234"/>
      <c r="P148" s="234"/>
      <c r="Q148" s="234"/>
      <c r="R148" s="234"/>
      <c r="S148" s="234"/>
      <c r="T148" s="234"/>
      <c r="U148" s="234"/>
      <c r="V148" s="234"/>
      <c r="W148" s="234"/>
      <c r="X148" s="234"/>
      <c r="Y148" s="234"/>
      <c r="Z148" s="234"/>
      <c r="AA148" s="234"/>
      <c r="AB148" s="234"/>
      <c r="AC148" s="234"/>
      <c r="AD148" s="234"/>
      <c r="AE148" s="234"/>
      <c r="AF148" s="234"/>
      <c r="AG148" s="234"/>
      <c r="AH148" s="234"/>
      <c r="AI148" s="234"/>
      <c r="AJ148" s="234"/>
      <c r="AK148" s="234"/>
    </row>
    <row r="149" spans="1:37" x14ac:dyDescent="0.35">
      <c r="A149" s="234"/>
      <c r="B149" s="234"/>
      <c r="C149" s="234"/>
      <c r="D149" s="234"/>
      <c r="E149" s="234"/>
      <c r="F149" s="234"/>
      <c r="G149" s="234"/>
      <c r="H149" s="234"/>
      <c r="I149" s="234"/>
      <c r="J149" s="234"/>
      <c r="K149" s="234"/>
      <c r="L149" s="234"/>
      <c r="M149" s="234"/>
      <c r="N149" s="234"/>
      <c r="O149" s="234"/>
      <c r="P149" s="234"/>
      <c r="Q149" s="234"/>
      <c r="R149" s="234"/>
      <c r="S149" s="234"/>
      <c r="T149" s="234"/>
      <c r="U149" s="234"/>
      <c r="V149" s="234"/>
      <c r="W149" s="234"/>
      <c r="X149" s="234"/>
      <c r="Y149" s="234"/>
      <c r="Z149" s="234"/>
      <c r="AA149" s="234"/>
      <c r="AB149" s="234"/>
      <c r="AC149" s="234"/>
      <c r="AD149" s="234"/>
      <c r="AE149" s="234"/>
      <c r="AF149" s="234"/>
      <c r="AG149" s="234"/>
      <c r="AH149" s="234"/>
      <c r="AI149" s="234"/>
      <c r="AJ149" s="234"/>
      <c r="AK149" s="234"/>
    </row>
    <row r="150" spans="1:37" x14ac:dyDescent="0.35">
      <c r="A150" s="234"/>
      <c r="B150" s="234"/>
      <c r="C150" s="234"/>
      <c r="D150" s="234"/>
      <c r="E150" s="234"/>
      <c r="F150" s="234"/>
      <c r="G150" s="234"/>
      <c r="H150" s="234"/>
      <c r="I150" s="234"/>
      <c r="J150" s="234"/>
      <c r="K150" s="234"/>
      <c r="L150" s="234"/>
      <c r="M150" s="234"/>
      <c r="N150" s="234"/>
      <c r="O150" s="234"/>
      <c r="P150" s="234"/>
      <c r="Q150" s="234"/>
      <c r="R150" s="234"/>
      <c r="S150" s="234"/>
      <c r="T150" s="234"/>
      <c r="U150" s="234"/>
      <c r="V150" s="234"/>
      <c r="W150" s="234"/>
      <c r="X150" s="234"/>
      <c r="Y150" s="234"/>
      <c r="Z150" s="234"/>
      <c r="AA150" s="234"/>
      <c r="AB150" s="234"/>
      <c r="AC150" s="234"/>
      <c r="AD150" s="234"/>
      <c r="AE150" s="234"/>
      <c r="AF150" s="234"/>
      <c r="AG150" s="234"/>
      <c r="AH150" s="234"/>
      <c r="AI150" s="234"/>
      <c r="AJ150" s="234"/>
      <c r="AK150" s="234"/>
    </row>
    <row r="151" spans="1:37" x14ac:dyDescent="0.35">
      <c r="A151" s="234"/>
      <c r="B151" s="234"/>
      <c r="C151" s="234"/>
      <c r="D151" s="234"/>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row>
  </sheetData>
  <mergeCells count="304">
    <mergeCell ref="J115:M115"/>
    <mergeCell ref="N115:U115"/>
    <mergeCell ref="C116:G116"/>
    <mergeCell ref="H116:I116"/>
    <mergeCell ref="J116:M116"/>
    <mergeCell ref="N116:U116"/>
    <mergeCell ref="V113:AA113"/>
    <mergeCell ref="V114:AA114"/>
    <mergeCell ref="V115:AA115"/>
    <mergeCell ref="V116:AA116"/>
    <mergeCell ref="C114:G114"/>
    <mergeCell ref="H114:I114"/>
    <mergeCell ref="J114:M114"/>
    <mergeCell ref="N114:U114"/>
    <mergeCell ref="C115:G115"/>
    <mergeCell ref="H115:I115"/>
    <mergeCell ref="H112:I112"/>
    <mergeCell ref="J112:M112"/>
    <mergeCell ref="N112:U112"/>
    <mergeCell ref="C113:G113"/>
    <mergeCell ref="H113:I113"/>
    <mergeCell ref="J113:M113"/>
    <mergeCell ref="N113:U113"/>
    <mergeCell ref="V109:AA112"/>
    <mergeCell ref="C110:G110"/>
    <mergeCell ref="H110:I110"/>
    <mergeCell ref="J110:M110"/>
    <mergeCell ref="N110:U110"/>
    <mergeCell ref="C111:G111"/>
    <mergeCell ref="H111:I111"/>
    <mergeCell ref="J111:M111"/>
    <mergeCell ref="N111:U111"/>
    <mergeCell ref="C112:G112"/>
    <mergeCell ref="C109:G109"/>
    <mergeCell ref="H109:I109"/>
    <mergeCell ref="J109:M109"/>
    <mergeCell ref="N109:U109"/>
    <mergeCell ref="V105:AA108"/>
    <mergeCell ref="C106:G106"/>
    <mergeCell ref="H106:I106"/>
    <mergeCell ref="J106:M106"/>
    <mergeCell ref="N106:U106"/>
    <mergeCell ref="C107:G107"/>
    <mergeCell ref="H107:I107"/>
    <mergeCell ref="J107:M107"/>
    <mergeCell ref="N107:U107"/>
    <mergeCell ref="C108:G108"/>
    <mergeCell ref="C105:G105"/>
    <mergeCell ref="H105:I105"/>
    <mergeCell ref="J105:M105"/>
    <mergeCell ref="N105:U105"/>
    <mergeCell ref="V103:AA103"/>
    <mergeCell ref="V104:AA104"/>
    <mergeCell ref="H108:I108"/>
    <mergeCell ref="J108:M108"/>
    <mergeCell ref="N108:U108"/>
    <mergeCell ref="C103:G103"/>
    <mergeCell ref="H103:I103"/>
    <mergeCell ref="J103:M103"/>
    <mergeCell ref="N103:U103"/>
    <mergeCell ref="C101:G101"/>
    <mergeCell ref="H101:I101"/>
    <mergeCell ref="J101:M101"/>
    <mergeCell ref="N101:U101"/>
    <mergeCell ref="C104:G104"/>
    <mergeCell ref="H104:I104"/>
    <mergeCell ref="J104:M104"/>
    <mergeCell ref="N104:U104"/>
    <mergeCell ref="V101:AA101"/>
    <mergeCell ref="V102:AA102"/>
    <mergeCell ref="C86:AA96"/>
    <mergeCell ref="C99:G100"/>
    <mergeCell ref="H99:I99"/>
    <mergeCell ref="H100:I100"/>
    <mergeCell ref="J99:M99"/>
    <mergeCell ref="J100:M100"/>
    <mergeCell ref="N99:U100"/>
    <mergeCell ref="V99:AA100"/>
    <mergeCell ref="C102:G102"/>
    <mergeCell ref="H102:I102"/>
    <mergeCell ref="J102:M102"/>
    <mergeCell ref="N102:U102"/>
    <mergeCell ref="B83:D83"/>
    <mergeCell ref="AE83:AF83"/>
    <mergeCell ref="AI83:AJ83"/>
    <mergeCell ref="C84:AA85"/>
    <mergeCell ref="AE84:AF84"/>
    <mergeCell ref="AI84:AJ84"/>
    <mergeCell ref="C81:H81"/>
    <mergeCell ref="K81:P81"/>
    <mergeCell ref="Q81:AA81"/>
    <mergeCell ref="AE81:AF81"/>
    <mergeCell ref="AI81:AJ81"/>
    <mergeCell ref="B82:D82"/>
    <mergeCell ref="AE82:AF82"/>
    <mergeCell ref="AI82:AJ82"/>
    <mergeCell ref="C79:G79"/>
    <mergeCell ref="K79:P79"/>
    <mergeCell ref="AE79:AF79"/>
    <mergeCell ref="AI79:AJ79"/>
    <mergeCell ref="C80:G80"/>
    <mergeCell ref="K80:P80"/>
    <mergeCell ref="Q80:AA80"/>
    <mergeCell ref="AE80:AF80"/>
    <mergeCell ref="AI80:AJ80"/>
    <mergeCell ref="Q79:AA79"/>
    <mergeCell ref="AK69:AK77"/>
    <mergeCell ref="C78:G78"/>
    <mergeCell ref="K78:P78"/>
    <mergeCell ref="AE78:AF78"/>
    <mergeCell ref="AI78:AJ78"/>
    <mergeCell ref="Q78:AA78"/>
    <mergeCell ref="AB69:AB77"/>
    <mergeCell ref="AC69:AC77"/>
    <mergeCell ref="AD69:AD77"/>
    <mergeCell ref="AE69:AF77"/>
    <mergeCell ref="K69:P77"/>
    <mergeCell ref="Q69:AA69"/>
    <mergeCell ref="Q70:AA70"/>
    <mergeCell ref="Q71:AA71"/>
    <mergeCell ref="Q72:AA72"/>
    <mergeCell ref="Q73:AA73"/>
    <mergeCell ref="Q74:AA74"/>
    <mergeCell ref="Q75:AA75"/>
    <mergeCell ref="Q76:AA76"/>
    <mergeCell ref="Q77:AA77"/>
    <mergeCell ref="C68:G68"/>
    <mergeCell ref="K68:P68"/>
    <mergeCell ref="AE68:AF68"/>
    <mergeCell ref="AI68:AJ68"/>
    <mergeCell ref="A69:A77"/>
    <mergeCell ref="B69:B77"/>
    <mergeCell ref="C69:G77"/>
    <mergeCell ref="H69:H77"/>
    <mergeCell ref="I69:I77"/>
    <mergeCell ref="J69:J77"/>
    <mergeCell ref="Q68:AA68"/>
    <mergeCell ref="AG69:AG77"/>
    <mergeCell ref="AH69:AH77"/>
    <mergeCell ref="AI69:AJ77"/>
    <mergeCell ref="AK58:AK66"/>
    <mergeCell ref="C67:G67"/>
    <mergeCell ref="K67:P67"/>
    <mergeCell ref="AE67:AF67"/>
    <mergeCell ref="AI67:AJ67"/>
    <mergeCell ref="Q67:AA67"/>
    <mergeCell ref="AB58:AB66"/>
    <mergeCell ref="AC58:AC66"/>
    <mergeCell ref="AD58:AD66"/>
    <mergeCell ref="AE58:AF66"/>
    <mergeCell ref="K58:P66"/>
    <mergeCell ref="Q58:AA58"/>
    <mergeCell ref="Q59:AA59"/>
    <mergeCell ref="Q60:AA60"/>
    <mergeCell ref="Q61:AA61"/>
    <mergeCell ref="Q62:AA62"/>
    <mergeCell ref="Q63:AA63"/>
    <mergeCell ref="Q64:AA64"/>
    <mergeCell ref="Q65:AA65"/>
    <mergeCell ref="Q66:AA66"/>
    <mergeCell ref="C57:G57"/>
    <mergeCell ref="K57:P57"/>
    <mergeCell ref="AE57:AF57"/>
    <mergeCell ref="AI57:AJ57"/>
    <mergeCell ref="A58:A66"/>
    <mergeCell ref="B58:B66"/>
    <mergeCell ref="C58:G66"/>
    <mergeCell ref="H58:H66"/>
    <mergeCell ref="I58:I66"/>
    <mergeCell ref="J58:J66"/>
    <mergeCell ref="Q57:AA57"/>
    <mergeCell ref="AG58:AG66"/>
    <mergeCell ref="AH58:AH66"/>
    <mergeCell ref="AI58:AJ66"/>
    <mergeCell ref="AK47:AK55"/>
    <mergeCell ref="C56:G56"/>
    <mergeCell ref="K56:P56"/>
    <mergeCell ref="AE56:AF56"/>
    <mergeCell ref="AI56:AJ56"/>
    <mergeCell ref="Q56:AA56"/>
    <mergeCell ref="AB47:AB55"/>
    <mergeCell ref="AC47:AC55"/>
    <mergeCell ref="AD47:AD55"/>
    <mergeCell ref="AE47:AF55"/>
    <mergeCell ref="K47:P55"/>
    <mergeCell ref="Q47:AA47"/>
    <mergeCell ref="Q48:AA48"/>
    <mergeCell ref="Q49:AA49"/>
    <mergeCell ref="Q50:AA50"/>
    <mergeCell ref="Q51:AA51"/>
    <mergeCell ref="Q52:AA52"/>
    <mergeCell ref="Q53:AA53"/>
    <mergeCell ref="Q54:AA54"/>
    <mergeCell ref="Q55:AA55"/>
    <mergeCell ref="C46:G46"/>
    <mergeCell ref="K46:P46"/>
    <mergeCell ref="AE46:AF46"/>
    <mergeCell ref="AI46:AJ46"/>
    <mergeCell ref="A47:A55"/>
    <mergeCell ref="B47:B55"/>
    <mergeCell ref="C47:G55"/>
    <mergeCell ref="H47:H55"/>
    <mergeCell ref="I47:I55"/>
    <mergeCell ref="J47:J55"/>
    <mergeCell ref="Q46:AA46"/>
    <mergeCell ref="AG47:AG55"/>
    <mergeCell ref="AH47:AH55"/>
    <mergeCell ref="AI47:AJ55"/>
    <mergeCell ref="AK36:AK44"/>
    <mergeCell ref="C45:G45"/>
    <mergeCell ref="K45:P45"/>
    <mergeCell ref="AE45:AF45"/>
    <mergeCell ref="AI45:AJ45"/>
    <mergeCell ref="Q45:AA45"/>
    <mergeCell ref="AB36:AB44"/>
    <mergeCell ref="AC36:AC44"/>
    <mergeCell ref="AD36:AD44"/>
    <mergeCell ref="AE36:AF44"/>
    <mergeCell ref="K36:P44"/>
    <mergeCell ref="Q36:AA36"/>
    <mergeCell ref="Q37:AA37"/>
    <mergeCell ref="Q38:AA38"/>
    <mergeCell ref="Q39:AA39"/>
    <mergeCell ref="Q40:AA40"/>
    <mergeCell ref="Q41:AA41"/>
    <mergeCell ref="Q42:AA42"/>
    <mergeCell ref="Q43:AA43"/>
    <mergeCell ref="Q44:AA44"/>
    <mergeCell ref="A36:A44"/>
    <mergeCell ref="B36:B44"/>
    <mergeCell ref="C36:G44"/>
    <mergeCell ref="H36:H44"/>
    <mergeCell ref="I36:I44"/>
    <mergeCell ref="J36:J44"/>
    <mergeCell ref="C34:AA34"/>
    <mergeCell ref="AE34:AF34"/>
    <mergeCell ref="AI34:AJ34"/>
    <mergeCell ref="C35:G35"/>
    <mergeCell ref="K35:P35"/>
    <mergeCell ref="Q35:AA35"/>
    <mergeCell ref="AE35:AF35"/>
    <mergeCell ref="AI35:AJ35"/>
    <mergeCell ref="AG36:AG44"/>
    <mergeCell ref="AH36:AH44"/>
    <mergeCell ref="AI36:AJ4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B1:AB107"/>
  <sheetViews>
    <sheetView topLeftCell="A40" workbookViewId="0">
      <selection activeCell="K37" sqref="K37:AB37"/>
    </sheetView>
  </sheetViews>
  <sheetFormatPr baseColWidth="10" defaultColWidth="3.54296875" defaultRowHeight="14.5" x14ac:dyDescent="0.35"/>
  <cols>
    <col min="1" max="1" width="3.54296875" style="435"/>
    <col min="2" max="2" width="2.81640625" style="435" customWidth="1"/>
    <col min="3" max="6" width="2.54296875" style="435" customWidth="1"/>
    <col min="7" max="7" width="4.453125" style="435" customWidth="1"/>
    <col min="8" max="8" width="14.453125" style="435" customWidth="1"/>
    <col min="9" max="9" width="18.453125" style="435" customWidth="1"/>
    <col min="10" max="10" width="13.54296875" style="435" customWidth="1"/>
    <col min="11" max="12" width="3.453125" style="435" customWidth="1"/>
    <col min="13" max="15" width="2.54296875" style="435" customWidth="1"/>
    <col min="16" max="17" width="3.453125" style="435" customWidth="1"/>
    <col min="18" max="18" width="3.54296875" style="435" customWidth="1"/>
    <col min="19" max="19" width="3.453125" style="435" customWidth="1"/>
    <col min="20" max="20" width="7.453125" style="435" customWidth="1"/>
    <col min="21" max="21" width="3.453125" style="435" customWidth="1"/>
    <col min="22" max="22" width="3.54296875" style="435"/>
    <col min="23" max="25" width="5" style="435" customWidth="1"/>
    <col min="26" max="26" width="6.54296875" style="435" customWidth="1"/>
    <col min="27" max="27" width="4.1796875" style="435" customWidth="1"/>
    <col min="28" max="28" width="2" style="435" customWidth="1"/>
    <col min="29" max="16384" width="3.54296875" style="435"/>
  </cols>
  <sheetData>
    <row r="1" spans="2:28" ht="15" thickBot="1" x14ac:dyDescent="0.4">
      <c r="B1" s="436"/>
      <c r="C1" s="436"/>
      <c r="D1" s="436"/>
      <c r="E1" s="436"/>
      <c r="F1" s="436"/>
    </row>
    <row r="2" spans="2:28" ht="45.75" customHeight="1" x14ac:dyDescent="0.35">
      <c r="B2" s="1041"/>
      <c r="C2" s="1042"/>
      <c r="D2" s="1042"/>
      <c r="E2" s="1042"/>
      <c r="F2" s="1042"/>
      <c r="G2" s="1042"/>
      <c r="H2" s="1047" t="s">
        <v>0</v>
      </c>
      <c r="I2" s="1047"/>
      <c r="J2" s="1047"/>
      <c r="K2" s="1047"/>
      <c r="L2" s="1047"/>
      <c r="M2" s="1047"/>
      <c r="N2" s="1047"/>
      <c r="O2" s="1047"/>
      <c r="P2" s="1047"/>
      <c r="Q2" s="1047"/>
      <c r="R2" s="1047"/>
      <c r="S2" s="1047"/>
      <c r="T2" s="1047"/>
      <c r="U2" s="1047"/>
      <c r="V2" s="1047"/>
      <c r="W2" s="1047"/>
      <c r="X2" s="1047"/>
      <c r="Y2" s="1047"/>
      <c r="Z2" s="1047"/>
      <c r="AA2" s="1047"/>
      <c r="AB2" s="1048"/>
    </row>
    <row r="3" spans="2:28" x14ac:dyDescent="0.35">
      <c r="B3" s="1043"/>
      <c r="C3" s="1044"/>
      <c r="D3" s="1044"/>
      <c r="E3" s="1044"/>
      <c r="F3" s="1044"/>
      <c r="G3" s="1044"/>
      <c r="H3" s="1049" t="s">
        <v>818</v>
      </c>
      <c r="I3" s="1049"/>
      <c r="J3" s="1049"/>
      <c r="K3" s="1049"/>
      <c r="L3" s="1049"/>
      <c r="M3" s="1049"/>
      <c r="N3" s="1049"/>
      <c r="O3" s="1049"/>
      <c r="P3" s="1049" t="s">
        <v>63</v>
      </c>
      <c r="Q3" s="1049"/>
      <c r="R3" s="1049"/>
      <c r="S3" s="1049"/>
      <c r="T3" s="1049"/>
      <c r="U3" s="1049"/>
      <c r="V3" s="1049"/>
      <c r="W3" s="1049"/>
      <c r="X3" s="1049"/>
      <c r="Y3" s="1049"/>
      <c r="Z3" s="1049"/>
      <c r="AA3" s="1049"/>
      <c r="AB3" s="1050"/>
    </row>
    <row r="4" spans="2:28" ht="15" thickBot="1" x14ac:dyDescent="0.4">
      <c r="B4" s="1045"/>
      <c r="C4" s="1046"/>
      <c r="D4" s="1046"/>
      <c r="E4" s="1046"/>
      <c r="F4" s="1046"/>
      <c r="G4" s="1046"/>
      <c r="H4" s="1051" t="s">
        <v>819</v>
      </c>
      <c r="I4" s="1051"/>
      <c r="J4" s="1051"/>
      <c r="K4" s="1051"/>
      <c r="L4" s="1051"/>
      <c r="M4" s="1051"/>
      <c r="N4" s="1051"/>
      <c r="O4" s="1051"/>
      <c r="P4" s="1051"/>
      <c r="Q4" s="1051"/>
      <c r="R4" s="1051"/>
      <c r="S4" s="1051"/>
      <c r="T4" s="1051"/>
      <c r="U4" s="1051"/>
      <c r="V4" s="1051"/>
      <c r="W4" s="1051"/>
      <c r="X4" s="1051"/>
      <c r="Y4" s="1051"/>
      <c r="Z4" s="1051"/>
      <c r="AA4" s="1051"/>
      <c r="AB4" s="1052"/>
    </row>
    <row r="5" spans="2:28" ht="6" customHeight="1" thickBot="1" x14ac:dyDescent="0.4">
      <c r="B5" s="980"/>
      <c r="C5" s="980"/>
      <c r="D5" s="980"/>
      <c r="E5" s="980"/>
      <c r="F5" s="980"/>
      <c r="G5" s="980"/>
      <c r="H5" s="980"/>
      <c r="I5" s="980"/>
      <c r="J5" s="980"/>
      <c r="K5" s="980"/>
      <c r="L5" s="980"/>
      <c r="M5" s="980"/>
      <c r="N5" s="980"/>
      <c r="O5" s="980"/>
      <c r="P5" s="980"/>
      <c r="Q5" s="980"/>
      <c r="R5" s="980"/>
      <c r="S5" s="980"/>
      <c r="T5" s="980"/>
      <c r="U5" s="980"/>
      <c r="V5" s="980"/>
      <c r="W5" s="980"/>
      <c r="X5" s="980"/>
      <c r="Y5" s="980"/>
      <c r="Z5" s="980"/>
      <c r="AA5" s="980"/>
      <c r="AB5" s="980"/>
    </row>
    <row r="6" spans="2:28" ht="13" customHeight="1" x14ac:dyDescent="0.35">
      <c r="B6" s="1025" t="s">
        <v>926</v>
      </c>
      <c r="C6" s="1026"/>
      <c r="D6" s="1026"/>
      <c r="E6" s="1026"/>
      <c r="F6" s="1026"/>
      <c r="G6" s="1026"/>
      <c r="H6" s="1026"/>
      <c r="I6" s="1352" t="s">
        <v>1414</v>
      </c>
      <c r="J6" s="1031" t="s">
        <v>4</v>
      </c>
      <c r="K6" s="1032"/>
      <c r="L6" s="1354" t="s">
        <v>1415</v>
      </c>
      <c r="M6" s="1355"/>
      <c r="N6" s="1355"/>
      <c r="O6" s="1355"/>
      <c r="P6" s="1355"/>
      <c r="Q6" s="1355"/>
      <c r="R6" s="1355"/>
      <c r="S6" s="1355"/>
      <c r="T6" s="1355"/>
      <c r="U6" s="1355"/>
      <c r="V6" s="1355"/>
      <c r="W6" s="1355"/>
      <c r="X6" s="1355"/>
      <c r="Y6" s="1355"/>
      <c r="Z6" s="1355"/>
      <c r="AA6" s="1355"/>
      <c r="AB6" s="1356"/>
    </row>
    <row r="7" spans="2:28" ht="13" customHeight="1" thickBot="1" x14ac:dyDescent="0.4">
      <c r="B7" s="1027"/>
      <c r="C7" s="1028"/>
      <c r="D7" s="1028"/>
      <c r="E7" s="1028"/>
      <c r="F7" s="1028"/>
      <c r="G7" s="1028"/>
      <c r="H7" s="1028"/>
      <c r="I7" s="1353"/>
      <c r="J7" s="1033"/>
      <c r="K7" s="1034"/>
      <c r="L7" s="1357"/>
      <c r="M7" s="1358"/>
      <c r="N7" s="1358"/>
      <c r="O7" s="1358"/>
      <c r="P7" s="1358"/>
      <c r="Q7" s="1358"/>
      <c r="R7" s="1358"/>
      <c r="S7" s="1358"/>
      <c r="T7" s="1358"/>
      <c r="U7" s="1358"/>
      <c r="V7" s="1358"/>
      <c r="W7" s="1358"/>
      <c r="X7" s="1358"/>
      <c r="Y7" s="1358"/>
      <c r="Z7" s="1358"/>
      <c r="AA7" s="1358"/>
      <c r="AB7" s="1359"/>
    </row>
    <row r="8" spans="2:28" ht="6" customHeight="1" thickBot="1" x14ac:dyDescent="0.4">
      <c r="B8" s="1053"/>
      <c r="C8" s="1054"/>
      <c r="D8" s="1054"/>
      <c r="E8" s="1054"/>
      <c r="F8" s="1054"/>
      <c r="G8" s="1054"/>
      <c r="H8" s="1054"/>
      <c r="I8" s="1054"/>
      <c r="J8" s="1054"/>
      <c r="K8" s="1054"/>
      <c r="L8" s="1054"/>
      <c r="M8" s="1054"/>
      <c r="N8" s="1054"/>
      <c r="O8" s="1054"/>
      <c r="P8" s="1054"/>
      <c r="Q8" s="1054"/>
      <c r="R8" s="1054"/>
      <c r="S8" s="1054"/>
      <c r="T8" s="1054"/>
      <c r="U8" s="1054"/>
      <c r="V8" s="1054"/>
      <c r="W8" s="1054"/>
      <c r="X8" s="1054"/>
      <c r="Y8" s="1054"/>
      <c r="Z8" s="1054"/>
      <c r="AA8" s="1054"/>
      <c r="AB8" s="1055"/>
    </row>
    <row r="9" spans="2:28" ht="29.5" customHeight="1" thickBot="1" x14ac:dyDescent="0.4">
      <c r="B9" s="982" t="s">
        <v>822</v>
      </c>
      <c r="C9" s="983"/>
      <c r="D9" s="983"/>
      <c r="E9" s="983"/>
      <c r="F9" s="983"/>
      <c r="G9" s="983"/>
      <c r="H9" s="984"/>
      <c r="I9" s="2226" t="s">
        <v>907</v>
      </c>
      <c r="J9" s="2227"/>
      <c r="K9" s="2227"/>
      <c r="L9" s="2227"/>
      <c r="M9" s="2227"/>
      <c r="N9" s="2227"/>
      <c r="O9" s="2227"/>
      <c r="P9" s="2227"/>
      <c r="Q9" s="2227"/>
      <c r="R9" s="2227"/>
      <c r="S9" s="2227"/>
      <c r="T9" s="2227"/>
      <c r="U9" s="2227"/>
      <c r="V9" s="2227"/>
      <c r="W9" s="2227"/>
      <c r="X9" s="2227"/>
      <c r="Y9" s="2227"/>
      <c r="Z9" s="2227"/>
      <c r="AA9" s="2227"/>
      <c r="AB9" s="2228"/>
    </row>
    <row r="10" spans="2:28" ht="6" customHeight="1" thickBot="1" x14ac:dyDescent="0.4">
      <c r="B10" s="1053"/>
      <c r="C10" s="1054"/>
      <c r="D10" s="1054"/>
      <c r="E10" s="1054"/>
      <c r="F10" s="1054"/>
      <c r="G10" s="1054"/>
      <c r="H10" s="1054"/>
      <c r="I10" s="1054"/>
      <c r="J10" s="1054"/>
      <c r="K10" s="1054"/>
      <c r="L10" s="1054"/>
      <c r="M10" s="1054"/>
      <c r="N10" s="1054"/>
      <c r="O10" s="1054"/>
      <c r="P10" s="1054"/>
      <c r="Q10" s="1054"/>
      <c r="R10" s="1054"/>
      <c r="S10" s="1054"/>
      <c r="T10" s="1054"/>
      <c r="U10" s="1054"/>
      <c r="V10" s="1054"/>
      <c r="W10" s="1054"/>
      <c r="X10" s="1054"/>
      <c r="Y10" s="1054"/>
      <c r="Z10" s="1054"/>
      <c r="AA10" s="1054"/>
      <c r="AB10" s="1055"/>
    </row>
    <row r="11" spans="2:28" ht="16" customHeight="1" thickBot="1" x14ac:dyDescent="0.4">
      <c r="B11" s="1031" t="s">
        <v>5</v>
      </c>
      <c r="C11" s="1059"/>
      <c r="D11" s="1059"/>
      <c r="E11" s="1059"/>
      <c r="F11" s="1059"/>
      <c r="G11" s="1059"/>
      <c r="H11" s="1032"/>
      <c r="I11" s="1061" t="s">
        <v>395</v>
      </c>
      <c r="J11" s="1062"/>
      <c r="K11" s="1062"/>
      <c r="L11" s="1062"/>
      <c r="M11" s="1062"/>
      <c r="N11" s="1062"/>
      <c r="O11" s="1062"/>
      <c r="P11" s="1063"/>
      <c r="Q11" s="1067" t="s">
        <v>460</v>
      </c>
      <c r="R11" s="1068"/>
      <c r="S11" s="1068"/>
      <c r="T11" s="1068"/>
      <c r="U11" s="1069"/>
      <c r="V11" s="1067" t="s">
        <v>7</v>
      </c>
      <c r="W11" s="1068"/>
      <c r="X11" s="1068"/>
      <c r="Y11" s="1069"/>
      <c r="Z11" s="982" t="s">
        <v>8</v>
      </c>
      <c r="AA11" s="983"/>
      <c r="AB11" s="984"/>
    </row>
    <row r="12" spans="2:28" ht="24" customHeight="1" thickBot="1" x14ac:dyDescent="0.4">
      <c r="B12" s="1033"/>
      <c r="C12" s="1060"/>
      <c r="D12" s="1060"/>
      <c r="E12" s="1060"/>
      <c r="F12" s="1060"/>
      <c r="G12" s="1060"/>
      <c r="H12" s="1034"/>
      <c r="I12" s="1064"/>
      <c r="J12" s="1065"/>
      <c r="K12" s="1065"/>
      <c r="L12" s="1065"/>
      <c r="M12" s="1065"/>
      <c r="N12" s="1065"/>
      <c r="O12" s="1065"/>
      <c r="P12" s="1066"/>
      <c r="Q12" s="1070" t="s">
        <v>129</v>
      </c>
      <c r="R12" s="1071"/>
      <c r="S12" s="1071"/>
      <c r="T12" s="1071"/>
      <c r="U12" s="1072"/>
      <c r="V12" s="1073" t="s">
        <v>396</v>
      </c>
      <c r="W12" s="1074"/>
      <c r="X12" s="1074"/>
      <c r="Y12" s="1075"/>
      <c r="Z12" s="1070">
        <v>2</v>
      </c>
      <c r="AA12" s="1071"/>
      <c r="AB12" s="1072"/>
    </row>
    <row r="13" spans="2:28" ht="6" customHeight="1" thickBot="1" x14ac:dyDescent="0.4">
      <c r="B13" s="993"/>
      <c r="C13" s="994"/>
      <c r="D13" s="994"/>
      <c r="E13" s="994"/>
      <c r="F13" s="994"/>
      <c r="G13" s="994"/>
      <c r="H13" s="994"/>
      <c r="I13" s="994"/>
      <c r="J13" s="994"/>
      <c r="K13" s="994"/>
      <c r="L13" s="994"/>
      <c r="M13" s="994"/>
      <c r="N13" s="994"/>
      <c r="O13" s="994"/>
      <c r="P13" s="994"/>
      <c r="Q13" s="994"/>
      <c r="R13" s="994"/>
      <c r="S13" s="994"/>
      <c r="T13" s="994"/>
      <c r="U13" s="994"/>
      <c r="V13" s="994"/>
      <c r="W13" s="994"/>
      <c r="X13" s="994"/>
      <c r="Y13" s="994"/>
      <c r="Z13" s="994"/>
      <c r="AA13" s="994"/>
      <c r="AB13" s="995"/>
    </row>
    <row r="14" spans="2:28" ht="16" customHeight="1" thickBot="1" x14ac:dyDescent="0.4">
      <c r="B14" s="1031" t="s">
        <v>10</v>
      </c>
      <c r="C14" s="1059"/>
      <c r="D14" s="1059"/>
      <c r="E14" s="1059"/>
      <c r="F14" s="1059"/>
      <c r="G14" s="1059"/>
      <c r="H14" s="1032"/>
      <c r="I14" s="1308" t="s">
        <v>397</v>
      </c>
      <c r="J14" s="1309"/>
      <c r="K14" s="1309"/>
      <c r="L14" s="1309"/>
      <c r="M14" s="1309"/>
      <c r="N14" s="1309"/>
      <c r="O14" s="1309"/>
      <c r="P14" s="1309"/>
      <c r="Q14" s="1309"/>
      <c r="R14" s="1309"/>
      <c r="S14" s="1309"/>
      <c r="T14" s="1309"/>
      <c r="U14" s="1310"/>
      <c r="V14" s="982" t="s">
        <v>824</v>
      </c>
      <c r="W14" s="983"/>
      <c r="X14" s="983"/>
      <c r="Y14" s="983"/>
      <c r="Z14" s="983"/>
      <c r="AA14" s="983"/>
      <c r="AB14" s="984"/>
    </row>
    <row r="15" spans="2:28" ht="28.5" customHeight="1" thickBot="1" x14ac:dyDescent="0.4">
      <c r="B15" s="1033"/>
      <c r="C15" s="1060"/>
      <c r="D15" s="1060"/>
      <c r="E15" s="1060"/>
      <c r="F15" s="1060"/>
      <c r="G15" s="1060"/>
      <c r="H15" s="1034"/>
      <c r="I15" s="1311"/>
      <c r="J15" s="1312"/>
      <c r="K15" s="1312"/>
      <c r="L15" s="1312"/>
      <c r="M15" s="1312"/>
      <c r="N15" s="1312"/>
      <c r="O15" s="1312"/>
      <c r="P15" s="1312"/>
      <c r="Q15" s="1312"/>
      <c r="R15" s="1312"/>
      <c r="S15" s="1312"/>
      <c r="T15" s="1312"/>
      <c r="U15" s="1313"/>
      <c r="V15" s="2223" t="s">
        <v>1073</v>
      </c>
      <c r="W15" s="2224"/>
      <c r="X15" s="2224"/>
      <c r="Y15" s="2224"/>
      <c r="Z15" s="2224"/>
      <c r="AA15" s="2224"/>
      <c r="AB15" s="2225"/>
    </row>
    <row r="16" spans="2:28" ht="6" customHeight="1" thickBot="1" x14ac:dyDescent="0.4">
      <c r="B16" s="993"/>
      <c r="C16" s="994"/>
      <c r="D16" s="994"/>
      <c r="E16" s="994"/>
      <c r="F16" s="994"/>
      <c r="G16" s="994"/>
      <c r="H16" s="994"/>
      <c r="I16" s="994"/>
      <c r="J16" s="994"/>
      <c r="K16" s="994"/>
      <c r="L16" s="994"/>
      <c r="M16" s="994"/>
      <c r="N16" s="994"/>
      <c r="O16" s="994"/>
      <c r="P16" s="994"/>
      <c r="Q16" s="994"/>
      <c r="R16" s="994"/>
      <c r="S16" s="994"/>
      <c r="T16" s="994"/>
      <c r="U16" s="994"/>
      <c r="V16" s="994"/>
      <c r="W16" s="994"/>
      <c r="X16" s="994"/>
      <c r="Y16" s="994"/>
      <c r="Z16" s="994"/>
      <c r="AA16" s="994"/>
      <c r="AB16" s="995"/>
    </row>
    <row r="17" spans="2:28" ht="42" customHeight="1" thickBot="1" x14ac:dyDescent="0.4">
      <c r="B17" s="982" t="s">
        <v>13</v>
      </c>
      <c r="C17" s="983"/>
      <c r="D17" s="983"/>
      <c r="E17" s="983"/>
      <c r="F17" s="983"/>
      <c r="G17" s="983"/>
      <c r="H17" s="984"/>
      <c r="I17" s="985" t="s">
        <v>398</v>
      </c>
      <c r="J17" s="986"/>
      <c r="K17" s="986"/>
      <c r="L17" s="986"/>
      <c r="M17" s="986"/>
      <c r="N17" s="986"/>
      <c r="O17" s="986"/>
      <c r="P17" s="986"/>
      <c r="Q17" s="986"/>
      <c r="R17" s="986"/>
      <c r="S17" s="986"/>
      <c r="T17" s="986"/>
      <c r="U17" s="986"/>
      <c r="V17" s="986"/>
      <c r="W17" s="986"/>
      <c r="X17" s="986"/>
      <c r="Y17" s="986"/>
      <c r="Z17" s="986"/>
      <c r="AA17" s="986"/>
      <c r="AB17" s="987"/>
    </row>
    <row r="18" spans="2:28" ht="6" customHeight="1" thickBot="1" x14ac:dyDescent="0.4">
      <c r="B18" s="993"/>
      <c r="C18" s="994"/>
      <c r="D18" s="994"/>
      <c r="E18" s="994"/>
      <c r="F18" s="994"/>
      <c r="G18" s="994"/>
      <c r="H18" s="994"/>
      <c r="I18" s="994"/>
      <c r="J18" s="994"/>
      <c r="K18" s="994"/>
      <c r="L18" s="994"/>
      <c r="M18" s="994"/>
      <c r="N18" s="994"/>
      <c r="O18" s="994"/>
      <c r="P18" s="994"/>
      <c r="Q18" s="994"/>
      <c r="R18" s="994"/>
      <c r="S18" s="994"/>
      <c r="T18" s="994"/>
      <c r="U18" s="994"/>
      <c r="V18" s="994"/>
      <c r="W18" s="994"/>
      <c r="X18" s="994"/>
      <c r="Y18" s="994"/>
      <c r="Z18" s="994"/>
      <c r="AA18" s="994"/>
      <c r="AB18" s="995"/>
    </row>
    <row r="19" spans="2:28" ht="200.25" customHeight="1" thickBot="1" x14ac:dyDescent="0.4">
      <c r="B19" s="982" t="s">
        <v>826</v>
      </c>
      <c r="C19" s="983"/>
      <c r="D19" s="983"/>
      <c r="E19" s="983"/>
      <c r="F19" s="983"/>
      <c r="G19" s="983"/>
      <c r="H19" s="984"/>
      <c r="I19" s="2218" t="s">
        <v>1416</v>
      </c>
      <c r="J19" s="2219"/>
      <c r="K19" s="2219"/>
      <c r="L19" s="2219"/>
      <c r="M19" s="2219"/>
      <c r="N19" s="2219"/>
      <c r="O19" s="2219"/>
      <c r="P19" s="2219"/>
      <c r="Q19" s="2219"/>
      <c r="R19" s="2219"/>
      <c r="S19" s="2219"/>
      <c r="T19" s="2219"/>
      <c r="U19" s="2219"/>
      <c r="V19" s="2219"/>
      <c r="W19" s="2219"/>
      <c r="X19" s="2219"/>
      <c r="Y19" s="2219"/>
      <c r="Z19" s="2219"/>
      <c r="AA19" s="2219"/>
      <c r="AB19" s="2220"/>
    </row>
    <row r="20" spans="2:28" ht="6" customHeight="1" thickBot="1" x14ac:dyDescent="0.4">
      <c r="B20" s="993"/>
      <c r="C20" s="994"/>
      <c r="D20" s="994"/>
      <c r="E20" s="994"/>
      <c r="F20" s="994"/>
      <c r="G20" s="994"/>
      <c r="H20" s="994"/>
      <c r="I20" s="994"/>
      <c r="J20" s="994"/>
      <c r="K20" s="994"/>
      <c r="L20" s="994"/>
      <c r="M20" s="994"/>
      <c r="N20" s="994"/>
      <c r="O20" s="994"/>
      <c r="P20" s="994"/>
      <c r="Q20" s="994"/>
      <c r="R20" s="994"/>
      <c r="S20" s="994"/>
      <c r="T20" s="994"/>
      <c r="U20" s="994"/>
      <c r="V20" s="994"/>
      <c r="W20" s="994"/>
      <c r="X20" s="994"/>
      <c r="Y20" s="994"/>
      <c r="Z20" s="994"/>
      <c r="AA20" s="994"/>
      <c r="AB20" s="995"/>
    </row>
    <row r="21" spans="2:28" ht="36.65" customHeight="1" thickBot="1" x14ac:dyDescent="0.4">
      <c r="B21" s="982" t="s">
        <v>463</v>
      </c>
      <c r="C21" s="983"/>
      <c r="D21" s="983"/>
      <c r="E21" s="983"/>
      <c r="F21" s="983"/>
      <c r="G21" s="984"/>
      <c r="H21" s="1076" t="s">
        <v>399</v>
      </c>
      <c r="I21" s="1077"/>
      <c r="J21" s="1078"/>
      <c r="K21" s="982" t="s">
        <v>835</v>
      </c>
      <c r="L21" s="983"/>
      <c r="M21" s="983"/>
      <c r="N21" s="983"/>
      <c r="O21" s="983"/>
      <c r="P21" s="983"/>
      <c r="Q21" s="983"/>
      <c r="R21" s="983"/>
      <c r="S21" s="983"/>
      <c r="T21" s="984"/>
      <c r="U21" s="2215" t="s">
        <v>59</v>
      </c>
      <c r="V21" s="2216"/>
      <c r="W21" s="2216"/>
      <c r="X21" s="2216"/>
      <c r="Y21" s="2216"/>
      <c r="Z21" s="2216"/>
      <c r="AA21" s="2216"/>
      <c r="AB21" s="2217"/>
    </row>
    <row r="22" spans="2:28" ht="6" customHeight="1" thickBot="1" x14ac:dyDescent="0.4">
      <c r="B22" s="979"/>
      <c r="C22" s="980"/>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1"/>
    </row>
    <row r="23" spans="2:28" ht="68.25" customHeight="1" thickBot="1" x14ac:dyDescent="0.4">
      <c r="B23" s="982" t="s">
        <v>836</v>
      </c>
      <c r="C23" s="983"/>
      <c r="D23" s="983"/>
      <c r="E23" s="983"/>
      <c r="F23" s="983"/>
      <c r="G23" s="983"/>
      <c r="H23" s="984"/>
      <c r="I23" s="985"/>
      <c r="J23" s="986"/>
      <c r="K23" s="986"/>
      <c r="L23" s="986"/>
      <c r="M23" s="986"/>
      <c r="N23" s="986"/>
      <c r="O23" s="986"/>
      <c r="P23" s="986"/>
      <c r="Q23" s="986"/>
      <c r="R23" s="986"/>
      <c r="S23" s="986"/>
      <c r="T23" s="986"/>
      <c r="U23" s="986"/>
      <c r="V23" s="986"/>
      <c r="W23" s="986"/>
      <c r="X23" s="986"/>
      <c r="Y23" s="986"/>
      <c r="Z23" s="986"/>
      <c r="AA23" s="986"/>
      <c r="AB23" s="987"/>
    </row>
    <row r="24" spans="2:28" ht="6" customHeight="1" thickBot="1" x14ac:dyDescent="0.4">
      <c r="B24" s="993"/>
      <c r="C24" s="994"/>
      <c r="D24" s="994"/>
      <c r="E24" s="994"/>
      <c r="F24" s="994"/>
      <c r="G24" s="994"/>
      <c r="H24" s="994"/>
      <c r="I24" s="994"/>
      <c r="J24" s="994"/>
      <c r="K24" s="994"/>
      <c r="L24" s="994"/>
      <c r="M24" s="994"/>
      <c r="N24" s="994"/>
      <c r="O24" s="994"/>
      <c r="P24" s="994"/>
      <c r="Q24" s="994"/>
      <c r="R24" s="994"/>
      <c r="S24" s="994"/>
      <c r="T24" s="994"/>
      <c r="U24" s="994"/>
      <c r="V24" s="994"/>
      <c r="W24" s="994"/>
      <c r="X24" s="994"/>
      <c r="Y24" s="994"/>
      <c r="Z24" s="994"/>
      <c r="AA24" s="994"/>
      <c r="AB24" s="995"/>
    </row>
    <row r="25" spans="2:28" ht="26.5" customHeight="1" thickBot="1" x14ac:dyDescent="0.4">
      <c r="B25" s="982" t="s">
        <v>268</v>
      </c>
      <c r="C25" s="983"/>
      <c r="D25" s="983"/>
      <c r="E25" s="983"/>
      <c r="F25" s="983"/>
      <c r="G25" s="983"/>
      <c r="H25" s="983"/>
      <c r="I25" s="983"/>
      <c r="J25" s="983"/>
      <c r="K25" s="983"/>
      <c r="L25" s="983"/>
      <c r="M25" s="446"/>
      <c r="N25" s="982" t="s">
        <v>24</v>
      </c>
      <c r="O25" s="983"/>
      <c r="P25" s="983"/>
      <c r="Q25" s="983"/>
      <c r="R25" s="983"/>
      <c r="S25" s="983"/>
      <c r="T25" s="983"/>
      <c r="U25" s="983"/>
      <c r="V25" s="983"/>
      <c r="W25" s="983"/>
      <c r="X25" s="983"/>
      <c r="Y25" s="983"/>
      <c r="Z25" s="983"/>
      <c r="AA25" s="983"/>
      <c r="AB25" s="984"/>
    </row>
    <row r="26" spans="2:28" ht="30.75" customHeight="1" thickBot="1" x14ac:dyDescent="0.4">
      <c r="B26" s="1070" t="s">
        <v>401</v>
      </c>
      <c r="C26" s="1095"/>
      <c r="D26" s="1095"/>
      <c r="E26" s="1095"/>
      <c r="F26" s="1095"/>
      <c r="G26" s="1095"/>
      <c r="H26" s="1095"/>
      <c r="I26" s="1095"/>
      <c r="J26" s="1095"/>
      <c r="K26" s="1095"/>
      <c r="L26" s="1095"/>
      <c r="M26" s="1096"/>
      <c r="N26" s="2216" t="s">
        <v>838</v>
      </c>
      <c r="O26" s="2216"/>
      <c r="P26" s="2216"/>
      <c r="Q26" s="2216"/>
      <c r="R26" s="2216"/>
      <c r="S26" s="2216"/>
      <c r="T26" s="2216"/>
      <c r="U26" s="2216"/>
      <c r="V26" s="2216"/>
      <c r="W26" s="2216"/>
      <c r="X26" s="2216"/>
      <c r="Y26" s="2216"/>
      <c r="Z26" s="2216"/>
      <c r="AA26" s="2216"/>
      <c r="AB26" s="2217"/>
    </row>
    <row r="27" spans="2:28" ht="6" customHeight="1" thickBot="1" x14ac:dyDescent="0.4">
      <c r="B27" s="993"/>
      <c r="C27" s="994"/>
      <c r="D27" s="994"/>
      <c r="E27" s="994"/>
      <c r="F27" s="994"/>
      <c r="G27" s="994"/>
      <c r="H27" s="994"/>
      <c r="I27" s="994"/>
      <c r="J27" s="994"/>
      <c r="K27" s="994"/>
      <c r="L27" s="994"/>
      <c r="M27" s="994"/>
      <c r="N27" s="994"/>
      <c r="O27" s="994"/>
      <c r="P27" s="994"/>
      <c r="Q27" s="994"/>
      <c r="R27" s="994"/>
      <c r="S27" s="994"/>
      <c r="T27" s="994"/>
      <c r="U27" s="994"/>
      <c r="V27" s="994"/>
      <c r="W27" s="994"/>
      <c r="X27" s="994"/>
      <c r="Y27" s="994"/>
      <c r="Z27" s="994"/>
      <c r="AA27" s="994"/>
      <c r="AB27" s="995"/>
    </row>
    <row r="28" spans="2:28" ht="18" customHeight="1" thickBot="1" x14ac:dyDescent="0.4">
      <c r="B28" s="1031" t="s">
        <v>839</v>
      </c>
      <c r="C28" s="1059"/>
      <c r="D28" s="1059"/>
      <c r="E28" s="1059"/>
      <c r="F28" s="1059"/>
      <c r="G28" s="1059"/>
      <c r="H28" s="1032"/>
      <c r="I28" s="1085" t="s">
        <v>1417</v>
      </c>
      <c r="J28" s="1086"/>
      <c r="K28" s="1086"/>
      <c r="L28" s="1087"/>
      <c r="M28" s="982" t="s">
        <v>22</v>
      </c>
      <c r="N28" s="983"/>
      <c r="O28" s="983"/>
      <c r="P28" s="983"/>
      <c r="Q28" s="983"/>
      <c r="R28" s="983"/>
      <c r="S28" s="983"/>
      <c r="T28" s="983"/>
      <c r="U28" s="983"/>
      <c r="V28" s="983"/>
      <c r="W28" s="984"/>
      <c r="X28" s="982" t="s">
        <v>18</v>
      </c>
      <c r="Y28" s="983"/>
      <c r="Z28" s="983"/>
      <c r="AA28" s="983"/>
      <c r="AB28" s="984"/>
    </row>
    <row r="29" spans="2:28" ht="95.25" customHeight="1" thickBot="1" x14ac:dyDescent="0.4">
      <c r="B29" s="1033"/>
      <c r="C29" s="1060"/>
      <c r="D29" s="1060"/>
      <c r="E29" s="1060"/>
      <c r="F29" s="1060"/>
      <c r="G29" s="1060"/>
      <c r="H29" s="1034"/>
      <c r="I29" s="1088"/>
      <c r="J29" s="1089"/>
      <c r="K29" s="1089"/>
      <c r="L29" s="1090"/>
      <c r="M29" s="1320" t="s">
        <v>400</v>
      </c>
      <c r="N29" s="1321"/>
      <c r="O29" s="1321"/>
      <c r="P29" s="1321"/>
      <c r="Q29" s="1321"/>
      <c r="R29" s="1321"/>
      <c r="S29" s="1321"/>
      <c r="T29" s="1321"/>
      <c r="U29" s="1321"/>
      <c r="V29" s="1321"/>
      <c r="W29" s="1322"/>
      <c r="X29" s="1094" t="s">
        <v>20</v>
      </c>
      <c r="Y29" s="1095"/>
      <c r="Z29" s="1095"/>
      <c r="AA29" s="1095"/>
      <c r="AB29" s="1096"/>
    </row>
    <row r="30" spans="2:28" ht="6" customHeight="1" thickBot="1" x14ac:dyDescent="0.4">
      <c r="B30" s="993"/>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5"/>
    </row>
    <row r="31" spans="2:28" ht="15" customHeight="1" thickBot="1" x14ac:dyDescent="0.4">
      <c r="B31" s="996" t="s">
        <v>842</v>
      </c>
      <c r="C31" s="997"/>
      <c r="D31" s="997"/>
      <c r="E31" s="997"/>
      <c r="F31" s="997"/>
      <c r="G31" s="997"/>
      <c r="H31" s="997"/>
      <c r="I31" s="997"/>
      <c r="J31" s="998"/>
      <c r="K31" s="1005" t="s">
        <v>35</v>
      </c>
      <c r="L31" s="1006"/>
      <c r="M31" s="1006"/>
      <c r="N31" s="1006"/>
      <c r="O31" s="1006"/>
      <c r="P31" s="1006"/>
      <c r="Q31" s="1006"/>
      <c r="R31" s="1006"/>
      <c r="S31" s="1007" t="s">
        <v>36</v>
      </c>
      <c r="T31" s="1007"/>
      <c r="U31" s="1007"/>
      <c r="V31" s="1007"/>
      <c r="W31" s="1008"/>
      <c r="X31" s="989" t="s">
        <v>37</v>
      </c>
      <c r="Y31" s="990"/>
      <c r="Z31" s="991"/>
      <c r="AA31" s="991"/>
      <c r="AB31" s="992"/>
    </row>
    <row r="32" spans="2:28" ht="14.25" customHeight="1" x14ac:dyDescent="0.35">
      <c r="B32" s="999"/>
      <c r="C32" s="1000"/>
      <c r="D32" s="1000"/>
      <c r="E32" s="1000"/>
      <c r="F32" s="1000"/>
      <c r="G32" s="1000"/>
      <c r="H32" s="1000"/>
      <c r="I32" s="1000"/>
      <c r="J32" s="1001"/>
      <c r="K32" s="1009" t="s">
        <v>38</v>
      </c>
      <c r="L32" s="1010"/>
      <c r="M32" s="1010"/>
      <c r="N32" s="1010"/>
      <c r="O32" s="1010" t="s">
        <v>39</v>
      </c>
      <c r="P32" s="1010"/>
      <c r="Q32" s="1010"/>
      <c r="R32" s="1010"/>
      <c r="S32" s="1010" t="s">
        <v>38</v>
      </c>
      <c r="T32" s="1010"/>
      <c r="U32" s="1010" t="s">
        <v>39</v>
      </c>
      <c r="V32" s="1010"/>
      <c r="W32" s="1010"/>
      <c r="X32" s="1011" t="s">
        <v>38</v>
      </c>
      <c r="Y32" s="1012"/>
      <c r="Z32" s="1010" t="s">
        <v>39</v>
      </c>
      <c r="AA32" s="1010"/>
      <c r="AB32" s="1013"/>
    </row>
    <row r="33" spans="2:28" ht="15" customHeight="1" thickBot="1" x14ac:dyDescent="0.4">
      <c r="B33" s="1002"/>
      <c r="C33" s="1003"/>
      <c r="D33" s="1003"/>
      <c r="E33" s="1003"/>
      <c r="F33" s="1003"/>
      <c r="G33" s="1003"/>
      <c r="H33" s="1003"/>
      <c r="I33" s="1003"/>
      <c r="J33" s="1004"/>
      <c r="K33" s="1014">
        <v>0</v>
      </c>
      <c r="L33" s="1015"/>
      <c r="M33" s="1015"/>
      <c r="N33" s="1015"/>
      <c r="O33" s="1015">
        <v>79</v>
      </c>
      <c r="P33" s="1015"/>
      <c r="Q33" s="1015"/>
      <c r="R33" s="1015"/>
      <c r="S33" s="1015">
        <v>80</v>
      </c>
      <c r="T33" s="1015"/>
      <c r="U33" s="1015">
        <v>89</v>
      </c>
      <c r="V33" s="1015"/>
      <c r="W33" s="1015"/>
      <c r="X33" s="1015">
        <v>90</v>
      </c>
      <c r="Y33" s="1110"/>
      <c r="Z33" s="1015">
        <v>100</v>
      </c>
      <c r="AA33" s="1015"/>
      <c r="AB33" s="1111"/>
    </row>
    <row r="34" spans="2:28" ht="6" customHeight="1" thickBot="1" x14ac:dyDescent="0.4">
      <c r="B34" s="993"/>
      <c r="C34" s="994"/>
      <c r="D34" s="994"/>
      <c r="E34" s="994"/>
      <c r="F34" s="994"/>
      <c r="G34" s="994"/>
      <c r="H34" s="994"/>
      <c r="I34" s="994"/>
      <c r="J34" s="994"/>
      <c r="K34" s="994"/>
      <c r="L34" s="994"/>
      <c r="M34" s="994"/>
      <c r="N34" s="994"/>
      <c r="O34" s="994"/>
      <c r="P34" s="994"/>
      <c r="Q34" s="994"/>
      <c r="R34" s="994"/>
      <c r="S34" s="994"/>
      <c r="T34" s="994"/>
      <c r="U34" s="994"/>
      <c r="V34" s="994"/>
      <c r="W34" s="994"/>
      <c r="X34" s="994"/>
      <c r="Y34" s="994"/>
      <c r="Z34" s="994"/>
      <c r="AA34" s="994"/>
      <c r="AB34" s="995"/>
    </row>
    <row r="35" spans="2:28" s="437" customFormat="1" ht="15" customHeight="1" thickBot="1" x14ac:dyDescent="0.4">
      <c r="B35" s="1100" t="s">
        <v>40</v>
      </c>
      <c r="C35" s="1101"/>
      <c r="D35" s="1101"/>
      <c r="E35" s="1101"/>
      <c r="F35" s="1101"/>
      <c r="G35" s="1101"/>
      <c r="H35" s="1102"/>
      <c r="I35" s="1102"/>
      <c r="J35" s="1102"/>
      <c r="K35" s="1101"/>
      <c r="L35" s="1101"/>
      <c r="M35" s="1101"/>
      <c r="N35" s="1101"/>
      <c r="O35" s="1101"/>
      <c r="P35" s="1101"/>
      <c r="Q35" s="1101"/>
      <c r="R35" s="1101"/>
      <c r="S35" s="1101"/>
      <c r="T35" s="1101"/>
      <c r="U35" s="1101"/>
      <c r="V35" s="1101"/>
      <c r="W35" s="1101"/>
      <c r="X35" s="1101"/>
      <c r="Y35" s="1101"/>
      <c r="Z35" s="1101"/>
      <c r="AA35" s="1101"/>
      <c r="AB35" s="1103"/>
    </row>
    <row r="36" spans="2:28" s="437" customFormat="1" ht="107.25" customHeight="1" x14ac:dyDescent="0.35">
      <c r="B36" s="2212" t="s">
        <v>41</v>
      </c>
      <c r="C36" s="2213"/>
      <c r="D36" s="2213"/>
      <c r="E36" s="2213"/>
      <c r="F36" s="2213"/>
      <c r="G36" s="2214"/>
      <c r="H36" s="447" t="s">
        <v>402</v>
      </c>
      <c r="I36" s="448" t="s">
        <v>403</v>
      </c>
      <c r="J36" s="449" t="s">
        <v>42</v>
      </c>
      <c r="K36" s="2212" t="s">
        <v>43</v>
      </c>
      <c r="L36" s="2213"/>
      <c r="M36" s="2213"/>
      <c r="N36" s="2213"/>
      <c r="O36" s="2213"/>
      <c r="P36" s="2213"/>
      <c r="Q36" s="2213"/>
      <c r="R36" s="2213"/>
      <c r="S36" s="2213"/>
      <c r="T36" s="2213"/>
      <c r="U36" s="2213"/>
      <c r="V36" s="2213"/>
      <c r="W36" s="2213"/>
      <c r="X36" s="2213"/>
      <c r="Y36" s="2213"/>
      <c r="Z36" s="2213"/>
      <c r="AA36" s="2213"/>
      <c r="AB36" s="2214"/>
    </row>
    <row r="37" spans="2:28" s="437" customFormat="1" ht="313.5" customHeight="1" x14ac:dyDescent="0.35">
      <c r="B37" s="1341" t="s">
        <v>172</v>
      </c>
      <c r="C37" s="1342"/>
      <c r="D37" s="1342"/>
      <c r="E37" s="1342"/>
      <c r="F37" s="1342"/>
      <c r="G37" s="1343"/>
      <c r="H37" s="442">
        <v>75</v>
      </c>
      <c r="I37" s="438">
        <v>75</v>
      </c>
      <c r="J37" s="441">
        <f>+H37/I37</f>
        <v>1</v>
      </c>
      <c r="K37" s="1363" t="s">
        <v>1418</v>
      </c>
      <c r="L37" s="1364"/>
      <c r="M37" s="1364"/>
      <c r="N37" s="1364"/>
      <c r="O37" s="1364"/>
      <c r="P37" s="1364"/>
      <c r="Q37" s="1364"/>
      <c r="R37" s="1364"/>
      <c r="S37" s="1364"/>
      <c r="T37" s="1364"/>
      <c r="U37" s="1364"/>
      <c r="V37" s="1364"/>
      <c r="W37" s="1364"/>
      <c r="X37" s="1364"/>
      <c r="Y37" s="1364"/>
      <c r="Z37" s="1364"/>
      <c r="AA37" s="1364"/>
      <c r="AB37" s="1365"/>
    </row>
    <row r="38" spans="2:28" s="437" customFormat="1" ht="362.25" customHeight="1" x14ac:dyDescent="0.35">
      <c r="B38" s="1341" t="s">
        <v>174</v>
      </c>
      <c r="C38" s="1342"/>
      <c r="D38" s="1342"/>
      <c r="E38" s="1342"/>
      <c r="F38" s="1342"/>
      <c r="G38" s="1343"/>
      <c r="H38" s="443">
        <v>55</v>
      </c>
      <c r="I38" s="439">
        <v>45</v>
      </c>
      <c r="J38" s="441">
        <f>+H38/I38</f>
        <v>1.2222222222222223</v>
      </c>
      <c r="K38" s="1363" t="s">
        <v>1419</v>
      </c>
      <c r="L38" s="1364"/>
      <c r="M38" s="1364"/>
      <c r="N38" s="1364"/>
      <c r="O38" s="1364"/>
      <c r="P38" s="1364"/>
      <c r="Q38" s="1364"/>
      <c r="R38" s="1364"/>
      <c r="S38" s="1364"/>
      <c r="T38" s="1364"/>
      <c r="U38" s="1364"/>
      <c r="V38" s="1364"/>
      <c r="W38" s="1364"/>
      <c r="X38" s="1364"/>
      <c r="Y38" s="1364"/>
      <c r="Z38" s="1364"/>
      <c r="AA38" s="1364"/>
      <c r="AB38" s="1365"/>
    </row>
    <row r="39" spans="2:28" s="437" customFormat="1" ht="288" customHeight="1" x14ac:dyDescent="0.35">
      <c r="B39" s="1341" t="s">
        <v>175</v>
      </c>
      <c r="C39" s="1342"/>
      <c r="D39" s="1342"/>
      <c r="E39" s="1342"/>
      <c r="F39" s="1342"/>
      <c r="G39" s="1343"/>
      <c r="H39" s="443">
        <v>65</v>
      </c>
      <c r="I39" s="439">
        <v>60</v>
      </c>
      <c r="J39" s="441">
        <f>+H39/I39</f>
        <v>1.0833333333333333</v>
      </c>
      <c r="K39" s="1363" t="s">
        <v>1420</v>
      </c>
      <c r="L39" s="1364"/>
      <c r="M39" s="1364"/>
      <c r="N39" s="1364"/>
      <c r="O39" s="1364"/>
      <c r="P39" s="1364"/>
      <c r="Q39" s="1364"/>
      <c r="R39" s="1364"/>
      <c r="S39" s="1364"/>
      <c r="T39" s="1364"/>
      <c r="U39" s="1364"/>
      <c r="V39" s="1364"/>
      <c r="W39" s="1364"/>
      <c r="X39" s="1364"/>
      <c r="Y39" s="1364"/>
      <c r="Z39" s="1364"/>
      <c r="AA39" s="1364"/>
      <c r="AB39" s="1365"/>
    </row>
    <row r="40" spans="2:28" s="437" customFormat="1" ht="194.25" customHeight="1" thickBot="1" x14ac:dyDescent="0.4">
      <c r="B40" s="1341" t="s">
        <v>176</v>
      </c>
      <c r="C40" s="1342"/>
      <c r="D40" s="1342"/>
      <c r="E40" s="1342"/>
      <c r="F40" s="1342"/>
      <c r="G40" s="1343"/>
      <c r="H40" s="443">
        <v>45</v>
      </c>
      <c r="I40" s="439">
        <v>40</v>
      </c>
      <c r="J40" s="441">
        <f>+IF(I40=0,"",H40/I40)</f>
        <v>1.125</v>
      </c>
      <c r="K40" s="1363" t="s">
        <v>1421</v>
      </c>
      <c r="L40" s="1364"/>
      <c r="M40" s="1364"/>
      <c r="N40" s="1364"/>
      <c r="O40" s="1364"/>
      <c r="P40" s="1364"/>
      <c r="Q40" s="1364"/>
      <c r="R40" s="1364"/>
      <c r="S40" s="1364"/>
      <c r="T40" s="1364"/>
      <c r="U40" s="1364"/>
      <c r="V40" s="1364"/>
      <c r="W40" s="1364"/>
      <c r="X40" s="1364"/>
      <c r="Y40" s="1364"/>
      <c r="Z40" s="1364"/>
      <c r="AA40" s="1364"/>
      <c r="AB40" s="1365"/>
    </row>
    <row r="41" spans="2:28" s="437" customFormat="1" ht="15" hidden="1" thickBot="1" x14ac:dyDescent="0.4">
      <c r="B41" s="1016"/>
      <c r="C41" s="1017"/>
      <c r="D41" s="1017"/>
      <c r="E41" s="1017"/>
      <c r="F41" s="1017"/>
      <c r="G41" s="1018"/>
      <c r="H41" s="443"/>
      <c r="I41" s="439"/>
      <c r="J41" s="441" t="e">
        <f t="shared" ref="J41:J48" si="0">+H41/I41</f>
        <v>#DIV/0!</v>
      </c>
      <c r="K41" s="1022"/>
      <c r="L41" s="1023"/>
      <c r="M41" s="1023"/>
      <c r="N41" s="1023"/>
      <c r="O41" s="1023"/>
      <c r="P41" s="1023"/>
      <c r="Q41" s="1023"/>
      <c r="R41" s="1023"/>
      <c r="S41" s="1023"/>
      <c r="T41" s="1023"/>
      <c r="U41" s="1023"/>
      <c r="V41" s="1023"/>
      <c r="W41" s="1023"/>
      <c r="X41" s="1023"/>
      <c r="Y41" s="1023"/>
      <c r="Z41" s="1023"/>
      <c r="AA41" s="1023"/>
      <c r="AB41" s="1024"/>
    </row>
    <row r="42" spans="2:28" s="437" customFormat="1" ht="15" hidden="1" thickBot="1" x14ac:dyDescent="0.4">
      <c r="B42" s="1016"/>
      <c r="C42" s="1017"/>
      <c r="D42" s="1017"/>
      <c r="E42" s="1017"/>
      <c r="F42" s="1017"/>
      <c r="G42" s="1018"/>
      <c r="H42" s="443"/>
      <c r="I42" s="439"/>
      <c r="J42" s="441" t="e">
        <f t="shared" si="0"/>
        <v>#DIV/0!</v>
      </c>
      <c r="K42" s="1022"/>
      <c r="L42" s="1023"/>
      <c r="M42" s="1023"/>
      <c r="N42" s="1023"/>
      <c r="O42" s="1023"/>
      <c r="P42" s="1023"/>
      <c r="Q42" s="1023"/>
      <c r="R42" s="1023"/>
      <c r="S42" s="1023"/>
      <c r="T42" s="1023"/>
      <c r="U42" s="1023"/>
      <c r="V42" s="1023"/>
      <c r="W42" s="1023"/>
      <c r="X42" s="1023"/>
      <c r="Y42" s="1023"/>
      <c r="Z42" s="1023"/>
      <c r="AA42" s="1023"/>
      <c r="AB42" s="1024"/>
    </row>
    <row r="43" spans="2:28" s="437" customFormat="1" ht="15" hidden="1" thickBot="1" x14ac:dyDescent="0.4">
      <c r="B43" s="1016"/>
      <c r="C43" s="1017"/>
      <c r="D43" s="1017"/>
      <c r="E43" s="1017"/>
      <c r="F43" s="1017"/>
      <c r="G43" s="1018"/>
      <c r="H43" s="443"/>
      <c r="I43" s="439"/>
      <c r="J43" s="441" t="e">
        <f t="shared" si="0"/>
        <v>#DIV/0!</v>
      </c>
      <c r="K43" s="1022"/>
      <c r="L43" s="1023"/>
      <c r="M43" s="1023"/>
      <c r="N43" s="1023"/>
      <c r="O43" s="1023"/>
      <c r="P43" s="1023"/>
      <c r="Q43" s="1023"/>
      <c r="R43" s="1023"/>
      <c r="S43" s="1023"/>
      <c r="T43" s="1023"/>
      <c r="U43" s="1023"/>
      <c r="V43" s="1023"/>
      <c r="W43" s="1023"/>
      <c r="X43" s="1023"/>
      <c r="Y43" s="1023"/>
      <c r="Z43" s="1023"/>
      <c r="AA43" s="1023"/>
      <c r="AB43" s="1024"/>
    </row>
    <row r="44" spans="2:28" s="437" customFormat="1" ht="15" hidden="1" thickBot="1" x14ac:dyDescent="0.4">
      <c r="B44" s="1016"/>
      <c r="C44" s="1017"/>
      <c r="D44" s="1017"/>
      <c r="E44" s="1017"/>
      <c r="F44" s="1017"/>
      <c r="G44" s="1018"/>
      <c r="H44" s="443"/>
      <c r="I44" s="439"/>
      <c r="J44" s="441" t="e">
        <f t="shared" si="0"/>
        <v>#DIV/0!</v>
      </c>
      <c r="K44" s="1022"/>
      <c r="L44" s="1023"/>
      <c r="M44" s="1023"/>
      <c r="N44" s="1023"/>
      <c r="O44" s="1023"/>
      <c r="P44" s="1023"/>
      <c r="Q44" s="1023"/>
      <c r="R44" s="1023"/>
      <c r="S44" s="1023"/>
      <c r="T44" s="1023"/>
      <c r="U44" s="1023"/>
      <c r="V44" s="1023"/>
      <c r="W44" s="1023"/>
      <c r="X44" s="1023"/>
      <c r="Y44" s="1023"/>
      <c r="Z44" s="1023"/>
      <c r="AA44" s="1023"/>
      <c r="AB44" s="1024"/>
    </row>
    <row r="45" spans="2:28" s="437" customFormat="1" ht="15" hidden="1" thickBot="1" x14ac:dyDescent="0.4">
      <c r="B45" s="1016"/>
      <c r="C45" s="1017"/>
      <c r="D45" s="1017"/>
      <c r="E45" s="1017"/>
      <c r="F45" s="1017"/>
      <c r="G45" s="1018"/>
      <c r="H45" s="443"/>
      <c r="I45" s="439"/>
      <c r="J45" s="441" t="e">
        <f t="shared" si="0"/>
        <v>#DIV/0!</v>
      </c>
      <c r="K45" s="1022"/>
      <c r="L45" s="1023"/>
      <c r="M45" s="1023"/>
      <c r="N45" s="1023"/>
      <c r="O45" s="1023"/>
      <c r="P45" s="1023"/>
      <c r="Q45" s="1023"/>
      <c r="R45" s="1023"/>
      <c r="S45" s="1023"/>
      <c r="T45" s="1023"/>
      <c r="U45" s="1023"/>
      <c r="V45" s="1023"/>
      <c r="W45" s="1023"/>
      <c r="X45" s="1023"/>
      <c r="Y45" s="1023"/>
      <c r="Z45" s="1023"/>
      <c r="AA45" s="1023"/>
      <c r="AB45" s="1024"/>
    </row>
    <row r="46" spans="2:28" s="437" customFormat="1" ht="15" hidden="1" thickBot="1" x14ac:dyDescent="0.4">
      <c r="B46" s="1016"/>
      <c r="C46" s="1017"/>
      <c r="D46" s="1017"/>
      <c r="E46" s="1017"/>
      <c r="F46" s="1017"/>
      <c r="G46" s="1018"/>
      <c r="H46" s="443"/>
      <c r="I46" s="439"/>
      <c r="J46" s="441" t="e">
        <f t="shared" si="0"/>
        <v>#DIV/0!</v>
      </c>
      <c r="K46" s="1022"/>
      <c r="L46" s="1023"/>
      <c r="M46" s="1023"/>
      <c r="N46" s="1023"/>
      <c r="O46" s="1023"/>
      <c r="P46" s="1023"/>
      <c r="Q46" s="1023"/>
      <c r="R46" s="1023"/>
      <c r="S46" s="1023"/>
      <c r="T46" s="1023"/>
      <c r="U46" s="1023"/>
      <c r="V46" s="1023"/>
      <c r="W46" s="1023"/>
      <c r="X46" s="1023"/>
      <c r="Y46" s="1023"/>
      <c r="Z46" s="1023"/>
      <c r="AA46" s="1023"/>
      <c r="AB46" s="1024"/>
    </row>
    <row r="47" spans="2:28" s="437" customFormat="1" ht="15" hidden="1" thickBot="1" x14ac:dyDescent="0.4">
      <c r="B47" s="1016"/>
      <c r="C47" s="1017"/>
      <c r="D47" s="1017"/>
      <c r="E47" s="1017"/>
      <c r="F47" s="1017"/>
      <c r="G47" s="1018"/>
      <c r="H47" s="443"/>
      <c r="I47" s="439"/>
      <c r="J47" s="441" t="e">
        <f t="shared" si="0"/>
        <v>#DIV/0!</v>
      </c>
      <c r="K47" s="1022"/>
      <c r="L47" s="1023"/>
      <c r="M47" s="1023"/>
      <c r="N47" s="1023"/>
      <c r="O47" s="1023"/>
      <c r="P47" s="1023"/>
      <c r="Q47" s="1023"/>
      <c r="R47" s="1023"/>
      <c r="S47" s="1023"/>
      <c r="T47" s="1023"/>
      <c r="U47" s="1023"/>
      <c r="V47" s="1023"/>
      <c r="W47" s="1023"/>
      <c r="X47" s="1023"/>
      <c r="Y47" s="1023"/>
      <c r="Z47" s="1023"/>
      <c r="AA47" s="1023"/>
      <c r="AB47" s="1024"/>
    </row>
    <row r="48" spans="2:28" s="437" customFormat="1" ht="15" hidden="1" thickBot="1" x14ac:dyDescent="0.4">
      <c r="B48" s="1016"/>
      <c r="C48" s="1017"/>
      <c r="D48" s="1017"/>
      <c r="E48" s="1017"/>
      <c r="F48" s="1017"/>
      <c r="G48" s="1018"/>
      <c r="H48" s="444"/>
      <c r="I48" s="440"/>
      <c r="J48" s="441" t="e">
        <f t="shared" si="0"/>
        <v>#DIV/0!</v>
      </c>
      <c r="K48" s="1022"/>
      <c r="L48" s="1023"/>
      <c r="M48" s="1023"/>
      <c r="N48" s="1023"/>
      <c r="O48" s="1023"/>
      <c r="P48" s="1023"/>
      <c r="Q48" s="1023"/>
      <c r="R48" s="1023"/>
      <c r="S48" s="1023"/>
      <c r="T48" s="1023"/>
      <c r="U48" s="1023"/>
      <c r="V48" s="1023"/>
      <c r="W48" s="1023"/>
      <c r="X48" s="1023"/>
      <c r="Y48" s="1023"/>
      <c r="Z48" s="1023"/>
      <c r="AA48" s="1023"/>
      <c r="AB48" s="1024"/>
    </row>
    <row r="49" spans="2:28" s="437" customFormat="1" ht="15.75" customHeight="1" thickBot="1" x14ac:dyDescent="0.4">
      <c r="B49" s="1112" t="s">
        <v>46</v>
      </c>
      <c r="C49" s="1113"/>
      <c r="D49" s="1113"/>
      <c r="E49" s="1113"/>
      <c r="F49" s="1113"/>
      <c r="G49" s="1114"/>
      <c r="H49" s="445">
        <f>SUM(H37:H48)</f>
        <v>240</v>
      </c>
      <c r="I49" s="445">
        <f>SUM(I37:I48)</f>
        <v>220</v>
      </c>
      <c r="J49" s="451">
        <f>+H49/I49</f>
        <v>1.0909090909090908</v>
      </c>
      <c r="K49" s="1115"/>
      <c r="L49" s="1116"/>
      <c r="M49" s="1116"/>
      <c r="N49" s="1116"/>
      <c r="O49" s="1116"/>
      <c r="P49" s="1116"/>
      <c r="Q49" s="1116"/>
      <c r="R49" s="1116"/>
      <c r="S49" s="1116"/>
      <c r="T49" s="1116"/>
      <c r="U49" s="1116"/>
      <c r="V49" s="1116"/>
      <c r="W49" s="1116"/>
      <c r="X49" s="1116"/>
      <c r="Y49" s="1116"/>
      <c r="Z49" s="1116"/>
      <c r="AA49" s="1116"/>
      <c r="AB49" s="1117"/>
    </row>
    <row r="50" spans="2:28" s="437" customFormat="1" ht="6" customHeight="1" thickBot="1" x14ac:dyDescent="0.4">
      <c r="B50" s="486"/>
      <c r="C50" s="487"/>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1118"/>
    </row>
    <row r="51" spans="2:28" s="437" customFormat="1" ht="14.5" customHeight="1" thickBot="1" x14ac:dyDescent="0.4">
      <c r="B51" s="982" t="s">
        <v>855</v>
      </c>
      <c r="C51" s="983"/>
      <c r="D51" s="983"/>
      <c r="E51" s="983"/>
      <c r="F51" s="983"/>
      <c r="G51" s="983"/>
      <c r="H51" s="983"/>
      <c r="I51" s="983"/>
      <c r="J51" s="983"/>
      <c r="K51" s="983"/>
      <c r="L51" s="983"/>
      <c r="M51" s="983"/>
      <c r="N51" s="983"/>
      <c r="O51" s="983"/>
      <c r="P51" s="983"/>
      <c r="Q51" s="983"/>
      <c r="R51" s="983"/>
      <c r="S51" s="983"/>
      <c r="T51" s="983"/>
      <c r="U51" s="983"/>
      <c r="V51" s="983"/>
      <c r="W51" s="983"/>
      <c r="X51" s="983"/>
      <c r="Y51" s="983"/>
      <c r="Z51" s="983"/>
      <c r="AA51" s="983"/>
      <c r="AB51" s="984"/>
    </row>
    <row r="52" spans="2:28" ht="30" customHeight="1" x14ac:dyDescent="0.35">
      <c r="B52" s="1079" t="s">
        <v>141</v>
      </c>
      <c r="C52" s="1080"/>
      <c r="D52" s="1080"/>
      <c r="E52" s="1080"/>
      <c r="F52" s="1080"/>
      <c r="G52" s="1080"/>
      <c r="H52" s="1080"/>
      <c r="I52" s="1080"/>
      <c r="J52" s="1080"/>
      <c r="K52" s="1080"/>
      <c r="L52" s="1080"/>
      <c r="M52" s="1080"/>
      <c r="N52" s="1080"/>
      <c r="O52" s="1080"/>
      <c r="P52" s="1080"/>
      <c r="Q52" s="1080"/>
      <c r="R52" s="1080"/>
      <c r="S52" s="1080"/>
      <c r="T52" s="1080"/>
      <c r="U52" s="1080"/>
      <c r="V52" s="1080"/>
      <c r="W52" s="1080"/>
      <c r="X52" s="1080"/>
      <c r="Y52" s="1080"/>
      <c r="Z52" s="1080"/>
      <c r="AA52" s="1080"/>
      <c r="AB52" s="1081"/>
    </row>
    <row r="53" spans="2:28" ht="30" customHeight="1" x14ac:dyDescent="0.35">
      <c r="B53" s="1126"/>
      <c r="C53" s="1127"/>
      <c r="D53" s="1127"/>
      <c r="E53" s="1127"/>
      <c r="F53" s="1127"/>
      <c r="G53" s="1127"/>
      <c r="H53" s="1127"/>
      <c r="I53" s="1127"/>
      <c r="J53" s="1127"/>
      <c r="K53" s="1127"/>
      <c r="L53" s="1127"/>
      <c r="M53" s="1127"/>
      <c r="N53" s="1127"/>
      <c r="O53" s="1127"/>
      <c r="P53" s="1127"/>
      <c r="Q53" s="1127"/>
      <c r="R53" s="1127"/>
      <c r="S53" s="1127"/>
      <c r="T53" s="1127"/>
      <c r="U53" s="1127"/>
      <c r="V53" s="1127"/>
      <c r="W53" s="1127"/>
      <c r="X53" s="1127"/>
      <c r="Y53" s="1127"/>
      <c r="Z53" s="1127"/>
      <c r="AA53" s="1127"/>
      <c r="AB53" s="1128"/>
    </row>
    <row r="54" spans="2:28" ht="30" customHeight="1" x14ac:dyDescent="0.35">
      <c r="B54" s="1126"/>
      <c r="C54" s="1127"/>
      <c r="D54" s="1127"/>
      <c r="E54" s="1127"/>
      <c r="F54" s="1127"/>
      <c r="G54" s="1127"/>
      <c r="H54" s="1127"/>
      <c r="I54" s="1127"/>
      <c r="J54" s="1127"/>
      <c r="K54" s="1127"/>
      <c r="L54" s="1127"/>
      <c r="M54" s="1127"/>
      <c r="N54" s="1127"/>
      <c r="O54" s="1127"/>
      <c r="P54" s="1127"/>
      <c r="Q54" s="1127"/>
      <c r="R54" s="1127"/>
      <c r="S54" s="1127"/>
      <c r="T54" s="1127"/>
      <c r="U54" s="1127"/>
      <c r="V54" s="1127"/>
      <c r="W54" s="1127"/>
      <c r="X54" s="1127"/>
      <c r="Y54" s="1127"/>
      <c r="Z54" s="1127"/>
      <c r="AA54" s="1127"/>
      <c r="AB54" s="1128"/>
    </row>
    <row r="55" spans="2:28" ht="30" customHeight="1" x14ac:dyDescent="0.35">
      <c r="B55" s="1126"/>
      <c r="C55" s="1127"/>
      <c r="D55" s="1127"/>
      <c r="E55" s="1127"/>
      <c r="F55" s="1127"/>
      <c r="G55" s="1127"/>
      <c r="H55" s="1127"/>
      <c r="I55" s="1127"/>
      <c r="J55" s="1127"/>
      <c r="K55" s="1127"/>
      <c r="L55" s="1127"/>
      <c r="M55" s="1127"/>
      <c r="N55" s="1127"/>
      <c r="O55" s="1127"/>
      <c r="P55" s="1127"/>
      <c r="Q55" s="1127"/>
      <c r="R55" s="1127"/>
      <c r="S55" s="1127"/>
      <c r="T55" s="1127"/>
      <c r="U55" s="1127"/>
      <c r="V55" s="1127"/>
      <c r="W55" s="1127"/>
      <c r="X55" s="1127"/>
      <c r="Y55" s="1127"/>
      <c r="Z55" s="1127"/>
      <c r="AA55" s="1127"/>
      <c r="AB55" s="1128"/>
    </row>
    <row r="56" spans="2:28" ht="30" customHeight="1" x14ac:dyDescent="0.35">
      <c r="B56" s="1126"/>
      <c r="C56" s="1127"/>
      <c r="D56" s="1127"/>
      <c r="E56" s="1127"/>
      <c r="F56" s="1127"/>
      <c r="G56" s="1127"/>
      <c r="H56" s="1127"/>
      <c r="I56" s="1127"/>
      <c r="J56" s="1127"/>
      <c r="K56" s="1127"/>
      <c r="L56" s="1127"/>
      <c r="M56" s="1127"/>
      <c r="N56" s="1127"/>
      <c r="O56" s="1127"/>
      <c r="P56" s="1127"/>
      <c r="Q56" s="1127"/>
      <c r="R56" s="1127"/>
      <c r="S56" s="1127"/>
      <c r="T56" s="1127"/>
      <c r="U56" s="1127"/>
      <c r="V56" s="1127"/>
      <c r="W56" s="1127"/>
      <c r="X56" s="1127"/>
      <c r="Y56" s="1127"/>
      <c r="Z56" s="1127"/>
      <c r="AA56" s="1127"/>
      <c r="AB56" s="1128"/>
    </row>
    <row r="57" spans="2:28" ht="30" customHeight="1" x14ac:dyDescent="0.35">
      <c r="B57" s="1126"/>
      <c r="C57" s="1127"/>
      <c r="D57" s="1127"/>
      <c r="E57" s="1127"/>
      <c r="F57" s="1127"/>
      <c r="G57" s="1127"/>
      <c r="H57" s="1127"/>
      <c r="I57" s="1127"/>
      <c r="J57" s="1127"/>
      <c r="K57" s="1127"/>
      <c r="L57" s="1127"/>
      <c r="M57" s="1127"/>
      <c r="N57" s="1127"/>
      <c r="O57" s="1127"/>
      <c r="P57" s="1127"/>
      <c r="Q57" s="1127"/>
      <c r="R57" s="1127"/>
      <c r="S57" s="1127"/>
      <c r="T57" s="1127"/>
      <c r="U57" s="1127"/>
      <c r="V57" s="1127"/>
      <c r="W57" s="1127"/>
      <c r="X57" s="1127"/>
      <c r="Y57" s="1127"/>
      <c r="Z57" s="1127"/>
      <c r="AA57" s="1127"/>
      <c r="AB57" s="1128"/>
    </row>
    <row r="58" spans="2:28" ht="30" customHeight="1" x14ac:dyDescent="0.35">
      <c r="B58" s="1126"/>
      <c r="C58" s="1127"/>
      <c r="D58" s="1127"/>
      <c r="E58" s="1127"/>
      <c r="F58" s="1127"/>
      <c r="G58" s="1127"/>
      <c r="H58" s="1127"/>
      <c r="I58" s="1127"/>
      <c r="J58" s="1127"/>
      <c r="K58" s="1127"/>
      <c r="L58" s="1127"/>
      <c r="M58" s="1127"/>
      <c r="N58" s="1127"/>
      <c r="O58" s="1127"/>
      <c r="P58" s="1127"/>
      <c r="Q58" s="1127"/>
      <c r="R58" s="1127"/>
      <c r="S58" s="1127"/>
      <c r="T58" s="1127"/>
      <c r="U58" s="1127"/>
      <c r="V58" s="1127"/>
      <c r="W58" s="1127"/>
      <c r="X58" s="1127"/>
      <c r="Y58" s="1127"/>
      <c r="Z58" s="1127"/>
      <c r="AA58" s="1127"/>
      <c r="AB58" s="1128"/>
    </row>
    <row r="59" spans="2:28" ht="30" customHeight="1" x14ac:dyDescent="0.35">
      <c r="B59" s="1126"/>
      <c r="C59" s="1127"/>
      <c r="D59" s="1127"/>
      <c r="E59" s="1127"/>
      <c r="F59" s="1127"/>
      <c r="G59" s="1127"/>
      <c r="H59" s="1127"/>
      <c r="I59" s="1127"/>
      <c r="J59" s="1127"/>
      <c r="K59" s="1127"/>
      <c r="L59" s="1127"/>
      <c r="M59" s="1127"/>
      <c r="N59" s="1127"/>
      <c r="O59" s="1127"/>
      <c r="P59" s="1127"/>
      <c r="Q59" s="1127"/>
      <c r="R59" s="1127"/>
      <c r="S59" s="1127"/>
      <c r="T59" s="1127"/>
      <c r="U59" s="1127"/>
      <c r="V59" s="1127"/>
      <c r="W59" s="1127"/>
      <c r="X59" s="1127"/>
      <c r="Y59" s="1127"/>
      <c r="Z59" s="1127"/>
      <c r="AA59" s="1127"/>
      <c r="AB59" s="1128"/>
    </row>
    <row r="60" spans="2:28" ht="30" customHeight="1" x14ac:dyDescent="0.35">
      <c r="B60" s="1126"/>
      <c r="C60" s="1127"/>
      <c r="D60" s="1127"/>
      <c r="E60" s="1127"/>
      <c r="F60" s="1127"/>
      <c r="G60" s="1127"/>
      <c r="H60" s="1127"/>
      <c r="I60" s="1127"/>
      <c r="J60" s="1127"/>
      <c r="K60" s="1127"/>
      <c r="L60" s="1127"/>
      <c r="M60" s="1127"/>
      <c r="N60" s="1127"/>
      <c r="O60" s="1127"/>
      <c r="P60" s="1127"/>
      <c r="Q60" s="1127"/>
      <c r="R60" s="1127"/>
      <c r="S60" s="1127"/>
      <c r="T60" s="1127"/>
      <c r="U60" s="1127"/>
      <c r="V60" s="1127"/>
      <c r="W60" s="1127"/>
      <c r="X60" s="1127"/>
      <c r="Y60" s="1127"/>
      <c r="Z60" s="1127"/>
      <c r="AA60" s="1127"/>
      <c r="AB60" s="1128"/>
    </row>
    <row r="61" spans="2:28" ht="30" customHeight="1" thickBot="1" x14ac:dyDescent="0.4">
      <c r="B61" s="1082"/>
      <c r="C61" s="1083"/>
      <c r="D61" s="1083"/>
      <c r="E61" s="1083"/>
      <c r="F61" s="1083"/>
      <c r="G61" s="1083"/>
      <c r="H61" s="1083"/>
      <c r="I61" s="1083"/>
      <c r="J61" s="1083"/>
      <c r="K61" s="1083"/>
      <c r="L61" s="1083"/>
      <c r="M61" s="1083"/>
      <c r="N61" s="1083"/>
      <c r="O61" s="1083"/>
      <c r="P61" s="1083"/>
      <c r="Q61" s="1083"/>
      <c r="R61" s="1083"/>
      <c r="S61" s="1083"/>
      <c r="T61" s="1083"/>
      <c r="U61" s="1083"/>
      <c r="V61" s="1083"/>
      <c r="W61" s="1083"/>
      <c r="X61" s="1083"/>
      <c r="Y61" s="1083"/>
      <c r="Z61" s="1083"/>
      <c r="AA61" s="1083"/>
      <c r="AB61" s="1084"/>
    </row>
    <row r="62" spans="2:28" ht="6" customHeight="1" thickBot="1" x14ac:dyDescent="0.4">
      <c r="B62" s="993"/>
      <c r="C62" s="994"/>
      <c r="D62" s="994"/>
      <c r="E62" s="994"/>
      <c r="F62" s="994"/>
      <c r="G62" s="994"/>
      <c r="H62" s="994"/>
      <c r="I62" s="994"/>
      <c r="J62" s="994"/>
      <c r="K62" s="994"/>
      <c r="L62" s="994"/>
      <c r="M62" s="994"/>
      <c r="N62" s="994"/>
      <c r="O62" s="994"/>
      <c r="P62" s="994"/>
      <c r="Q62" s="994"/>
      <c r="R62" s="994"/>
      <c r="S62" s="994"/>
      <c r="T62" s="994"/>
      <c r="U62" s="994"/>
      <c r="V62" s="994"/>
      <c r="W62" s="994"/>
      <c r="X62" s="994"/>
      <c r="Y62" s="994"/>
      <c r="Z62" s="994"/>
      <c r="AA62" s="994"/>
      <c r="AB62" s="995"/>
    </row>
    <row r="63" spans="2:28" ht="27" customHeight="1" x14ac:dyDescent="0.35">
      <c r="B63" s="1129" t="s">
        <v>41</v>
      </c>
      <c r="C63" s="988"/>
      <c r="D63" s="988"/>
      <c r="E63" s="988"/>
      <c r="F63" s="988"/>
      <c r="G63" s="988"/>
      <c r="H63" s="988" t="s">
        <v>60</v>
      </c>
      <c r="I63" s="988"/>
      <c r="J63" s="988" t="s">
        <v>48</v>
      </c>
      <c r="K63" s="988"/>
      <c r="L63" s="988"/>
      <c r="M63" s="988"/>
      <c r="N63" s="988" t="s">
        <v>49</v>
      </c>
      <c r="O63" s="988"/>
      <c r="P63" s="988"/>
      <c r="Q63" s="988"/>
      <c r="R63" s="988"/>
      <c r="S63" s="988"/>
      <c r="T63" s="988"/>
      <c r="U63" s="988"/>
      <c r="V63" s="1130" t="s">
        <v>50</v>
      </c>
      <c r="W63" s="1130"/>
      <c r="X63" s="1130"/>
      <c r="Y63" s="1130"/>
      <c r="Z63" s="1130"/>
      <c r="AA63" s="1130"/>
      <c r="AB63" s="1131"/>
    </row>
    <row r="64" spans="2:28" s="450" customFormat="1" ht="70" customHeight="1" x14ac:dyDescent="0.35">
      <c r="B64" s="1119" t="str">
        <f>+B37</f>
        <v>TRIMESTRE 1</v>
      </c>
      <c r="C64" s="1120"/>
      <c r="D64" s="1120"/>
      <c r="E64" s="1120"/>
      <c r="F64" s="1120"/>
      <c r="G64" s="1120"/>
      <c r="H64" s="1120" t="s">
        <v>51</v>
      </c>
      <c r="I64" s="1120"/>
      <c r="J64" s="1165">
        <f>+J37</f>
        <v>1</v>
      </c>
      <c r="K64" s="1120"/>
      <c r="L64" s="1120"/>
      <c r="M64" s="1120"/>
      <c r="N64" s="1166" t="s">
        <v>51</v>
      </c>
      <c r="O64" s="1166"/>
      <c r="P64" s="1166"/>
      <c r="Q64" s="1166"/>
      <c r="R64" s="1166"/>
      <c r="S64" s="1166"/>
      <c r="T64" s="1166"/>
      <c r="U64" s="1166"/>
      <c r="V64" s="1317" t="s">
        <v>703</v>
      </c>
      <c r="W64" s="1317"/>
      <c r="X64" s="1317"/>
      <c r="Y64" s="1317"/>
      <c r="Z64" s="1317"/>
      <c r="AA64" s="1317"/>
      <c r="AB64" s="1318"/>
    </row>
    <row r="65" spans="2:28" s="450" customFormat="1" ht="123" customHeight="1" x14ac:dyDescent="0.35">
      <c r="B65" s="1119" t="str">
        <f t="shared" ref="B65:B67" si="1">+B38</f>
        <v>TRIMESTRE 2</v>
      </c>
      <c r="C65" s="1120"/>
      <c r="D65" s="1120"/>
      <c r="E65" s="1120"/>
      <c r="F65" s="1120"/>
      <c r="G65" s="1120"/>
      <c r="H65" s="1120" t="s">
        <v>51</v>
      </c>
      <c r="I65" s="1120"/>
      <c r="J65" s="1165">
        <f t="shared" ref="J65:J67" si="2">+J38</f>
        <v>1.2222222222222223</v>
      </c>
      <c r="K65" s="1120"/>
      <c r="L65" s="1120"/>
      <c r="M65" s="1120"/>
      <c r="N65" s="1166" t="s">
        <v>51</v>
      </c>
      <c r="O65" s="1166"/>
      <c r="P65" s="1166"/>
      <c r="Q65" s="1166"/>
      <c r="R65" s="1166"/>
      <c r="S65" s="1166"/>
      <c r="T65" s="1166"/>
      <c r="U65" s="1166"/>
      <c r="V65" s="1317" t="s">
        <v>1422</v>
      </c>
      <c r="W65" s="2221"/>
      <c r="X65" s="2221"/>
      <c r="Y65" s="2221"/>
      <c r="Z65" s="2221"/>
      <c r="AA65" s="2221"/>
      <c r="AB65" s="2222"/>
    </row>
    <row r="66" spans="2:28" s="450" customFormat="1" ht="70" customHeight="1" x14ac:dyDescent="0.35">
      <c r="B66" s="1119" t="str">
        <f t="shared" si="1"/>
        <v>TRIMESTRE 3</v>
      </c>
      <c r="C66" s="1120"/>
      <c r="D66" s="1120"/>
      <c r="E66" s="1120"/>
      <c r="F66" s="1120"/>
      <c r="G66" s="1120"/>
      <c r="H66" s="1120" t="s">
        <v>51</v>
      </c>
      <c r="I66" s="1120"/>
      <c r="J66" s="1165">
        <f t="shared" si="2"/>
        <v>1.0833333333333333</v>
      </c>
      <c r="K66" s="1120"/>
      <c r="L66" s="1120"/>
      <c r="M66" s="1120"/>
      <c r="N66" s="1166" t="s">
        <v>51</v>
      </c>
      <c r="O66" s="1166"/>
      <c r="P66" s="1166"/>
      <c r="Q66" s="1166"/>
      <c r="R66" s="1166"/>
      <c r="S66" s="1166"/>
      <c r="T66" s="1166"/>
      <c r="U66" s="1166"/>
      <c r="V66" s="2221" t="s">
        <v>703</v>
      </c>
      <c r="W66" s="2221"/>
      <c r="X66" s="2221"/>
      <c r="Y66" s="2221"/>
      <c r="Z66" s="2221"/>
      <c r="AA66" s="2221"/>
      <c r="AB66" s="2222"/>
    </row>
    <row r="67" spans="2:28" s="450" customFormat="1" ht="70" customHeight="1" thickBot="1" x14ac:dyDescent="0.4">
      <c r="B67" s="1119" t="str">
        <f t="shared" si="1"/>
        <v>TRIMESTRE 4</v>
      </c>
      <c r="C67" s="1120"/>
      <c r="D67" s="1120"/>
      <c r="E67" s="1120"/>
      <c r="F67" s="1120"/>
      <c r="G67" s="1120"/>
      <c r="H67" s="1120" t="s">
        <v>51</v>
      </c>
      <c r="I67" s="1120"/>
      <c r="J67" s="1165">
        <f t="shared" si="2"/>
        <v>1.125</v>
      </c>
      <c r="K67" s="1120"/>
      <c r="L67" s="1120"/>
      <c r="M67" s="1120"/>
      <c r="N67" s="1120" t="s">
        <v>51</v>
      </c>
      <c r="O67" s="1120"/>
      <c r="P67" s="1120"/>
      <c r="Q67" s="1120"/>
      <c r="R67" s="1120"/>
      <c r="S67" s="1120"/>
      <c r="T67" s="1120"/>
      <c r="U67" s="1120"/>
      <c r="V67" s="2221" t="s">
        <v>703</v>
      </c>
      <c r="W67" s="2221"/>
      <c r="X67" s="2221"/>
      <c r="Y67" s="2221"/>
      <c r="Z67" s="2221"/>
      <c r="AA67" s="2221"/>
      <c r="AB67" s="2222"/>
    </row>
    <row r="68" spans="2:28" ht="15" hidden="1" thickBot="1" x14ac:dyDescent="0.4">
      <c r="B68" s="1043"/>
      <c r="C68" s="1044"/>
      <c r="D68" s="1044"/>
      <c r="E68" s="1044"/>
      <c r="F68" s="1044"/>
      <c r="G68" s="1044"/>
      <c r="H68" s="1044"/>
      <c r="I68" s="1044"/>
      <c r="J68" s="1044"/>
      <c r="K68" s="1044"/>
      <c r="L68" s="1044"/>
      <c r="M68" s="1044"/>
      <c r="N68" s="1044"/>
      <c r="O68" s="1044"/>
      <c r="P68" s="1044"/>
      <c r="Q68" s="1044"/>
      <c r="R68" s="1044"/>
      <c r="S68" s="1044"/>
      <c r="T68" s="1044"/>
      <c r="U68" s="1044"/>
      <c r="V68" s="1044"/>
      <c r="W68" s="1044"/>
      <c r="X68" s="1044"/>
      <c r="Y68" s="1044"/>
      <c r="Z68" s="1044"/>
      <c r="AA68" s="1044"/>
      <c r="AB68" s="1132"/>
    </row>
    <row r="69" spans="2:28" ht="15" hidden="1" thickBot="1" x14ac:dyDescent="0.4">
      <c r="B69" s="1043"/>
      <c r="C69" s="1044"/>
      <c r="D69" s="1044"/>
      <c r="E69" s="1044"/>
      <c r="F69" s="1044"/>
      <c r="G69" s="1044"/>
      <c r="H69" s="1044"/>
      <c r="I69" s="1044"/>
      <c r="J69" s="1044"/>
      <c r="K69" s="1044"/>
      <c r="L69" s="1044"/>
      <c r="M69" s="1044"/>
      <c r="N69" s="1044"/>
      <c r="O69" s="1044"/>
      <c r="P69" s="1044"/>
      <c r="Q69" s="1044"/>
      <c r="R69" s="1044"/>
      <c r="S69" s="1044"/>
      <c r="T69" s="1044"/>
      <c r="U69" s="1044"/>
      <c r="V69" s="1044"/>
      <c r="W69" s="1044"/>
      <c r="X69" s="1044"/>
      <c r="Y69" s="1044"/>
      <c r="Z69" s="1044"/>
      <c r="AA69" s="1044"/>
      <c r="AB69" s="1132"/>
    </row>
    <row r="70" spans="2:28" ht="15" hidden="1" thickBot="1" x14ac:dyDescent="0.4">
      <c r="B70" s="1043"/>
      <c r="C70" s="1044"/>
      <c r="D70" s="1044"/>
      <c r="E70" s="1044"/>
      <c r="F70" s="1044"/>
      <c r="G70" s="1044"/>
      <c r="H70" s="1044"/>
      <c r="I70" s="1044"/>
      <c r="J70" s="1044"/>
      <c r="K70" s="1044"/>
      <c r="L70" s="1044"/>
      <c r="M70" s="1044"/>
      <c r="N70" s="1044"/>
      <c r="O70" s="1044"/>
      <c r="P70" s="1044"/>
      <c r="Q70" s="1044"/>
      <c r="R70" s="1044"/>
      <c r="S70" s="1044"/>
      <c r="T70" s="1044"/>
      <c r="U70" s="1044"/>
      <c r="V70" s="1044"/>
      <c r="W70" s="1044"/>
      <c r="X70" s="1044"/>
      <c r="Y70" s="1044"/>
      <c r="Z70" s="1044"/>
      <c r="AA70" s="1044"/>
      <c r="AB70" s="1132"/>
    </row>
    <row r="71" spans="2:28" ht="15" hidden="1" thickBot="1" x14ac:dyDescent="0.4">
      <c r="B71" s="1043"/>
      <c r="C71" s="1044"/>
      <c r="D71" s="1044"/>
      <c r="E71" s="1044"/>
      <c r="F71" s="1044"/>
      <c r="G71" s="1044"/>
      <c r="H71" s="1044"/>
      <c r="I71" s="1044"/>
      <c r="J71" s="1044"/>
      <c r="K71" s="1044"/>
      <c r="L71" s="1044"/>
      <c r="M71" s="1044"/>
      <c r="N71" s="1044"/>
      <c r="O71" s="1044"/>
      <c r="P71" s="1044"/>
      <c r="Q71" s="1044"/>
      <c r="R71" s="1044"/>
      <c r="S71" s="1044"/>
      <c r="T71" s="1044"/>
      <c r="U71" s="1044"/>
      <c r="V71" s="1044"/>
      <c r="W71" s="1044"/>
      <c r="X71" s="1044"/>
      <c r="Y71" s="1044"/>
      <c r="Z71" s="1044"/>
      <c r="AA71" s="1044"/>
      <c r="AB71" s="1132"/>
    </row>
    <row r="72" spans="2:28" ht="15" hidden="1" thickBot="1" x14ac:dyDescent="0.4">
      <c r="B72" s="1043"/>
      <c r="C72" s="1044"/>
      <c r="D72" s="1044"/>
      <c r="E72" s="1044"/>
      <c r="F72" s="1044"/>
      <c r="G72" s="1044"/>
      <c r="H72" s="1044"/>
      <c r="I72" s="1044"/>
      <c r="J72" s="1044"/>
      <c r="K72" s="1044"/>
      <c r="L72" s="1044"/>
      <c r="M72" s="1044"/>
      <c r="N72" s="1044"/>
      <c r="O72" s="1044"/>
      <c r="P72" s="1044"/>
      <c r="Q72" s="1044"/>
      <c r="R72" s="1044"/>
      <c r="S72" s="1044"/>
      <c r="T72" s="1044"/>
      <c r="U72" s="1044"/>
      <c r="V72" s="1044"/>
      <c r="W72" s="1044"/>
      <c r="X72" s="1044"/>
      <c r="Y72" s="1044"/>
      <c r="Z72" s="1044"/>
      <c r="AA72" s="1044"/>
      <c r="AB72" s="1132"/>
    </row>
    <row r="73" spans="2:28" ht="15" hidden="1" thickBot="1" x14ac:dyDescent="0.4">
      <c r="B73" s="1043"/>
      <c r="C73" s="1044"/>
      <c r="D73" s="1044"/>
      <c r="E73" s="1044"/>
      <c r="F73" s="1044"/>
      <c r="G73" s="1044"/>
      <c r="H73" s="1044"/>
      <c r="I73" s="1044"/>
      <c r="J73" s="1044"/>
      <c r="K73" s="1044"/>
      <c r="L73" s="1044"/>
      <c r="M73" s="1044"/>
      <c r="N73" s="1044"/>
      <c r="O73" s="1044"/>
      <c r="P73" s="1044"/>
      <c r="Q73" s="1044"/>
      <c r="R73" s="1044"/>
      <c r="S73" s="1044"/>
      <c r="T73" s="1044"/>
      <c r="U73" s="1044"/>
      <c r="V73" s="1044"/>
      <c r="W73" s="1044"/>
      <c r="X73" s="1044"/>
      <c r="Y73" s="1044"/>
      <c r="Z73" s="1044"/>
      <c r="AA73" s="1044"/>
      <c r="AB73" s="1132"/>
    </row>
    <row r="74" spans="2:28" ht="15" hidden="1" thickBot="1" x14ac:dyDescent="0.4">
      <c r="B74" s="1043"/>
      <c r="C74" s="1044"/>
      <c r="D74" s="1044"/>
      <c r="E74" s="1044"/>
      <c r="F74" s="1044"/>
      <c r="G74" s="1044"/>
      <c r="H74" s="1044"/>
      <c r="I74" s="1044"/>
      <c r="J74" s="1044"/>
      <c r="K74" s="1044"/>
      <c r="L74" s="1044"/>
      <c r="M74" s="1044"/>
      <c r="N74" s="1044"/>
      <c r="O74" s="1044"/>
      <c r="P74" s="1044"/>
      <c r="Q74" s="1044"/>
      <c r="R74" s="1044"/>
      <c r="S74" s="1044"/>
      <c r="T74" s="1044"/>
      <c r="U74" s="1044"/>
      <c r="V74" s="1044"/>
      <c r="W74" s="1044"/>
      <c r="X74" s="1044"/>
      <c r="Y74" s="1044"/>
      <c r="Z74" s="1044"/>
      <c r="AA74" s="1044"/>
      <c r="AB74" s="1132"/>
    </row>
    <row r="75" spans="2:28" ht="15.75" hidden="1" customHeight="1" thickBot="1" x14ac:dyDescent="0.4">
      <c r="B75" s="1045"/>
      <c r="C75" s="1046"/>
      <c r="D75" s="1046"/>
      <c r="E75" s="1046"/>
      <c r="F75" s="1046"/>
      <c r="G75" s="1046"/>
      <c r="H75" s="1046"/>
      <c r="I75" s="1046"/>
      <c r="J75" s="1046"/>
      <c r="K75" s="1046"/>
      <c r="L75" s="1046"/>
      <c r="M75" s="1046"/>
      <c r="N75" s="1046"/>
      <c r="O75" s="1046"/>
      <c r="P75" s="1046"/>
      <c r="Q75" s="1046"/>
      <c r="R75" s="1046"/>
      <c r="S75" s="1046"/>
      <c r="T75" s="1046"/>
      <c r="U75" s="1046"/>
      <c r="V75" s="1046"/>
      <c r="W75" s="1046"/>
      <c r="X75" s="1046"/>
      <c r="Y75" s="1046"/>
      <c r="Z75" s="1046"/>
      <c r="AA75" s="1046"/>
      <c r="AB75" s="1319"/>
    </row>
    <row r="76" spans="2:28" ht="4.5" customHeight="1" thickBot="1" x14ac:dyDescent="0.4">
      <c r="B76" s="979"/>
      <c r="C76" s="980"/>
      <c r="D76" s="980"/>
      <c r="E76" s="980"/>
      <c r="F76" s="980"/>
      <c r="G76" s="980"/>
      <c r="H76" s="980"/>
      <c r="I76" s="980"/>
      <c r="J76" s="980"/>
      <c r="K76" s="980"/>
      <c r="L76" s="980"/>
      <c r="M76" s="980"/>
      <c r="N76" s="980"/>
      <c r="O76" s="980"/>
      <c r="P76" s="980"/>
      <c r="Q76" s="980"/>
      <c r="R76" s="980"/>
      <c r="S76" s="980"/>
      <c r="T76" s="980"/>
      <c r="U76" s="980"/>
      <c r="V76" s="980"/>
      <c r="W76" s="980"/>
      <c r="X76" s="980"/>
      <c r="Y76" s="980"/>
      <c r="Z76" s="980"/>
      <c r="AA76" s="980"/>
      <c r="AB76" s="981"/>
    </row>
    <row r="77" spans="2:28" ht="25" customHeight="1" x14ac:dyDescent="0.35">
      <c r="B77" s="1329" t="s">
        <v>856</v>
      </c>
      <c r="C77" s="1330"/>
      <c r="D77" s="1330"/>
      <c r="E77" s="1330"/>
      <c r="F77" s="1330"/>
      <c r="G77" s="1331"/>
      <c r="H77" s="1157" t="s">
        <v>857</v>
      </c>
      <c r="I77" s="1157"/>
      <c r="J77" s="1157"/>
      <c r="K77" s="1157"/>
      <c r="L77" s="1157"/>
      <c r="M77" s="1157"/>
      <c r="N77" s="1157"/>
      <c r="O77" s="1157"/>
      <c r="P77" s="1157"/>
      <c r="Q77" s="1157"/>
      <c r="R77" s="1158"/>
      <c r="S77" s="1159" t="s">
        <v>858</v>
      </c>
      <c r="T77" s="1157"/>
      <c r="U77" s="1157"/>
      <c r="V77" s="1157"/>
      <c r="W77" s="1157"/>
      <c r="X77" s="1157"/>
      <c r="Y77" s="1157"/>
      <c r="Z77" s="1157"/>
      <c r="AA77" s="1157"/>
      <c r="AB77" s="1158"/>
    </row>
    <row r="78" spans="2:28" ht="25" customHeight="1" thickBot="1" x14ac:dyDescent="0.4">
      <c r="B78" s="1332"/>
      <c r="C78" s="1333"/>
      <c r="D78" s="1333"/>
      <c r="E78" s="1333"/>
      <c r="F78" s="1333"/>
      <c r="G78" s="1334"/>
      <c r="H78" s="1157"/>
      <c r="I78" s="1157"/>
      <c r="J78" s="1157"/>
      <c r="K78" s="1157"/>
      <c r="L78" s="1157"/>
      <c r="M78" s="1157"/>
      <c r="N78" s="1157"/>
      <c r="O78" s="1157"/>
      <c r="P78" s="1157"/>
      <c r="Q78" s="1157"/>
      <c r="R78" s="1158"/>
      <c r="S78" s="1159"/>
      <c r="T78" s="1157"/>
      <c r="U78" s="1157"/>
      <c r="V78" s="1157"/>
      <c r="W78" s="1157"/>
      <c r="X78" s="1157"/>
      <c r="Y78" s="1157"/>
      <c r="Z78" s="1157"/>
      <c r="AA78" s="1157"/>
      <c r="AB78" s="1158"/>
    </row>
    <row r="79" spans="2:28" ht="50.15" customHeight="1" thickBot="1" x14ac:dyDescent="0.4">
      <c r="B79" s="720">
        <f>+J49</f>
        <v>1.0909090909090908</v>
      </c>
      <c r="C79" s="721"/>
      <c r="D79" s="721"/>
      <c r="E79" s="721"/>
      <c r="F79" s="721"/>
      <c r="G79" s="722"/>
      <c r="H79" s="1314" t="s">
        <v>1423</v>
      </c>
      <c r="I79" s="1315"/>
      <c r="J79" s="1315"/>
      <c r="K79" s="1315"/>
      <c r="L79" s="1315"/>
      <c r="M79" s="1315"/>
      <c r="N79" s="1315"/>
      <c r="O79" s="1315"/>
      <c r="P79" s="1315"/>
      <c r="Q79" s="1315"/>
      <c r="R79" s="1316"/>
      <c r="S79" s="2241" t="s">
        <v>1424</v>
      </c>
      <c r="T79" s="2242"/>
      <c r="U79" s="2242"/>
      <c r="V79" s="2242"/>
      <c r="W79" s="2242"/>
      <c r="X79" s="2242"/>
      <c r="Y79" s="2242"/>
      <c r="Z79" s="2242"/>
      <c r="AA79" s="2242"/>
      <c r="AB79" s="2243"/>
    </row>
    <row r="80" spans="2:28" ht="4" customHeight="1" thickBot="1" x14ac:dyDescent="0.4">
      <c r="B80" s="700"/>
      <c r="C80" s="701"/>
      <c r="D80" s="701"/>
      <c r="E80" s="701"/>
      <c r="F80" s="701"/>
      <c r="G80" s="701"/>
      <c r="H80" s="701"/>
      <c r="I80" s="701"/>
      <c r="J80" s="701"/>
      <c r="K80" s="701"/>
      <c r="L80" s="701"/>
      <c r="M80" s="701"/>
      <c r="N80" s="701"/>
      <c r="O80" s="701"/>
      <c r="P80" s="701"/>
      <c r="Q80" s="701"/>
      <c r="R80" s="701"/>
      <c r="S80" s="701"/>
      <c r="T80" s="701"/>
      <c r="U80" s="701"/>
      <c r="V80" s="701"/>
      <c r="W80" s="701"/>
      <c r="X80" s="701"/>
      <c r="Y80" s="701"/>
      <c r="Z80" s="701"/>
      <c r="AA80" s="701"/>
      <c r="AB80" s="1136"/>
    </row>
    <row r="81" spans="2:28" ht="25" customHeight="1" x14ac:dyDescent="0.35">
      <c r="B81" s="1137" t="s">
        <v>861</v>
      </c>
      <c r="C81" s="1138"/>
      <c r="D81" s="1138"/>
      <c r="E81" s="1138"/>
      <c r="F81" s="1138"/>
      <c r="G81" s="1138"/>
      <c r="H81" s="1139"/>
      <c r="I81" s="2235" t="s">
        <v>925</v>
      </c>
      <c r="J81" s="2236"/>
      <c r="K81" s="2236"/>
      <c r="L81" s="2236"/>
      <c r="M81" s="2236"/>
      <c r="N81" s="2236"/>
      <c r="O81" s="2236"/>
      <c r="P81" s="2237"/>
      <c r="Q81" s="1137" t="s">
        <v>863</v>
      </c>
      <c r="R81" s="1138"/>
      <c r="S81" s="1138"/>
      <c r="T81" s="1138"/>
      <c r="U81" s="1139"/>
      <c r="V81" s="2229" t="s">
        <v>864</v>
      </c>
      <c r="W81" s="2230"/>
      <c r="X81" s="2230"/>
      <c r="Y81" s="2230"/>
      <c r="Z81" s="2230"/>
      <c r="AA81" s="2230"/>
      <c r="AB81" s="2231"/>
    </row>
    <row r="82" spans="2:28" ht="25" customHeight="1" thickBot="1" x14ac:dyDescent="0.4">
      <c r="B82" s="1140"/>
      <c r="C82" s="1141"/>
      <c r="D82" s="1141"/>
      <c r="E82" s="1141"/>
      <c r="F82" s="1141"/>
      <c r="G82" s="1141"/>
      <c r="H82" s="1142"/>
      <c r="I82" s="2238"/>
      <c r="J82" s="2239"/>
      <c r="K82" s="2239"/>
      <c r="L82" s="2239"/>
      <c r="M82" s="2239"/>
      <c r="N82" s="2239"/>
      <c r="O82" s="2239"/>
      <c r="P82" s="2240"/>
      <c r="Q82" s="1140"/>
      <c r="R82" s="1141"/>
      <c r="S82" s="1141"/>
      <c r="T82" s="1141"/>
      <c r="U82" s="1142"/>
      <c r="V82" s="2232"/>
      <c r="W82" s="2233"/>
      <c r="X82" s="2233"/>
      <c r="Y82" s="2233"/>
      <c r="Z82" s="2233"/>
      <c r="AA82" s="2233"/>
      <c r="AB82" s="2234"/>
    </row>
    <row r="107" ht="6" customHeight="1" x14ac:dyDescent="0.35"/>
  </sheetData>
  <mergeCells count="181">
    <mergeCell ref="V81:AB82"/>
    <mergeCell ref="B10:AB10"/>
    <mergeCell ref="B16:AB16"/>
    <mergeCell ref="K32:N32"/>
    <mergeCell ref="O32:R32"/>
    <mergeCell ref="S32:T32"/>
    <mergeCell ref="U32:W32"/>
    <mergeCell ref="X32:Y32"/>
    <mergeCell ref="I14:U15"/>
    <mergeCell ref="K21:T21"/>
    <mergeCell ref="B81:H82"/>
    <mergeCell ref="Q81:U82"/>
    <mergeCell ref="I81:P82"/>
    <mergeCell ref="B80:AB80"/>
    <mergeCell ref="B79:G79"/>
    <mergeCell ref="H79:R79"/>
    <mergeCell ref="S79:AB79"/>
    <mergeCell ref="B76:AB76"/>
    <mergeCell ref="B71:G71"/>
    <mergeCell ref="V71:AB71"/>
    <mergeCell ref="V74:AB74"/>
    <mergeCell ref="V75:AB75"/>
    <mergeCell ref="H77:R78"/>
    <mergeCell ref="S77:AB78"/>
    <mergeCell ref="V14:AB14"/>
    <mergeCell ref="V15:AB15"/>
    <mergeCell ref="B5:AB5"/>
    <mergeCell ref="Q11:U11"/>
    <mergeCell ref="I11:P12"/>
    <mergeCell ref="B9:H9"/>
    <mergeCell ref="I9:AB9"/>
    <mergeCell ref="B11:H12"/>
    <mergeCell ref="B8:AB8"/>
    <mergeCell ref="Q12:U12"/>
    <mergeCell ref="Z11:AB11"/>
    <mergeCell ref="V11:Y11"/>
    <mergeCell ref="V12:Y12"/>
    <mergeCell ref="Z12:AB12"/>
    <mergeCell ref="N66:U66"/>
    <mergeCell ref="N67:U67"/>
    <mergeCell ref="B2:G4"/>
    <mergeCell ref="H2:AB2"/>
    <mergeCell ref="H3:O3"/>
    <mergeCell ref="P3:AB3"/>
    <mergeCell ref="H4:AB4"/>
    <mergeCell ref="B6:H7"/>
    <mergeCell ref="Z32:AB32"/>
    <mergeCell ref="Z33:AB33"/>
    <mergeCell ref="I28:L29"/>
    <mergeCell ref="K33:N33"/>
    <mergeCell ref="O33:R33"/>
    <mergeCell ref="B31:J33"/>
    <mergeCell ref="S33:T33"/>
    <mergeCell ref="U33:W33"/>
    <mergeCell ref="X33:Y33"/>
    <mergeCell ref="I6:I7"/>
    <mergeCell ref="J6:K7"/>
    <mergeCell ref="L6:AB7"/>
    <mergeCell ref="M28:W28"/>
    <mergeCell ref="M29:W29"/>
    <mergeCell ref="X28:AB28"/>
    <mergeCell ref="X29:AB29"/>
    <mergeCell ref="V65:AB65"/>
    <mergeCell ref="V64:AB64"/>
    <mergeCell ref="B30:AB30"/>
    <mergeCell ref="B34:AB34"/>
    <mergeCell ref="K40:AB40"/>
    <mergeCell ref="B41:G41"/>
    <mergeCell ref="B42:G42"/>
    <mergeCell ref="K31:R31"/>
    <mergeCell ref="S31:W31"/>
    <mergeCell ref="X31:AB31"/>
    <mergeCell ref="J63:M63"/>
    <mergeCell ref="N63:U63"/>
    <mergeCell ref="V63:AB63"/>
    <mergeCell ref="N64:U64"/>
    <mergeCell ref="N65:U65"/>
    <mergeCell ref="K49:AB49"/>
    <mergeCell ref="K48:AB48"/>
    <mergeCell ref="K47:AB47"/>
    <mergeCell ref="K46:AB46"/>
    <mergeCell ref="K45:AB45"/>
    <mergeCell ref="K44:AB44"/>
    <mergeCell ref="K43:AB43"/>
    <mergeCell ref="K42:AB42"/>
    <mergeCell ref="K41:AB41"/>
    <mergeCell ref="B77:G78"/>
    <mergeCell ref="H67:I67"/>
    <mergeCell ref="J67:M67"/>
    <mergeCell ref="H64:I64"/>
    <mergeCell ref="J64:M64"/>
    <mergeCell ref="B65:G65"/>
    <mergeCell ref="B64:G64"/>
    <mergeCell ref="B66:G66"/>
    <mergeCell ref="B67:G67"/>
    <mergeCell ref="H66:I66"/>
    <mergeCell ref="B72:G72"/>
    <mergeCell ref="B73:G73"/>
    <mergeCell ref="B69:G69"/>
    <mergeCell ref="B70:G70"/>
    <mergeCell ref="B68:G68"/>
    <mergeCell ref="N68:U68"/>
    <mergeCell ref="B49:G49"/>
    <mergeCell ref="B51:AB51"/>
    <mergeCell ref="B52:AB61"/>
    <mergeCell ref="H63:I63"/>
    <mergeCell ref="B63:G63"/>
    <mergeCell ref="V68:AB68"/>
    <mergeCell ref="V69:AB69"/>
    <mergeCell ref="V70:AB70"/>
    <mergeCell ref="H69:I69"/>
    <mergeCell ref="J69:M69"/>
    <mergeCell ref="H70:I70"/>
    <mergeCell ref="J70:M70"/>
    <mergeCell ref="H65:I65"/>
    <mergeCell ref="J65:M65"/>
    <mergeCell ref="H68:I68"/>
    <mergeCell ref="J68:M68"/>
    <mergeCell ref="N69:U69"/>
    <mergeCell ref="N70:U70"/>
    <mergeCell ref="J66:M66"/>
    <mergeCell ref="V66:AB66"/>
    <mergeCell ref="V67:AB67"/>
    <mergeCell ref="B50:AB50"/>
    <mergeCell ref="B62:AB62"/>
    <mergeCell ref="N75:U75"/>
    <mergeCell ref="V72:AB72"/>
    <mergeCell ref="V73:AB73"/>
    <mergeCell ref="H71:I71"/>
    <mergeCell ref="J71:M71"/>
    <mergeCell ref="N71:U71"/>
    <mergeCell ref="J72:M72"/>
    <mergeCell ref="H73:I73"/>
    <mergeCell ref="J73:M73"/>
    <mergeCell ref="N72:U72"/>
    <mergeCell ref="N73:U73"/>
    <mergeCell ref="B18:AB18"/>
    <mergeCell ref="B20:AB20"/>
    <mergeCell ref="U21:AB21"/>
    <mergeCell ref="B13:AB13"/>
    <mergeCell ref="H74:I74"/>
    <mergeCell ref="J74:M74"/>
    <mergeCell ref="H75:I75"/>
    <mergeCell ref="J75:M75"/>
    <mergeCell ref="B74:G74"/>
    <mergeCell ref="B75:G75"/>
    <mergeCell ref="H72:I72"/>
    <mergeCell ref="B28:H29"/>
    <mergeCell ref="B26:M26"/>
    <mergeCell ref="B14:H15"/>
    <mergeCell ref="N26:AB26"/>
    <mergeCell ref="B22:AB22"/>
    <mergeCell ref="B24:AB24"/>
    <mergeCell ref="B17:H17"/>
    <mergeCell ref="I17:AB17"/>
    <mergeCell ref="B19:H19"/>
    <mergeCell ref="I19:AB19"/>
    <mergeCell ref="B21:G21"/>
    <mergeCell ref="H21:J21"/>
    <mergeCell ref="N74:U74"/>
    <mergeCell ref="B44:G44"/>
    <mergeCell ref="B45:G45"/>
    <mergeCell ref="B46:G46"/>
    <mergeCell ref="B47:G47"/>
    <mergeCell ref="B48:G48"/>
    <mergeCell ref="B23:H23"/>
    <mergeCell ref="I23:AB23"/>
    <mergeCell ref="B25:L25"/>
    <mergeCell ref="N25:AB25"/>
    <mergeCell ref="B35:AB35"/>
    <mergeCell ref="K36:AB36"/>
    <mergeCell ref="B36:G36"/>
    <mergeCell ref="B37:G37"/>
    <mergeCell ref="B38:G38"/>
    <mergeCell ref="B39:G39"/>
    <mergeCell ref="B40:G40"/>
    <mergeCell ref="K39:AB39"/>
    <mergeCell ref="K38:AB38"/>
    <mergeCell ref="K37:AB37"/>
    <mergeCell ref="B43:G43"/>
    <mergeCell ref="B27:AB27"/>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'C:\Users\erika.munoz\Downloads\[DMIC-IND-001-V2_Seguimiento_a_los_proyectos_de_innovacion.xlsx]Listas'!#REF!</xm:f>
          </x14:formula1>
          <xm:sqref>X29:AB29</xm:sqref>
        </x14:dataValidation>
        <x14:dataValidation type="list" allowBlank="1" showInputMessage="1" showErrorMessage="1">
          <x14:formula1>
            <xm:f>'C:\Users\erika.munoz\Downloads\[DMIC-IND-001-V2_Seguimiento_a_los_proyectos_de_innovacion.xlsx]Listas'!#REF!</xm:f>
          </x14:formula1>
          <xm:sqref>N26:AB26</xm:sqref>
        </x14:dataValidation>
        <x14:dataValidation type="list" allowBlank="1" showInputMessage="1" showErrorMessage="1">
          <x14:formula1>
            <xm:f>'C:\Users\erika.munoz\Downloads\[DMIC-IND-001-V2_Seguimiento_a_los_proyectos_de_innovacion.xlsx]Listas'!#REF!</xm:f>
          </x14:formula1>
          <xm:sqref>U21:AB21</xm:sqref>
        </x14:dataValidation>
        <x14:dataValidation type="list" allowBlank="1" showInputMessage="1" showErrorMessage="1">
          <x14:formula1>
            <xm:f>'C:\Users\erika.munoz\Downloads\[DMIC-IND-001-V2_Seguimiento_a_los_proyectos_de_innovacion.xlsx]Listas'!#REF!</xm:f>
          </x14:formula1>
          <xm:sqref>V15:AB15</xm:sqref>
        </x14:dataValidation>
        <x14:dataValidation type="list" allowBlank="1" showInputMessage="1" showErrorMessage="1">
          <x14:formula1>
            <xm:f>'C:\Users\erika.munoz\Downloads\[DMIC-IND-001-V2_Seguimiento_a_los_proyectos_de_innovacion.xlsx]Listas'!#REF!</xm:f>
          </x14:formula1>
          <xm:sqref>Q12:U12</xm:sqref>
        </x14:dataValidation>
        <x14:dataValidation type="list" allowBlank="1" showInputMessage="1" showErrorMessage="1">
          <x14:formula1>
            <xm:f>'C:\Users\erika.munoz\Downloads\[DMIC-IND-001-V2_Seguimiento_a_los_proyectos_de_innovacion.xlsx]Listas'!#REF!</xm:f>
          </x14:formula1>
          <xm:sqref>I9:AB9</xm:sqref>
        </x14:dataValidation>
        <x14:dataValidation type="list" allowBlank="1" showInputMessage="1" showErrorMessage="1">
          <x14:formula1>
            <xm:f>'C:\Users\erika.munoz\Downloads\[DMIC-IND-001-V2_Seguimiento_a_los_proyectos_de_innovacion.xlsx]Listas'!#REF!</xm:f>
          </x14:formula1>
          <xm:sqref>L6:AB7</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B101"/>
  <sheetViews>
    <sheetView topLeftCell="A4" zoomScale="70" zoomScaleNormal="70" workbookViewId="0">
      <selection activeCell="J65" sqref="J65:M69"/>
    </sheetView>
  </sheetViews>
  <sheetFormatPr baseColWidth="10" defaultColWidth="3.7265625" defaultRowHeight="14.5" x14ac:dyDescent="0.35"/>
  <cols>
    <col min="1" max="1" width="3.7265625" style="150"/>
    <col min="2" max="2" width="2.81640625" style="150" customWidth="1"/>
    <col min="3" max="6" width="2.7265625" style="150" customWidth="1"/>
    <col min="7" max="7" width="4.26953125" style="150" customWidth="1"/>
    <col min="8" max="8" width="14.26953125" style="150" customWidth="1"/>
    <col min="9" max="9" width="14.54296875" style="150" customWidth="1"/>
    <col min="10" max="10" width="15" style="150" customWidth="1"/>
    <col min="11" max="12" width="3.453125" style="150" customWidth="1"/>
    <col min="13" max="15" width="2.7265625" style="150" customWidth="1"/>
    <col min="16" max="16" width="3.453125" style="150" customWidth="1"/>
    <col min="17" max="17" width="3.54296875" style="150" customWidth="1"/>
    <col min="18" max="18" width="3.7265625" style="150"/>
    <col min="19" max="19" width="3.26953125" style="150" customWidth="1"/>
    <col min="20" max="20" width="7.453125" style="150" customWidth="1"/>
    <col min="21" max="21" width="3.54296875" style="150" customWidth="1"/>
    <col min="22" max="22" width="3.7265625" style="150"/>
    <col min="23" max="25" width="5" style="150" customWidth="1"/>
    <col min="26" max="26" width="6.7265625" style="150" customWidth="1"/>
    <col min="27" max="27" width="4.1796875" style="150" customWidth="1"/>
    <col min="28" max="28" width="2" style="150" customWidth="1"/>
    <col min="29" max="16384" width="3.7265625" style="150"/>
  </cols>
  <sheetData>
    <row r="1" spans="1:28" ht="15" thickBot="1" x14ac:dyDescent="0.4">
      <c r="A1" s="234"/>
      <c r="B1" s="518"/>
      <c r="C1" s="518"/>
      <c r="D1" s="518"/>
      <c r="E1" s="518"/>
      <c r="F1" s="518"/>
      <c r="G1" s="518"/>
      <c r="H1" s="234"/>
      <c r="I1" s="234"/>
      <c r="J1" s="234"/>
      <c r="K1" s="234"/>
      <c r="L1" s="234"/>
      <c r="M1" s="234"/>
      <c r="N1" s="234"/>
      <c r="O1" s="234"/>
      <c r="P1" s="234"/>
      <c r="Q1" s="234"/>
      <c r="R1" s="234"/>
      <c r="S1" s="234"/>
      <c r="T1" s="234"/>
      <c r="U1" s="234"/>
      <c r="V1" s="234"/>
      <c r="W1" s="234"/>
      <c r="X1" s="234"/>
      <c r="Y1" s="234"/>
      <c r="Z1" s="234"/>
      <c r="AA1" s="234"/>
      <c r="AB1" s="234"/>
    </row>
    <row r="2" spans="1:28" ht="45.75" customHeight="1" x14ac:dyDescent="0.35">
      <c r="A2" s="234"/>
      <c r="B2" s="519"/>
      <c r="C2" s="520"/>
      <c r="D2" s="520"/>
      <c r="E2" s="520"/>
      <c r="F2" s="520"/>
      <c r="G2" s="521"/>
      <c r="H2" s="1940" t="s">
        <v>0</v>
      </c>
      <c r="I2" s="1941"/>
      <c r="J2" s="1941"/>
      <c r="K2" s="1941"/>
      <c r="L2" s="1941"/>
      <c r="M2" s="1941"/>
      <c r="N2" s="1941"/>
      <c r="O2" s="1941"/>
      <c r="P2" s="1941"/>
      <c r="Q2" s="1941"/>
      <c r="R2" s="1941"/>
      <c r="S2" s="1941"/>
      <c r="T2" s="1941"/>
      <c r="U2" s="1941"/>
      <c r="V2" s="1941"/>
      <c r="W2" s="1941"/>
      <c r="X2" s="1941"/>
      <c r="Y2" s="1941"/>
      <c r="Z2" s="1941"/>
      <c r="AA2" s="1941"/>
      <c r="AB2" s="1942"/>
    </row>
    <row r="3" spans="1:28" ht="14.5" customHeight="1" x14ac:dyDescent="0.35">
      <c r="A3" s="234"/>
      <c r="B3" s="522"/>
      <c r="C3" s="523"/>
      <c r="D3" s="523"/>
      <c r="E3" s="523"/>
      <c r="F3" s="523"/>
      <c r="G3" s="524"/>
      <c r="H3" s="531" t="s">
        <v>1</v>
      </c>
      <c r="I3" s="532"/>
      <c r="J3" s="532"/>
      <c r="K3" s="532"/>
      <c r="L3" s="532"/>
      <c r="M3" s="532"/>
      <c r="N3" s="532"/>
      <c r="O3" s="533"/>
      <c r="P3" s="531" t="s">
        <v>2</v>
      </c>
      <c r="Q3" s="532"/>
      <c r="R3" s="532"/>
      <c r="S3" s="532"/>
      <c r="T3" s="532"/>
      <c r="U3" s="532"/>
      <c r="V3" s="532"/>
      <c r="W3" s="532"/>
      <c r="X3" s="532"/>
      <c r="Y3" s="532"/>
      <c r="Z3" s="532"/>
      <c r="AA3" s="532"/>
      <c r="AB3" s="533"/>
    </row>
    <row r="4" spans="1:28" ht="15" customHeight="1" thickBot="1" x14ac:dyDescent="0.4">
      <c r="A4" s="234"/>
      <c r="B4" s="1937"/>
      <c r="C4" s="1938"/>
      <c r="D4" s="1938"/>
      <c r="E4" s="1938"/>
      <c r="F4" s="1938"/>
      <c r="G4" s="1939"/>
      <c r="H4" s="534" t="s">
        <v>3</v>
      </c>
      <c r="I4" s="535"/>
      <c r="J4" s="535"/>
      <c r="K4" s="535"/>
      <c r="L4" s="535"/>
      <c r="M4" s="535"/>
      <c r="N4" s="535"/>
      <c r="O4" s="535"/>
      <c r="P4" s="535"/>
      <c r="Q4" s="535"/>
      <c r="R4" s="535"/>
      <c r="S4" s="535"/>
      <c r="T4" s="535"/>
      <c r="U4" s="535"/>
      <c r="V4" s="535"/>
      <c r="W4" s="535"/>
      <c r="X4" s="535"/>
      <c r="Y4" s="535"/>
      <c r="Z4" s="535"/>
      <c r="AA4" s="535"/>
      <c r="AB4" s="536"/>
    </row>
    <row r="5" spans="1:28" x14ac:dyDescent="0.35">
      <c r="A5" s="234"/>
      <c r="B5" s="234"/>
      <c r="C5" s="234"/>
      <c r="D5" s="234"/>
      <c r="E5" s="234"/>
      <c r="F5" s="234"/>
      <c r="G5" s="234"/>
      <c r="H5" s="2"/>
      <c r="I5" s="2"/>
      <c r="J5" s="2"/>
      <c r="K5" s="2"/>
      <c r="L5" s="2"/>
      <c r="M5" s="2"/>
      <c r="N5" s="2"/>
      <c r="O5" s="2"/>
      <c r="P5" s="2"/>
      <c r="Q5" s="2"/>
      <c r="R5" s="2"/>
      <c r="S5" s="2"/>
      <c r="T5" s="2"/>
      <c r="U5" s="2"/>
      <c r="V5" s="2"/>
      <c r="W5" s="2"/>
      <c r="X5" s="2"/>
      <c r="Y5" s="2"/>
      <c r="Z5" s="2"/>
      <c r="AA5" s="2"/>
      <c r="AB5" s="2"/>
    </row>
    <row r="6" spans="1:28" ht="15" thickBot="1" x14ac:dyDescent="0.4">
      <c r="A6" s="234"/>
      <c r="B6" s="7"/>
      <c r="C6" s="8"/>
      <c r="D6" s="8"/>
      <c r="E6" s="8"/>
      <c r="F6" s="8"/>
      <c r="G6" s="8"/>
      <c r="H6" s="8"/>
      <c r="I6" s="62"/>
      <c r="J6" s="62"/>
      <c r="K6" s="62"/>
      <c r="L6" s="62"/>
      <c r="M6" s="62"/>
      <c r="N6" s="62"/>
      <c r="O6" s="62"/>
      <c r="P6" s="62"/>
      <c r="Q6" s="62"/>
      <c r="R6" s="62"/>
      <c r="S6" s="62"/>
      <c r="T6" s="62"/>
      <c r="U6" s="62"/>
      <c r="V6" s="62"/>
      <c r="W6" s="8"/>
      <c r="X6" s="8"/>
      <c r="Y6" s="8"/>
      <c r="Z6" s="8"/>
      <c r="AA6" s="8"/>
      <c r="AB6" s="9"/>
    </row>
    <row r="7" spans="1:28" ht="15" customHeight="1" x14ac:dyDescent="0.35">
      <c r="A7" s="234"/>
      <c r="B7" s="10"/>
      <c r="C7" s="488" t="s">
        <v>4</v>
      </c>
      <c r="D7" s="489"/>
      <c r="E7" s="489"/>
      <c r="F7" s="489"/>
      <c r="G7" s="489"/>
      <c r="H7" s="490"/>
      <c r="I7" s="873" t="s">
        <v>404</v>
      </c>
      <c r="J7" s="874"/>
      <c r="K7" s="874"/>
      <c r="L7" s="874"/>
      <c r="M7" s="874"/>
      <c r="N7" s="874"/>
      <c r="O7" s="874"/>
      <c r="P7" s="874"/>
      <c r="Q7" s="874"/>
      <c r="R7" s="874"/>
      <c r="S7" s="874"/>
      <c r="T7" s="874"/>
      <c r="U7" s="874"/>
      <c r="V7" s="874"/>
      <c r="W7" s="874"/>
      <c r="X7" s="874"/>
      <c r="Y7" s="874"/>
      <c r="Z7" s="874"/>
      <c r="AA7" s="874"/>
      <c r="AB7" s="11"/>
    </row>
    <row r="8" spans="1:28" ht="5.5" customHeight="1" x14ac:dyDescent="0.35">
      <c r="A8" s="234"/>
      <c r="B8" s="10"/>
      <c r="C8" s="1930"/>
      <c r="D8" s="1931"/>
      <c r="E8" s="1931"/>
      <c r="F8" s="1931"/>
      <c r="G8" s="1931"/>
      <c r="H8" s="1932"/>
      <c r="I8" s="1933"/>
      <c r="J8" s="1934"/>
      <c r="K8" s="1934"/>
      <c r="L8" s="1934"/>
      <c r="M8" s="1934"/>
      <c r="N8" s="1934"/>
      <c r="O8" s="1934"/>
      <c r="P8" s="1934"/>
      <c r="Q8" s="1934"/>
      <c r="R8" s="1934"/>
      <c r="S8" s="1934"/>
      <c r="T8" s="1934"/>
      <c r="U8" s="1934"/>
      <c r="V8" s="1934"/>
      <c r="W8" s="1934"/>
      <c r="X8" s="1934"/>
      <c r="Y8" s="1934"/>
      <c r="Z8" s="1934"/>
      <c r="AA8" s="1934"/>
      <c r="AB8" s="11"/>
    </row>
    <row r="9" spans="1:28" ht="9" customHeight="1" thickBot="1" x14ac:dyDescent="0.4">
      <c r="A9" s="234"/>
      <c r="B9" s="10"/>
      <c r="C9" s="3"/>
      <c r="D9" s="3"/>
      <c r="E9" s="3"/>
      <c r="F9" s="3"/>
      <c r="G9" s="3"/>
      <c r="H9" s="3"/>
      <c r="I9" s="57"/>
      <c r="J9" s="57"/>
      <c r="K9" s="57"/>
      <c r="L9" s="57"/>
      <c r="M9" s="57"/>
      <c r="N9" s="57"/>
      <c r="O9" s="57"/>
      <c r="P9" s="57"/>
      <c r="Q9" s="57"/>
      <c r="R9" s="57"/>
      <c r="S9" s="57"/>
      <c r="T9" s="57"/>
      <c r="U9" s="57"/>
      <c r="V9" s="57"/>
      <c r="W9" s="3"/>
      <c r="X9" s="3"/>
      <c r="Y9" s="3"/>
      <c r="Z9" s="3"/>
      <c r="AA9" s="3"/>
      <c r="AB9" s="11"/>
    </row>
    <row r="10" spans="1:28" ht="15" customHeight="1" thickBot="1" x14ac:dyDescent="0.4">
      <c r="A10" s="234"/>
      <c r="B10" s="10"/>
      <c r="C10" s="488" t="s">
        <v>5</v>
      </c>
      <c r="D10" s="489"/>
      <c r="E10" s="489"/>
      <c r="F10" s="489"/>
      <c r="G10" s="489"/>
      <c r="H10" s="490"/>
      <c r="I10" s="548" t="s">
        <v>405</v>
      </c>
      <c r="J10" s="549"/>
      <c r="K10" s="549"/>
      <c r="L10" s="549"/>
      <c r="M10" s="549"/>
      <c r="N10" s="549"/>
      <c r="O10" s="549"/>
      <c r="P10" s="549"/>
      <c r="Q10" s="550"/>
      <c r="R10" s="500" t="s">
        <v>7</v>
      </c>
      <c r="S10" s="501"/>
      <c r="T10" s="501"/>
      <c r="U10" s="502"/>
      <c r="V10" s="557" t="s">
        <v>8</v>
      </c>
      <c r="W10" s="558"/>
      <c r="X10" s="558"/>
      <c r="Y10" s="558"/>
      <c r="Z10" s="558"/>
      <c r="AA10" s="558"/>
      <c r="AB10" s="11"/>
    </row>
    <row r="11" spans="1:28" ht="14.5" customHeight="1" thickBot="1" x14ac:dyDescent="0.4">
      <c r="A11" s="234"/>
      <c r="B11" s="10"/>
      <c r="C11" s="1930"/>
      <c r="D11" s="1931"/>
      <c r="E11" s="1931"/>
      <c r="F11" s="1931"/>
      <c r="G11" s="1931"/>
      <c r="H11" s="1932"/>
      <c r="I11" s="911"/>
      <c r="J11" s="842"/>
      <c r="K11" s="842"/>
      <c r="L11" s="842"/>
      <c r="M11" s="842"/>
      <c r="N11" s="842"/>
      <c r="O11" s="842"/>
      <c r="P11" s="842"/>
      <c r="Q11" s="2244"/>
      <c r="R11" s="517" t="s">
        <v>406</v>
      </c>
      <c r="S11" s="485"/>
      <c r="T11" s="485"/>
      <c r="U11" s="541"/>
      <c r="V11" s="1935">
        <v>4</v>
      </c>
      <c r="W11" s="1936"/>
      <c r="X11" s="1936"/>
      <c r="Y11" s="1936"/>
      <c r="Z11" s="1936"/>
      <c r="AA11" s="1936"/>
      <c r="AB11" s="11"/>
    </row>
    <row r="12" spans="1:28" ht="10.9" customHeight="1" thickBot="1" x14ac:dyDescent="0.4">
      <c r="A12" s="234"/>
      <c r="B12" s="12"/>
      <c r="C12" s="4"/>
      <c r="D12" s="4"/>
      <c r="E12" s="4"/>
      <c r="F12" s="4"/>
      <c r="G12" s="4"/>
      <c r="H12" s="4"/>
      <c r="I12" s="4"/>
      <c r="J12" s="4"/>
      <c r="K12" s="4"/>
      <c r="L12" s="4"/>
      <c r="M12" s="4"/>
      <c r="N12" s="4"/>
      <c r="O12" s="4"/>
      <c r="P12" s="4"/>
      <c r="Q12" s="4"/>
      <c r="R12" s="4"/>
      <c r="S12" s="4"/>
      <c r="T12" s="4"/>
      <c r="U12" s="4"/>
      <c r="V12" s="4"/>
      <c r="W12" s="4"/>
      <c r="X12" s="4"/>
      <c r="Y12" s="4"/>
      <c r="Z12" s="4"/>
      <c r="AA12" s="4"/>
      <c r="AB12" s="58"/>
    </row>
    <row r="13" spans="1:28" ht="15" customHeight="1" x14ac:dyDescent="0.35">
      <c r="A13" s="234"/>
      <c r="B13" s="12"/>
      <c r="C13" s="488" t="s">
        <v>10</v>
      </c>
      <c r="D13" s="489"/>
      <c r="E13" s="489"/>
      <c r="F13" s="489"/>
      <c r="G13" s="489"/>
      <c r="H13" s="1953"/>
      <c r="I13" s="2254" t="s">
        <v>407</v>
      </c>
      <c r="J13" s="668"/>
      <c r="K13" s="668"/>
      <c r="L13" s="668"/>
      <c r="M13" s="668"/>
      <c r="N13" s="668"/>
      <c r="O13" s="668"/>
      <c r="P13" s="668"/>
      <c r="Q13" s="668"/>
      <c r="R13" s="668"/>
      <c r="S13" s="782"/>
      <c r="T13" s="557" t="s">
        <v>11</v>
      </c>
      <c r="U13" s="558"/>
      <c r="V13" s="558"/>
      <c r="W13" s="558"/>
      <c r="X13" s="558"/>
      <c r="Y13" s="558"/>
      <c r="Z13" s="558"/>
      <c r="AA13" s="559"/>
      <c r="AB13" s="58"/>
    </row>
    <row r="14" spans="1:28" ht="23.5" customHeight="1" thickBot="1" x14ac:dyDescent="0.4">
      <c r="A14" s="234"/>
      <c r="B14" s="12"/>
      <c r="C14" s="1930"/>
      <c r="D14" s="1931"/>
      <c r="E14" s="1931"/>
      <c r="F14" s="1931"/>
      <c r="G14" s="1931"/>
      <c r="H14" s="1954"/>
      <c r="I14" s="2255"/>
      <c r="J14" s="623"/>
      <c r="K14" s="623"/>
      <c r="L14" s="623"/>
      <c r="M14" s="623"/>
      <c r="N14" s="623"/>
      <c r="O14" s="623"/>
      <c r="P14" s="623"/>
      <c r="Q14" s="623"/>
      <c r="R14" s="623"/>
      <c r="S14" s="2256"/>
      <c r="T14" s="1935" t="s">
        <v>12</v>
      </c>
      <c r="U14" s="1936"/>
      <c r="V14" s="1936"/>
      <c r="W14" s="1936"/>
      <c r="X14" s="1936"/>
      <c r="Y14" s="1936"/>
      <c r="Z14" s="1936"/>
      <c r="AA14" s="1961"/>
      <c r="AB14" s="58"/>
    </row>
    <row r="15" spans="1:28" ht="9.65" customHeight="1" thickBot="1" x14ac:dyDescent="0.4">
      <c r="A15" s="234"/>
      <c r="B15" s="12"/>
      <c r="C15" s="4"/>
      <c r="D15" s="4"/>
      <c r="E15" s="4"/>
      <c r="F15" s="4"/>
      <c r="G15" s="4"/>
      <c r="H15" s="4"/>
      <c r="I15" s="4"/>
      <c r="J15" s="4"/>
      <c r="K15" s="4"/>
      <c r="L15" s="4"/>
      <c r="M15" s="4"/>
      <c r="N15" s="4"/>
      <c r="O15" s="4"/>
      <c r="P15" s="4"/>
      <c r="Q15" s="4"/>
      <c r="R15" s="4"/>
      <c r="S15" s="4"/>
      <c r="T15" s="4"/>
      <c r="U15" s="4"/>
      <c r="V15" s="4"/>
      <c r="W15" s="4"/>
      <c r="X15" s="4"/>
      <c r="Y15" s="4"/>
      <c r="Z15" s="4"/>
      <c r="AA15" s="4"/>
      <c r="AB15" s="58"/>
    </row>
    <row r="16" spans="1:28" ht="42" customHeight="1" thickBot="1" x14ac:dyDescent="0.4">
      <c r="A16" s="234"/>
      <c r="B16" s="12"/>
      <c r="C16" s="500" t="s">
        <v>13</v>
      </c>
      <c r="D16" s="501"/>
      <c r="E16" s="501"/>
      <c r="F16" s="501"/>
      <c r="G16" s="501"/>
      <c r="H16" s="1943"/>
      <c r="I16" s="1944" t="s">
        <v>408</v>
      </c>
      <c r="J16" s="485"/>
      <c r="K16" s="485"/>
      <c r="L16" s="485"/>
      <c r="M16" s="485"/>
      <c r="N16" s="485"/>
      <c r="O16" s="485"/>
      <c r="P16" s="485"/>
      <c r="Q16" s="485"/>
      <c r="R16" s="485"/>
      <c r="S16" s="485"/>
      <c r="T16" s="485"/>
      <c r="U16" s="485"/>
      <c r="V16" s="485"/>
      <c r="W16" s="485"/>
      <c r="X16" s="485"/>
      <c r="Y16" s="485"/>
      <c r="Z16" s="485"/>
      <c r="AA16" s="1945"/>
      <c r="AB16" s="58"/>
    </row>
    <row r="17" spans="1:28" ht="8.5" customHeight="1" thickBot="1" x14ac:dyDescent="0.4">
      <c r="A17" s="234"/>
      <c r="B17" s="12"/>
      <c r="C17" s="57"/>
      <c r="D17" s="57"/>
      <c r="E17" s="57"/>
      <c r="F17" s="57"/>
      <c r="G17" s="57"/>
      <c r="H17" s="57"/>
      <c r="I17" s="114"/>
      <c r="J17" s="114"/>
      <c r="K17" s="114"/>
      <c r="L17" s="114"/>
      <c r="M17" s="114"/>
      <c r="N17" s="114"/>
      <c r="O17" s="114"/>
      <c r="P17" s="114"/>
      <c r="Q17" s="114"/>
      <c r="R17" s="114"/>
      <c r="S17" s="114"/>
      <c r="T17" s="114"/>
      <c r="U17" s="114"/>
      <c r="V17" s="114"/>
      <c r="W17" s="114"/>
      <c r="X17" s="114"/>
      <c r="Y17" s="114"/>
      <c r="Z17" s="114"/>
      <c r="AA17" s="114"/>
      <c r="AB17" s="58"/>
    </row>
    <row r="18" spans="1:28" ht="60" customHeight="1" thickBot="1" x14ac:dyDescent="0.4">
      <c r="A18" s="234"/>
      <c r="B18" s="12"/>
      <c r="C18" s="500" t="s">
        <v>67</v>
      </c>
      <c r="D18" s="501"/>
      <c r="E18" s="501"/>
      <c r="F18" s="501"/>
      <c r="G18" s="501"/>
      <c r="H18" s="1943"/>
      <c r="I18" s="1944" t="s">
        <v>409</v>
      </c>
      <c r="J18" s="485"/>
      <c r="K18" s="485"/>
      <c r="L18" s="485"/>
      <c r="M18" s="485"/>
      <c r="N18" s="485"/>
      <c r="O18" s="485"/>
      <c r="P18" s="485"/>
      <c r="Q18" s="485"/>
      <c r="R18" s="485"/>
      <c r="S18" s="485"/>
      <c r="T18" s="485"/>
      <c r="U18" s="485"/>
      <c r="V18" s="485"/>
      <c r="W18" s="485"/>
      <c r="X18" s="485"/>
      <c r="Y18" s="485"/>
      <c r="Z18" s="485"/>
      <c r="AA18" s="1945"/>
      <c r="AB18" s="58"/>
    </row>
    <row r="19" spans="1:28" ht="9.65" customHeight="1" thickBot="1" x14ac:dyDescent="0.4">
      <c r="A19" s="234"/>
      <c r="B19" s="12"/>
      <c r="C19" s="57"/>
      <c r="D19" s="57"/>
      <c r="E19" s="57"/>
      <c r="F19" s="57"/>
      <c r="G19" s="57"/>
      <c r="H19" s="57"/>
      <c r="I19" s="114"/>
      <c r="J19" s="114"/>
      <c r="K19" s="114"/>
      <c r="L19" s="114"/>
      <c r="M19" s="114"/>
      <c r="N19" s="114"/>
      <c r="O19" s="114"/>
      <c r="P19" s="114"/>
      <c r="Q19" s="114"/>
      <c r="R19" s="114"/>
      <c r="S19" s="114"/>
      <c r="T19" s="114"/>
      <c r="U19" s="114"/>
      <c r="V19" s="114"/>
      <c r="W19" s="114"/>
      <c r="X19" s="114"/>
      <c r="Y19" s="114"/>
      <c r="Z19" s="114"/>
      <c r="AA19" s="114"/>
      <c r="AB19" s="58"/>
    </row>
    <row r="20" spans="1:28" ht="15" customHeight="1" x14ac:dyDescent="0.35">
      <c r="A20" s="234"/>
      <c r="B20" s="12"/>
      <c r="C20" s="488" t="s">
        <v>592</v>
      </c>
      <c r="D20" s="489"/>
      <c r="E20" s="489"/>
      <c r="F20" s="489"/>
      <c r="G20" s="489"/>
      <c r="H20" s="490"/>
      <c r="I20" s="2245" t="s">
        <v>1425</v>
      </c>
      <c r="J20" s="2246"/>
      <c r="K20" s="2246"/>
      <c r="L20" s="2247"/>
      <c r="M20" s="557" t="s">
        <v>18</v>
      </c>
      <c r="N20" s="558"/>
      <c r="O20" s="558"/>
      <c r="P20" s="558"/>
      <c r="Q20" s="558"/>
      <c r="R20" s="558"/>
      <c r="S20" s="1226"/>
      <c r="T20" s="557" t="s">
        <v>19</v>
      </c>
      <c r="U20" s="558"/>
      <c r="V20" s="558"/>
      <c r="W20" s="558"/>
      <c r="X20" s="558"/>
      <c r="Y20" s="558"/>
      <c r="Z20" s="558"/>
      <c r="AA20" s="558"/>
      <c r="AB20" s="58"/>
    </row>
    <row r="21" spans="1:28" ht="14" customHeight="1" thickBot="1" x14ac:dyDescent="0.4">
      <c r="A21" s="234"/>
      <c r="B21" s="12"/>
      <c r="C21" s="776"/>
      <c r="D21" s="777"/>
      <c r="E21" s="777"/>
      <c r="F21" s="777"/>
      <c r="G21" s="777"/>
      <c r="H21" s="778"/>
      <c r="I21" s="2248"/>
      <c r="J21" s="2249"/>
      <c r="K21" s="2249"/>
      <c r="L21" s="2250"/>
      <c r="M21" s="2251" t="s">
        <v>20</v>
      </c>
      <c r="N21" s="2252"/>
      <c r="O21" s="2252"/>
      <c r="P21" s="2252"/>
      <c r="Q21" s="2252"/>
      <c r="R21" s="2252"/>
      <c r="S21" s="2253"/>
      <c r="T21" s="1935" t="s">
        <v>21</v>
      </c>
      <c r="U21" s="1936"/>
      <c r="V21" s="1936"/>
      <c r="W21" s="1936"/>
      <c r="X21" s="1936"/>
      <c r="Y21" s="1936"/>
      <c r="Z21" s="1936"/>
      <c r="AA21" s="1936"/>
      <c r="AB21" s="58"/>
    </row>
    <row r="22" spans="1:28" ht="8.5" customHeight="1" thickBot="1" x14ac:dyDescent="0.4">
      <c r="A22" s="234"/>
      <c r="B22" s="12"/>
      <c r="C22" s="4"/>
      <c r="D22" s="4"/>
      <c r="E22" s="4"/>
      <c r="F22" s="4"/>
      <c r="G22" s="4"/>
      <c r="H22" s="4"/>
      <c r="I22" s="4"/>
      <c r="J22" s="4"/>
      <c r="K22" s="4"/>
      <c r="L22" s="4"/>
      <c r="M22" s="4"/>
      <c r="N22" s="4"/>
      <c r="O22" s="4"/>
      <c r="P22" s="4"/>
      <c r="Q22" s="4"/>
      <c r="R22" s="4"/>
      <c r="S22" s="4"/>
      <c r="T22" s="4"/>
      <c r="U22" s="4"/>
      <c r="V22" s="4"/>
      <c r="W22" s="4"/>
      <c r="X22" s="4"/>
      <c r="Y22" s="4"/>
      <c r="Z22" s="4"/>
      <c r="AA22" s="4"/>
      <c r="AB22" s="58"/>
    </row>
    <row r="23" spans="1:28" ht="28" customHeight="1" x14ac:dyDescent="0.35">
      <c r="A23" s="234"/>
      <c r="B23" s="12"/>
      <c r="C23" s="557" t="s">
        <v>22</v>
      </c>
      <c r="D23" s="558"/>
      <c r="E23" s="558"/>
      <c r="F23" s="558"/>
      <c r="G23" s="558"/>
      <c r="H23" s="558"/>
      <c r="I23" s="1226"/>
      <c r="J23" s="557" t="s">
        <v>23</v>
      </c>
      <c r="K23" s="558"/>
      <c r="L23" s="558"/>
      <c r="M23" s="558"/>
      <c r="N23" s="558"/>
      <c r="O23" s="558"/>
      <c r="P23" s="1226"/>
      <c r="Q23" s="557" t="s">
        <v>24</v>
      </c>
      <c r="R23" s="558"/>
      <c r="S23" s="558"/>
      <c r="T23" s="558"/>
      <c r="U23" s="558"/>
      <c r="V23" s="558"/>
      <c r="W23" s="558"/>
      <c r="X23" s="558"/>
      <c r="Y23" s="558"/>
      <c r="Z23" s="558"/>
      <c r="AA23" s="558"/>
      <c r="AB23" s="58"/>
    </row>
    <row r="24" spans="1:28" ht="28.5" customHeight="1" thickBot="1" x14ac:dyDescent="0.4">
      <c r="A24" s="234"/>
      <c r="B24" s="12"/>
      <c r="C24" s="1935" t="s">
        <v>410</v>
      </c>
      <c r="D24" s="1936"/>
      <c r="E24" s="1936"/>
      <c r="F24" s="1936"/>
      <c r="G24" s="1936"/>
      <c r="H24" s="1936"/>
      <c r="I24" s="1971"/>
      <c r="J24" s="1935" t="s">
        <v>411</v>
      </c>
      <c r="K24" s="1936"/>
      <c r="L24" s="1936"/>
      <c r="M24" s="1936"/>
      <c r="N24" s="1936"/>
      <c r="O24" s="1936"/>
      <c r="P24" s="1961"/>
      <c r="Q24" s="1972" t="s">
        <v>412</v>
      </c>
      <c r="R24" s="1200"/>
      <c r="S24" s="1200"/>
      <c r="T24" s="1200"/>
      <c r="U24" s="1200"/>
      <c r="V24" s="1200"/>
      <c r="W24" s="1200"/>
      <c r="X24" s="1200"/>
      <c r="Y24" s="1200"/>
      <c r="Z24" s="1200"/>
      <c r="AA24" s="1201"/>
      <c r="AB24" s="58"/>
    </row>
    <row r="25" spans="1:28" ht="12.75" customHeight="1" thickBot="1" x14ac:dyDescent="0.4">
      <c r="A25" s="234"/>
      <c r="B25" s="12"/>
      <c r="C25" s="4"/>
      <c r="D25" s="4"/>
      <c r="E25" s="4"/>
      <c r="F25" s="4"/>
      <c r="G25" s="4"/>
      <c r="H25" s="4"/>
      <c r="I25" s="4"/>
      <c r="J25" s="4"/>
      <c r="K25" s="4"/>
      <c r="L25" s="4"/>
      <c r="M25" s="4"/>
      <c r="N25" s="4"/>
      <c r="O25" s="4"/>
      <c r="P25" s="4"/>
      <c r="Q25" s="4"/>
      <c r="R25" s="4"/>
      <c r="S25" s="4"/>
      <c r="T25" s="4"/>
      <c r="U25" s="4"/>
      <c r="V25" s="4"/>
      <c r="W25" s="4"/>
      <c r="X25" s="4"/>
      <c r="Y25" s="4"/>
      <c r="Z25" s="4"/>
      <c r="AA25" s="4"/>
      <c r="AB25" s="58"/>
    </row>
    <row r="26" spans="1:28" ht="28.9" customHeight="1" thickBot="1" x14ac:dyDescent="0.4">
      <c r="A26" s="234"/>
      <c r="B26" s="12"/>
      <c r="C26" s="500" t="s">
        <v>26</v>
      </c>
      <c r="D26" s="501"/>
      <c r="E26" s="501"/>
      <c r="F26" s="501"/>
      <c r="G26" s="501"/>
      <c r="H26" s="1943"/>
      <c r="I26" s="1944" t="s">
        <v>413</v>
      </c>
      <c r="J26" s="485"/>
      <c r="K26" s="485"/>
      <c r="L26" s="485"/>
      <c r="M26" s="485"/>
      <c r="N26" s="485"/>
      <c r="O26" s="485"/>
      <c r="P26" s="485"/>
      <c r="Q26" s="485"/>
      <c r="R26" s="485"/>
      <c r="S26" s="485"/>
      <c r="T26" s="485"/>
      <c r="U26" s="485"/>
      <c r="V26" s="485"/>
      <c r="W26" s="485"/>
      <c r="X26" s="485"/>
      <c r="Y26" s="485"/>
      <c r="Z26" s="485"/>
      <c r="AA26" s="1945"/>
      <c r="AB26" s="58"/>
    </row>
    <row r="27" spans="1:28" ht="7.15" customHeight="1" thickBot="1" x14ac:dyDescent="0.4">
      <c r="A27" s="234"/>
      <c r="B27" s="12"/>
      <c r="C27" s="57"/>
      <c r="D27" s="57"/>
      <c r="E27" s="57"/>
      <c r="F27" s="57"/>
      <c r="G27" s="57"/>
      <c r="H27" s="57"/>
      <c r="I27" s="114"/>
      <c r="J27" s="114"/>
      <c r="K27" s="114"/>
      <c r="L27" s="114"/>
      <c r="M27" s="114"/>
      <c r="N27" s="114"/>
      <c r="O27" s="114"/>
      <c r="P27" s="114"/>
      <c r="Q27" s="114"/>
      <c r="R27" s="114"/>
      <c r="S27" s="114"/>
      <c r="T27" s="114"/>
      <c r="U27" s="114"/>
      <c r="V27" s="114"/>
      <c r="W27" s="114"/>
      <c r="X27" s="114"/>
      <c r="Y27" s="114"/>
      <c r="Z27" s="114"/>
      <c r="AA27" s="114"/>
      <c r="AB27" s="58"/>
    </row>
    <row r="28" spans="1:28" ht="42" customHeight="1" thickBot="1" x14ac:dyDescent="0.4">
      <c r="A28" s="234"/>
      <c r="B28" s="12"/>
      <c r="C28" s="500" t="s">
        <v>28</v>
      </c>
      <c r="D28" s="501"/>
      <c r="E28" s="501"/>
      <c r="F28" s="501"/>
      <c r="G28" s="501"/>
      <c r="H28" s="502"/>
      <c r="I28" s="2257">
        <v>1</v>
      </c>
      <c r="J28" s="2258"/>
      <c r="K28" s="1962" t="s">
        <v>29</v>
      </c>
      <c r="L28" s="1963"/>
      <c r="M28" s="1963"/>
      <c r="N28" s="1964"/>
      <c r="O28" s="1965" t="s">
        <v>30</v>
      </c>
      <c r="P28" s="1966"/>
      <c r="Q28" s="1966"/>
      <c r="R28" s="1967"/>
      <c r="S28" s="204" t="s">
        <v>32</v>
      </c>
      <c r="T28" s="1965" t="s">
        <v>31</v>
      </c>
      <c r="U28" s="1966"/>
      <c r="V28" s="1967"/>
      <c r="W28" s="5"/>
      <c r="X28" s="1968" t="s">
        <v>251</v>
      </c>
      <c r="Y28" s="1969"/>
      <c r="Z28" s="1970"/>
      <c r="AA28" s="6"/>
      <c r="AB28" s="58"/>
    </row>
    <row r="29" spans="1:28" ht="8.5" customHeight="1" thickBot="1" x14ac:dyDescent="0.4">
      <c r="A29" s="234"/>
      <c r="B29" s="12"/>
      <c r="C29" s="4"/>
      <c r="D29" s="4"/>
      <c r="E29" s="4"/>
      <c r="F29" s="4"/>
      <c r="G29" s="4"/>
      <c r="H29" s="4"/>
      <c r="I29" s="4"/>
      <c r="J29" s="4"/>
      <c r="K29" s="4"/>
      <c r="L29" s="4"/>
      <c r="M29" s="4"/>
      <c r="N29" s="4"/>
      <c r="O29" s="4"/>
      <c r="P29" s="4"/>
      <c r="Q29" s="4"/>
      <c r="R29" s="4"/>
      <c r="S29" s="4"/>
      <c r="T29" s="4"/>
      <c r="U29" s="4"/>
      <c r="V29" s="4"/>
      <c r="W29" s="4"/>
      <c r="X29" s="4"/>
      <c r="Y29" s="4"/>
      <c r="Z29" s="4"/>
      <c r="AA29" s="4"/>
      <c r="AB29" s="58"/>
    </row>
    <row r="30" spans="1:28" ht="15" customHeight="1" x14ac:dyDescent="0.35">
      <c r="A30" s="234"/>
      <c r="B30" s="12"/>
      <c r="C30" s="560" t="s">
        <v>34</v>
      </c>
      <c r="D30" s="561"/>
      <c r="E30" s="561"/>
      <c r="F30" s="561"/>
      <c r="G30" s="561"/>
      <c r="H30" s="561"/>
      <c r="I30" s="561"/>
      <c r="J30" s="562"/>
      <c r="K30" s="569" t="s">
        <v>35</v>
      </c>
      <c r="L30" s="570"/>
      <c r="M30" s="570"/>
      <c r="N30" s="570"/>
      <c r="O30" s="570"/>
      <c r="P30" s="570"/>
      <c r="Q30" s="570"/>
      <c r="R30" s="571"/>
      <c r="S30" s="572" t="s">
        <v>36</v>
      </c>
      <c r="T30" s="573"/>
      <c r="U30" s="573"/>
      <c r="V30" s="573"/>
      <c r="W30" s="1974"/>
      <c r="X30" s="1975" t="s">
        <v>37</v>
      </c>
      <c r="Y30" s="1976"/>
      <c r="Z30" s="1976"/>
      <c r="AA30" s="1977"/>
      <c r="AB30" s="58"/>
    </row>
    <row r="31" spans="1:28" ht="11.5" customHeight="1" x14ac:dyDescent="0.35">
      <c r="A31" s="234"/>
      <c r="B31" s="12"/>
      <c r="C31" s="563"/>
      <c r="D31" s="564"/>
      <c r="E31" s="564"/>
      <c r="F31" s="564"/>
      <c r="G31" s="564"/>
      <c r="H31" s="564"/>
      <c r="I31" s="564"/>
      <c r="J31" s="565"/>
      <c r="K31" s="577" t="s">
        <v>38</v>
      </c>
      <c r="L31" s="578"/>
      <c r="M31" s="578"/>
      <c r="N31" s="579"/>
      <c r="O31" s="580" t="s">
        <v>39</v>
      </c>
      <c r="P31" s="578"/>
      <c r="Q31" s="578"/>
      <c r="R31" s="579"/>
      <c r="S31" s="580" t="s">
        <v>38</v>
      </c>
      <c r="T31" s="579"/>
      <c r="U31" s="580" t="s">
        <v>39</v>
      </c>
      <c r="V31" s="578"/>
      <c r="W31" s="579"/>
      <c r="X31" s="580" t="s">
        <v>38</v>
      </c>
      <c r="Y31" s="579"/>
      <c r="Z31" s="580" t="s">
        <v>39</v>
      </c>
      <c r="AA31" s="579"/>
      <c r="AB31" s="58"/>
    </row>
    <row r="32" spans="1:28" ht="13.15" customHeight="1" thickBot="1" x14ac:dyDescent="0.4">
      <c r="A32" s="234"/>
      <c r="B32" s="12"/>
      <c r="C32" s="563"/>
      <c r="D32" s="564"/>
      <c r="E32" s="564"/>
      <c r="F32" s="564"/>
      <c r="G32" s="564"/>
      <c r="H32" s="564"/>
      <c r="I32" s="564"/>
      <c r="J32" s="565"/>
      <c r="K32" s="582">
        <v>0</v>
      </c>
      <c r="L32" s="583"/>
      <c r="M32" s="583"/>
      <c r="N32" s="584"/>
      <c r="O32" s="554">
        <v>0.59</v>
      </c>
      <c r="P32" s="555"/>
      <c r="Q32" s="555"/>
      <c r="R32" s="556"/>
      <c r="S32" s="554">
        <v>0.6</v>
      </c>
      <c r="T32" s="556"/>
      <c r="U32" s="554">
        <v>0.69</v>
      </c>
      <c r="V32" s="555"/>
      <c r="W32" s="556"/>
      <c r="X32" s="554">
        <v>0.7</v>
      </c>
      <c r="Y32" s="556"/>
      <c r="Z32" s="554">
        <v>1</v>
      </c>
      <c r="AA32" s="556"/>
      <c r="AB32" s="58"/>
    </row>
    <row r="33" spans="1:28" ht="8.5" customHeight="1" thickBot="1" x14ac:dyDescent="0.4">
      <c r="A33" s="234"/>
      <c r="B33" s="12"/>
      <c r="C33" s="4"/>
      <c r="D33" s="4"/>
      <c r="E33" s="4"/>
      <c r="F33" s="4"/>
      <c r="G33" s="4"/>
      <c r="H33" s="4"/>
      <c r="I33" s="4"/>
      <c r="J33" s="4"/>
      <c r="K33" s="4"/>
      <c r="L33" s="4"/>
      <c r="M33" s="4"/>
      <c r="N33" s="4"/>
      <c r="O33" s="4"/>
      <c r="P33" s="4"/>
      <c r="Q33" s="4"/>
      <c r="R33" s="4"/>
      <c r="S33" s="4"/>
      <c r="T33" s="4"/>
      <c r="U33" s="4"/>
      <c r="V33" s="4"/>
      <c r="W33" s="4"/>
      <c r="X33" s="4"/>
      <c r="Y33" s="4"/>
      <c r="Z33" s="4"/>
      <c r="AA33" s="4"/>
      <c r="AB33" s="58"/>
    </row>
    <row r="34" spans="1:28" s="167" customFormat="1" ht="14" customHeight="1" thickBot="1" x14ac:dyDescent="0.4">
      <c r="A34" s="437"/>
      <c r="B34" s="217"/>
      <c r="C34" s="500" t="s">
        <v>40</v>
      </c>
      <c r="D34" s="501"/>
      <c r="E34" s="501"/>
      <c r="F34" s="501"/>
      <c r="G34" s="501"/>
      <c r="H34" s="501"/>
      <c r="I34" s="501"/>
      <c r="J34" s="501"/>
      <c r="K34" s="501"/>
      <c r="L34" s="501"/>
      <c r="M34" s="501"/>
      <c r="N34" s="501"/>
      <c r="O34" s="501"/>
      <c r="P34" s="501"/>
      <c r="Q34" s="501"/>
      <c r="R34" s="501"/>
      <c r="S34" s="501"/>
      <c r="T34" s="501"/>
      <c r="U34" s="501"/>
      <c r="V34" s="501"/>
      <c r="W34" s="501"/>
      <c r="X34" s="501"/>
      <c r="Y34" s="501"/>
      <c r="Z34" s="501"/>
      <c r="AA34" s="1943"/>
      <c r="AB34" s="58"/>
    </row>
    <row r="35" spans="1:28" s="167" customFormat="1" ht="97.5" customHeight="1" x14ac:dyDescent="0.35">
      <c r="A35" s="437"/>
      <c r="B35" s="217"/>
      <c r="C35" s="557" t="s">
        <v>41</v>
      </c>
      <c r="D35" s="558"/>
      <c r="E35" s="558"/>
      <c r="F35" s="558"/>
      <c r="G35" s="1226"/>
      <c r="H35" s="452" t="s">
        <v>414</v>
      </c>
      <c r="I35" s="452" t="s">
        <v>767</v>
      </c>
      <c r="J35" s="453" t="s">
        <v>42</v>
      </c>
      <c r="K35" s="557" t="s">
        <v>43</v>
      </c>
      <c r="L35" s="558"/>
      <c r="M35" s="558"/>
      <c r="N35" s="558"/>
      <c r="O35" s="558"/>
      <c r="P35" s="558"/>
      <c r="Q35" s="558"/>
      <c r="R35" s="558"/>
      <c r="S35" s="558"/>
      <c r="T35" s="558"/>
      <c r="U35" s="558"/>
      <c r="V35" s="558"/>
      <c r="W35" s="558"/>
      <c r="X35" s="558"/>
      <c r="Y35" s="558"/>
      <c r="Z35" s="558"/>
      <c r="AA35" s="558"/>
      <c r="AB35" s="58"/>
    </row>
    <row r="36" spans="1:28" s="167" customFormat="1" ht="112" customHeight="1" x14ac:dyDescent="0.35">
      <c r="A36" s="437"/>
      <c r="B36" s="217"/>
      <c r="C36" s="2275" t="s">
        <v>415</v>
      </c>
      <c r="D36" s="656"/>
      <c r="E36" s="656"/>
      <c r="F36" s="656"/>
      <c r="G36" s="657"/>
      <c r="H36" s="454">
        <v>4</v>
      </c>
      <c r="I36" s="454">
        <v>3</v>
      </c>
      <c r="J36" s="455">
        <v>0.75</v>
      </c>
      <c r="K36" s="2275" t="s">
        <v>1426</v>
      </c>
      <c r="L36" s="656"/>
      <c r="M36" s="656"/>
      <c r="N36" s="656"/>
      <c r="O36" s="656"/>
      <c r="P36" s="656"/>
      <c r="Q36" s="656"/>
      <c r="R36" s="656"/>
      <c r="S36" s="656"/>
      <c r="T36" s="656"/>
      <c r="U36" s="656"/>
      <c r="V36" s="656"/>
      <c r="W36" s="656"/>
      <c r="X36" s="656"/>
      <c r="Y36" s="656"/>
      <c r="Z36" s="656"/>
      <c r="AA36" s="657"/>
      <c r="AB36" s="58"/>
    </row>
    <row r="37" spans="1:28" s="167" customFormat="1" ht="30.75" customHeight="1" x14ac:dyDescent="0.35">
      <c r="A37" s="437"/>
      <c r="B37" s="217"/>
      <c r="C37" s="2275" t="s">
        <v>416</v>
      </c>
      <c r="D37" s="656"/>
      <c r="E37" s="656"/>
      <c r="F37" s="656"/>
      <c r="G37" s="657"/>
      <c r="H37" s="454">
        <v>6</v>
      </c>
      <c r="I37" s="454">
        <v>6</v>
      </c>
      <c r="J37" s="455">
        <v>1</v>
      </c>
      <c r="K37" s="2275" t="s">
        <v>768</v>
      </c>
      <c r="L37" s="656"/>
      <c r="M37" s="656"/>
      <c r="N37" s="656"/>
      <c r="O37" s="656"/>
      <c r="P37" s="656"/>
      <c r="Q37" s="656"/>
      <c r="R37" s="656"/>
      <c r="S37" s="656"/>
      <c r="T37" s="656"/>
      <c r="U37" s="656"/>
      <c r="V37" s="656"/>
      <c r="W37" s="656"/>
      <c r="X37" s="656"/>
      <c r="Y37" s="656"/>
      <c r="Z37" s="656"/>
      <c r="AA37" s="657"/>
      <c r="AB37" s="58"/>
    </row>
    <row r="38" spans="1:28" s="167" customFormat="1" ht="30.75" customHeight="1" x14ac:dyDescent="0.35">
      <c r="A38" s="437"/>
      <c r="B38" s="217"/>
      <c r="C38" s="2275" t="s">
        <v>417</v>
      </c>
      <c r="D38" s="656"/>
      <c r="E38" s="656"/>
      <c r="F38" s="656"/>
      <c r="G38" s="657"/>
      <c r="H38" s="454">
        <v>4</v>
      </c>
      <c r="I38" s="454">
        <v>4</v>
      </c>
      <c r="J38" s="455">
        <v>1</v>
      </c>
      <c r="K38" s="2275" t="s">
        <v>1427</v>
      </c>
      <c r="L38" s="656"/>
      <c r="M38" s="656"/>
      <c r="N38" s="656"/>
      <c r="O38" s="656"/>
      <c r="P38" s="656"/>
      <c r="Q38" s="656"/>
      <c r="R38" s="656"/>
      <c r="S38" s="656"/>
      <c r="T38" s="656"/>
      <c r="U38" s="656"/>
      <c r="V38" s="656"/>
      <c r="W38" s="656"/>
      <c r="X38" s="656"/>
      <c r="Y38" s="656"/>
      <c r="Z38" s="656"/>
      <c r="AA38" s="657"/>
      <c r="AB38" s="58"/>
    </row>
    <row r="39" spans="1:28" s="167" customFormat="1" ht="42" customHeight="1" x14ac:dyDescent="0.35">
      <c r="A39" s="437"/>
      <c r="B39" s="217"/>
      <c r="C39" s="2275" t="s">
        <v>418</v>
      </c>
      <c r="D39" s="656"/>
      <c r="E39" s="656"/>
      <c r="F39" s="656"/>
      <c r="G39" s="657"/>
      <c r="H39" s="454">
        <v>22</v>
      </c>
      <c r="I39" s="454">
        <v>20</v>
      </c>
      <c r="J39" s="455">
        <v>0.91</v>
      </c>
      <c r="K39" s="2275" t="s">
        <v>1428</v>
      </c>
      <c r="L39" s="656"/>
      <c r="M39" s="656"/>
      <c r="N39" s="656"/>
      <c r="O39" s="656"/>
      <c r="P39" s="656"/>
      <c r="Q39" s="656"/>
      <c r="R39" s="656"/>
      <c r="S39" s="656"/>
      <c r="T39" s="656"/>
      <c r="U39" s="656"/>
      <c r="V39" s="656"/>
      <c r="W39" s="656"/>
      <c r="X39" s="656"/>
      <c r="Y39" s="656"/>
      <c r="Z39" s="656"/>
      <c r="AA39" s="657"/>
      <c r="AB39" s="58"/>
    </row>
    <row r="40" spans="1:28" s="167" customFormat="1" ht="15.75" customHeight="1" x14ac:dyDescent="0.35">
      <c r="A40" s="437"/>
      <c r="B40" s="217"/>
      <c r="C40" s="2291" t="s">
        <v>46</v>
      </c>
      <c r="D40" s="2292"/>
      <c r="E40" s="2292"/>
      <c r="F40" s="2292"/>
      <c r="G40" s="2293"/>
      <c r="H40" s="456">
        <v>36</v>
      </c>
      <c r="I40" s="456">
        <v>33</v>
      </c>
      <c r="J40" s="457">
        <v>0.92</v>
      </c>
      <c r="K40" s="2294"/>
      <c r="L40" s="2295"/>
      <c r="M40" s="2295"/>
      <c r="N40" s="2295"/>
      <c r="O40" s="2295"/>
      <c r="P40" s="2295"/>
      <c r="Q40" s="2295"/>
      <c r="R40" s="2295"/>
      <c r="S40" s="2295"/>
      <c r="T40" s="2295"/>
      <c r="U40" s="2295"/>
      <c r="V40" s="2295"/>
      <c r="W40" s="2295"/>
      <c r="X40" s="2295"/>
      <c r="Y40" s="2295"/>
      <c r="Z40" s="2295"/>
      <c r="AA40" s="2296"/>
      <c r="AB40" s="58"/>
    </row>
    <row r="41" spans="1:28" s="167" customFormat="1" ht="9.75" customHeight="1" x14ac:dyDescent="0.35">
      <c r="A41" s="437"/>
      <c r="B41" s="2181"/>
      <c r="C41" s="2182"/>
      <c r="D41" s="2182"/>
      <c r="E41" s="4"/>
      <c r="F41" s="4"/>
      <c r="G41" s="4"/>
      <c r="H41" s="4"/>
      <c r="I41" s="4"/>
      <c r="J41" s="4"/>
      <c r="K41" s="4"/>
      <c r="L41" s="4"/>
      <c r="M41" s="4"/>
      <c r="N41" s="4"/>
      <c r="O41" s="4"/>
      <c r="P41" s="4"/>
      <c r="Q41" s="4"/>
      <c r="R41" s="4"/>
      <c r="S41" s="4"/>
      <c r="T41" s="4"/>
      <c r="U41" s="4"/>
      <c r="V41" s="4"/>
      <c r="W41" s="4"/>
      <c r="X41" s="4"/>
      <c r="Y41" s="4"/>
      <c r="Z41" s="4"/>
      <c r="AA41" s="4"/>
      <c r="AB41" s="58"/>
    </row>
    <row r="42" spans="1:28" s="167" customFormat="1" ht="11.25" customHeight="1" thickBot="1" x14ac:dyDescent="0.4">
      <c r="A42" s="437"/>
      <c r="B42" s="2181"/>
      <c r="C42" s="2182"/>
      <c r="D42" s="2182"/>
      <c r="E42" s="4"/>
      <c r="F42" s="4"/>
      <c r="G42" s="4"/>
      <c r="H42" s="4"/>
      <c r="I42" s="4"/>
      <c r="J42" s="4"/>
      <c r="K42" s="4"/>
      <c r="L42" s="4"/>
      <c r="M42" s="4"/>
      <c r="N42" s="4"/>
      <c r="O42" s="4"/>
      <c r="P42" s="4"/>
      <c r="Q42" s="4"/>
      <c r="R42" s="4"/>
      <c r="S42" s="4"/>
      <c r="T42" s="4"/>
      <c r="U42" s="4"/>
      <c r="V42" s="4"/>
      <c r="W42" s="4"/>
      <c r="X42" s="4"/>
      <c r="Y42" s="4"/>
      <c r="Z42" s="4"/>
      <c r="AA42" s="4"/>
      <c r="AB42" s="58"/>
    </row>
    <row r="43" spans="1:28" s="167" customFormat="1" ht="14.5" customHeight="1" x14ac:dyDescent="0.35">
      <c r="A43" s="437"/>
      <c r="B43" s="217"/>
      <c r="C43" s="2297" t="s">
        <v>47</v>
      </c>
      <c r="D43" s="2298"/>
      <c r="E43" s="2298"/>
      <c r="F43" s="2298"/>
      <c r="G43" s="2298"/>
      <c r="H43" s="2298"/>
      <c r="I43" s="2298"/>
      <c r="J43" s="2298"/>
      <c r="K43" s="2298"/>
      <c r="L43" s="2298"/>
      <c r="M43" s="2298"/>
      <c r="N43" s="2298"/>
      <c r="O43" s="2298"/>
      <c r="P43" s="2298"/>
      <c r="Q43" s="2298"/>
      <c r="R43" s="2298"/>
      <c r="S43" s="2298"/>
      <c r="T43" s="2298"/>
      <c r="U43" s="2298"/>
      <c r="V43" s="2298"/>
      <c r="W43" s="2298"/>
      <c r="X43" s="2298"/>
      <c r="Y43" s="2298"/>
      <c r="Z43" s="2298"/>
      <c r="AA43" s="2298"/>
      <c r="AB43" s="58"/>
    </row>
    <row r="44" spans="1:28" ht="1.1499999999999999" customHeight="1" thickBot="1" x14ac:dyDescent="0.4">
      <c r="A44" s="234"/>
      <c r="B44" s="12"/>
      <c r="C44" s="2299"/>
      <c r="D44" s="2300"/>
      <c r="E44" s="2300"/>
      <c r="F44" s="2300"/>
      <c r="G44" s="2300"/>
      <c r="H44" s="2300"/>
      <c r="I44" s="2300"/>
      <c r="J44" s="2300"/>
      <c r="K44" s="2300"/>
      <c r="L44" s="2300"/>
      <c r="M44" s="2300"/>
      <c r="N44" s="2300"/>
      <c r="O44" s="2300"/>
      <c r="P44" s="2300"/>
      <c r="Q44" s="2300"/>
      <c r="R44" s="2300"/>
      <c r="S44" s="2300"/>
      <c r="T44" s="2300"/>
      <c r="U44" s="2300"/>
      <c r="V44" s="2300"/>
      <c r="W44" s="2300"/>
      <c r="X44" s="2300"/>
      <c r="Y44" s="2300"/>
      <c r="Z44" s="2300"/>
      <c r="AA44" s="2300"/>
      <c r="AB44" s="58"/>
    </row>
    <row r="45" spans="1:28" x14ac:dyDescent="0.35">
      <c r="A45" s="234"/>
      <c r="B45" s="12"/>
      <c r="C45" s="667"/>
      <c r="D45" s="668"/>
      <c r="E45" s="668"/>
      <c r="F45" s="668"/>
      <c r="G45" s="668"/>
      <c r="H45" s="668"/>
      <c r="I45" s="668"/>
      <c r="J45" s="668"/>
      <c r="K45" s="668"/>
      <c r="L45" s="668"/>
      <c r="M45" s="668"/>
      <c r="N45" s="668"/>
      <c r="O45" s="668"/>
      <c r="P45" s="668"/>
      <c r="Q45" s="668"/>
      <c r="R45" s="668"/>
      <c r="S45" s="668"/>
      <c r="T45" s="668"/>
      <c r="U45" s="668"/>
      <c r="V45" s="668"/>
      <c r="W45" s="668"/>
      <c r="X45" s="668"/>
      <c r="Y45" s="668"/>
      <c r="Z45" s="668"/>
      <c r="AA45" s="668"/>
      <c r="AB45" s="58"/>
    </row>
    <row r="46" spans="1:28" x14ac:dyDescent="0.35">
      <c r="A46" s="234"/>
      <c r="B46" s="12"/>
      <c r="C46" s="619"/>
      <c r="D46" s="620"/>
      <c r="E46" s="620"/>
      <c r="F46" s="620"/>
      <c r="G46" s="620"/>
      <c r="H46" s="620"/>
      <c r="I46" s="620"/>
      <c r="J46" s="620"/>
      <c r="K46" s="620"/>
      <c r="L46" s="620"/>
      <c r="M46" s="620"/>
      <c r="N46" s="620"/>
      <c r="O46" s="620"/>
      <c r="P46" s="620"/>
      <c r="Q46" s="620"/>
      <c r="R46" s="620"/>
      <c r="S46" s="620"/>
      <c r="T46" s="620"/>
      <c r="U46" s="620"/>
      <c r="V46" s="620"/>
      <c r="W46" s="620"/>
      <c r="X46" s="620"/>
      <c r="Y46" s="620"/>
      <c r="Z46" s="620"/>
      <c r="AA46" s="620"/>
      <c r="AB46" s="58"/>
    </row>
    <row r="47" spans="1:28" x14ac:dyDescent="0.35">
      <c r="A47" s="234"/>
      <c r="B47" s="12"/>
      <c r="C47" s="619"/>
      <c r="D47" s="620"/>
      <c r="E47" s="620"/>
      <c r="F47" s="620"/>
      <c r="G47" s="620"/>
      <c r="H47" s="620"/>
      <c r="I47" s="620"/>
      <c r="J47" s="620"/>
      <c r="K47" s="620"/>
      <c r="L47" s="620"/>
      <c r="M47" s="620"/>
      <c r="N47" s="620"/>
      <c r="O47" s="620"/>
      <c r="P47" s="620"/>
      <c r="Q47" s="620"/>
      <c r="R47" s="620"/>
      <c r="S47" s="620"/>
      <c r="T47" s="620"/>
      <c r="U47" s="620"/>
      <c r="V47" s="620"/>
      <c r="W47" s="620"/>
      <c r="X47" s="620"/>
      <c r="Y47" s="620"/>
      <c r="Z47" s="620"/>
      <c r="AA47" s="620"/>
      <c r="AB47" s="58"/>
    </row>
    <row r="48" spans="1:28" x14ac:dyDescent="0.35">
      <c r="A48" s="234"/>
      <c r="B48" s="12"/>
      <c r="C48" s="619"/>
      <c r="D48" s="620"/>
      <c r="E48" s="620"/>
      <c r="F48" s="620"/>
      <c r="G48" s="620"/>
      <c r="H48" s="620"/>
      <c r="I48" s="620"/>
      <c r="J48" s="620"/>
      <c r="K48" s="620"/>
      <c r="L48" s="620"/>
      <c r="M48" s="620"/>
      <c r="N48" s="620"/>
      <c r="O48" s="620"/>
      <c r="P48" s="620"/>
      <c r="Q48" s="620"/>
      <c r="R48" s="620"/>
      <c r="S48" s="620"/>
      <c r="T48" s="620"/>
      <c r="U48" s="620"/>
      <c r="V48" s="620"/>
      <c r="W48" s="620"/>
      <c r="X48" s="620"/>
      <c r="Y48" s="620"/>
      <c r="Z48" s="620"/>
      <c r="AA48" s="620"/>
      <c r="AB48" s="58"/>
    </row>
    <row r="49" spans="1:28" x14ac:dyDescent="0.35">
      <c r="A49" s="234"/>
      <c r="B49" s="12"/>
      <c r="C49" s="619"/>
      <c r="D49" s="620"/>
      <c r="E49" s="620"/>
      <c r="F49" s="620"/>
      <c r="G49" s="620"/>
      <c r="H49" s="620"/>
      <c r="I49" s="620"/>
      <c r="J49" s="620"/>
      <c r="K49" s="620"/>
      <c r="L49" s="620"/>
      <c r="M49" s="620"/>
      <c r="N49" s="620"/>
      <c r="O49" s="620"/>
      <c r="P49" s="620"/>
      <c r="Q49" s="620"/>
      <c r="R49" s="620"/>
      <c r="S49" s="620"/>
      <c r="T49" s="620"/>
      <c r="U49" s="620"/>
      <c r="V49" s="620"/>
      <c r="W49" s="620"/>
      <c r="X49" s="620"/>
      <c r="Y49" s="620"/>
      <c r="Z49" s="620"/>
      <c r="AA49" s="620"/>
      <c r="AB49" s="58"/>
    </row>
    <row r="50" spans="1:28" x14ac:dyDescent="0.35">
      <c r="A50" s="234"/>
      <c r="B50" s="12"/>
      <c r="C50" s="619"/>
      <c r="D50" s="620"/>
      <c r="E50" s="620"/>
      <c r="F50" s="620"/>
      <c r="G50" s="620"/>
      <c r="H50" s="620"/>
      <c r="I50" s="620"/>
      <c r="J50" s="620"/>
      <c r="K50" s="620"/>
      <c r="L50" s="620"/>
      <c r="M50" s="620"/>
      <c r="N50" s="620"/>
      <c r="O50" s="620"/>
      <c r="P50" s="620"/>
      <c r="Q50" s="620"/>
      <c r="R50" s="620"/>
      <c r="S50" s="620"/>
      <c r="T50" s="620"/>
      <c r="U50" s="620"/>
      <c r="V50" s="620"/>
      <c r="W50" s="620"/>
      <c r="X50" s="620"/>
      <c r="Y50" s="620"/>
      <c r="Z50" s="620"/>
      <c r="AA50" s="620"/>
      <c r="AB50" s="58"/>
    </row>
    <row r="51" spans="1:28" ht="90" customHeight="1" x14ac:dyDescent="0.35">
      <c r="A51" s="234"/>
      <c r="B51" s="12"/>
      <c r="C51" s="619"/>
      <c r="D51" s="620"/>
      <c r="E51" s="620"/>
      <c r="F51" s="620"/>
      <c r="G51" s="620"/>
      <c r="H51" s="620"/>
      <c r="I51" s="620"/>
      <c r="J51" s="620"/>
      <c r="K51" s="620"/>
      <c r="L51" s="620"/>
      <c r="M51" s="620"/>
      <c r="N51" s="620"/>
      <c r="O51" s="620"/>
      <c r="P51" s="620"/>
      <c r="Q51" s="620"/>
      <c r="R51" s="620"/>
      <c r="S51" s="620"/>
      <c r="T51" s="620"/>
      <c r="U51" s="620"/>
      <c r="V51" s="620"/>
      <c r="W51" s="620"/>
      <c r="X51" s="620"/>
      <c r="Y51" s="620"/>
      <c r="Z51" s="620"/>
      <c r="AA51" s="620"/>
      <c r="AB51" s="58"/>
    </row>
    <row r="52" spans="1:28" ht="9" customHeight="1" x14ac:dyDescent="0.35">
      <c r="A52" s="234"/>
      <c r="B52" s="13"/>
      <c r="C52" s="211"/>
      <c r="D52" s="211"/>
      <c r="E52" s="211"/>
      <c r="F52" s="211"/>
      <c r="G52" s="211"/>
      <c r="H52" s="211"/>
      <c r="I52" s="211"/>
      <c r="J52" s="211"/>
      <c r="K52" s="211"/>
      <c r="L52" s="211"/>
      <c r="M52" s="211"/>
      <c r="N52" s="211"/>
      <c r="O52" s="211"/>
      <c r="P52" s="211"/>
      <c r="Q52" s="211"/>
      <c r="R52" s="211"/>
      <c r="S52" s="211"/>
      <c r="T52" s="211"/>
      <c r="U52" s="211"/>
      <c r="V52" s="211"/>
      <c r="W52" s="211"/>
      <c r="X52" s="211"/>
      <c r="Y52" s="211"/>
      <c r="Z52" s="211"/>
      <c r="AA52" s="211"/>
      <c r="AB52" s="14"/>
    </row>
    <row r="53" spans="1:28" ht="6" customHeight="1" thickBot="1" x14ac:dyDescent="0.4">
      <c r="A53" s="234"/>
      <c r="B53" s="15"/>
      <c r="C53" s="209"/>
      <c r="D53" s="209"/>
      <c r="E53" s="209"/>
      <c r="F53" s="209"/>
      <c r="G53" s="209"/>
      <c r="H53" s="209"/>
      <c r="I53" s="209"/>
      <c r="J53" s="209"/>
      <c r="K53" s="209"/>
      <c r="L53" s="209"/>
      <c r="M53" s="209"/>
      <c r="N53" s="209"/>
      <c r="O53" s="209"/>
      <c r="P53" s="209"/>
      <c r="Q53" s="209"/>
      <c r="R53" s="209"/>
      <c r="S53" s="209"/>
      <c r="T53" s="209"/>
      <c r="U53" s="209"/>
      <c r="V53" s="209"/>
      <c r="W53" s="209"/>
      <c r="X53" s="209"/>
      <c r="Y53" s="209"/>
      <c r="Z53" s="209"/>
      <c r="AA53" s="209"/>
      <c r="AB53" s="16"/>
    </row>
    <row r="54" spans="1:28" ht="15.5" customHeight="1" x14ac:dyDescent="0.35">
      <c r="A54" s="234"/>
      <c r="B54" s="266"/>
      <c r="C54" s="2285" t="s">
        <v>41</v>
      </c>
      <c r="D54" s="2286"/>
      <c r="E54" s="2286"/>
      <c r="F54" s="2286"/>
      <c r="G54" s="2287"/>
      <c r="H54" s="2285" t="s">
        <v>595</v>
      </c>
      <c r="I54" s="2287"/>
      <c r="J54" s="2285" t="s">
        <v>595</v>
      </c>
      <c r="K54" s="2286"/>
      <c r="L54" s="2286"/>
      <c r="M54" s="2287"/>
      <c r="N54" s="2285" t="s">
        <v>49</v>
      </c>
      <c r="O54" s="2286"/>
      <c r="P54" s="2286"/>
      <c r="Q54" s="2286"/>
      <c r="R54" s="2286"/>
      <c r="S54" s="2286"/>
      <c r="T54" s="2286"/>
      <c r="U54" s="2286"/>
      <c r="V54" s="2301" t="s">
        <v>50</v>
      </c>
      <c r="W54" s="2301"/>
      <c r="X54" s="2301"/>
      <c r="Y54" s="2301"/>
      <c r="Z54" s="2301"/>
      <c r="AA54" s="2301"/>
      <c r="AB54" s="63"/>
    </row>
    <row r="55" spans="1:28" ht="12" customHeight="1" thickBot="1" x14ac:dyDescent="0.4">
      <c r="A55" s="234"/>
      <c r="B55" s="17"/>
      <c r="C55" s="2288"/>
      <c r="D55" s="2289"/>
      <c r="E55" s="2289"/>
      <c r="F55" s="2289"/>
      <c r="G55" s="2290"/>
      <c r="H55" s="2288" t="s">
        <v>816</v>
      </c>
      <c r="I55" s="2290"/>
      <c r="J55" s="2288" t="s">
        <v>596</v>
      </c>
      <c r="K55" s="2289"/>
      <c r="L55" s="2289"/>
      <c r="M55" s="2290"/>
      <c r="N55" s="2288"/>
      <c r="O55" s="2289"/>
      <c r="P55" s="2289"/>
      <c r="Q55" s="2289"/>
      <c r="R55" s="2289"/>
      <c r="S55" s="2289"/>
      <c r="T55" s="2289"/>
      <c r="U55" s="2289"/>
      <c r="V55" s="2302"/>
      <c r="W55" s="2302"/>
      <c r="X55" s="2302"/>
      <c r="Y55" s="2302"/>
      <c r="Z55" s="2302"/>
      <c r="AA55" s="2302"/>
      <c r="AB55" s="63"/>
    </row>
    <row r="56" spans="1:28" ht="16" hidden="1" customHeight="1" thickBot="1" x14ac:dyDescent="0.4">
      <c r="A56" s="234"/>
      <c r="B56" s="266"/>
      <c r="C56" s="2259" t="s">
        <v>419</v>
      </c>
      <c r="D56" s="2260"/>
      <c r="E56" s="2260"/>
      <c r="F56" s="2260"/>
      <c r="G56" s="2261"/>
      <c r="H56" s="2262" t="s">
        <v>420</v>
      </c>
      <c r="I56" s="2263"/>
      <c r="J56" s="2264"/>
      <c r="K56" s="2265"/>
      <c r="L56" s="2265"/>
      <c r="M56" s="2266"/>
      <c r="N56" s="2267" t="s">
        <v>51</v>
      </c>
      <c r="O56" s="2268"/>
      <c r="P56" s="2268"/>
      <c r="Q56" s="2268"/>
      <c r="R56" s="2268"/>
      <c r="S56" s="2268"/>
      <c r="T56" s="2268"/>
      <c r="U56" s="2269"/>
      <c r="V56" s="2270" t="s">
        <v>421</v>
      </c>
      <c r="W56" s="2271"/>
      <c r="X56" s="2271"/>
      <c r="Y56" s="2271"/>
      <c r="Z56" s="2271"/>
      <c r="AA56" s="2271"/>
      <c r="AB56" s="210"/>
    </row>
    <row r="57" spans="1:28" ht="51" customHeight="1" thickBot="1" x14ac:dyDescent="0.4">
      <c r="A57" s="234"/>
      <c r="B57" s="266"/>
      <c r="C57" s="2259" t="s">
        <v>422</v>
      </c>
      <c r="D57" s="2260"/>
      <c r="E57" s="2260"/>
      <c r="F57" s="2260"/>
      <c r="G57" s="2261"/>
      <c r="H57" s="2276" t="s">
        <v>420</v>
      </c>
      <c r="I57" s="2274"/>
      <c r="J57" s="2276"/>
      <c r="K57" s="2273"/>
      <c r="L57" s="2273"/>
      <c r="M57" s="2274"/>
      <c r="N57" s="2267" t="s">
        <v>51</v>
      </c>
      <c r="O57" s="2268"/>
      <c r="P57" s="2268"/>
      <c r="Q57" s="2268"/>
      <c r="R57" s="2268"/>
      <c r="S57" s="2268"/>
      <c r="T57" s="2268"/>
      <c r="U57" s="2269"/>
      <c r="V57" s="2270" t="s">
        <v>421</v>
      </c>
      <c r="W57" s="2271"/>
      <c r="X57" s="2271"/>
      <c r="Y57" s="2271"/>
      <c r="Z57" s="2271"/>
      <c r="AA57" s="2271"/>
      <c r="AB57" s="210"/>
    </row>
    <row r="58" spans="1:28" ht="54" customHeight="1" thickBot="1" x14ac:dyDescent="0.4">
      <c r="A58" s="234"/>
      <c r="B58" s="266"/>
      <c r="C58" s="2259" t="s">
        <v>769</v>
      </c>
      <c r="D58" s="2260"/>
      <c r="E58" s="2260"/>
      <c r="F58" s="2260"/>
      <c r="G58" s="2261"/>
      <c r="H58" s="2276" t="s">
        <v>420</v>
      </c>
      <c r="I58" s="2274"/>
      <c r="J58" s="2276"/>
      <c r="K58" s="2273"/>
      <c r="L58" s="2273"/>
      <c r="M58" s="2274"/>
      <c r="N58" s="2267" t="s">
        <v>51</v>
      </c>
      <c r="O58" s="2268"/>
      <c r="P58" s="2268"/>
      <c r="Q58" s="2268"/>
      <c r="R58" s="2268"/>
      <c r="S58" s="2268"/>
      <c r="T58" s="2268"/>
      <c r="U58" s="2269"/>
      <c r="V58" s="2270" t="s">
        <v>421</v>
      </c>
      <c r="W58" s="2271"/>
      <c r="X58" s="2271"/>
      <c r="Y58" s="2271"/>
      <c r="Z58" s="2271"/>
      <c r="AA58" s="2271"/>
      <c r="AB58" s="210"/>
    </row>
    <row r="59" spans="1:28" ht="54.65" customHeight="1" x14ac:dyDescent="0.35">
      <c r="A59" s="234"/>
      <c r="B59" s="266"/>
      <c r="C59" s="2277" t="s">
        <v>1429</v>
      </c>
      <c r="D59" s="2278"/>
      <c r="E59" s="2278"/>
      <c r="F59" s="2278"/>
      <c r="G59" s="2279"/>
      <c r="H59" s="2280">
        <v>0.91</v>
      </c>
      <c r="I59" s="2281"/>
      <c r="J59" s="2276"/>
      <c r="K59" s="2273"/>
      <c r="L59" s="2273"/>
      <c r="M59" s="2274"/>
      <c r="N59" s="2262" t="s">
        <v>51</v>
      </c>
      <c r="O59" s="2282"/>
      <c r="P59" s="2282"/>
      <c r="Q59" s="2282"/>
      <c r="R59" s="2282"/>
      <c r="S59" s="2282"/>
      <c r="T59" s="2282"/>
      <c r="U59" s="2263"/>
      <c r="V59" s="2283" t="s">
        <v>421</v>
      </c>
      <c r="W59" s="2284"/>
      <c r="X59" s="2284"/>
      <c r="Y59" s="2284"/>
      <c r="Z59" s="2284"/>
      <c r="AA59" s="2284"/>
      <c r="AB59" s="210"/>
    </row>
    <row r="60" spans="1:28" ht="54.65" customHeight="1" x14ac:dyDescent="0.35">
      <c r="A60" s="234"/>
      <c r="B60" s="266"/>
      <c r="C60" s="2272"/>
      <c r="D60" s="2273"/>
      <c r="E60" s="2273"/>
      <c r="F60" s="2273"/>
      <c r="G60" s="2274"/>
      <c r="H60" s="2276"/>
      <c r="I60" s="2274"/>
      <c r="J60" s="2276"/>
      <c r="K60" s="2273"/>
      <c r="L60" s="2273"/>
      <c r="M60" s="2274"/>
      <c r="N60" s="2276"/>
      <c r="O60" s="2273"/>
      <c r="P60" s="2273"/>
      <c r="Q60" s="2273"/>
      <c r="R60" s="2273"/>
      <c r="S60" s="2273"/>
      <c r="T60" s="2273"/>
      <c r="U60" s="2274"/>
      <c r="V60" s="2276"/>
      <c r="W60" s="2273"/>
      <c r="X60" s="2273"/>
      <c r="Y60" s="2273"/>
      <c r="Z60" s="2273"/>
      <c r="AA60" s="2273"/>
      <c r="AB60" s="210"/>
    </row>
    <row r="61" spans="1:28" x14ac:dyDescent="0.35">
      <c r="A61" s="234"/>
      <c r="B61" s="18"/>
      <c r="C61" s="211"/>
      <c r="D61" s="211"/>
      <c r="E61" s="211"/>
      <c r="F61" s="211"/>
      <c r="G61" s="211"/>
      <c r="H61" s="211"/>
      <c r="I61" s="211"/>
      <c r="J61" s="211"/>
      <c r="K61" s="211"/>
      <c r="L61" s="211"/>
      <c r="M61" s="211"/>
      <c r="N61" s="211"/>
      <c r="O61" s="211"/>
      <c r="P61" s="211"/>
      <c r="Q61" s="211"/>
      <c r="R61" s="211"/>
      <c r="S61" s="211"/>
      <c r="T61" s="211"/>
      <c r="U61" s="211"/>
      <c r="V61" s="211"/>
      <c r="W61" s="211"/>
      <c r="X61" s="211"/>
      <c r="Y61" s="211"/>
      <c r="Z61" s="211"/>
      <c r="AA61" s="211"/>
      <c r="AB61" s="212"/>
    </row>
    <row r="62" spans="1:28" x14ac:dyDescent="0.35">
      <c r="A62" s="234"/>
      <c r="B62" s="234"/>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234"/>
      <c r="AB62" s="234"/>
    </row>
    <row r="63" spans="1:28" x14ac:dyDescent="0.35">
      <c r="A63" s="234"/>
      <c r="B63" s="234"/>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234"/>
      <c r="AB63" s="234"/>
    </row>
    <row r="64" spans="1:28" x14ac:dyDescent="0.35">
      <c r="A64" s="234"/>
      <c r="B64" s="234"/>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234"/>
      <c r="AB64" s="234"/>
    </row>
    <row r="65" spans="1:28" x14ac:dyDescent="0.35">
      <c r="A65" s="234"/>
      <c r="B65" s="234"/>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234"/>
      <c r="AB65" s="234"/>
    </row>
    <row r="66" spans="1:28" x14ac:dyDescent="0.35">
      <c r="A66" s="234"/>
      <c r="B66" s="234"/>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234"/>
      <c r="AB66" s="234"/>
    </row>
    <row r="67" spans="1:28" x14ac:dyDescent="0.35">
      <c r="A67" s="234"/>
      <c r="B67" s="234"/>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234"/>
      <c r="AB67" s="234"/>
    </row>
    <row r="68" spans="1:28" x14ac:dyDescent="0.35">
      <c r="A68" s="234"/>
      <c r="B68" s="234"/>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234"/>
      <c r="AB68" s="234"/>
    </row>
    <row r="69" spans="1:28" x14ac:dyDescent="0.35">
      <c r="A69" s="234"/>
      <c r="B69" s="234"/>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234"/>
      <c r="AB69" s="234"/>
    </row>
    <row r="70" spans="1:28" x14ac:dyDescent="0.35">
      <c r="A70" s="234"/>
      <c r="B70" s="234"/>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234"/>
      <c r="AB70" s="234"/>
    </row>
    <row r="71" spans="1:28" x14ac:dyDescent="0.35">
      <c r="A71" s="234"/>
      <c r="B71" s="234"/>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234"/>
      <c r="AB71" s="234"/>
    </row>
    <row r="72" spans="1:28" x14ac:dyDescent="0.35">
      <c r="A72" s="234"/>
      <c r="B72" s="234"/>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234"/>
      <c r="AB72" s="234"/>
    </row>
    <row r="73" spans="1:28" x14ac:dyDescent="0.35">
      <c r="A73" s="234"/>
      <c r="B73" s="234"/>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234"/>
      <c r="AB73" s="234"/>
    </row>
    <row r="74" spans="1:28" x14ac:dyDescent="0.35">
      <c r="A74" s="234"/>
      <c r="B74" s="234"/>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234"/>
      <c r="AB74" s="234"/>
    </row>
    <row r="75" spans="1:28" x14ac:dyDescent="0.35">
      <c r="A75" s="234"/>
      <c r="B75" s="234"/>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234"/>
      <c r="AB75" s="234"/>
    </row>
    <row r="76" spans="1:28" x14ac:dyDescent="0.35">
      <c r="A76" s="234"/>
      <c r="B76" s="234"/>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234"/>
      <c r="AB76" s="234"/>
    </row>
    <row r="77" spans="1:28" x14ac:dyDescent="0.35">
      <c r="A77" s="234"/>
      <c r="B77" s="234"/>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234"/>
      <c r="AB77" s="234"/>
    </row>
    <row r="78" spans="1:28" x14ac:dyDescent="0.35">
      <c r="A78" s="234"/>
      <c r="B78" s="234"/>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234"/>
      <c r="AB78" s="234"/>
    </row>
    <row r="79" spans="1:28" x14ac:dyDescent="0.35">
      <c r="A79" s="234"/>
      <c r="B79" s="234"/>
      <c r="C79" s="234"/>
      <c r="D79" s="234"/>
      <c r="E79" s="234"/>
      <c r="F79" s="234"/>
      <c r="G79" s="234"/>
      <c r="H79" s="234"/>
      <c r="I79" s="234"/>
      <c r="J79" s="234"/>
      <c r="K79" s="234"/>
      <c r="L79" s="234"/>
      <c r="M79" s="234"/>
      <c r="N79" s="234"/>
      <c r="O79" s="234"/>
      <c r="P79" s="234"/>
      <c r="Q79" s="234"/>
      <c r="R79" s="234"/>
      <c r="S79" s="234"/>
      <c r="T79" s="234"/>
      <c r="U79" s="234"/>
      <c r="V79" s="234"/>
      <c r="W79" s="234"/>
      <c r="X79" s="234"/>
      <c r="Y79" s="234"/>
      <c r="Z79" s="234"/>
      <c r="AA79" s="234"/>
      <c r="AB79" s="234"/>
    </row>
    <row r="80" spans="1:28" x14ac:dyDescent="0.35">
      <c r="A80" s="234"/>
      <c r="B80" s="234"/>
      <c r="C80" s="234"/>
      <c r="D80" s="234"/>
      <c r="E80" s="234"/>
      <c r="F80" s="234"/>
      <c r="G80" s="234"/>
      <c r="H80" s="234"/>
      <c r="I80" s="234"/>
      <c r="J80" s="234"/>
      <c r="K80" s="234"/>
      <c r="L80" s="234"/>
      <c r="M80" s="234"/>
      <c r="N80" s="234"/>
      <c r="O80" s="234"/>
      <c r="P80" s="234"/>
      <c r="Q80" s="234"/>
      <c r="R80" s="234"/>
      <c r="S80" s="234"/>
      <c r="T80" s="234"/>
      <c r="U80" s="234"/>
      <c r="V80" s="234"/>
      <c r="W80" s="234"/>
      <c r="X80" s="234"/>
      <c r="Y80" s="234"/>
      <c r="Z80" s="234"/>
      <c r="AA80" s="234"/>
      <c r="AB80" s="234"/>
    </row>
    <row r="81" spans="1:28" x14ac:dyDescent="0.35">
      <c r="A81" s="234"/>
      <c r="B81" s="234"/>
      <c r="C81" s="234"/>
      <c r="D81" s="234"/>
      <c r="E81" s="234"/>
      <c r="F81" s="234"/>
      <c r="G81" s="234"/>
      <c r="H81" s="234"/>
      <c r="I81" s="234"/>
      <c r="J81" s="234"/>
      <c r="K81" s="234"/>
      <c r="L81" s="234"/>
      <c r="M81" s="234"/>
      <c r="N81" s="234"/>
      <c r="O81" s="234"/>
      <c r="P81" s="234"/>
      <c r="Q81" s="234"/>
      <c r="R81" s="234"/>
      <c r="S81" s="234"/>
      <c r="T81" s="234"/>
      <c r="U81" s="234"/>
      <c r="V81" s="234"/>
      <c r="W81" s="234"/>
      <c r="X81" s="234"/>
      <c r="Y81" s="234"/>
      <c r="Z81" s="234"/>
      <c r="AA81" s="234"/>
      <c r="AB81" s="234"/>
    </row>
    <row r="82" spans="1:28" x14ac:dyDescent="0.35">
      <c r="A82" s="234"/>
      <c r="B82" s="234"/>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234"/>
      <c r="AB82" s="234"/>
    </row>
    <row r="83" spans="1:28" x14ac:dyDescent="0.35">
      <c r="A83" s="234"/>
      <c r="B83" s="234"/>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234"/>
      <c r="AB83" s="234"/>
    </row>
    <row r="84" spans="1:28" x14ac:dyDescent="0.35">
      <c r="A84" s="234"/>
      <c r="B84" s="234"/>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234"/>
      <c r="AB84" s="234"/>
    </row>
    <row r="85" spans="1:28" x14ac:dyDescent="0.35">
      <c r="A85" s="234"/>
      <c r="B85" s="234"/>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234"/>
      <c r="AB85" s="234"/>
    </row>
    <row r="86" spans="1:28" x14ac:dyDescent="0.35">
      <c r="A86" s="234"/>
      <c r="B86" s="234"/>
      <c r="C86" s="234"/>
      <c r="D86" s="234"/>
      <c r="E86" s="234"/>
      <c r="F86" s="234"/>
      <c r="G86" s="234"/>
      <c r="H86" s="234"/>
      <c r="I86" s="234"/>
      <c r="J86" s="234"/>
      <c r="K86" s="234"/>
      <c r="L86" s="234"/>
      <c r="M86" s="234"/>
      <c r="N86" s="234"/>
      <c r="O86" s="234"/>
      <c r="P86" s="234"/>
      <c r="Q86" s="234"/>
      <c r="R86" s="234"/>
      <c r="S86" s="234"/>
      <c r="T86" s="234"/>
      <c r="U86" s="234"/>
      <c r="V86" s="234"/>
      <c r="W86" s="234"/>
      <c r="X86" s="234"/>
      <c r="Y86" s="234"/>
      <c r="Z86" s="234"/>
      <c r="AA86" s="234"/>
      <c r="AB86" s="234"/>
    </row>
    <row r="87" spans="1:28" x14ac:dyDescent="0.35">
      <c r="A87" s="234"/>
      <c r="B87" s="234"/>
      <c r="C87" s="234"/>
      <c r="D87" s="234"/>
      <c r="E87" s="234"/>
      <c r="F87" s="234"/>
      <c r="G87" s="234"/>
      <c r="H87" s="234"/>
      <c r="I87" s="234"/>
      <c r="J87" s="234"/>
      <c r="K87" s="234"/>
      <c r="L87" s="234"/>
      <c r="M87" s="234"/>
      <c r="N87" s="234"/>
      <c r="O87" s="234"/>
      <c r="P87" s="234"/>
      <c r="Q87" s="234"/>
      <c r="R87" s="234"/>
      <c r="S87" s="234"/>
      <c r="T87" s="234"/>
      <c r="U87" s="234"/>
      <c r="V87" s="234"/>
      <c r="W87" s="234"/>
      <c r="X87" s="234"/>
      <c r="Y87" s="234"/>
      <c r="Z87" s="234"/>
      <c r="AA87" s="234"/>
      <c r="AB87" s="234"/>
    </row>
    <row r="88" spans="1:28" x14ac:dyDescent="0.35">
      <c r="A88" s="234"/>
      <c r="B88" s="234"/>
      <c r="C88" s="234"/>
      <c r="D88" s="234"/>
      <c r="E88" s="234"/>
      <c r="F88" s="234"/>
      <c r="G88" s="234"/>
      <c r="H88" s="234"/>
      <c r="I88" s="234"/>
      <c r="J88" s="234"/>
      <c r="K88" s="234"/>
      <c r="L88" s="234"/>
      <c r="M88" s="234"/>
      <c r="N88" s="234"/>
      <c r="O88" s="234"/>
      <c r="P88" s="234"/>
      <c r="Q88" s="234"/>
      <c r="R88" s="234"/>
      <c r="S88" s="234"/>
      <c r="T88" s="234"/>
      <c r="U88" s="234"/>
      <c r="V88" s="234"/>
      <c r="W88" s="234"/>
      <c r="X88" s="234"/>
      <c r="Y88" s="234"/>
      <c r="Z88" s="234"/>
      <c r="AA88" s="234"/>
      <c r="AB88" s="234"/>
    </row>
    <row r="89" spans="1:28" x14ac:dyDescent="0.35">
      <c r="A89" s="234"/>
      <c r="B89" s="234"/>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234"/>
      <c r="AB89" s="234"/>
    </row>
    <row r="90" spans="1:28" x14ac:dyDescent="0.35">
      <c r="A90" s="234"/>
      <c r="B90" s="234"/>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234"/>
      <c r="AB90" s="234"/>
    </row>
    <row r="91" spans="1:28" x14ac:dyDescent="0.35">
      <c r="A91" s="234"/>
      <c r="B91" s="234"/>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234"/>
      <c r="AB91" s="234"/>
    </row>
    <row r="92" spans="1:28" x14ac:dyDescent="0.35">
      <c r="A92" s="234"/>
      <c r="B92" s="234"/>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234"/>
      <c r="AB92" s="234"/>
    </row>
    <row r="93" spans="1:28" x14ac:dyDescent="0.35">
      <c r="A93" s="234"/>
      <c r="B93" s="234"/>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234"/>
      <c r="AB93" s="234"/>
    </row>
    <row r="94" spans="1:28" x14ac:dyDescent="0.35">
      <c r="A94" s="234"/>
      <c r="B94" s="234"/>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234"/>
      <c r="AB94" s="234"/>
    </row>
    <row r="95" spans="1:28" x14ac:dyDescent="0.35">
      <c r="A95" s="234"/>
      <c r="B95" s="234"/>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234"/>
      <c r="AB95" s="234"/>
    </row>
    <row r="96" spans="1:28" x14ac:dyDescent="0.35">
      <c r="A96" s="234"/>
      <c r="B96" s="234"/>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234"/>
      <c r="AB96" s="234"/>
    </row>
    <row r="97" spans="1:28" x14ac:dyDescent="0.35">
      <c r="A97" s="234"/>
      <c r="B97" s="234"/>
      <c r="C97" s="234"/>
      <c r="D97" s="234"/>
      <c r="E97" s="234"/>
      <c r="F97" s="234"/>
      <c r="G97" s="234"/>
      <c r="H97" s="234"/>
      <c r="I97" s="234"/>
      <c r="J97" s="234"/>
      <c r="K97" s="234"/>
      <c r="L97" s="234"/>
      <c r="M97" s="234"/>
      <c r="N97" s="234"/>
      <c r="O97" s="234"/>
      <c r="P97" s="234"/>
      <c r="Q97" s="234"/>
      <c r="R97" s="234"/>
      <c r="S97" s="234"/>
      <c r="T97" s="234"/>
      <c r="U97" s="234"/>
      <c r="V97" s="234"/>
      <c r="W97" s="234"/>
      <c r="X97" s="234"/>
      <c r="Y97" s="234"/>
      <c r="Z97" s="234"/>
      <c r="AA97" s="234"/>
      <c r="AB97" s="234"/>
    </row>
    <row r="98" spans="1:28" x14ac:dyDescent="0.35">
      <c r="A98" s="234"/>
      <c r="B98" s="234"/>
      <c r="C98" s="234"/>
      <c r="D98" s="234"/>
      <c r="E98" s="234"/>
      <c r="F98" s="234"/>
      <c r="G98" s="234"/>
      <c r="H98" s="234"/>
      <c r="I98" s="234"/>
      <c r="J98" s="234"/>
      <c r="K98" s="234"/>
      <c r="L98" s="234"/>
      <c r="M98" s="234"/>
      <c r="N98" s="234"/>
      <c r="O98" s="234"/>
      <c r="P98" s="234"/>
      <c r="Q98" s="234"/>
      <c r="R98" s="234"/>
      <c r="S98" s="234"/>
      <c r="T98" s="234"/>
      <c r="U98" s="234"/>
      <c r="V98" s="234"/>
      <c r="W98" s="234"/>
      <c r="X98" s="234"/>
      <c r="Y98" s="234"/>
      <c r="Z98" s="234"/>
      <c r="AA98" s="234"/>
      <c r="AB98" s="234"/>
    </row>
    <row r="99" spans="1:28" x14ac:dyDescent="0.35">
      <c r="A99" s="234"/>
      <c r="B99" s="234"/>
      <c r="C99" s="234"/>
      <c r="D99" s="234"/>
      <c r="E99" s="234"/>
      <c r="F99" s="234"/>
      <c r="G99" s="234"/>
      <c r="H99" s="234"/>
      <c r="I99" s="234"/>
      <c r="J99" s="234"/>
      <c r="K99" s="234"/>
      <c r="L99" s="234"/>
      <c r="M99" s="234"/>
      <c r="N99" s="234"/>
      <c r="O99" s="234"/>
      <c r="P99" s="234"/>
      <c r="Q99" s="234"/>
      <c r="R99" s="234"/>
      <c r="S99" s="234"/>
      <c r="T99" s="234"/>
      <c r="U99" s="234"/>
      <c r="V99" s="234"/>
      <c r="W99" s="234"/>
      <c r="X99" s="234"/>
      <c r="Y99" s="234"/>
      <c r="Z99" s="234"/>
      <c r="AA99" s="234"/>
      <c r="AB99" s="234"/>
    </row>
    <row r="100" spans="1:28" x14ac:dyDescent="0.35">
      <c r="A100" s="234"/>
      <c r="B100" s="234"/>
      <c r="C100" s="234"/>
      <c r="D100" s="234"/>
      <c r="E100" s="234"/>
      <c r="F100" s="234"/>
      <c r="G100" s="234"/>
      <c r="H100" s="234"/>
      <c r="I100" s="234"/>
      <c r="J100" s="234"/>
      <c r="K100" s="234"/>
      <c r="L100" s="234"/>
      <c r="M100" s="234"/>
      <c r="N100" s="234"/>
      <c r="O100" s="234"/>
      <c r="P100" s="234"/>
      <c r="Q100" s="234"/>
      <c r="R100" s="234"/>
      <c r="S100" s="234"/>
      <c r="T100" s="234"/>
      <c r="U100" s="234"/>
      <c r="V100" s="234"/>
      <c r="W100" s="234"/>
      <c r="X100" s="234"/>
      <c r="Y100" s="234"/>
      <c r="Z100" s="234"/>
      <c r="AA100" s="234"/>
      <c r="AB100" s="234"/>
    </row>
    <row r="101" spans="1:28" ht="6" customHeight="1" x14ac:dyDescent="0.35"/>
  </sheetData>
  <mergeCells count="108">
    <mergeCell ref="C43:AA44"/>
    <mergeCell ref="N54:U55"/>
    <mergeCell ref="V54:AA55"/>
    <mergeCell ref="K32:N32"/>
    <mergeCell ref="O32:R32"/>
    <mergeCell ref="S32:T32"/>
    <mergeCell ref="U32:W32"/>
    <mergeCell ref="X32:Y32"/>
    <mergeCell ref="J58:M58"/>
    <mergeCell ref="C59:G59"/>
    <mergeCell ref="H59:I59"/>
    <mergeCell ref="J59:M59"/>
    <mergeCell ref="N59:U59"/>
    <mergeCell ref="V59:AA59"/>
    <mergeCell ref="H60:I60"/>
    <mergeCell ref="J60:M60"/>
    <mergeCell ref="B1:D1"/>
    <mergeCell ref="E1:G1"/>
    <mergeCell ref="B41:D41"/>
    <mergeCell ref="B42:D42"/>
    <mergeCell ref="C54:G55"/>
    <mergeCell ref="H54:I54"/>
    <mergeCell ref="H55:I55"/>
    <mergeCell ref="J54:M54"/>
    <mergeCell ref="J55:M55"/>
    <mergeCell ref="C45:AA51"/>
    <mergeCell ref="C38:G38"/>
    <mergeCell ref="K38:AA38"/>
    <mergeCell ref="C39:G39"/>
    <mergeCell ref="K39:AA39"/>
    <mergeCell ref="C40:G40"/>
    <mergeCell ref="K40:AA40"/>
    <mergeCell ref="C56:G56"/>
    <mergeCell ref="H56:I56"/>
    <mergeCell ref="J56:M56"/>
    <mergeCell ref="N56:U56"/>
    <mergeCell ref="V56:AA56"/>
    <mergeCell ref="C60:G60"/>
    <mergeCell ref="C34:AA34"/>
    <mergeCell ref="C35:G35"/>
    <mergeCell ref="K35:AA35"/>
    <mergeCell ref="C36:G36"/>
    <mergeCell ref="K36:AA36"/>
    <mergeCell ref="C37:G37"/>
    <mergeCell ref="K37:AA37"/>
    <mergeCell ref="C57:G57"/>
    <mergeCell ref="N57:U57"/>
    <mergeCell ref="V57:AA57"/>
    <mergeCell ref="C58:G58"/>
    <mergeCell ref="N58:U58"/>
    <mergeCell ref="V58:AA58"/>
    <mergeCell ref="N60:U60"/>
    <mergeCell ref="V60:AA60"/>
    <mergeCell ref="H57:I57"/>
    <mergeCell ref="H58:I58"/>
    <mergeCell ref="J57:M57"/>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B2:G4"/>
    <mergeCell ref="H2:AB2"/>
    <mergeCell ref="H3:O3"/>
    <mergeCell ref="P3:AB3"/>
    <mergeCell ref="H4:AB4"/>
  </mergeCells>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B98"/>
  <sheetViews>
    <sheetView topLeftCell="A43" workbookViewId="0">
      <selection activeCell="J65" sqref="J65:M69"/>
    </sheetView>
  </sheetViews>
  <sheetFormatPr baseColWidth="10" defaultColWidth="11.453125" defaultRowHeight="14.5" x14ac:dyDescent="0.35"/>
  <sheetData>
    <row r="1" spans="1:28" ht="15" thickBot="1" x14ac:dyDescent="0.4">
      <c r="A1" s="234"/>
      <c r="B1" s="518"/>
      <c r="C1" s="518"/>
      <c r="D1" s="518"/>
      <c r="E1" s="518"/>
      <c r="F1" s="518"/>
      <c r="G1" s="518"/>
      <c r="H1" s="234"/>
      <c r="I1" s="234"/>
      <c r="J1" s="234"/>
      <c r="K1" s="234"/>
      <c r="L1" s="234"/>
      <c r="M1" s="234"/>
      <c r="N1" s="234"/>
      <c r="O1" s="234"/>
      <c r="P1" s="234"/>
      <c r="Q1" s="234"/>
      <c r="R1" s="234"/>
      <c r="S1" s="234"/>
      <c r="T1" s="234"/>
      <c r="U1" s="234"/>
      <c r="V1" s="234"/>
      <c r="W1" s="234"/>
      <c r="X1" s="234"/>
      <c r="Y1" s="234"/>
      <c r="Z1" s="234"/>
      <c r="AA1" s="234"/>
      <c r="AB1" s="234"/>
    </row>
    <row r="2" spans="1:28" ht="15.5" customHeight="1" x14ac:dyDescent="0.35">
      <c r="A2" s="234"/>
      <c r="B2" s="519"/>
      <c r="C2" s="520"/>
      <c r="D2" s="520"/>
      <c r="E2" s="520"/>
      <c r="F2" s="520"/>
      <c r="G2" s="521"/>
      <c r="H2" s="1940" t="s">
        <v>0</v>
      </c>
      <c r="I2" s="1941"/>
      <c r="J2" s="1941"/>
      <c r="K2" s="1941"/>
      <c r="L2" s="1941"/>
      <c r="M2" s="1941"/>
      <c r="N2" s="1941"/>
      <c r="O2" s="1941"/>
      <c r="P2" s="1941"/>
      <c r="Q2" s="1941"/>
      <c r="R2" s="1941"/>
      <c r="S2" s="1941"/>
      <c r="T2" s="1941"/>
      <c r="U2" s="1941"/>
      <c r="V2" s="1941"/>
      <c r="W2" s="1941"/>
      <c r="X2" s="1941"/>
      <c r="Y2" s="1941"/>
      <c r="Z2" s="1941"/>
      <c r="AA2" s="1941"/>
      <c r="AB2" s="1942"/>
    </row>
    <row r="3" spans="1:28" ht="14.5" customHeight="1" x14ac:dyDescent="0.35">
      <c r="A3" s="234"/>
      <c r="B3" s="522"/>
      <c r="C3" s="523"/>
      <c r="D3" s="523"/>
      <c r="E3" s="523"/>
      <c r="F3" s="523"/>
      <c r="G3" s="524"/>
      <c r="H3" s="531" t="s">
        <v>1</v>
      </c>
      <c r="I3" s="532"/>
      <c r="J3" s="532"/>
      <c r="K3" s="532"/>
      <c r="L3" s="532"/>
      <c r="M3" s="532"/>
      <c r="N3" s="532"/>
      <c r="O3" s="533"/>
      <c r="P3" s="531" t="s">
        <v>2</v>
      </c>
      <c r="Q3" s="532"/>
      <c r="R3" s="532"/>
      <c r="S3" s="532"/>
      <c r="T3" s="532"/>
      <c r="U3" s="532"/>
      <c r="V3" s="532"/>
      <c r="W3" s="532"/>
      <c r="X3" s="532"/>
      <c r="Y3" s="532"/>
      <c r="Z3" s="532"/>
      <c r="AA3" s="532"/>
      <c r="AB3" s="533"/>
    </row>
    <row r="4" spans="1:28" ht="15" customHeight="1" thickBot="1" x14ac:dyDescent="0.4">
      <c r="A4" s="234"/>
      <c r="B4" s="1937"/>
      <c r="C4" s="1938"/>
      <c r="D4" s="1938"/>
      <c r="E4" s="1938"/>
      <c r="F4" s="1938"/>
      <c r="G4" s="1939"/>
      <c r="H4" s="534" t="s">
        <v>3</v>
      </c>
      <c r="I4" s="535"/>
      <c r="J4" s="535"/>
      <c r="K4" s="535"/>
      <c r="L4" s="535"/>
      <c r="M4" s="535"/>
      <c r="N4" s="535"/>
      <c r="O4" s="535"/>
      <c r="P4" s="535"/>
      <c r="Q4" s="535"/>
      <c r="R4" s="535"/>
      <c r="S4" s="535"/>
      <c r="T4" s="535"/>
      <c r="U4" s="535"/>
      <c r="V4" s="535"/>
      <c r="W4" s="535"/>
      <c r="X4" s="535"/>
      <c r="Y4" s="535"/>
      <c r="Z4" s="535"/>
      <c r="AA4" s="535"/>
      <c r="AB4" s="536"/>
    </row>
    <row r="5" spans="1:28" x14ac:dyDescent="0.35">
      <c r="A5" s="234"/>
      <c r="B5" s="234"/>
      <c r="C5" s="234"/>
      <c r="D5" s="234"/>
      <c r="E5" s="234"/>
      <c r="F5" s="234"/>
      <c r="G5" s="234"/>
      <c r="H5" s="2"/>
      <c r="I5" s="2"/>
      <c r="J5" s="2"/>
      <c r="K5" s="2"/>
      <c r="L5" s="2"/>
      <c r="M5" s="2"/>
      <c r="N5" s="2"/>
      <c r="O5" s="2"/>
      <c r="P5" s="2"/>
      <c r="Q5" s="2"/>
      <c r="R5" s="2"/>
      <c r="S5" s="2"/>
      <c r="T5" s="2"/>
      <c r="U5" s="2"/>
      <c r="V5" s="2"/>
      <c r="W5" s="2"/>
      <c r="X5" s="2"/>
      <c r="Y5" s="2"/>
      <c r="Z5" s="2"/>
      <c r="AA5" s="2"/>
      <c r="AB5" s="2"/>
    </row>
    <row r="6" spans="1:28" ht="15" thickBot="1" x14ac:dyDescent="0.4">
      <c r="A6" s="234"/>
      <c r="B6" s="7"/>
      <c r="C6" s="8"/>
      <c r="D6" s="8"/>
      <c r="E6" s="8"/>
      <c r="F6" s="8"/>
      <c r="G6" s="8"/>
      <c r="H6" s="8"/>
      <c r="I6" s="62"/>
      <c r="J6" s="62"/>
      <c r="K6" s="62"/>
      <c r="L6" s="62"/>
      <c r="M6" s="62"/>
      <c r="N6" s="62"/>
      <c r="O6" s="62"/>
      <c r="P6" s="62"/>
      <c r="Q6" s="62"/>
      <c r="R6" s="62"/>
      <c r="S6" s="62"/>
      <c r="T6" s="62"/>
      <c r="U6" s="62"/>
      <c r="V6" s="62"/>
      <c r="W6" s="8"/>
      <c r="X6" s="8"/>
      <c r="Y6" s="8"/>
      <c r="Z6" s="8"/>
      <c r="AA6" s="8"/>
      <c r="AB6" s="9"/>
    </row>
    <row r="7" spans="1:28" ht="14.5" customHeight="1" x14ac:dyDescent="0.35">
      <c r="A7" s="234"/>
      <c r="B7" s="10"/>
      <c r="C7" s="488" t="s">
        <v>4</v>
      </c>
      <c r="D7" s="489"/>
      <c r="E7" s="489"/>
      <c r="F7" s="489"/>
      <c r="G7" s="489"/>
      <c r="H7" s="490"/>
      <c r="I7" s="873" t="s">
        <v>404</v>
      </c>
      <c r="J7" s="874"/>
      <c r="K7" s="874"/>
      <c r="L7" s="874"/>
      <c r="M7" s="874"/>
      <c r="N7" s="874"/>
      <c r="O7" s="874"/>
      <c r="P7" s="874"/>
      <c r="Q7" s="874"/>
      <c r="R7" s="874"/>
      <c r="S7" s="874"/>
      <c r="T7" s="874"/>
      <c r="U7" s="874"/>
      <c r="V7" s="874"/>
      <c r="W7" s="874"/>
      <c r="X7" s="874"/>
      <c r="Y7" s="874"/>
      <c r="Z7" s="874"/>
      <c r="AA7" s="874"/>
      <c r="AB7" s="11"/>
    </row>
    <row r="8" spans="1:28" x14ac:dyDescent="0.35">
      <c r="A8" s="234"/>
      <c r="B8" s="10"/>
      <c r="C8" s="1930"/>
      <c r="D8" s="1931"/>
      <c r="E8" s="1931"/>
      <c r="F8" s="1931"/>
      <c r="G8" s="1931"/>
      <c r="H8" s="1932"/>
      <c r="I8" s="1933"/>
      <c r="J8" s="1934"/>
      <c r="K8" s="1934"/>
      <c r="L8" s="1934"/>
      <c r="M8" s="1934"/>
      <c r="N8" s="1934"/>
      <c r="O8" s="1934"/>
      <c r="P8" s="1934"/>
      <c r="Q8" s="1934"/>
      <c r="R8" s="1934"/>
      <c r="S8" s="1934"/>
      <c r="T8" s="1934"/>
      <c r="U8" s="1934"/>
      <c r="V8" s="1934"/>
      <c r="W8" s="1934"/>
      <c r="X8" s="1934"/>
      <c r="Y8" s="1934"/>
      <c r="Z8" s="1934"/>
      <c r="AA8" s="1934"/>
      <c r="AB8" s="11"/>
    </row>
    <row r="9" spans="1:28" ht="15" thickBot="1" x14ac:dyDescent="0.4">
      <c r="A9" s="234"/>
      <c r="B9" s="10"/>
      <c r="C9" s="3"/>
      <c r="D9" s="3"/>
      <c r="E9" s="3"/>
      <c r="F9" s="3"/>
      <c r="G9" s="3"/>
      <c r="H9" s="3"/>
      <c r="I9" s="57"/>
      <c r="J9" s="57"/>
      <c r="K9" s="57"/>
      <c r="L9" s="57"/>
      <c r="M9" s="57"/>
      <c r="N9" s="57"/>
      <c r="O9" s="57"/>
      <c r="P9" s="57"/>
      <c r="Q9" s="57"/>
      <c r="R9" s="57"/>
      <c r="S9" s="57"/>
      <c r="T9" s="57"/>
      <c r="U9" s="57"/>
      <c r="V9" s="57"/>
      <c r="W9" s="3"/>
      <c r="X9" s="3"/>
      <c r="Y9" s="3"/>
      <c r="Z9" s="3"/>
      <c r="AA9" s="3"/>
      <c r="AB9" s="11"/>
    </row>
    <row r="10" spans="1:28" ht="15" customHeight="1" thickBot="1" x14ac:dyDescent="0.4">
      <c r="A10" s="234"/>
      <c r="B10" s="10"/>
      <c r="C10" s="488" t="s">
        <v>5</v>
      </c>
      <c r="D10" s="489"/>
      <c r="E10" s="489"/>
      <c r="F10" s="489"/>
      <c r="G10" s="489"/>
      <c r="H10" s="490"/>
      <c r="I10" s="548" t="s">
        <v>808</v>
      </c>
      <c r="J10" s="549"/>
      <c r="K10" s="549"/>
      <c r="L10" s="549"/>
      <c r="M10" s="549"/>
      <c r="N10" s="549"/>
      <c r="O10" s="549"/>
      <c r="P10" s="549"/>
      <c r="Q10" s="550"/>
      <c r="R10" s="500" t="s">
        <v>7</v>
      </c>
      <c r="S10" s="501"/>
      <c r="T10" s="501"/>
      <c r="U10" s="502"/>
      <c r="V10" s="557" t="s">
        <v>8</v>
      </c>
      <c r="W10" s="558"/>
      <c r="X10" s="558"/>
      <c r="Y10" s="558"/>
      <c r="Z10" s="558"/>
      <c r="AA10" s="558"/>
      <c r="AB10" s="11"/>
    </row>
    <row r="11" spans="1:28" ht="15" customHeight="1" thickBot="1" x14ac:dyDescent="0.4">
      <c r="A11" s="234"/>
      <c r="B11" s="10"/>
      <c r="C11" s="1930"/>
      <c r="D11" s="1931"/>
      <c r="E11" s="1931"/>
      <c r="F11" s="1931"/>
      <c r="G11" s="1931"/>
      <c r="H11" s="1932"/>
      <c r="I11" s="911"/>
      <c r="J11" s="842"/>
      <c r="K11" s="842"/>
      <c r="L11" s="842"/>
      <c r="M11" s="842"/>
      <c r="N11" s="842"/>
      <c r="O11" s="842"/>
      <c r="P11" s="842"/>
      <c r="Q11" s="2244"/>
      <c r="R11" s="517" t="s">
        <v>800</v>
      </c>
      <c r="S11" s="485"/>
      <c r="T11" s="485"/>
      <c r="U11" s="541"/>
      <c r="V11" s="1935">
        <v>4</v>
      </c>
      <c r="W11" s="1936"/>
      <c r="X11" s="1936"/>
      <c r="Y11" s="1936"/>
      <c r="Z11" s="1936"/>
      <c r="AA11" s="1936"/>
      <c r="AB11" s="11"/>
    </row>
    <row r="12" spans="1:28" ht="15" thickBot="1" x14ac:dyDescent="0.4">
      <c r="A12" s="234"/>
      <c r="B12" s="12"/>
      <c r="C12" s="4"/>
      <c r="D12" s="4"/>
      <c r="E12" s="4"/>
      <c r="F12" s="4"/>
      <c r="G12" s="4"/>
      <c r="H12" s="4"/>
      <c r="I12" s="4"/>
      <c r="J12" s="4"/>
      <c r="K12" s="4"/>
      <c r="L12" s="4"/>
      <c r="M12" s="4"/>
      <c r="N12" s="4"/>
      <c r="O12" s="4"/>
      <c r="P12" s="4"/>
      <c r="Q12" s="4"/>
      <c r="R12" s="4"/>
      <c r="S12" s="4"/>
      <c r="T12" s="4"/>
      <c r="U12" s="4"/>
      <c r="V12" s="4"/>
      <c r="W12" s="4"/>
      <c r="X12" s="4"/>
      <c r="Y12" s="4"/>
      <c r="Z12" s="4"/>
      <c r="AA12" s="4"/>
      <c r="AB12" s="58"/>
    </row>
    <row r="13" spans="1:28" ht="14.5" customHeight="1" x14ac:dyDescent="0.35">
      <c r="A13" s="234"/>
      <c r="B13" s="12"/>
      <c r="C13" s="488" t="s">
        <v>10</v>
      </c>
      <c r="D13" s="489"/>
      <c r="E13" s="489"/>
      <c r="F13" s="489"/>
      <c r="G13" s="489"/>
      <c r="H13" s="1953"/>
      <c r="I13" s="2254" t="s">
        <v>809</v>
      </c>
      <c r="J13" s="668"/>
      <c r="K13" s="668"/>
      <c r="L13" s="668"/>
      <c r="M13" s="668"/>
      <c r="N13" s="668"/>
      <c r="O13" s="668"/>
      <c r="P13" s="668"/>
      <c r="Q13" s="668"/>
      <c r="R13" s="668"/>
      <c r="S13" s="782"/>
      <c r="T13" s="557" t="s">
        <v>11</v>
      </c>
      <c r="U13" s="558"/>
      <c r="V13" s="558"/>
      <c r="W13" s="558"/>
      <c r="X13" s="558"/>
      <c r="Y13" s="558"/>
      <c r="Z13" s="558"/>
      <c r="AA13" s="559"/>
      <c r="AB13" s="58"/>
    </row>
    <row r="14" spans="1:28" ht="15" customHeight="1" thickBot="1" x14ac:dyDescent="0.4">
      <c r="A14" s="234"/>
      <c r="B14" s="12"/>
      <c r="C14" s="1930"/>
      <c r="D14" s="1931"/>
      <c r="E14" s="1931"/>
      <c r="F14" s="1931"/>
      <c r="G14" s="1931"/>
      <c r="H14" s="1954"/>
      <c r="I14" s="2255"/>
      <c r="J14" s="623"/>
      <c r="K14" s="623"/>
      <c r="L14" s="623"/>
      <c r="M14" s="623"/>
      <c r="N14" s="623"/>
      <c r="O14" s="623"/>
      <c r="P14" s="623"/>
      <c r="Q14" s="623"/>
      <c r="R14" s="623"/>
      <c r="S14" s="2256"/>
      <c r="T14" s="1935" t="s">
        <v>12</v>
      </c>
      <c r="U14" s="1936"/>
      <c r="V14" s="1936"/>
      <c r="W14" s="1936"/>
      <c r="X14" s="1936"/>
      <c r="Y14" s="1936"/>
      <c r="Z14" s="1936"/>
      <c r="AA14" s="1961"/>
      <c r="AB14" s="58"/>
    </row>
    <row r="15" spans="1:28" ht="15" thickBot="1" x14ac:dyDescent="0.4">
      <c r="A15" s="234"/>
      <c r="B15" s="12"/>
      <c r="C15" s="4"/>
      <c r="D15" s="4"/>
      <c r="E15" s="4"/>
      <c r="F15" s="4"/>
      <c r="G15" s="4"/>
      <c r="H15" s="4"/>
      <c r="I15" s="4"/>
      <c r="J15" s="4"/>
      <c r="K15" s="4"/>
      <c r="L15" s="4"/>
      <c r="M15" s="4"/>
      <c r="N15" s="4"/>
      <c r="O15" s="4"/>
      <c r="P15" s="4"/>
      <c r="Q15" s="4"/>
      <c r="R15" s="4"/>
      <c r="S15" s="4"/>
      <c r="T15" s="4"/>
      <c r="U15" s="4"/>
      <c r="V15" s="4"/>
      <c r="W15" s="4"/>
      <c r="X15" s="4"/>
      <c r="Y15" s="4"/>
      <c r="Z15" s="4"/>
      <c r="AA15" s="4"/>
      <c r="AB15" s="58"/>
    </row>
    <row r="16" spans="1:28" ht="15" customHeight="1" thickBot="1" x14ac:dyDescent="0.4">
      <c r="A16" s="234"/>
      <c r="B16" s="12"/>
      <c r="C16" s="500" t="s">
        <v>13</v>
      </c>
      <c r="D16" s="501"/>
      <c r="E16" s="501"/>
      <c r="F16" s="501"/>
      <c r="G16" s="501"/>
      <c r="H16" s="1943"/>
      <c r="I16" s="1944" t="s">
        <v>1430</v>
      </c>
      <c r="J16" s="485"/>
      <c r="K16" s="485"/>
      <c r="L16" s="485"/>
      <c r="M16" s="485"/>
      <c r="N16" s="485"/>
      <c r="O16" s="485"/>
      <c r="P16" s="485"/>
      <c r="Q16" s="485"/>
      <c r="R16" s="485"/>
      <c r="S16" s="485"/>
      <c r="T16" s="485"/>
      <c r="U16" s="485"/>
      <c r="V16" s="485"/>
      <c r="W16" s="485"/>
      <c r="X16" s="485"/>
      <c r="Y16" s="485"/>
      <c r="Z16" s="485"/>
      <c r="AA16" s="1945"/>
      <c r="AB16" s="58"/>
    </row>
    <row r="17" spans="1:28" ht="15" thickBot="1" x14ac:dyDescent="0.4">
      <c r="A17" s="234"/>
      <c r="B17" s="12"/>
      <c r="C17" s="57"/>
      <c r="D17" s="57"/>
      <c r="E17" s="57"/>
      <c r="F17" s="57"/>
      <c r="G17" s="57"/>
      <c r="H17" s="57"/>
      <c r="I17" s="114"/>
      <c r="J17" s="114"/>
      <c r="K17" s="114"/>
      <c r="L17" s="114"/>
      <c r="M17" s="114"/>
      <c r="N17" s="114"/>
      <c r="O17" s="114"/>
      <c r="P17" s="114"/>
      <c r="Q17" s="114"/>
      <c r="R17" s="114"/>
      <c r="S17" s="114"/>
      <c r="T17" s="114"/>
      <c r="U17" s="114"/>
      <c r="V17" s="114"/>
      <c r="W17" s="114"/>
      <c r="X17" s="114"/>
      <c r="Y17" s="114"/>
      <c r="Z17" s="114"/>
      <c r="AA17" s="114"/>
      <c r="AB17" s="58"/>
    </row>
    <row r="18" spans="1:28" ht="28" customHeight="1" thickBot="1" x14ac:dyDescent="0.4">
      <c r="A18" s="234"/>
      <c r="B18" s="12"/>
      <c r="C18" s="500" t="s">
        <v>67</v>
      </c>
      <c r="D18" s="501"/>
      <c r="E18" s="501"/>
      <c r="F18" s="501"/>
      <c r="G18" s="501"/>
      <c r="H18" s="1943"/>
      <c r="I18" s="1944" t="s">
        <v>810</v>
      </c>
      <c r="J18" s="485"/>
      <c r="K18" s="485"/>
      <c r="L18" s="485"/>
      <c r="M18" s="485"/>
      <c r="N18" s="485"/>
      <c r="O18" s="485"/>
      <c r="P18" s="485"/>
      <c r="Q18" s="485"/>
      <c r="R18" s="485"/>
      <c r="S18" s="485"/>
      <c r="T18" s="485"/>
      <c r="U18" s="485"/>
      <c r="V18" s="485"/>
      <c r="W18" s="485"/>
      <c r="X18" s="485"/>
      <c r="Y18" s="485"/>
      <c r="Z18" s="485"/>
      <c r="AA18" s="1945"/>
      <c r="AB18" s="58"/>
    </row>
    <row r="19" spans="1:28" ht="15" thickBot="1" x14ac:dyDescent="0.4">
      <c r="A19" s="234"/>
      <c r="B19" s="12"/>
      <c r="C19" s="57"/>
      <c r="D19" s="57"/>
      <c r="E19" s="57"/>
      <c r="F19" s="57"/>
      <c r="G19" s="57"/>
      <c r="H19" s="57"/>
      <c r="I19" s="114"/>
      <c r="J19" s="114"/>
      <c r="K19" s="114"/>
      <c r="L19" s="114"/>
      <c r="M19" s="114"/>
      <c r="N19" s="114"/>
      <c r="O19" s="114"/>
      <c r="P19" s="114"/>
      <c r="Q19" s="114"/>
      <c r="R19" s="114"/>
      <c r="S19" s="114"/>
      <c r="T19" s="114"/>
      <c r="U19" s="114"/>
      <c r="V19" s="114"/>
      <c r="W19" s="114"/>
      <c r="X19" s="114"/>
      <c r="Y19" s="114"/>
      <c r="Z19" s="114"/>
      <c r="AA19" s="114"/>
      <c r="AB19" s="58"/>
    </row>
    <row r="20" spans="1:28" ht="14.5" customHeight="1" x14ac:dyDescent="0.35">
      <c r="A20" s="234"/>
      <c r="B20" s="12"/>
      <c r="C20" s="488" t="s">
        <v>592</v>
      </c>
      <c r="D20" s="489"/>
      <c r="E20" s="489"/>
      <c r="F20" s="489"/>
      <c r="G20" s="489"/>
      <c r="H20" s="490"/>
      <c r="I20" s="667" t="s">
        <v>1431</v>
      </c>
      <c r="J20" s="668"/>
      <c r="K20" s="668"/>
      <c r="L20" s="782"/>
      <c r="M20" s="557" t="s">
        <v>18</v>
      </c>
      <c r="N20" s="558"/>
      <c r="O20" s="558"/>
      <c r="P20" s="558"/>
      <c r="Q20" s="558"/>
      <c r="R20" s="558"/>
      <c r="S20" s="1226"/>
      <c r="T20" s="557" t="s">
        <v>19</v>
      </c>
      <c r="U20" s="558"/>
      <c r="V20" s="558"/>
      <c r="W20" s="558"/>
      <c r="X20" s="558"/>
      <c r="Y20" s="558"/>
      <c r="Z20" s="558"/>
      <c r="AA20" s="558"/>
      <c r="AB20" s="58"/>
    </row>
    <row r="21" spans="1:28" ht="15" thickBot="1" x14ac:dyDescent="0.4">
      <c r="A21" s="234"/>
      <c r="B21" s="12"/>
      <c r="C21" s="776"/>
      <c r="D21" s="777"/>
      <c r="E21" s="777"/>
      <c r="F21" s="777"/>
      <c r="G21" s="777"/>
      <c r="H21" s="778"/>
      <c r="I21" s="619"/>
      <c r="J21" s="620"/>
      <c r="K21" s="620"/>
      <c r="L21" s="819"/>
      <c r="M21" s="2251" t="s">
        <v>123</v>
      </c>
      <c r="N21" s="2252"/>
      <c r="O21" s="2252"/>
      <c r="P21" s="2252"/>
      <c r="Q21" s="2252"/>
      <c r="R21" s="2252"/>
      <c r="S21" s="2253"/>
      <c r="T21" s="1935" t="s">
        <v>21</v>
      </c>
      <c r="U21" s="1936"/>
      <c r="V21" s="1936"/>
      <c r="W21" s="1936"/>
      <c r="X21" s="1936"/>
      <c r="Y21" s="1936"/>
      <c r="Z21" s="1936"/>
      <c r="AA21" s="1936"/>
      <c r="AB21" s="58"/>
    </row>
    <row r="22" spans="1:28" ht="15" thickBot="1" x14ac:dyDescent="0.4">
      <c r="A22" s="234"/>
      <c r="B22" s="12"/>
      <c r="C22" s="4"/>
      <c r="D22" s="4"/>
      <c r="E22" s="4"/>
      <c r="F22" s="4"/>
      <c r="G22" s="4"/>
      <c r="H22" s="4"/>
      <c r="I22" s="4"/>
      <c r="J22" s="4"/>
      <c r="K22" s="4"/>
      <c r="L22" s="4"/>
      <c r="M22" s="4"/>
      <c r="N22" s="4"/>
      <c r="O22" s="4"/>
      <c r="P22" s="4"/>
      <c r="Q22" s="4"/>
      <c r="R22" s="4"/>
      <c r="S22" s="4"/>
      <c r="T22" s="4"/>
      <c r="U22" s="4"/>
      <c r="V22" s="4"/>
      <c r="W22" s="4"/>
      <c r="X22" s="4"/>
      <c r="Y22" s="4"/>
      <c r="Z22" s="4"/>
      <c r="AA22" s="4"/>
      <c r="AB22" s="58"/>
    </row>
    <row r="23" spans="1:28" ht="14.5" customHeight="1" x14ac:dyDescent="0.35">
      <c r="A23" s="234"/>
      <c r="B23" s="12"/>
      <c r="C23" s="557" t="s">
        <v>22</v>
      </c>
      <c r="D23" s="558"/>
      <c r="E23" s="558"/>
      <c r="F23" s="558"/>
      <c r="G23" s="558"/>
      <c r="H23" s="558"/>
      <c r="I23" s="1226"/>
      <c r="J23" s="557" t="s">
        <v>23</v>
      </c>
      <c r="K23" s="558"/>
      <c r="L23" s="558"/>
      <c r="M23" s="558"/>
      <c r="N23" s="558"/>
      <c r="O23" s="558"/>
      <c r="P23" s="1226"/>
      <c r="Q23" s="557" t="s">
        <v>24</v>
      </c>
      <c r="R23" s="558"/>
      <c r="S23" s="558"/>
      <c r="T23" s="558"/>
      <c r="U23" s="558"/>
      <c r="V23" s="558"/>
      <c r="W23" s="558"/>
      <c r="X23" s="558"/>
      <c r="Y23" s="558"/>
      <c r="Z23" s="558"/>
      <c r="AA23" s="558"/>
      <c r="AB23" s="58"/>
    </row>
    <row r="24" spans="1:28" ht="15" customHeight="1" thickBot="1" x14ac:dyDescent="0.4">
      <c r="A24" s="234"/>
      <c r="B24" s="12"/>
      <c r="C24" s="1935" t="s">
        <v>410</v>
      </c>
      <c r="D24" s="1936"/>
      <c r="E24" s="1936"/>
      <c r="F24" s="1936"/>
      <c r="G24" s="1936"/>
      <c r="H24" s="1936"/>
      <c r="I24" s="1971"/>
      <c r="J24" s="1935" t="s">
        <v>411</v>
      </c>
      <c r="K24" s="1936"/>
      <c r="L24" s="1936"/>
      <c r="M24" s="1936"/>
      <c r="N24" s="1936"/>
      <c r="O24" s="1936"/>
      <c r="P24" s="1961"/>
      <c r="Q24" s="1972" t="s">
        <v>412</v>
      </c>
      <c r="R24" s="1200"/>
      <c r="S24" s="1200"/>
      <c r="T24" s="1200"/>
      <c r="U24" s="1200"/>
      <c r="V24" s="1200"/>
      <c r="W24" s="1200"/>
      <c r="X24" s="1200"/>
      <c r="Y24" s="1200"/>
      <c r="Z24" s="1200"/>
      <c r="AA24" s="1201"/>
      <c r="AB24" s="58"/>
    </row>
    <row r="25" spans="1:28" ht="15" thickBot="1" x14ac:dyDescent="0.4">
      <c r="A25" s="234"/>
      <c r="B25" s="12"/>
      <c r="C25" s="4"/>
      <c r="D25" s="4"/>
      <c r="E25" s="4"/>
      <c r="F25" s="4"/>
      <c r="G25" s="4"/>
      <c r="H25" s="4"/>
      <c r="I25" s="4"/>
      <c r="J25" s="4"/>
      <c r="K25" s="4"/>
      <c r="L25" s="4"/>
      <c r="M25" s="4"/>
      <c r="N25" s="4"/>
      <c r="O25" s="4"/>
      <c r="P25" s="4"/>
      <c r="Q25" s="4"/>
      <c r="R25" s="4"/>
      <c r="S25" s="4"/>
      <c r="T25" s="4"/>
      <c r="U25" s="4"/>
      <c r="V25" s="4"/>
      <c r="W25" s="4"/>
      <c r="X25" s="4"/>
      <c r="Y25" s="4"/>
      <c r="Z25" s="4"/>
      <c r="AA25" s="4"/>
      <c r="AB25" s="58"/>
    </row>
    <row r="26" spans="1:28" ht="15" customHeight="1" thickBot="1" x14ac:dyDescent="0.4">
      <c r="A26" s="234"/>
      <c r="B26" s="12"/>
      <c r="C26" s="500" t="s">
        <v>26</v>
      </c>
      <c r="D26" s="501"/>
      <c r="E26" s="501"/>
      <c r="F26" s="501"/>
      <c r="G26" s="501"/>
      <c r="H26" s="1943"/>
      <c r="I26" s="1944" t="s">
        <v>811</v>
      </c>
      <c r="J26" s="485"/>
      <c r="K26" s="485"/>
      <c r="L26" s="485"/>
      <c r="M26" s="485"/>
      <c r="N26" s="485"/>
      <c r="O26" s="485"/>
      <c r="P26" s="485"/>
      <c r="Q26" s="485"/>
      <c r="R26" s="485"/>
      <c r="S26" s="485"/>
      <c r="T26" s="485"/>
      <c r="U26" s="485"/>
      <c r="V26" s="485"/>
      <c r="W26" s="485"/>
      <c r="X26" s="485"/>
      <c r="Y26" s="485"/>
      <c r="Z26" s="485"/>
      <c r="AA26" s="1945"/>
      <c r="AB26" s="58"/>
    </row>
    <row r="27" spans="1:28" ht="15" thickBot="1" x14ac:dyDescent="0.4">
      <c r="A27" s="234"/>
      <c r="B27" s="12"/>
      <c r="C27" s="57"/>
      <c r="D27" s="57"/>
      <c r="E27" s="57"/>
      <c r="F27" s="57"/>
      <c r="G27" s="57"/>
      <c r="H27" s="57"/>
      <c r="I27" s="114"/>
      <c r="J27" s="114"/>
      <c r="K27" s="114"/>
      <c r="L27" s="114"/>
      <c r="M27" s="114"/>
      <c r="N27" s="114"/>
      <c r="O27" s="114"/>
      <c r="P27" s="114"/>
      <c r="Q27" s="114"/>
      <c r="R27" s="114"/>
      <c r="S27" s="114"/>
      <c r="T27" s="114"/>
      <c r="U27" s="114"/>
      <c r="V27" s="114"/>
      <c r="W27" s="114"/>
      <c r="X27" s="114"/>
      <c r="Y27" s="114"/>
      <c r="Z27" s="114"/>
      <c r="AA27" s="114"/>
      <c r="AB27" s="58"/>
    </row>
    <row r="28" spans="1:28" ht="15" customHeight="1" thickBot="1" x14ac:dyDescent="0.4">
      <c r="A28" s="234"/>
      <c r="B28" s="12"/>
      <c r="C28" s="500" t="s">
        <v>28</v>
      </c>
      <c r="D28" s="501"/>
      <c r="E28" s="501"/>
      <c r="F28" s="501"/>
      <c r="G28" s="501"/>
      <c r="H28" s="502"/>
      <c r="I28" s="2257">
        <v>0.88</v>
      </c>
      <c r="J28" s="2258"/>
      <c r="K28" s="1962" t="s">
        <v>29</v>
      </c>
      <c r="L28" s="1963"/>
      <c r="M28" s="1963"/>
      <c r="N28" s="1964"/>
      <c r="O28" s="1965" t="s">
        <v>30</v>
      </c>
      <c r="P28" s="1966"/>
      <c r="Q28" s="1966"/>
      <c r="R28" s="1967"/>
      <c r="S28" s="204" t="s">
        <v>32</v>
      </c>
      <c r="T28" s="1965" t="s">
        <v>31</v>
      </c>
      <c r="U28" s="1966"/>
      <c r="V28" s="1967"/>
      <c r="W28" s="5"/>
      <c r="X28" s="1968" t="s">
        <v>251</v>
      </c>
      <c r="Y28" s="1969"/>
      <c r="Z28" s="1970"/>
      <c r="AA28" s="6"/>
      <c r="AB28" s="58"/>
    </row>
    <row r="29" spans="1:28" ht="15" thickBot="1" x14ac:dyDescent="0.4">
      <c r="A29" s="234"/>
      <c r="B29" s="12"/>
      <c r="C29" s="4"/>
      <c r="D29" s="4"/>
      <c r="E29" s="4"/>
      <c r="F29" s="4"/>
      <c r="G29" s="4"/>
      <c r="H29" s="4"/>
      <c r="I29" s="4"/>
      <c r="J29" s="4"/>
      <c r="K29" s="4"/>
      <c r="L29" s="4"/>
      <c r="M29" s="4"/>
      <c r="N29" s="4"/>
      <c r="O29" s="4"/>
      <c r="P29" s="4"/>
      <c r="Q29" s="4"/>
      <c r="R29" s="4"/>
      <c r="S29" s="4"/>
      <c r="T29" s="4"/>
      <c r="U29" s="4"/>
      <c r="V29" s="4"/>
      <c r="W29" s="4"/>
      <c r="X29" s="4"/>
      <c r="Y29" s="4"/>
      <c r="Z29" s="4"/>
      <c r="AA29" s="4"/>
      <c r="AB29" s="58"/>
    </row>
    <row r="30" spans="1:28" x14ac:dyDescent="0.35">
      <c r="A30" s="234"/>
      <c r="B30" s="12"/>
      <c r="C30" s="560" t="s">
        <v>34</v>
      </c>
      <c r="D30" s="561"/>
      <c r="E30" s="561"/>
      <c r="F30" s="561"/>
      <c r="G30" s="561"/>
      <c r="H30" s="561"/>
      <c r="I30" s="561"/>
      <c r="J30" s="562"/>
      <c r="K30" s="569" t="s">
        <v>35</v>
      </c>
      <c r="L30" s="570"/>
      <c r="M30" s="570"/>
      <c r="N30" s="570"/>
      <c r="O30" s="570"/>
      <c r="P30" s="570"/>
      <c r="Q30" s="570"/>
      <c r="R30" s="571"/>
      <c r="S30" s="572" t="s">
        <v>36</v>
      </c>
      <c r="T30" s="573"/>
      <c r="U30" s="573"/>
      <c r="V30" s="573"/>
      <c r="W30" s="1974"/>
      <c r="X30" s="1975" t="s">
        <v>37</v>
      </c>
      <c r="Y30" s="1976"/>
      <c r="Z30" s="1976"/>
      <c r="AA30" s="1977"/>
      <c r="AB30" s="58"/>
    </row>
    <row r="31" spans="1:28" x14ac:dyDescent="0.35">
      <c r="A31" s="234"/>
      <c r="B31" s="12"/>
      <c r="C31" s="563"/>
      <c r="D31" s="564"/>
      <c r="E31" s="564"/>
      <c r="F31" s="564"/>
      <c r="G31" s="564"/>
      <c r="H31" s="564"/>
      <c r="I31" s="564"/>
      <c r="J31" s="565"/>
      <c r="K31" s="577" t="s">
        <v>38</v>
      </c>
      <c r="L31" s="578"/>
      <c r="M31" s="578"/>
      <c r="N31" s="579"/>
      <c r="O31" s="580" t="s">
        <v>39</v>
      </c>
      <c r="P31" s="578"/>
      <c r="Q31" s="578"/>
      <c r="R31" s="579"/>
      <c r="S31" s="580" t="s">
        <v>38</v>
      </c>
      <c r="T31" s="579"/>
      <c r="U31" s="580" t="s">
        <v>39</v>
      </c>
      <c r="V31" s="578"/>
      <c r="W31" s="579"/>
      <c r="X31" s="580" t="s">
        <v>38</v>
      </c>
      <c r="Y31" s="579"/>
      <c r="Z31" s="580" t="s">
        <v>39</v>
      </c>
      <c r="AA31" s="579"/>
      <c r="AB31" s="58"/>
    </row>
    <row r="32" spans="1:28" ht="15" thickBot="1" x14ac:dyDescent="0.4">
      <c r="A32" s="234"/>
      <c r="B32" s="12"/>
      <c r="C32" s="563"/>
      <c r="D32" s="564"/>
      <c r="E32" s="564"/>
      <c r="F32" s="564"/>
      <c r="G32" s="564"/>
      <c r="H32" s="564"/>
      <c r="I32" s="564"/>
      <c r="J32" s="565"/>
      <c r="K32" s="582">
        <v>0</v>
      </c>
      <c r="L32" s="583"/>
      <c r="M32" s="583"/>
      <c r="N32" s="584"/>
      <c r="O32" s="554">
        <v>0.89</v>
      </c>
      <c r="P32" s="555"/>
      <c r="Q32" s="555"/>
      <c r="R32" s="556"/>
      <c r="S32" s="554">
        <v>0.9</v>
      </c>
      <c r="T32" s="556"/>
      <c r="U32" s="554">
        <v>0.99</v>
      </c>
      <c r="V32" s="555"/>
      <c r="W32" s="556"/>
      <c r="X32" s="554">
        <v>1</v>
      </c>
      <c r="Y32" s="556"/>
      <c r="Z32" s="554">
        <v>1</v>
      </c>
      <c r="AA32" s="556"/>
      <c r="AB32" s="58"/>
    </row>
    <row r="33" spans="1:28" ht="15" thickBot="1" x14ac:dyDescent="0.4">
      <c r="A33" s="234"/>
      <c r="B33" s="12"/>
      <c r="C33" s="4"/>
      <c r="D33" s="4"/>
      <c r="E33" s="4"/>
      <c r="F33" s="4"/>
      <c r="G33" s="4"/>
      <c r="H33" s="4"/>
      <c r="I33" s="4"/>
      <c r="J33" s="4"/>
      <c r="K33" s="4"/>
      <c r="L33" s="4"/>
      <c r="M33" s="4"/>
      <c r="N33" s="4"/>
      <c r="O33" s="4"/>
      <c r="P33" s="4"/>
      <c r="Q33" s="4"/>
      <c r="R33" s="4"/>
      <c r="S33" s="4"/>
      <c r="T33" s="4"/>
      <c r="U33" s="4"/>
      <c r="V33" s="4"/>
      <c r="W33" s="4"/>
      <c r="X33" s="4"/>
      <c r="Y33" s="4"/>
      <c r="Z33" s="4"/>
      <c r="AA33" s="4"/>
      <c r="AB33" s="58"/>
    </row>
    <row r="34" spans="1:28" ht="15" customHeight="1" thickBot="1" x14ac:dyDescent="0.4">
      <c r="A34" s="437"/>
      <c r="B34" s="217"/>
      <c r="C34" s="500" t="s">
        <v>40</v>
      </c>
      <c r="D34" s="501"/>
      <c r="E34" s="501"/>
      <c r="F34" s="501"/>
      <c r="G34" s="501"/>
      <c r="H34" s="501"/>
      <c r="I34" s="501"/>
      <c r="J34" s="501"/>
      <c r="K34" s="501"/>
      <c r="L34" s="501"/>
      <c r="M34" s="501"/>
      <c r="N34" s="501"/>
      <c r="O34" s="501"/>
      <c r="P34" s="501"/>
      <c r="Q34" s="501"/>
      <c r="R34" s="501"/>
      <c r="S34" s="501"/>
      <c r="T34" s="501"/>
      <c r="U34" s="501"/>
      <c r="V34" s="501"/>
      <c r="W34" s="501"/>
      <c r="X34" s="501"/>
      <c r="Y34" s="501"/>
      <c r="Z34" s="501"/>
      <c r="AA34" s="1943"/>
      <c r="AB34" s="58"/>
    </row>
    <row r="35" spans="1:28" ht="104" thickBot="1" x14ac:dyDescent="0.4">
      <c r="A35" s="437"/>
      <c r="B35" s="217"/>
      <c r="C35" s="557" t="s">
        <v>41</v>
      </c>
      <c r="D35" s="558"/>
      <c r="E35" s="558"/>
      <c r="F35" s="558"/>
      <c r="G35" s="1226"/>
      <c r="H35" s="121" t="s">
        <v>812</v>
      </c>
      <c r="I35" s="121" t="s">
        <v>813</v>
      </c>
      <c r="J35" s="205" t="s">
        <v>42</v>
      </c>
      <c r="K35" s="500" t="s">
        <v>43</v>
      </c>
      <c r="L35" s="501"/>
      <c r="M35" s="501"/>
      <c r="N35" s="501"/>
      <c r="O35" s="501"/>
      <c r="P35" s="501"/>
      <c r="Q35" s="501"/>
      <c r="R35" s="501"/>
      <c r="S35" s="501"/>
      <c r="T35" s="501"/>
      <c r="U35" s="501"/>
      <c r="V35" s="501"/>
      <c r="W35" s="501"/>
      <c r="X35" s="501"/>
      <c r="Y35" s="501"/>
      <c r="Z35" s="501"/>
      <c r="AA35" s="501"/>
      <c r="AB35" s="58"/>
    </row>
    <row r="36" spans="1:28" ht="14.5" customHeight="1" x14ac:dyDescent="0.35">
      <c r="A36" s="437"/>
      <c r="B36" s="217"/>
      <c r="C36" s="655" t="s">
        <v>814</v>
      </c>
      <c r="D36" s="656"/>
      <c r="E36" s="656"/>
      <c r="F36" s="656"/>
      <c r="G36" s="2308"/>
      <c r="H36" s="238">
        <v>17</v>
      </c>
      <c r="I36" s="238">
        <v>17</v>
      </c>
      <c r="J36" s="239">
        <v>1</v>
      </c>
      <c r="K36" s="2309" t="s">
        <v>815</v>
      </c>
      <c r="L36" s="2310"/>
      <c r="M36" s="2310"/>
      <c r="N36" s="2310"/>
      <c r="O36" s="2310"/>
      <c r="P36" s="2310"/>
      <c r="Q36" s="2310"/>
      <c r="R36" s="2310"/>
      <c r="S36" s="2310"/>
      <c r="T36" s="2310"/>
      <c r="U36" s="2310"/>
      <c r="V36" s="2310"/>
      <c r="W36" s="2310"/>
      <c r="X36" s="2310"/>
      <c r="Y36" s="2310"/>
      <c r="Z36" s="2310"/>
      <c r="AA36" s="2311"/>
      <c r="AB36" s="58"/>
    </row>
    <row r="37" spans="1:28" ht="15" thickBot="1" x14ac:dyDescent="0.4">
      <c r="A37" s="437"/>
      <c r="B37" s="217"/>
      <c r="C37" s="1935" t="s">
        <v>1432</v>
      </c>
      <c r="D37" s="1936"/>
      <c r="E37" s="1936"/>
      <c r="F37" s="1936"/>
      <c r="G37" s="1971"/>
      <c r="H37" s="238">
        <v>15</v>
      </c>
      <c r="I37" s="238">
        <v>15</v>
      </c>
      <c r="J37" s="239">
        <v>1</v>
      </c>
      <c r="K37" s="1935" t="s">
        <v>1433</v>
      </c>
      <c r="L37" s="1936"/>
      <c r="M37" s="1936"/>
      <c r="N37" s="1936"/>
      <c r="O37" s="1936"/>
      <c r="P37" s="1936"/>
      <c r="Q37" s="1936"/>
      <c r="R37" s="1936"/>
      <c r="S37" s="1936"/>
      <c r="T37" s="1936"/>
      <c r="U37" s="1936"/>
      <c r="V37" s="1936"/>
      <c r="W37" s="1936"/>
      <c r="X37" s="1936"/>
      <c r="Y37" s="1936"/>
      <c r="Z37" s="1936"/>
      <c r="AA37" s="1961"/>
      <c r="AB37" s="58"/>
    </row>
    <row r="38" spans="1:28" ht="15" thickBot="1" x14ac:dyDescent="0.4">
      <c r="A38" s="437"/>
      <c r="B38" s="217"/>
      <c r="C38" s="2303" t="s">
        <v>46</v>
      </c>
      <c r="D38" s="2304"/>
      <c r="E38" s="2304"/>
      <c r="F38" s="2304"/>
      <c r="G38" s="2305"/>
      <c r="H38" s="207">
        <v>32</v>
      </c>
      <c r="I38" s="207">
        <v>32</v>
      </c>
      <c r="J38" s="208">
        <v>1</v>
      </c>
      <c r="K38" s="2306"/>
      <c r="L38" s="2307"/>
      <c r="M38" s="2307"/>
      <c r="N38" s="2307"/>
      <c r="O38" s="2307"/>
      <c r="P38" s="2307"/>
      <c r="Q38" s="2307"/>
      <c r="R38" s="2307"/>
      <c r="S38" s="2307"/>
      <c r="T38" s="2307"/>
      <c r="U38" s="2307"/>
      <c r="V38" s="2307"/>
      <c r="W38" s="2307"/>
      <c r="X38" s="2307"/>
      <c r="Y38" s="2307"/>
      <c r="Z38" s="2307"/>
      <c r="AA38" s="2307"/>
      <c r="AB38" s="58"/>
    </row>
    <row r="39" spans="1:28" x14ac:dyDescent="0.35">
      <c r="A39" s="437"/>
      <c r="B39" s="2181"/>
      <c r="C39" s="2182"/>
      <c r="D39" s="2182"/>
      <c r="E39" s="4"/>
      <c r="F39" s="4"/>
      <c r="G39" s="4"/>
      <c r="H39" s="4"/>
      <c r="I39" s="4"/>
      <c r="J39" s="4"/>
      <c r="K39" s="4"/>
      <c r="L39" s="4"/>
      <c r="M39" s="4"/>
      <c r="N39" s="4"/>
      <c r="O39" s="4"/>
      <c r="P39" s="4"/>
      <c r="Q39" s="4"/>
      <c r="R39" s="4"/>
      <c r="S39" s="4"/>
      <c r="T39" s="4"/>
      <c r="U39" s="4"/>
      <c r="V39" s="4"/>
      <c r="W39" s="4"/>
      <c r="X39" s="4"/>
      <c r="Y39" s="4"/>
      <c r="Z39" s="4"/>
      <c r="AA39" s="4"/>
      <c r="AB39" s="58"/>
    </row>
    <row r="40" spans="1:28" ht="15" thickBot="1" x14ac:dyDescent="0.4">
      <c r="A40" s="437"/>
      <c r="B40" s="2181"/>
      <c r="C40" s="2182"/>
      <c r="D40" s="2182"/>
      <c r="E40" s="4"/>
      <c r="F40" s="4"/>
      <c r="G40" s="4"/>
      <c r="H40" s="4"/>
      <c r="I40" s="4"/>
      <c r="J40" s="4"/>
      <c r="K40" s="4"/>
      <c r="L40" s="4"/>
      <c r="M40" s="4"/>
      <c r="N40" s="4"/>
      <c r="O40" s="4"/>
      <c r="P40" s="4"/>
      <c r="Q40" s="4"/>
      <c r="R40" s="4"/>
      <c r="S40" s="4"/>
      <c r="T40" s="4"/>
      <c r="U40" s="4"/>
      <c r="V40" s="4"/>
      <c r="W40" s="4"/>
      <c r="X40" s="4"/>
      <c r="Y40" s="4"/>
      <c r="Z40" s="4"/>
      <c r="AA40" s="4"/>
      <c r="AB40" s="58"/>
    </row>
    <row r="41" spans="1:28" ht="14.5" customHeight="1" x14ac:dyDescent="0.35">
      <c r="A41" s="437"/>
      <c r="B41" s="217"/>
      <c r="C41" s="2297" t="s">
        <v>47</v>
      </c>
      <c r="D41" s="2298"/>
      <c r="E41" s="2298"/>
      <c r="F41" s="2298"/>
      <c r="G41" s="2298"/>
      <c r="H41" s="2298"/>
      <c r="I41" s="2298"/>
      <c r="J41" s="2298"/>
      <c r="K41" s="2298"/>
      <c r="L41" s="2298"/>
      <c r="M41" s="2298"/>
      <c r="N41" s="2298"/>
      <c r="O41" s="2298"/>
      <c r="P41" s="2298"/>
      <c r="Q41" s="2298"/>
      <c r="R41" s="2298"/>
      <c r="S41" s="2298"/>
      <c r="T41" s="2298"/>
      <c r="U41" s="2298"/>
      <c r="V41" s="2298"/>
      <c r="W41" s="2298"/>
      <c r="X41" s="2298"/>
      <c r="Y41" s="2298"/>
      <c r="Z41" s="2298"/>
      <c r="AA41" s="2298"/>
      <c r="AB41" s="58"/>
    </row>
    <row r="42" spans="1:28" ht="15" thickBot="1" x14ac:dyDescent="0.4">
      <c r="A42" s="234"/>
      <c r="B42" s="12"/>
      <c r="C42" s="2299"/>
      <c r="D42" s="2300"/>
      <c r="E42" s="2300"/>
      <c r="F42" s="2300"/>
      <c r="G42" s="2300"/>
      <c r="H42" s="2300"/>
      <c r="I42" s="2300"/>
      <c r="J42" s="2300"/>
      <c r="K42" s="2300"/>
      <c r="L42" s="2300"/>
      <c r="M42" s="2300"/>
      <c r="N42" s="2300"/>
      <c r="O42" s="2300"/>
      <c r="P42" s="2300"/>
      <c r="Q42" s="2300"/>
      <c r="R42" s="2300"/>
      <c r="S42" s="2300"/>
      <c r="T42" s="2300"/>
      <c r="U42" s="2300"/>
      <c r="V42" s="2300"/>
      <c r="W42" s="2300"/>
      <c r="X42" s="2300"/>
      <c r="Y42" s="2300"/>
      <c r="Z42" s="2300"/>
      <c r="AA42" s="2300"/>
      <c r="AB42" s="58"/>
    </row>
    <row r="43" spans="1:28" ht="14.5" customHeight="1" x14ac:dyDescent="0.35">
      <c r="A43" s="234"/>
      <c r="B43" s="12"/>
      <c r="C43" s="667" t="s">
        <v>71</v>
      </c>
      <c r="D43" s="668"/>
      <c r="E43" s="668"/>
      <c r="F43" s="668"/>
      <c r="G43" s="668"/>
      <c r="H43" s="668"/>
      <c r="I43" s="668"/>
      <c r="J43" s="668"/>
      <c r="K43" s="668"/>
      <c r="L43" s="668"/>
      <c r="M43" s="668"/>
      <c r="N43" s="668"/>
      <c r="O43" s="668"/>
      <c r="P43" s="668"/>
      <c r="Q43" s="668"/>
      <c r="R43" s="668"/>
      <c r="S43" s="668"/>
      <c r="T43" s="668"/>
      <c r="U43" s="668"/>
      <c r="V43" s="668"/>
      <c r="W43" s="668"/>
      <c r="X43" s="668"/>
      <c r="Y43" s="668"/>
      <c r="Z43" s="668"/>
      <c r="AA43" s="668"/>
      <c r="AB43" s="58"/>
    </row>
    <row r="44" spans="1:28" x14ac:dyDescent="0.35">
      <c r="A44" s="234"/>
      <c r="B44" s="12"/>
      <c r="C44" s="619"/>
      <c r="D44" s="620"/>
      <c r="E44" s="620"/>
      <c r="F44" s="620"/>
      <c r="G44" s="620"/>
      <c r="H44" s="620"/>
      <c r="I44" s="620"/>
      <c r="J44" s="620"/>
      <c r="K44" s="620"/>
      <c r="L44" s="620"/>
      <c r="M44" s="620"/>
      <c r="N44" s="620"/>
      <c r="O44" s="620"/>
      <c r="P44" s="620"/>
      <c r="Q44" s="620"/>
      <c r="R44" s="620"/>
      <c r="S44" s="620"/>
      <c r="T44" s="620"/>
      <c r="U44" s="620"/>
      <c r="V44" s="620"/>
      <c r="W44" s="620"/>
      <c r="X44" s="620"/>
      <c r="Y44" s="620"/>
      <c r="Z44" s="620"/>
      <c r="AA44" s="620"/>
      <c r="AB44" s="58"/>
    </row>
    <row r="45" spans="1:28" x14ac:dyDescent="0.35">
      <c r="A45" s="234"/>
      <c r="B45" s="12"/>
      <c r="C45" s="619"/>
      <c r="D45" s="620"/>
      <c r="E45" s="620"/>
      <c r="F45" s="620"/>
      <c r="G45" s="620"/>
      <c r="H45" s="620"/>
      <c r="I45" s="620"/>
      <c r="J45" s="620"/>
      <c r="K45" s="620"/>
      <c r="L45" s="620"/>
      <c r="M45" s="620"/>
      <c r="N45" s="620"/>
      <c r="O45" s="620"/>
      <c r="P45" s="620"/>
      <c r="Q45" s="620"/>
      <c r="R45" s="620"/>
      <c r="S45" s="620"/>
      <c r="T45" s="620"/>
      <c r="U45" s="620"/>
      <c r="V45" s="620"/>
      <c r="W45" s="620"/>
      <c r="X45" s="620"/>
      <c r="Y45" s="620"/>
      <c r="Z45" s="620"/>
      <c r="AA45" s="620"/>
      <c r="AB45" s="58"/>
    </row>
    <row r="46" spans="1:28" x14ac:dyDescent="0.35">
      <c r="A46" s="234"/>
      <c r="B46" s="12"/>
      <c r="C46" s="619"/>
      <c r="D46" s="620"/>
      <c r="E46" s="620"/>
      <c r="F46" s="620"/>
      <c r="G46" s="620"/>
      <c r="H46" s="620"/>
      <c r="I46" s="620"/>
      <c r="J46" s="620"/>
      <c r="K46" s="620"/>
      <c r="L46" s="620"/>
      <c r="M46" s="620"/>
      <c r="N46" s="620"/>
      <c r="O46" s="620"/>
      <c r="P46" s="620"/>
      <c r="Q46" s="620"/>
      <c r="R46" s="620"/>
      <c r="S46" s="620"/>
      <c r="T46" s="620"/>
      <c r="U46" s="620"/>
      <c r="V46" s="620"/>
      <c r="W46" s="620"/>
      <c r="X46" s="620"/>
      <c r="Y46" s="620"/>
      <c r="Z46" s="620"/>
      <c r="AA46" s="620"/>
      <c r="AB46" s="58"/>
    </row>
    <row r="47" spans="1:28" x14ac:dyDescent="0.35">
      <c r="A47" s="234"/>
      <c r="B47" s="12"/>
      <c r="C47" s="619"/>
      <c r="D47" s="620"/>
      <c r="E47" s="620"/>
      <c r="F47" s="620"/>
      <c r="G47" s="620"/>
      <c r="H47" s="620"/>
      <c r="I47" s="620"/>
      <c r="J47" s="620"/>
      <c r="K47" s="620"/>
      <c r="L47" s="620"/>
      <c r="M47" s="620"/>
      <c r="N47" s="620"/>
      <c r="O47" s="620"/>
      <c r="P47" s="620"/>
      <c r="Q47" s="620"/>
      <c r="R47" s="620"/>
      <c r="S47" s="620"/>
      <c r="T47" s="620"/>
      <c r="U47" s="620"/>
      <c r="V47" s="620"/>
      <c r="W47" s="620"/>
      <c r="X47" s="620"/>
      <c r="Y47" s="620"/>
      <c r="Z47" s="620"/>
      <c r="AA47" s="620"/>
      <c r="AB47" s="58"/>
    </row>
    <row r="48" spans="1:28" x14ac:dyDescent="0.35">
      <c r="A48" s="234"/>
      <c r="B48" s="12"/>
      <c r="C48" s="619"/>
      <c r="D48" s="620"/>
      <c r="E48" s="620"/>
      <c r="F48" s="620"/>
      <c r="G48" s="620"/>
      <c r="H48" s="620"/>
      <c r="I48" s="620"/>
      <c r="J48" s="620"/>
      <c r="K48" s="620"/>
      <c r="L48" s="620"/>
      <c r="M48" s="620"/>
      <c r="N48" s="620"/>
      <c r="O48" s="620"/>
      <c r="P48" s="620"/>
      <c r="Q48" s="620"/>
      <c r="R48" s="620"/>
      <c r="S48" s="620"/>
      <c r="T48" s="620"/>
      <c r="U48" s="620"/>
      <c r="V48" s="620"/>
      <c r="W48" s="620"/>
      <c r="X48" s="620"/>
      <c r="Y48" s="620"/>
      <c r="Z48" s="620"/>
      <c r="AA48" s="620"/>
      <c r="AB48" s="58"/>
    </row>
    <row r="49" spans="1:28" x14ac:dyDescent="0.35">
      <c r="A49" s="234"/>
      <c r="B49" s="12"/>
      <c r="C49" s="619"/>
      <c r="D49" s="620"/>
      <c r="E49" s="620"/>
      <c r="F49" s="620"/>
      <c r="G49" s="620"/>
      <c r="H49" s="620"/>
      <c r="I49" s="620"/>
      <c r="J49" s="620"/>
      <c r="K49" s="620"/>
      <c r="L49" s="620"/>
      <c r="M49" s="620"/>
      <c r="N49" s="620"/>
      <c r="O49" s="620"/>
      <c r="P49" s="620"/>
      <c r="Q49" s="620"/>
      <c r="R49" s="620"/>
      <c r="S49" s="620"/>
      <c r="T49" s="620"/>
      <c r="U49" s="620"/>
      <c r="V49" s="620"/>
      <c r="W49" s="620"/>
      <c r="X49" s="620"/>
      <c r="Y49" s="620"/>
      <c r="Z49" s="620"/>
      <c r="AA49" s="620"/>
      <c r="AB49" s="58"/>
    </row>
    <row r="50" spans="1:28" x14ac:dyDescent="0.35">
      <c r="A50" s="234"/>
      <c r="B50" s="13"/>
      <c r="C50" s="211"/>
      <c r="D50" s="211"/>
      <c r="E50" s="211"/>
      <c r="F50" s="211"/>
      <c r="G50" s="211"/>
      <c r="H50" s="211"/>
      <c r="I50" s="211"/>
      <c r="J50" s="211"/>
      <c r="K50" s="211"/>
      <c r="L50" s="211"/>
      <c r="M50" s="211"/>
      <c r="N50" s="211"/>
      <c r="O50" s="211"/>
      <c r="P50" s="211"/>
      <c r="Q50" s="211"/>
      <c r="R50" s="211"/>
      <c r="S50" s="211"/>
      <c r="T50" s="211"/>
      <c r="U50" s="211"/>
      <c r="V50" s="211"/>
      <c r="W50" s="211"/>
      <c r="X50" s="211"/>
      <c r="Y50" s="211"/>
      <c r="Z50" s="211"/>
      <c r="AA50" s="211"/>
      <c r="AB50" s="14"/>
    </row>
    <row r="51" spans="1:28" ht="15" thickBot="1" x14ac:dyDescent="0.4">
      <c r="A51" s="234"/>
      <c r="B51" s="15"/>
      <c r="C51" s="209"/>
      <c r="D51" s="209"/>
      <c r="E51" s="209"/>
      <c r="F51" s="209"/>
      <c r="G51" s="209"/>
      <c r="H51" s="209"/>
      <c r="I51" s="209"/>
      <c r="J51" s="209"/>
      <c r="K51" s="209"/>
      <c r="L51" s="209"/>
      <c r="M51" s="209"/>
      <c r="N51" s="209"/>
      <c r="O51" s="209"/>
      <c r="P51" s="209"/>
      <c r="Q51" s="209"/>
      <c r="R51" s="209"/>
      <c r="S51" s="209"/>
      <c r="T51" s="209"/>
      <c r="U51" s="209"/>
      <c r="V51" s="209"/>
      <c r="W51" s="209"/>
      <c r="X51" s="209"/>
      <c r="Y51" s="209"/>
      <c r="Z51" s="209"/>
      <c r="AA51" s="209"/>
      <c r="AB51" s="16"/>
    </row>
    <row r="52" spans="1:28" ht="15.5" customHeight="1" x14ac:dyDescent="0.35">
      <c r="A52" s="234"/>
      <c r="B52" s="266"/>
      <c r="C52" s="2285" t="s">
        <v>41</v>
      </c>
      <c r="D52" s="2286"/>
      <c r="E52" s="2286"/>
      <c r="F52" s="2286"/>
      <c r="G52" s="2287"/>
      <c r="H52" s="2285" t="s">
        <v>595</v>
      </c>
      <c r="I52" s="2287"/>
      <c r="J52" s="2285" t="s">
        <v>595</v>
      </c>
      <c r="K52" s="2286"/>
      <c r="L52" s="2286"/>
      <c r="M52" s="2287"/>
      <c r="N52" s="2285" t="s">
        <v>49</v>
      </c>
      <c r="O52" s="2286"/>
      <c r="P52" s="2286"/>
      <c r="Q52" s="2286"/>
      <c r="R52" s="2286"/>
      <c r="S52" s="2286"/>
      <c r="T52" s="2286"/>
      <c r="U52" s="2286"/>
      <c r="V52" s="2301" t="s">
        <v>50</v>
      </c>
      <c r="W52" s="2301"/>
      <c r="X52" s="2301"/>
      <c r="Y52" s="2301"/>
      <c r="Z52" s="2301"/>
      <c r="AA52" s="2301"/>
      <c r="AB52" s="63"/>
    </row>
    <row r="53" spans="1:28" ht="16" customHeight="1" thickBot="1" x14ac:dyDescent="0.4">
      <c r="A53" s="234"/>
      <c r="B53" s="17"/>
      <c r="C53" s="2288"/>
      <c r="D53" s="2289"/>
      <c r="E53" s="2289"/>
      <c r="F53" s="2289"/>
      <c r="G53" s="2290"/>
      <c r="H53" s="2288" t="s">
        <v>816</v>
      </c>
      <c r="I53" s="2290"/>
      <c r="J53" s="2288" t="s">
        <v>596</v>
      </c>
      <c r="K53" s="2289"/>
      <c r="L53" s="2289"/>
      <c r="M53" s="2290"/>
      <c r="N53" s="2288"/>
      <c r="O53" s="2289"/>
      <c r="P53" s="2289"/>
      <c r="Q53" s="2289"/>
      <c r="R53" s="2289"/>
      <c r="S53" s="2289"/>
      <c r="T53" s="2289"/>
      <c r="U53" s="2289"/>
      <c r="V53" s="2302"/>
      <c r="W53" s="2302"/>
      <c r="X53" s="2302"/>
      <c r="Y53" s="2302"/>
      <c r="Z53" s="2302"/>
      <c r="AA53" s="2302"/>
      <c r="AB53" s="63"/>
    </row>
    <row r="54" spans="1:28" ht="29" customHeight="1" thickBot="1" x14ac:dyDescent="0.4">
      <c r="A54" s="234"/>
      <c r="B54" s="266"/>
      <c r="C54" s="1248" t="s">
        <v>1434</v>
      </c>
      <c r="D54" s="1249"/>
      <c r="E54" s="1249"/>
      <c r="F54" s="1249"/>
      <c r="G54" s="1250"/>
      <c r="H54" s="2312">
        <v>1</v>
      </c>
      <c r="I54" s="2313"/>
      <c r="J54" s="2314">
        <v>1</v>
      </c>
      <c r="K54" s="2315"/>
      <c r="L54" s="2315"/>
      <c r="M54" s="2316"/>
      <c r="N54" s="2317" t="s">
        <v>585</v>
      </c>
      <c r="O54" s="1249"/>
      <c r="P54" s="1249"/>
      <c r="Q54" s="1249"/>
      <c r="R54" s="1249"/>
      <c r="S54" s="1249"/>
      <c r="T54" s="1249"/>
      <c r="U54" s="1250"/>
      <c r="V54" s="2318" t="s">
        <v>817</v>
      </c>
      <c r="W54" s="1243"/>
      <c r="X54" s="1243"/>
      <c r="Y54" s="1243"/>
      <c r="Z54" s="1243"/>
      <c r="AA54" s="1243"/>
      <c r="AB54" s="210"/>
    </row>
    <row r="55" spans="1:28" x14ac:dyDescent="0.35">
      <c r="A55" s="234"/>
      <c r="B55" s="266"/>
      <c r="C55" s="1251"/>
      <c r="D55" s="1252"/>
      <c r="E55" s="1252"/>
      <c r="F55" s="1252"/>
      <c r="G55" s="1253"/>
      <c r="H55" s="1265"/>
      <c r="I55" s="1253"/>
      <c r="J55" s="1264"/>
      <c r="K55" s="1262"/>
      <c r="L55" s="1262"/>
      <c r="M55" s="1263"/>
      <c r="N55" s="1265"/>
      <c r="O55" s="1252"/>
      <c r="P55" s="1252"/>
      <c r="Q55" s="1252"/>
      <c r="R55" s="1252"/>
      <c r="S55" s="1252"/>
      <c r="T55" s="1252"/>
      <c r="U55" s="1253"/>
      <c r="V55" s="2319"/>
      <c r="W55" s="2320"/>
      <c r="X55" s="2320"/>
      <c r="Y55" s="2320"/>
      <c r="Z55" s="2320"/>
      <c r="AA55" s="2320"/>
      <c r="AB55" s="210"/>
    </row>
    <row r="56" spans="1:28" x14ac:dyDescent="0.35">
      <c r="A56" s="234"/>
      <c r="B56" s="266"/>
      <c r="C56" s="686"/>
      <c r="D56" s="687"/>
      <c r="E56" s="687"/>
      <c r="F56" s="687"/>
      <c r="G56" s="688"/>
      <c r="H56" s="692"/>
      <c r="I56" s="688"/>
      <c r="J56" s="692"/>
      <c r="K56" s="687"/>
      <c r="L56" s="687"/>
      <c r="M56" s="688"/>
      <c r="N56" s="692"/>
      <c r="O56" s="687"/>
      <c r="P56" s="687"/>
      <c r="Q56" s="687"/>
      <c r="R56" s="687"/>
      <c r="S56" s="687"/>
      <c r="T56" s="687"/>
      <c r="U56" s="688"/>
      <c r="V56" s="692"/>
      <c r="W56" s="687"/>
      <c r="X56" s="687"/>
      <c r="Y56" s="687"/>
      <c r="Z56" s="687"/>
      <c r="AA56" s="687"/>
      <c r="AB56" s="210"/>
    </row>
    <row r="57" spans="1:28" x14ac:dyDescent="0.35">
      <c r="A57" s="234"/>
      <c r="B57" s="266"/>
      <c r="C57" s="686"/>
      <c r="D57" s="687"/>
      <c r="E57" s="687"/>
      <c r="F57" s="687"/>
      <c r="G57" s="688"/>
      <c r="H57" s="692"/>
      <c r="I57" s="688"/>
      <c r="J57" s="692"/>
      <c r="K57" s="687"/>
      <c r="L57" s="687"/>
      <c r="M57" s="688"/>
      <c r="N57" s="692"/>
      <c r="O57" s="687"/>
      <c r="P57" s="687"/>
      <c r="Q57" s="687"/>
      <c r="R57" s="687"/>
      <c r="S57" s="687"/>
      <c r="T57" s="687"/>
      <c r="U57" s="688"/>
      <c r="V57" s="692"/>
      <c r="W57" s="687"/>
      <c r="X57" s="687"/>
      <c r="Y57" s="687"/>
      <c r="Z57" s="687"/>
      <c r="AA57" s="687"/>
      <c r="AB57" s="210"/>
    </row>
    <row r="58" spans="1:28" x14ac:dyDescent="0.35">
      <c r="A58" s="234"/>
      <c r="B58" s="266"/>
      <c r="C58" s="686"/>
      <c r="D58" s="687"/>
      <c r="E58" s="687"/>
      <c r="F58" s="687"/>
      <c r="G58" s="688"/>
      <c r="H58" s="692"/>
      <c r="I58" s="688"/>
      <c r="J58" s="692"/>
      <c r="K58" s="687"/>
      <c r="L58" s="687"/>
      <c r="M58" s="688"/>
      <c r="N58" s="692"/>
      <c r="O58" s="687"/>
      <c r="P58" s="687"/>
      <c r="Q58" s="687"/>
      <c r="R58" s="687"/>
      <c r="S58" s="687"/>
      <c r="T58" s="687"/>
      <c r="U58" s="688"/>
      <c r="V58" s="692"/>
      <c r="W58" s="687"/>
      <c r="X58" s="687"/>
      <c r="Y58" s="687"/>
      <c r="Z58" s="687"/>
      <c r="AA58" s="687"/>
      <c r="AB58" s="210"/>
    </row>
    <row r="59" spans="1:28" x14ac:dyDescent="0.35">
      <c r="A59" s="234"/>
      <c r="B59" s="18"/>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c r="AA59" s="211"/>
      <c r="AB59" s="212"/>
    </row>
    <row r="60" spans="1:28" x14ac:dyDescent="0.35">
      <c r="A60" s="234"/>
      <c r="B60" s="234"/>
      <c r="C60" s="234"/>
      <c r="D60" s="234"/>
      <c r="E60" s="234"/>
      <c r="F60" s="234"/>
      <c r="G60" s="234"/>
      <c r="H60" s="234"/>
      <c r="I60" s="234"/>
      <c r="J60" s="234"/>
      <c r="K60" s="234"/>
      <c r="L60" s="234"/>
      <c r="M60" s="234"/>
      <c r="N60" s="234"/>
      <c r="O60" s="234"/>
      <c r="P60" s="234"/>
      <c r="Q60" s="234"/>
      <c r="R60" s="234"/>
      <c r="S60" s="234"/>
      <c r="T60" s="234"/>
      <c r="U60" s="234"/>
      <c r="V60" s="234"/>
      <c r="W60" s="234"/>
      <c r="X60" s="234"/>
      <c r="Y60" s="234"/>
      <c r="Z60" s="234"/>
      <c r="AA60" s="234"/>
      <c r="AB60" s="234"/>
    </row>
    <row r="61" spans="1:28" x14ac:dyDescent="0.35">
      <c r="A61" s="234"/>
      <c r="B61" s="234"/>
      <c r="C61" s="234"/>
      <c r="D61" s="234"/>
      <c r="E61" s="234"/>
      <c r="F61" s="234"/>
      <c r="G61" s="234"/>
      <c r="H61" s="234"/>
      <c r="I61" s="234"/>
      <c r="J61" s="234"/>
      <c r="K61" s="234"/>
      <c r="L61" s="234"/>
      <c r="M61" s="234"/>
      <c r="N61" s="234"/>
      <c r="O61" s="234"/>
      <c r="P61" s="234"/>
      <c r="Q61" s="234"/>
      <c r="R61" s="234"/>
      <c r="S61" s="234"/>
      <c r="T61" s="234"/>
      <c r="U61" s="234"/>
      <c r="V61" s="234"/>
      <c r="W61" s="234"/>
      <c r="X61" s="234"/>
      <c r="Y61" s="234"/>
      <c r="Z61" s="234"/>
      <c r="AA61" s="234"/>
      <c r="AB61" s="234"/>
    </row>
    <row r="62" spans="1:28" x14ac:dyDescent="0.35">
      <c r="A62" s="234"/>
      <c r="B62" s="234"/>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234"/>
      <c r="AB62" s="234"/>
    </row>
    <row r="63" spans="1:28" x14ac:dyDescent="0.35">
      <c r="A63" s="234"/>
      <c r="B63" s="234"/>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234"/>
      <c r="AB63" s="234"/>
    </row>
    <row r="64" spans="1:28" x14ac:dyDescent="0.35">
      <c r="A64" s="234"/>
      <c r="B64" s="234"/>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234"/>
      <c r="AB64" s="234"/>
    </row>
    <row r="65" spans="1:28" x14ac:dyDescent="0.35">
      <c r="A65" s="234"/>
      <c r="B65" s="234"/>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234"/>
      <c r="AB65" s="234"/>
    </row>
    <row r="66" spans="1:28" x14ac:dyDescent="0.35">
      <c r="A66" s="234"/>
      <c r="B66" s="234"/>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234"/>
      <c r="AB66" s="234"/>
    </row>
    <row r="67" spans="1:28" x14ac:dyDescent="0.35">
      <c r="A67" s="234"/>
      <c r="B67" s="234"/>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234"/>
      <c r="AB67" s="234"/>
    </row>
    <row r="68" spans="1:28" x14ac:dyDescent="0.35">
      <c r="A68" s="234"/>
      <c r="B68" s="234"/>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234"/>
      <c r="AB68" s="234"/>
    </row>
    <row r="69" spans="1:28" x14ac:dyDescent="0.35">
      <c r="A69" s="234"/>
      <c r="B69" s="234"/>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234"/>
      <c r="AB69" s="234"/>
    </row>
    <row r="70" spans="1:28" x14ac:dyDescent="0.35">
      <c r="A70" s="234"/>
      <c r="B70" s="234"/>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234"/>
      <c r="AB70" s="234"/>
    </row>
    <row r="71" spans="1:28" x14ac:dyDescent="0.35">
      <c r="A71" s="234"/>
      <c r="B71" s="234"/>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234"/>
      <c r="AB71" s="234"/>
    </row>
    <row r="72" spans="1:28" x14ac:dyDescent="0.35">
      <c r="A72" s="234"/>
      <c r="B72" s="234"/>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234"/>
      <c r="AB72" s="234"/>
    </row>
    <row r="73" spans="1:28" x14ac:dyDescent="0.35">
      <c r="A73" s="234"/>
      <c r="B73" s="234"/>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234"/>
      <c r="AB73" s="234"/>
    </row>
    <row r="74" spans="1:28" x14ac:dyDescent="0.35">
      <c r="A74" s="234"/>
      <c r="B74" s="234"/>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234"/>
      <c r="AB74" s="234"/>
    </row>
    <row r="75" spans="1:28" x14ac:dyDescent="0.35">
      <c r="A75" s="234"/>
      <c r="B75" s="234"/>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234"/>
      <c r="AB75" s="234"/>
    </row>
    <row r="76" spans="1:28" x14ac:dyDescent="0.35">
      <c r="A76" s="234"/>
      <c r="B76" s="234"/>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234"/>
      <c r="AB76" s="234"/>
    </row>
    <row r="77" spans="1:28" x14ac:dyDescent="0.35">
      <c r="A77" s="234"/>
      <c r="B77" s="234"/>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234"/>
      <c r="AB77" s="234"/>
    </row>
    <row r="78" spans="1:28" x14ac:dyDescent="0.35">
      <c r="A78" s="234"/>
      <c r="B78" s="234"/>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234"/>
      <c r="AB78" s="234"/>
    </row>
    <row r="79" spans="1:28" x14ac:dyDescent="0.35">
      <c r="A79" s="234"/>
      <c r="B79" s="234"/>
      <c r="C79" s="234"/>
      <c r="D79" s="234"/>
      <c r="E79" s="234"/>
      <c r="F79" s="234"/>
      <c r="G79" s="234"/>
      <c r="H79" s="234"/>
      <c r="I79" s="234"/>
      <c r="J79" s="234"/>
      <c r="K79" s="234"/>
      <c r="L79" s="234"/>
      <c r="M79" s="234"/>
      <c r="N79" s="234"/>
      <c r="O79" s="234"/>
      <c r="P79" s="234"/>
      <c r="Q79" s="234"/>
      <c r="R79" s="234"/>
      <c r="S79" s="234"/>
      <c r="T79" s="234"/>
      <c r="U79" s="234"/>
      <c r="V79" s="234"/>
      <c r="W79" s="234"/>
      <c r="X79" s="234"/>
      <c r="Y79" s="234"/>
      <c r="Z79" s="234"/>
      <c r="AA79" s="234"/>
      <c r="AB79" s="234"/>
    </row>
    <row r="80" spans="1:28" x14ac:dyDescent="0.35">
      <c r="A80" s="234"/>
      <c r="B80" s="234"/>
      <c r="C80" s="234"/>
      <c r="D80" s="234"/>
      <c r="E80" s="234"/>
      <c r="F80" s="234"/>
      <c r="G80" s="234"/>
      <c r="H80" s="234"/>
      <c r="I80" s="234"/>
      <c r="J80" s="234"/>
      <c r="K80" s="234"/>
      <c r="L80" s="234"/>
      <c r="M80" s="234"/>
      <c r="N80" s="234"/>
      <c r="O80" s="234"/>
      <c r="P80" s="234"/>
      <c r="Q80" s="234"/>
      <c r="R80" s="234"/>
      <c r="S80" s="234"/>
      <c r="T80" s="234"/>
      <c r="U80" s="234"/>
      <c r="V80" s="234"/>
      <c r="W80" s="234"/>
      <c r="X80" s="234"/>
      <c r="Y80" s="234"/>
      <c r="Z80" s="234"/>
      <c r="AA80" s="234"/>
      <c r="AB80" s="234"/>
    </row>
    <row r="81" spans="1:28" x14ac:dyDescent="0.35">
      <c r="A81" s="234"/>
      <c r="B81" s="234"/>
      <c r="C81" s="234"/>
      <c r="D81" s="234"/>
      <c r="E81" s="234"/>
      <c r="F81" s="234"/>
      <c r="G81" s="234"/>
      <c r="H81" s="234"/>
      <c r="I81" s="234"/>
      <c r="J81" s="234"/>
      <c r="K81" s="234"/>
      <c r="L81" s="234"/>
      <c r="M81" s="234"/>
      <c r="N81" s="234"/>
      <c r="O81" s="234"/>
      <c r="P81" s="234"/>
      <c r="Q81" s="234"/>
      <c r="R81" s="234"/>
      <c r="S81" s="234"/>
      <c r="T81" s="234"/>
      <c r="U81" s="234"/>
      <c r="V81" s="234"/>
      <c r="W81" s="234"/>
      <c r="X81" s="234"/>
      <c r="Y81" s="234"/>
      <c r="Z81" s="234"/>
      <c r="AA81" s="234"/>
      <c r="AB81" s="234"/>
    </row>
    <row r="82" spans="1:28" x14ac:dyDescent="0.35">
      <c r="A82" s="234"/>
      <c r="B82" s="234"/>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234"/>
      <c r="AB82" s="234"/>
    </row>
    <row r="83" spans="1:28" x14ac:dyDescent="0.35">
      <c r="A83" s="234"/>
      <c r="B83" s="234"/>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234"/>
      <c r="AB83" s="234"/>
    </row>
    <row r="84" spans="1:28" x14ac:dyDescent="0.35">
      <c r="A84" s="234"/>
      <c r="B84" s="234"/>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234"/>
      <c r="AB84" s="234"/>
    </row>
    <row r="85" spans="1:28" x14ac:dyDescent="0.35">
      <c r="A85" s="234"/>
      <c r="B85" s="234"/>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234"/>
      <c r="AB85" s="234"/>
    </row>
    <row r="86" spans="1:28" x14ac:dyDescent="0.35">
      <c r="A86" s="234"/>
      <c r="B86" s="234"/>
      <c r="C86" s="234"/>
      <c r="D86" s="234"/>
      <c r="E86" s="234"/>
      <c r="F86" s="234"/>
      <c r="G86" s="234"/>
      <c r="H86" s="234"/>
      <c r="I86" s="234"/>
      <c r="J86" s="234"/>
      <c r="K86" s="234"/>
      <c r="L86" s="234"/>
      <c r="M86" s="234"/>
      <c r="N86" s="234"/>
      <c r="O86" s="234"/>
      <c r="P86" s="234"/>
      <c r="Q86" s="234"/>
      <c r="R86" s="234"/>
      <c r="S86" s="234"/>
      <c r="T86" s="234"/>
      <c r="U86" s="234"/>
      <c r="V86" s="234"/>
      <c r="W86" s="234"/>
      <c r="X86" s="234"/>
      <c r="Y86" s="234"/>
      <c r="Z86" s="234"/>
      <c r="AA86" s="234"/>
      <c r="AB86" s="234"/>
    </row>
    <row r="87" spans="1:28" x14ac:dyDescent="0.35">
      <c r="A87" s="234"/>
      <c r="B87" s="234"/>
      <c r="C87" s="234"/>
      <c r="D87" s="234"/>
      <c r="E87" s="234"/>
      <c r="F87" s="234"/>
      <c r="G87" s="234"/>
      <c r="H87" s="234"/>
      <c r="I87" s="234"/>
      <c r="J87" s="234"/>
      <c r="K87" s="234"/>
      <c r="L87" s="234"/>
      <c r="M87" s="234"/>
      <c r="N87" s="234"/>
      <c r="O87" s="234"/>
      <c r="P87" s="234"/>
      <c r="Q87" s="234"/>
      <c r="R87" s="234"/>
      <c r="S87" s="234"/>
      <c r="T87" s="234"/>
      <c r="U87" s="234"/>
      <c r="V87" s="234"/>
      <c r="W87" s="234"/>
      <c r="X87" s="234"/>
      <c r="Y87" s="234"/>
      <c r="Z87" s="234"/>
      <c r="AA87" s="234"/>
      <c r="AB87" s="234"/>
    </row>
    <row r="88" spans="1:28" x14ac:dyDescent="0.35">
      <c r="A88" s="234"/>
      <c r="B88" s="234"/>
      <c r="C88" s="234"/>
      <c r="D88" s="234"/>
      <c r="E88" s="234"/>
      <c r="F88" s="234"/>
      <c r="G88" s="234"/>
      <c r="H88" s="234"/>
      <c r="I88" s="234"/>
      <c r="J88" s="234"/>
      <c r="K88" s="234"/>
      <c r="L88" s="234"/>
      <c r="M88" s="234"/>
      <c r="N88" s="234"/>
      <c r="O88" s="234"/>
      <c r="P88" s="234"/>
      <c r="Q88" s="234"/>
      <c r="R88" s="234"/>
      <c r="S88" s="234"/>
      <c r="T88" s="234"/>
      <c r="U88" s="234"/>
      <c r="V88" s="234"/>
      <c r="W88" s="234"/>
      <c r="X88" s="234"/>
      <c r="Y88" s="234"/>
      <c r="Z88" s="234"/>
      <c r="AA88" s="234"/>
      <c r="AB88" s="234"/>
    </row>
    <row r="89" spans="1:28" x14ac:dyDescent="0.35">
      <c r="A89" s="234"/>
      <c r="B89" s="234"/>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234"/>
      <c r="AB89" s="234"/>
    </row>
    <row r="90" spans="1:28" x14ac:dyDescent="0.35">
      <c r="A90" s="234"/>
      <c r="B90" s="234"/>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234"/>
      <c r="AB90" s="234"/>
    </row>
    <row r="91" spans="1:28" x14ac:dyDescent="0.35">
      <c r="A91" s="234"/>
      <c r="B91" s="234"/>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234"/>
      <c r="AB91" s="234"/>
    </row>
    <row r="92" spans="1:28" x14ac:dyDescent="0.35">
      <c r="A92" s="234"/>
      <c r="B92" s="234"/>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234"/>
      <c r="AB92" s="234"/>
    </row>
    <row r="93" spans="1:28" x14ac:dyDescent="0.35">
      <c r="A93" s="234"/>
      <c r="B93" s="234"/>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234"/>
      <c r="AB93" s="234"/>
    </row>
    <row r="94" spans="1:28" x14ac:dyDescent="0.35">
      <c r="A94" s="234"/>
      <c r="B94" s="234"/>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234"/>
      <c r="AB94" s="234"/>
    </row>
    <row r="95" spans="1:28" x14ac:dyDescent="0.35">
      <c r="A95" s="234"/>
      <c r="B95" s="234"/>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234"/>
      <c r="AB95" s="234"/>
    </row>
    <row r="96" spans="1:28" x14ac:dyDescent="0.35">
      <c r="A96" s="234"/>
      <c r="B96" s="234"/>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234"/>
      <c r="AB96" s="234"/>
    </row>
    <row r="97" spans="1:28" x14ac:dyDescent="0.35">
      <c r="A97" s="234"/>
      <c r="B97" s="234"/>
      <c r="C97" s="234"/>
      <c r="D97" s="234"/>
      <c r="E97" s="234"/>
      <c r="F97" s="234"/>
      <c r="G97" s="234"/>
      <c r="H97" s="234"/>
      <c r="I97" s="234"/>
      <c r="J97" s="234"/>
      <c r="K97" s="234"/>
      <c r="L97" s="234"/>
      <c r="M97" s="234"/>
      <c r="N97" s="234"/>
      <c r="O97" s="234"/>
      <c r="P97" s="234"/>
      <c r="Q97" s="234"/>
      <c r="R97" s="234"/>
      <c r="S97" s="234"/>
      <c r="T97" s="234"/>
      <c r="U97" s="234"/>
      <c r="V97" s="234"/>
      <c r="W97" s="234"/>
      <c r="X97" s="234"/>
      <c r="Y97" s="234"/>
      <c r="Z97" s="234"/>
      <c r="AA97" s="234"/>
      <c r="AB97" s="234"/>
    </row>
    <row r="98" spans="1:28" x14ac:dyDescent="0.35">
      <c r="A98" s="234"/>
      <c r="B98" s="234"/>
      <c r="C98" s="234"/>
      <c r="D98" s="234"/>
      <c r="E98" s="234"/>
      <c r="F98" s="234"/>
      <c r="G98" s="234"/>
      <c r="H98" s="234"/>
      <c r="I98" s="234"/>
      <c r="J98" s="234"/>
      <c r="K98" s="234"/>
      <c r="L98" s="234"/>
      <c r="M98" s="234"/>
      <c r="N98" s="234"/>
      <c r="O98" s="234"/>
      <c r="P98" s="234"/>
      <c r="Q98" s="234"/>
      <c r="R98" s="234"/>
      <c r="S98" s="234"/>
      <c r="T98" s="234"/>
      <c r="U98" s="234"/>
      <c r="V98" s="234"/>
      <c r="W98" s="234"/>
      <c r="X98" s="234"/>
      <c r="Y98" s="234"/>
      <c r="Z98" s="234"/>
      <c r="AA98" s="234"/>
      <c r="AB98" s="234"/>
    </row>
  </sheetData>
  <mergeCells count="104">
    <mergeCell ref="C57:G57"/>
    <mergeCell ref="H57:I57"/>
    <mergeCell ref="J57:M57"/>
    <mergeCell ref="N57:U57"/>
    <mergeCell ref="V57:AA57"/>
    <mergeCell ref="C58:G58"/>
    <mergeCell ref="H58:I58"/>
    <mergeCell ref="J58:M58"/>
    <mergeCell ref="N58:U58"/>
    <mergeCell ref="V58:AA58"/>
    <mergeCell ref="C55:G55"/>
    <mergeCell ref="H55:I55"/>
    <mergeCell ref="J55:M55"/>
    <mergeCell ref="N55:U55"/>
    <mergeCell ref="V55:AA55"/>
    <mergeCell ref="C56:G56"/>
    <mergeCell ref="H56:I56"/>
    <mergeCell ref="J56:M56"/>
    <mergeCell ref="N56:U56"/>
    <mergeCell ref="V56:AA56"/>
    <mergeCell ref="V52:AA53"/>
    <mergeCell ref="C54:G54"/>
    <mergeCell ref="H54:I54"/>
    <mergeCell ref="J54:M54"/>
    <mergeCell ref="N54:U54"/>
    <mergeCell ref="V54:AA54"/>
    <mergeCell ref="C52:G53"/>
    <mergeCell ref="H52:I52"/>
    <mergeCell ref="H53:I53"/>
    <mergeCell ref="J52:M52"/>
    <mergeCell ref="J53:M53"/>
    <mergeCell ref="N52:U53"/>
    <mergeCell ref="C38:G38"/>
    <mergeCell ref="K38:AA38"/>
    <mergeCell ref="B39:D39"/>
    <mergeCell ref="B40:D40"/>
    <mergeCell ref="C41:AA42"/>
    <mergeCell ref="C43:AA49"/>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G102"/>
  <sheetViews>
    <sheetView topLeftCell="A10" zoomScale="85" zoomScaleNormal="85" workbookViewId="0">
      <selection activeCell="J65" sqref="J65:M69"/>
    </sheetView>
  </sheetViews>
  <sheetFormatPr baseColWidth="10" defaultColWidth="3.6328125" defaultRowHeight="14.5" x14ac:dyDescent="0.35"/>
  <cols>
    <col min="1" max="1" width="3.6328125" style="113"/>
    <col min="2" max="2" width="2.90625" style="113" customWidth="1"/>
    <col min="3" max="6" width="2.6328125" style="113" customWidth="1"/>
    <col min="7" max="7" width="4.36328125" style="113" customWidth="1"/>
    <col min="8" max="8" width="17" style="113" customWidth="1"/>
    <col min="9" max="9" width="20.1796875" style="113" bestFit="1" customWidth="1"/>
    <col min="10" max="10" width="15" style="113" customWidth="1"/>
    <col min="11" max="12" width="3.453125" style="113" customWidth="1"/>
    <col min="13" max="15" width="2.6328125" style="113" customWidth="1"/>
    <col min="16" max="16" width="3.453125" style="113" customWidth="1"/>
    <col min="17" max="17" width="3.54296875" style="113" customWidth="1"/>
    <col min="18" max="18" width="3.6328125" style="113"/>
    <col min="19" max="19" width="3.36328125" style="113" customWidth="1"/>
    <col min="20" max="20" width="7.453125" style="113" customWidth="1"/>
    <col min="21" max="21" width="3.54296875" style="113" customWidth="1"/>
    <col min="22" max="22" width="3.6328125" style="113"/>
    <col min="23" max="25" width="5" style="113" customWidth="1"/>
    <col min="26" max="26" width="6.6328125" style="113" customWidth="1"/>
    <col min="27" max="27" width="4.08984375" style="113" customWidth="1"/>
    <col min="28" max="28" width="2" style="113" customWidth="1"/>
    <col min="29" max="16384" width="3.6328125" style="113"/>
  </cols>
  <sheetData>
    <row r="1" spans="1:33" ht="15" thickBot="1" x14ac:dyDescent="0.4">
      <c r="A1" s="115"/>
      <c r="B1" s="518"/>
      <c r="C1" s="518"/>
      <c r="D1" s="518"/>
      <c r="E1" s="518"/>
      <c r="F1" s="518"/>
      <c r="G1" s="518"/>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row>
    <row r="2" spans="1:33" ht="45.75" customHeight="1" x14ac:dyDescent="0.35">
      <c r="A2" s="115"/>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c r="AC2" s="115"/>
      <c r="AD2" s="115"/>
      <c r="AE2" s="115"/>
      <c r="AF2" s="115"/>
      <c r="AG2" s="115"/>
    </row>
    <row r="3" spans="1:33" ht="14.5" customHeight="1" x14ac:dyDescent="0.35">
      <c r="A3" s="115"/>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c r="AC3" s="115"/>
      <c r="AD3" s="115"/>
      <c r="AE3" s="115"/>
      <c r="AF3" s="115"/>
      <c r="AG3" s="115"/>
    </row>
    <row r="4" spans="1:33" ht="15" customHeight="1" thickBot="1" x14ac:dyDescent="0.4">
      <c r="A4" s="115"/>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c r="AC4" s="115"/>
      <c r="AD4" s="115"/>
      <c r="AE4" s="115"/>
      <c r="AF4" s="115"/>
      <c r="AG4" s="115"/>
    </row>
    <row r="5" spans="1:33" ht="15" thickBot="1" x14ac:dyDescent="0.4">
      <c r="A5" s="115"/>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115"/>
      <c r="AD5" s="115"/>
      <c r="AE5" s="115"/>
      <c r="AF5" s="115"/>
      <c r="AG5" s="115"/>
    </row>
    <row r="6" spans="1:33" x14ac:dyDescent="0.35">
      <c r="A6" s="115"/>
      <c r="B6" s="488" t="s">
        <v>820</v>
      </c>
      <c r="C6" s="489"/>
      <c r="D6" s="489"/>
      <c r="E6" s="489"/>
      <c r="F6" s="489"/>
      <c r="G6" s="489"/>
      <c r="H6" s="490"/>
      <c r="I6" s="2343" t="s">
        <v>946</v>
      </c>
      <c r="J6" s="488" t="s">
        <v>4</v>
      </c>
      <c r="K6" s="490"/>
      <c r="L6" s="544" t="s">
        <v>947</v>
      </c>
      <c r="M6" s="545"/>
      <c r="N6" s="545"/>
      <c r="O6" s="545"/>
      <c r="P6" s="545"/>
      <c r="Q6" s="545"/>
      <c r="R6" s="545"/>
      <c r="S6" s="545"/>
      <c r="T6" s="545"/>
      <c r="U6" s="545"/>
      <c r="V6" s="545"/>
      <c r="W6" s="545"/>
      <c r="X6" s="545"/>
      <c r="Y6" s="545"/>
      <c r="Z6" s="545"/>
      <c r="AA6" s="545"/>
      <c r="AB6" s="545"/>
      <c r="AC6" s="115"/>
      <c r="AD6" s="115"/>
      <c r="AE6" s="115"/>
      <c r="AF6" s="115"/>
      <c r="AG6" s="115"/>
    </row>
    <row r="7" spans="1:33" ht="15" customHeight="1" thickBot="1" x14ac:dyDescent="0.4">
      <c r="A7" s="115"/>
      <c r="B7" s="491"/>
      <c r="C7" s="492"/>
      <c r="D7" s="492"/>
      <c r="E7" s="492"/>
      <c r="F7" s="492"/>
      <c r="G7" s="492"/>
      <c r="H7" s="493"/>
      <c r="I7" s="2344"/>
      <c r="J7" s="491"/>
      <c r="K7" s="493"/>
      <c r="L7" s="546"/>
      <c r="M7" s="547"/>
      <c r="N7" s="547"/>
      <c r="O7" s="547"/>
      <c r="P7" s="547"/>
      <c r="Q7" s="547"/>
      <c r="R7" s="547"/>
      <c r="S7" s="547"/>
      <c r="T7" s="547"/>
      <c r="U7" s="547"/>
      <c r="V7" s="547"/>
      <c r="W7" s="547"/>
      <c r="X7" s="547"/>
      <c r="Y7" s="547"/>
      <c r="Z7" s="547"/>
      <c r="AA7" s="547"/>
      <c r="AB7" s="547"/>
      <c r="AC7" s="115"/>
      <c r="AD7" s="115"/>
      <c r="AE7" s="115"/>
      <c r="AF7" s="115"/>
      <c r="AG7" s="115"/>
    </row>
    <row r="8" spans="1:33" ht="15" thickBot="1" x14ac:dyDescent="0.4">
      <c r="A8" s="115"/>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c r="AC8" s="115"/>
      <c r="AD8" s="115"/>
      <c r="AE8" s="115"/>
      <c r="AF8" s="115"/>
      <c r="AG8" s="115"/>
    </row>
    <row r="9" spans="1:33" ht="28" customHeight="1" thickBot="1" x14ac:dyDescent="0.4">
      <c r="A9" s="115"/>
      <c r="B9" s="500" t="s">
        <v>822</v>
      </c>
      <c r="C9" s="501"/>
      <c r="D9" s="501"/>
      <c r="E9" s="501"/>
      <c r="F9" s="501"/>
      <c r="G9" s="501"/>
      <c r="H9" s="502"/>
      <c r="I9" s="2341" t="s">
        <v>948</v>
      </c>
      <c r="J9" s="2342"/>
      <c r="K9" s="2342"/>
      <c r="L9" s="2342"/>
      <c r="M9" s="2342"/>
      <c r="N9" s="2342"/>
      <c r="O9" s="2342"/>
      <c r="P9" s="2342"/>
      <c r="Q9" s="2342"/>
      <c r="R9" s="2342"/>
      <c r="S9" s="2342"/>
      <c r="T9" s="2342"/>
      <c r="U9" s="2342"/>
      <c r="V9" s="2342"/>
      <c r="W9" s="2342"/>
      <c r="X9" s="2342"/>
      <c r="Y9" s="2342"/>
      <c r="Z9" s="2342"/>
      <c r="AA9" s="2342"/>
      <c r="AB9" s="2342"/>
      <c r="AC9" s="115"/>
      <c r="AD9" s="115"/>
      <c r="AE9" s="115"/>
      <c r="AF9" s="115"/>
      <c r="AG9" s="115"/>
    </row>
    <row r="10" spans="1:33" ht="15" customHeight="1" thickBot="1" x14ac:dyDescent="0.4">
      <c r="A10" s="115"/>
      <c r="B10" s="729"/>
      <c r="C10" s="730"/>
      <c r="D10" s="730"/>
      <c r="E10" s="730"/>
      <c r="F10" s="730"/>
      <c r="G10" s="730"/>
      <c r="H10" s="730"/>
      <c r="I10" s="730"/>
      <c r="J10" s="730"/>
      <c r="K10" s="730"/>
      <c r="L10" s="730"/>
      <c r="M10" s="730"/>
      <c r="N10" s="730"/>
      <c r="O10" s="730"/>
      <c r="P10" s="730"/>
      <c r="Q10" s="730"/>
      <c r="R10" s="730"/>
      <c r="S10" s="730"/>
      <c r="T10" s="730"/>
      <c r="U10" s="730"/>
      <c r="V10" s="730"/>
      <c r="W10" s="730"/>
      <c r="X10" s="730"/>
      <c r="Y10" s="730"/>
      <c r="Z10" s="730"/>
      <c r="AA10" s="730"/>
      <c r="AB10" s="730"/>
      <c r="AC10" s="115"/>
      <c r="AD10" s="115"/>
      <c r="AE10" s="115"/>
      <c r="AF10" s="115"/>
      <c r="AG10" s="115"/>
    </row>
    <row r="11" spans="1:33" ht="20.25" customHeight="1" thickBot="1" x14ac:dyDescent="0.4">
      <c r="A11" s="115"/>
      <c r="B11" s="488" t="s">
        <v>5</v>
      </c>
      <c r="C11" s="489"/>
      <c r="D11" s="489"/>
      <c r="E11" s="489"/>
      <c r="F11" s="489"/>
      <c r="G11" s="489"/>
      <c r="H11" s="490"/>
      <c r="I11" s="548" t="s">
        <v>424</v>
      </c>
      <c r="J11" s="549"/>
      <c r="K11" s="549"/>
      <c r="L11" s="549"/>
      <c r="M11" s="549"/>
      <c r="N11" s="549"/>
      <c r="O11" s="549"/>
      <c r="P11" s="550"/>
      <c r="Q11" s="500" t="s">
        <v>460</v>
      </c>
      <c r="R11" s="501"/>
      <c r="S11" s="501"/>
      <c r="T11" s="501"/>
      <c r="U11" s="502"/>
      <c r="V11" s="500" t="s">
        <v>7</v>
      </c>
      <c r="W11" s="501"/>
      <c r="X11" s="501"/>
      <c r="Y11" s="502"/>
      <c r="Z11" s="500" t="s">
        <v>8</v>
      </c>
      <c r="AA11" s="501"/>
      <c r="AB11" s="501"/>
      <c r="AC11" s="115"/>
      <c r="AD11" s="115"/>
      <c r="AE11" s="115"/>
      <c r="AF11" s="115"/>
      <c r="AG11" s="115"/>
    </row>
    <row r="12" spans="1:33" ht="15" thickBot="1" x14ac:dyDescent="0.4">
      <c r="A12" s="115"/>
      <c r="B12" s="491"/>
      <c r="C12" s="492"/>
      <c r="D12" s="492"/>
      <c r="E12" s="492"/>
      <c r="F12" s="492"/>
      <c r="G12" s="492"/>
      <c r="H12" s="493"/>
      <c r="I12" s="551"/>
      <c r="J12" s="552"/>
      <c r="K12" s="552"/>
      <c r="L12" s="552"/>
      <c r="M12" s="552"/>
      <c r="N12" s="552"/>
      <c r="O12" s="552"/>
      <c r="P12" s="553"/>
      <c r="Q12" s="517" t="s">
        <v>129</v>
      </c>
      <c r="R12" s="485"/>
      <c r="S12" s="485"/>
      <c r="T12" s="485"/>
      <c r="U12" s="541"/>
      <c r="V12" s="517" t="s">
        <v>425</v>
      </c>
      <c r="W12" s="485"/>
      <c r="X12" s="485"/>
      <c r="Y12" s="541"/>
      <c r="Z12" s="517">
        <v>10</v>
      </c>
      <c r="AA12" s="485"/>
      <c r="AB12" s="485"/>
      <c r="AC12" s="115"/>
      <c r="AD12" s="115"/>
      <c r="AE12" s="115"/>
      <c r="AF12" s="115"/>
      <c r="AG12" s="115"/>
    </row>
    <row r="13" spans="1:33" ht="15" customHeight="1" thickBot="1" x14ac:dyDescent="0.4">
      <c r="A13" s="115"/>
      <c r="B13" s="729"/>
      <c r="C13" s="730"/>
      <c r="D13" s="730"/>
      <c r="E13" s="730"/>
      <c r="F13" s="730"/>
      <c r="G13" s="730"/>
      <c r="H13" s="730"/>
      <c r="I13" s="730"/>
      <c r="J13" s="730"/>
      <c r="K13" s="730"/>
      <c r="L13" s="730"/>
      <c r="M13" s="730"/>
      <c r="N13" s="730"/>
      <c r="O13" s="730"/>
      <c r="P13" s="730"/>
      <c r="Q13" s="730"/>
      <c r="R13" s="730"/>
      <c r="S13" s="730"/>
      <c r="T13" s="730"/>
      <c r="U13" s="730"/>
      <c r="V13" s="730"/>
      <c r="W13" s="730"/>
      <c r="X13" s="730"/>
      <c r="Y13" s="730"/>
      <c r="Z13" s="730"/>
      <c r="AA13" s="730"/>
      <c r="AB13" s="730"/>
      <c r="AC13" s="115"/>
      <c r="AD13" s="115"/>
      <c r="AE13" s="115"/>
      <c r="AF13" s="115"/>
      <c r="AG13" s="115"/>
    </row>
    <row r="14" spans="1:33" ht="14" customHeight="1" thickBot="1" x14ac:dyDescent="0.4">
      <c r="A14" s="115"/>
      <c r="B14" s="488" t="s">
        <v>10</v>
      </c>
      <c r="C14" s="489"/>
      <c r="D14" s="489"/>
      <c r="E14" s="489"/>
      <c r="F14" s="489"/>
      <c r="G14" s="489"/>
      <c r="H14" s="490"/>
      <c r="I14" s="508" t="s">
        <v>426</v>
      </c>
      <c r="J14" s="509"/>
      <c r="K14" s="509"/>
      <c r="L14" s="509"/>
      <c r="M14" s="509"/>
      <c r="N14" s="509"/>
      <c r="O14" s="509"/>
      <c r="P14" s="509"/>
      <c r="Q14" s="509"/>
      <c r="R14" s="509"/>
      <c r="S14" s="509"/>
      <c r="T14" s="509"/>
      <c r="U14" s="510"/>
      <c r="V14" s="500" t="s">
        <v>824</v>
      </c>
      <c r="W14" s="501"/>
      <c r="X14" s="501"/>
      <c r="Y14" s="501"/>
      <c r="Z14" s="501"/>
      <c r="AA14" s="501"/>
      <c r="AB14" s="501"/>
      <c r="AC14" s="115"/>
      <c r="AD14" s="115"/>
      <c r="AE14" s="115"/>
      <c r="AF14" s="115"/>
      <c r="AG14" s="115"/>
    </row>
    <row r="15" spans="1:33" ht="15" thickBot="1" x14ac:dyDescent="0.4">
      <c r="A15" s="115"/>
      <c r="B15" s="491"/>
      <c r="C15" s="492"/>
      <c r="D15" s="492"/>
      <c r="E15" s="492"/>
      <c r="F15" s="492"/>
      <c r="G15" s="492"/>
      <c r="H15" s="493"/>
      <c r="I15" s="511"/>
      <c r="J15" s="512"/>
      <c r="K15" s="512"/>
      <c r="L15" s="512"/>
      <c r="M15" s="512"/>
      <c r="N15" s="512"/>
      <c r="O15" s="512"/>
      <c r="P15" s="512"/>
      <c r="Q15" s="512"/>
      <c r="R15" s="512"/>
      <c r="S15" s="512"/>
      <c r="T15" s="512"/>
      <c r="U15" s="513"/>
      <c r="V15" s="514" t="s">
        <v>20</v>
      </c>
      <c r="W15" s="515"/>
      <c r="X15" s="515"/>
      <c r="Y15" s="515"/>
      <c r="Z15" s="515"/>
      <c r="AA15" s="515"/>
      <c r="AB15" s="515"/>
      <c r="AC15" s="115"/>
      <c r="AD15" s="115"/>
      <c r="AE15" s="115"/>
      <c r="AF15" s="115"/>
      <c r="AG15" s="115"/>
    </row>
    <row r="16" spans="1:33" ht="35.4" customHeight="1" thickBot="1" x14ac:dyDescent="0.4">
      <c r="A16" s="115"/>
      <c r="B16" s="729"/>
      <c r="C16" s="730"/>
      <c r="D16" s="730"/>
      <c r="E16" s="730"/>
      <c r="F16" s="730"/>
      <c r="G16" s="730"/>
      <c r="H16" s="730"/>
      <c r="I16" s="730"/>
      <c r="J16" s="730"/>
      <c r="K16" s="730"/>
      <c r="L16" s="730"/>
      <c r="M16" s="730"/>
      <c r="N16" s="730"/>
      <c r="O16" s="730"/>
      <c r="P16" s="730"/>
      <c r="Q16" s="730"/>
      <c r="R16" s="730"/>
      <c r="S16" s="730"/>
      <c r="T16" s="730"/>
      <c r="U16" s="730"/>
      <c r="V16" s="730"/>
      <c r="W16" s="730"/>
      <c r="X16" s="730"/>
      <c r="Y16" s="730"/>
      <c r="Z16" s="730"/>
      <c r="AA16" s="730"/>
      <c r="AB16" s="730"/>
      <c r="AC16" s="115"/>
      <c r="AD16" s="115"/>
      <c r="AE16" s="115"/>
      <c r="AF16" s="115"/>
      <c r="AG16" s="115"/>
    </row>
    <row r="17" spans="1:33" ht="28" customHeight="1" thickBot="1" x14ac:dyDescent="0.4">
      <c r="A17" s="115"/>
      <c r="B17" s="500" t="s">
        <v>13</v>
      </c>
      <c r="C17" s="501"/>
      <c r="D17" s="501"/>
      <c r="E17" s="501"/>
      <c r="F17" s="501"/>
      <c r="G17" s="501"/>
      <c r="H17" s="502"/>
      <c r="I17" s="2339" t="s">
        <v>949</v>
      </c>
      <c r="J17" s="2340"/>
      <c r="K17" s="2340"/>
      <c r="L17" s="2340"/>
      <c r="M17" s="2340"/>
      <c r="N17" s="2340"/>
      <c r="O17" s="2340"/>
      <c r="P17" s="2340"/>
      <c r="Q17" s="2340"/>
      <c r="R17" s="2340"/>
      <c r="S17" s="2340"/>
      <c r="T17" s="2340"/>
      <c r="U17" s="2340"/>
      <c r="V17" s="2340"/>
      <c r="W17" s="2340"/>
      <c r="X17" s="2340"/>
      <c r="Y17" s="2340"/>
      <c r="Z17" s="2340"/>
      <c r="AA17" s="2340"/>
      <c r="AB17" s="2340"/>
      <c r="AC17" s="115"/>
      <c r="AD17" s="115"/>
      <c r="AE17" s="115"/>
      <c r="AF17" s="115"/>
      <c r="AG17" s="115"/>
    </row>
    <row r="18" spans="1:33" ht="72" customHeight="1" thickBot="1" x14ac:dyDescent="0.4">
      <c r="A18" s="115"/>
      <c r="B18" s="729"/>
      <c r="C18" s="730"/>
      <c r="D18" s="730"/>
      <c r="E18" s="730"/>
      <c r="F18" s="730"/>
      <c r="G18" s="730"/>
      <c r="H18" s="730"/>
      <c r="I18" s="730"/>
      <c r="J18" s="730"/>
      <c r="K18" s="730"/>
      <c r="L18" s="730"/>
      <c r="M18" s="730"/>
      <c r="N18" s="730"/>
      <c r="O18" s="730"/>
      <c r="P18" s="730"/>
      <c r="Q18" s="730"/>
      <c r="R18" s="730"/>
      <c r="S18" s="730"/>
      <c r="T18" s="730"/>
      <c r="U18" s="730"/>
      <c r="V18" s="730"/>
      <c r="W18" s="730"/>
      <c r="X18" s="730"/>
      <c r="Y18" s="730"/>
      <c r="Z18" s="730"/>
      <c r="AA18" s="730"/>
      <c r="AB18" s="730"/>
      <c r="AC18" s="115"/>
      <c r="AD18" s="115"/>
      <c r="AE18" s="115"/>
      <c r="AF18" s="115"/>
      <c r="AG18" s="115"/>
    </row>
    <row r="19" spans="1:33" ht="56" customHeight="1" thickBot="1" x14ac:dyDescent="0.4">
      <c r="A19" s="115"/>
      <c r="B19" s="500" t="s">
        <v>826</v>
      </c>
      <c r="C19" s="501"/>
      <c r="D19" s="501"/>
      <c r="E19" s="501"/>
      <c r="F19" s="501"/>
      <c r="G19" s="501"/>
      <c r="H19" s="502"/>
      <c r="I19" s="2339" t="s">
        <v>427</v>
      </c>
      <c r="J19" s="2340"/>
      <c r="K19" s="2340"/>
      <c r="L19" s="2340"/>
      <c r="M19" s="2340"/>
      <c r="N19" s="2340"/>
      <c r="O19" s="2340"/>
      <c r="P19" s="2340"/>
      <c r="Q19" s="2340"/>
      <c r="R19" s="2340"/>
      <c r="S19" s="2340"/>
      <c r="T19" s="2340"/>
      <c r="U19" s="2340"/>
      <c r="V19" s="2340"/>
      <c r="W19" s="2340"/>
      <c r="X19" s="2340"/>
      <c r="Y19" s="2340"/>
      <c r="Z19" s="2340"/>
      <c r="AA19" s="2340"/>
      <c r="AB19" s="2340"/>
      <c r="AC19" s="115"/>
      <c r="AD19" s="115"/>
      <c r="AE19" s="115"/>
      <c r="AF19" s="115"/>
      <c r="AG19" s="115"/>
    </row>
    <row r="20" spans="1:33" ht="22.5" customHeight="1" thickBot="1" x14ac:dyDescent="0.4">
      <c r="A20" s="115"/>
      <c r="B20" s="729"/>
      <c r="C20" s="730"/>
      <c r="D20" s="730"/>
      <c r="E20" s="730"/>
      <c r="F20" s="730"/>
      <c r="G20" s="730"/>
      <c r="H20" s="730"/>
      <c r="I20" s="730"/>
      <c r="J20" s="730"/>
      <c r="K20" s="730"/>
      <c r="L20" s="730"/>
      <c r="M20" s="730"/>
      <c r="N20" s="730"/>
      <c r="O20" s="730"/>
      <c r="P20" s="730"/>
      <c r="Q20" s="730"/>
      <c r="R20" s="730"/>
      <c r="S20" s="730"/>
      <c r="T20" s="730"/>
      <c r="U20" s="730"/>
      <c r="V20" s="730"/>
      <c r="W20" s="730"/>
      <c r="X20" s="730"/>
      <c r="Y20" s="730"/>
      <c r="Z20" s="730"/>
      <c r="AA20" s="730"/>
      <c r="AB20" s="730"/>
      <c r="AC20" s="115"/>
      <c r="AD20" s="115"/>
      <c r="AE20" s="115"/>
      <c r="AF20" s="115"/>
      <c r="AG20" s="115"/>
    </row>
    <row r="21" spans="1:33" ht="28" customHeight="1" thickBot="1" x14ac:dyDescent="0.4">
      <c r="A21" s="115"/>
      <c r="B21" s="500" t="s">
        <v>463</v>
      </c>
      <c r="C21" s="501"/>
      <c r="D21" s="501"/>
      <c r="E21" s="501"/>
      <c r="F21" s="501"/>
      <c r="G21" s="502"/>
      <c r="H21" s="514" t="s">
        <v>57</v>
      </c>
      <c r="I21" s="515"/>
      <c r="J21" s="516"/>
      <c r="K21" s="500" t="s">
        <v>835</v>
      </c>
      <c r="L21" s="501"/>
      <c r="M21" s="501"/>
      <c r="N21" s="501"/>
      <c r="O21" s="501"/>
      <c r="P21" s="501"/>
      <c r="Q21" s="501"/>
      <c r="R21" s="501"/>
      <c r="S21" s="501"/>
      <c r="T21" s="502"/>
      <c r="U21" s="517" t="s">
        <v>59</v>
      </c>
      <c r="V21" s="485"/>
      <c r="W21" s="485"/>
      <c r="X21" s="485"/>
      <c r="Y21" s="485"/>
      <c r="Z21" s="485"/>
      <c r="AA21" s="485"/>
      <c r="AB21" s="485"/>
      <c r="AC21" s="115"/>
      <c r="AD21" s="115"/>
      <c r="AE21" s="115"/>
      <c r="AF21" s="115"/>
      <c r="AG21" s="115"/>
    </row>
    <row r="22" spans="1:33" ht="12" customHeight="1" thickBot="1" x14ac:dyDescent="0.4">
      <c r="A22" s="115"/>
      <c r="B22" s="50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c r="AC22" s="115"/>
      <c r="AD22" s="115"/>
      <c r="AE22" s="115"/>
      <c r="AF22" s="115"/>
      <c r="AG22" s="115"/>
    </row>
    <row r="23" spans="1:33" ht="23.4" customHeight="1" thickBot="1" x14ac:dyDescent="0.4">
      <c r="A23" s="115"/>
      <c r="B23" s="500" t="s">
        <v>836</v>
      </c>
      <c r="C23" s="501"/>
      <c r="D23" s="501"/>
      <c r="E23" s="501"/>
      <c r="F23" s="501"/>
      <c r="G23" s="501"/>
      <c r="H23" s="502"/>
      <c r="I23" s="517" t="s">
        <v>429</v>
      </c>
      <c r="J23" s="485"/>
      <c r="K23" s="485"/>
      <c r="L23" s="485"/>
      <c r="M23" s="485"/>
      <c r="N23" s="485"/>
      <c r="O23" s="485"/>
      <c r="P23" s="485"/>
      <c r="Q23" s="485"/>
      <c r="R23" s="485"/>
      <c r="S23" s="485"/>
      <c r="T23" s="485"/>
      <c r="U23" s="485"/>
      <c r="V23" s="485"/>
      <c r="W23" s="485"/>
      <c r="X23" s="485"/>
      <c r="Y23" s="485"/>
      <c r="Z23" s="485"/>
      <c r="AA23" s="485"/>
      <c r="AB23" s="485"/>
      <c r="AC23" s="115"/>
      <c r="AD23" s="115"/>
      <c r="AE23" s="115"/>
      <c r="AF23" s="115"/>
      <c r="AG23" s="115"/>
    </row>
    <row r="24" spans="1:33" ht="26.25" customHeight="1" thickBot="1" x14ac:dyDescent="0.4">
      <c r="A24" s="115"/>
      <c r="B24" s="486"/>
      <c r="C24" s="487"/>
      <c r="D24" s="487"/>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c r="AC24" s="115"/>
      <c r="AD24" s="115"/>
      <c r="AE24" s="115"/>
      <c r="AF24" s="115"/>
      <c r="AG24" s="115"/>
    </row>
    <row r="25" spans="1:33" ht="15" thickBot="1" x14ac:dyDescent="0.4">
      <c r="A25" s="115"/>
      <c r="B25" s="500" t="s">
        <v>268</v>
      </c>
      <c r="C25" s="501"/>
      <c r="D25" s="501"/>
      <c r="E25" s="501"/>
      <c r="F25" s="501"/>
      <c r="G25" s="501"/>
      <c r="H25" s="501"/>
      <c r="I25" s="501"/>
      <c r="J25" s="501"/>
      <c r="K25" s="501"/>
      <c r="L25" s="501"/>
      <c r="M25" s="223"/>
      <c r="N25" s="500" t="s">
        <v>24</v>
      </c>
      <c r="O25" s="501"/>
      <c r="P25" s="501"/>
      <c r="Q25" s="501"/>
      <c r="R25" s="501"/>
      <c r="S25" s="501"/>
      <c r="T25" s="501"/>
      <c r="U25" s="501"/>
      <c r="V25" s="501"/>
      <c r="W25" s="501"/>
      <c r="X25" s="501"/>
      <c r="Y25" s="501"/>
      <c r="Z25" s="501"/>
      <c r="AA25" s="501"/>
      <c r="AB25" s="501"/>
      <c r="AC25" s="115"/>
      <c r="AD25" s="115"/>
      <c r="AE25" s="115"/>
      <c r="AF25" s="115"/>
      <c r="AG25" s="115"/>
    </row>
    <row r="26" spans="1:33" ht="20" customHeight="1" thickBot="1" x14ac:dyDescent="0.4">
      <c r="A26" s="115"/>
      <c r="B26" s="483" t="s">
        <v>423</v>
      </c>
      <c r="C26" s="484"/>
      <c r="D26" s="484"/>
      <c r="E26" s="484"/>
      <c r="F26" s="484"/>
      <c r="G26" s="484"/>
      <c r="H26" s="484"/>
      <c r="I26" s="484"/>
      <c r="J26" s="484"/>
      <c r="K26" s="484"/>
      <c r="L26" s="484"/>
      <c r="M26" s="484"/>
      <c r="N26" s="485" t="s">
        <v>950</v>
      </c>
      <c r="O26" s="485"/>
      <c r="P26" s="485"/>
      <c r="Q26" s="485"/>
      <c r="R26" s="485"/>
      <c r="S26" s="485"/>
      <c r="T26" s="485"/>
      <c r="U26" s="485"/>
      <c r="V26" s="485"/>
      <c r="W26" s="485"/>
      <c r="X26" s="485"/>
      <c r="Y26" s="485"/>
      <c r="Z26" s="485"/>
      <c r="AA26" s="485"/>
      <c r="AB26" s="485"/>
      <c r="AC26" s="115"/>
      <c r="AD26" s="115"/>
      <c r="AE26" s="115"/>
      <c r="AF26" s="115"/>
      <c r="AG26" s="115"/>
    </row>
    <row r="27" spans="1:33" ht="15" thickBot="1" x14ac:dyDescent="0.4">
      <c r="A27" s="115"/>
      <c r="B27" s="486"/>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c r="AC27" s="115"/>
      <c r="AD27" s="115"/>
      <c r="AE27" s="115"/>
      <c r="AF27" s="115"/>
      <c r="AG27" s="115"/>
    </row>
    <row r="28" spans="1:33" ht="40.25" customHeight="1" thickBot="1" x14ac:dyDescent="0.4">
      <c r="A28" s="115"/>
      <c r="B28" s="488" t="s">
        <v>839</v>
      </c>
      <c r="C28" s="489"/>
      <c r="D28" s="489"/>
      <c r="E28" s="489"/>
      <c r="F28" s="489"/>
      <c r="G28" s="489"/>
      <c r="H28" s="490"/>
      <c r="I28" s="494">
        <v>0.8</v>
      </c>
      <c r="J28" s="495"/>
      <c r="K28" s="495"/>
      <c r="L28" s="496"/>
      <c r="M28" s="500" t="s">
        <v>22</v>
      </c>
      <c r="N28" s="501"/>
      <c r="O28" s="501"/>
      <c r="P28" s="501"/>
      <c r="Q28" s="501"/>
      <c r="R28" s="501"/>
      <c r="S28" s="501"/>
      <c r="T28" s="501"/>
      <c r="U28" s="501"/>
      <c r="V28" s="501"/>
      <c r="W28" s="502"/>
      <c r="X28" s="500" t="s">
        <v>18</v>
      </c>
      <c r="Y28" s="501"/>
      <c r="Z28" s="501"/>
      <c r="AA28" s="501"/>
      <c r="AB28" s="501"/>
      <c r="AC28" s="115"/>
      <c r="AD28" s="115"/>
      <c r="AE28" s="115"/>
      <c r="AF28" s="115"/>
      <c r="AG28" s="115"/>
    </row>
    <row r="29" spans="1:33" ht="29" customHeight="1" thickBot="1" x14ac:dyDescent="0.4">
      <c r="A29" s="115"/>
      <c r="B29" s="491"/>
      <c r="C29" s="492"/>
      <c r="D29" s="492"/>
      <c r="E29" s="492"/>
      <c r="F29" s="492"/>
      <c r="G29" s="492"/>
      <c r="H29" s="493"/>
      <c r="I29" s="497"/>
      <c r="J29" s="498"/>
      <c r="K29" s="498"/>
      <c r="L29" s="499"/>
      <c r="M29" s="1248" t="s">
        <v>428</v>
      </c>
      <c r="N29" s="1249"/>
      <c r="O29" s="1249"/>
      <c r="P29" s="1249"/>
      <c r="Q29" s="1249"/>
      <c r="R29" s="1249"/>
      <c r="S29" s="1249"/>
      <c r="T29" s="1249"/>
      <c r="U29" s="1249"/>
      <c r="V29" s="1249"/>
      <c r="W29" s="2338"/>
      <c r="X29" s="483" t="s">
        <v>20</v>
      </c>
      <c r="Y29" s="484"/>
      <c r="Z29" s="484"/>
      <c r="AA29" s="484"/>
      <c r="AB29" s="484"/>
      <c r="AC29" s="115"/>
      <c r="AD29" s="115"/>
      <c r="AE29" s="115"/>
      <c r="AF29" s="115"/>
      <c r="AG29" s="115"/>
    </row>
    <row r="30" spans="1:33" ht="15" customHeight="1" thickBot="1" x14ac:dyDescent="0.4">
      <c r="A30" s="115"/>
      <c r="B30" s="729"/>
      <c r="C30" s="730"/>
      <c r="D30" s="730"/>
      <c r="E30" s="730"/>
      <c r="F30" s="730"/>
      <c r="G30" s="730"/>
      <c r="H30" s="730"/>
      <c r="I30" s="730"/>
      <c r="J30" s="730"/>
      <c r="K30" s="730"/>
      <c r="L30" s="730"/>
      <c r="M30" s="730"/>
      <c r="N30" s="730"/>
      <c r="O30" s="730"/>
      <c r="P30" s="730"/>
      <c r="Q30" s="730"/>
      <c r="R30" s="730"/>
      <c r="S30" s="730"/>
      <c r="T30" s="730"/>
      <c r="U30" s="730"/>
      <c r="V30" s="730"/>
      <c r="W30" s="730"/>
      <c r="X30" s="730"/>
      <c r="Y30" s="730"/>
      <c r="Z30" s="730"/>
      <c r="AA30" s="730"/>
      <c r="AB30" s="730"/>
      <c r="AC30" s="115"/>
      <c r="AD30" s="115"/>
      <c r="AE30" s="115"/>
      <c r="AF30" s="115"/>
      <c r="AG30" s="115"/>
    </row>
    <row r="31" spans="1:33" ht="14.25" customHeight="1" thickBot="1" x14ac:dyDescent="0.4">
      <c r="A31" s="115"/>
      <c r="B31" s="560" t="s">
        <v>842</v>
      </c>
      <c r="C31" s="561"/>
      <c r="D31" s="561"/>
      <c r="E31" s="561"/>
      <c r="F31" s="561"/>
      <c r="G31" s="561"/>
      <c r="H31" s="561"/>
      <c r="I31" s="561"/>
      <c r="J31" s="562"/>
      <c r="K31" s="569" t="s">
        <v>35</v>
      </c>
      <c r="L31" s="570"/>
      <c r="M31" s="570"/>
      <c r="N31" s="570"/>
      <c r="O31" s="570"/>
      <c r="P31" s="570"/>
      <c r="Q31" s="570"/>
      <c r="R31" s="571"/>
      <c r="S31" s="572" t="s">
        <v>36</v>
      </c>
      <c r="T31" s="573"/>
      <c r="U31" s="573"/>
      <c r="V31" s="573"/>
      <c r="W31" s="574"/>
      <c r="X31" s="575" t="s">
        <v>37</v>
      </c>
      <c r="Y31" s="576"/>
      <c r="Z31" s="576"/>
      <c r="AA31" s="576"/>
      <c r="AB31" s="576"/>
      <c r="AC31" s="115"/>
      <c r="AD31" s="115"/>
      <c r="AE31" s="115"/>
      <c r="AF31" s="115"/>
      <c r="AG31" s="115"/>
    </row>
    <row r="32" spans="1:33" ht="13.25" customHeight="1" x14ac:dyDescent="0.35">
      <c r="A32" s="115"/>
      <c r="B32" s="563"/>
      <c r="C32" s="564"/>
      <c r="D32" s="564"/>
      <c r="E32" s="564"/>
      <c r="F32" s="564"/>
      <c r="G32" s="564"/>
      <c r="H32" s="564"/>
      <c r="I32" s="564"/>
      <c r="J32" s="565"/>
      <c r="K32" s="577" t="s">
        <v>38</v>
      </c>
      <c r="L32" s="578"/>
      <c r="M32" s="578"/>
      <c r="N32" s="579"/>
      <c r="O32" s="580" t="s">
        <v>39</v>
      </c>
      <c r="P32" s="578"/>
      <c r="Q32" s="578"/>
      <c r="R32" s="579"/>
      <c r="S32" s="580" t="s">
        <v>38</v>
      </c>
      <c r="T32" s="579"/>
      <c r="U32" s="580" t="s">
        <v>39</v>
      </c>
      <c r="V32" s="578"/>
      <c r="W32" s="579"/>
      <c r="X32" s="506" t="s">
        <v>38</v>
      </c>
      <c r="Y32" s="507"/>
      <c r="Z32" s="506" t="s">
        <v>39</v>
      </c>
      <c r="AA32" s="581"/>
      <c r="AB32" s="507"/>
      <c r="AC32" s="115"/>
      <c r="AD32" s="115"/>
      <c r="AE32" s="115"/>
      <c r="AF32" s="115"/>
      <c r="AG32" s="115"/>
    </row>
    <row r="33" spans="1:33" ht="15" thickBot="1" x14ac:dyDescent="0.4">
      <c r="A33" s="115"/>
      <c r="B33" s="566"/>
      <c r="C33" s="567"/>
      <c r="D33" s="567"/>
      <c r="E33" s="567"/>
      <c r="F33" s="567"/>
      <c r="G33" s="567"/>
      <c r="H33" s="567"/>
      <c r="I33" s="567"/>
      <c r="J33" s="568"/>
      <c r="K33" s="582">
        <v>0</v>
      </c>
      <c r="L33" s="583"/>
      <c r="M33" s="583"/>
      <c r="N33" s="584"/>
      <c r="O33" s="554">
        <v>0.59</v>
      </c>
      <c r="P33" s="555"/>
      <c r="Q33" s="555"/>
      <c r="R33" s="556"/>
      <c r="S33" s="749">
        <v>60</v>
      </c>
      <c r="T33" s="584"/>
      <c r="U33" s="554">
        <v>0.79</v>
      </c>
      <c r="V33" s="555"/>
      <c r="W33" s="556"/>
      <c r="X33" s="749">
        <v>80</v>
      </c>
      <c r="Y33" s="584"/>
      <c r="Z33" s="554">
        <v>1</v>
      </c>
      <c r="AA33" s="555"/>
      <c r="AB33" s="556"/>
      <c r="AC33" s="115"/>
      <c r="AD33" s="115"/>
      <c r="AE33" s="115"/>
      <c r="AF33" s="115"/>
      <c r="AG33" s="115"/>
    </row>
    <row r="34" spans="1:33" s="61" customFormat="1" ht="12.5" customHeight="1" thickBot="1" x14ac:dyDescent="0.4">
      <c r="A34" s="115"/>
      <c r="B34" s="486"/>
      <c r="C34" s="487"/>
      <c r="D34" s="487"/>
      <c r="E34" s="487"/>
      <c r="F34" s="487"/>
      <c r="G34" s="487"/>
      <c r="H34" s="487"/>
      <c r="I34" s="487"/>
      <c r="J34" s="487"/>
      <c r="K34" s="487"/>
      <c r="L34" s="487"/>
      <c r="M34" s="487"/>
      <c r="N34" s="487"/>
      <c r="O34" s="487"/>
      <c r="P34" s="487"/>
      <c r="Q34" s="487"/>
      <c r="R34" s="487"/>
      <c r="S34" s="487"/>
      <c r="T34" s="487"/>
      <c r="U34" s="487"/>
      <c r="V34" s="487"/>
      <c r="W34" s="487"/>
      <c r="X34" s="487"/>
      <c r="Y34" s="487"/>
      <c r="Z34" s="487"/>
      <c r="AA34" s="487"/>
      <c r="AB34" s="487"/>
      <c r="AC34" s="115"/>
      <c r="AD34" s="115"/>
      <c r="AE34" s="115"/>
      <c r="AF34" s="115"/>
      <c r="AG34" s="115"/>
    </row>
    <row r="35" spans="1:33" s="61" customFormat="1" ht="32.25" customHeight="1" thickBot="1" x14ac:dyDescent="0.4">
      <c r="A35" s="248"/>
      <c r="B35" s="488" t="s">
        <v>40</v>
      </c>
      <c r="C35" s="489"/>
      <c r="D35" s="489"/>
      <c r="E35" s="489"/>
      <c r="F35" s="489"/>
      <c r="G35" s="489"/>
      <c r="H35" s="489"/>
      <c r="I35" s="489"/>
      <c r="J35" s="489"/>
      <c r="K35" s="489"/>
      <c r="L35" s="489"/>
      <c r="M35" s="489"/>
      <c r="N35" s="489"/>
      <c r="O35" s="489"/>
      <c r="P35" s="489"/>
      <c r="Q35" s="489"/>
      <c r="R35" s="489"/>
      <c r="S35" s="489"/>
      <c r="T35" s="489"/>
      <c r="U35" s="489"/>
      <c r="V35" s="489"/>
      <c r="W35" s="489"/>
      <c r="X35" s="489"/>
      <c r="Y35" s="489"/>
      <c r="Z35" s="489"/>
      <c r="AA35" s="489"/>
      <c r="AB35" s="489"/>
      <c r="AC35" s="1194"/>
      <c r="AD35" s="1194"/>
      <c r="AE35" s="1194"/>
      <c r="AF35" s="1194"/>
      <c r="AG35" s="248"/>
    </row>
    <row r="36" spans="1:33" s="61" customFormat="1" ht="39.65" customHeight="1" x14ac:dyDescent="0.35">
      <c r="A36" s="248"/>
      <c r="B36" s="557" t="s">
        <v>41</v>
      </c>
      <c r="C36" s="558"/>
      <c r="D36" s="558"/>
      <c r="E36" s="558"/>
      <c r="F36" s="558"/>
      <c r="G36" s="559"/>
      <c r="H36" s="201" t="s">
        <v>430</v>
      </c>
      <c r="I36" s="224" t="s">
        <v>431</v>
      </c>
      <c r="J36" s="199" t="s">
        <v>42</v>
      </c>
      <c r="K36" s="557" t="s">
        <v>43</v>
      </c>
      <c r="L36" s="558"/>
      <c r="M36" s="558"/>
      <c r="N36" s="558"/>
      <c r="O36" s="558"/>
      <c r="P36" s="558"/>
      <c r="Q36" s="558"/>
      <c r="R36" s="558"/>
      <c r="S36" s="558"/>
      <c r="T36" s="558"/>
      <c r="U36" s="558"/>
      <c r="V36" s="558"/>
      <c r="W36" s="558"/>
      <c r="X36" s="558"/>
      <c r="Y36" s="558"/>
      <c r="Z36" s="558"/>
      <c r="AA36" s="558"/>
      <c r="AB36" s="559"/>
      <c r="AC36" s="1195"/>
      <c r="AD36" s="1194"/>
      <c r="AE36" s="1194"/>
      <c r="AF36" s="1194"/>
      <c r="AG36" s="248"/>
    </row>
    <row r="37" spans="1:33" s="61" customFormat="1" ht="75" customHeight="1" x14ac:dyDescent="0.35">
      <c r="A37" s="248"/>
      <c r="B37" s="1236" t="s">
        <v>432</v>
      </c>
      <c r="C37" s="767"/>
      <c r="D37" s="767"/>
      <c r="E37" s="767"/>
      <c r="F37" s="767"/>
      <c r="G37" s="768"/>
      <c r="H37" s="263">
        <v>12547524742</v>
      </c>
      <c r="I37" s="263">
        <v>18540694268</v>
      </c>
      <c r="J37" s="264">
        <v>0.67679999999999996</v>
      </c>
      <c r="K37" s="1196" t="s">
        <v>704</v>
      </c>
      <c r="L37" s="1197"/>
      <c r="M37" s="1197"/>
      <c r="N37" s="1197"/>
      <c r="O37" s="1197"/>
      <c r="P37" s="1197"/>
      <c r="Q37" s="1197"/>
      <c r="R37" s="1197"/>
      <c r="S37" s="1197"/>
      <c r="T37" s="1197"/>
      <c r="U37" s="1197"/>
      <c r="V37" s="1197"/>
      <c r="W37" s="1197"/>
      <c r="X37" s="1197"/>
      <c r="Y37" s="1197"/>
      <c r="Z37" s="1197"/>
      <c r="AA37" s="1197"/>
      <c r="AB37" s="1198"/>
      <c r="AC37" s="1195"/>
      <c r="AD37" s="1194"/>
      <c r="AE37" s="1194"/>
      <c r="AF37" s="1194"/>
      <c r="AG37" s="248"/>
    </row>
    <row r="38" spans="1:33" s="61" customFormat="1" ht="87.5" customHeight="1" x14ac:dyDescent="0.35">
      <c r="A38" s="248"/>
      <c r="B38" s="1236" t="s">
        <v>706</v>
      </c>
      <c r="C38" s="767"/>
      <c r="D38" s="767"/>
      <c r="E38" s="767"/>
      <c r="F38" s="767"/>
      <c r="G38" s="768"/>
      <c r="H38" s="263">
        <v>27343422051</v>
      </c>
      <c r="I38" s="263">
        <v>28936401523</v>
      </c>
      <c r="J38" s="264">
        <v>0.94489999999999996</v>
      </c>
      <c r="K38" s="1196" t="s">
        <v>705</v>
      </c>
      <c r="L38" s="1197"/>
      <c r="M38" s="1197"/>
      <c r="N38" s="1197"/>
      <c r="O38" s="1197"/>
      <c r="P38" s="1197"/>
      <c r="Q38" s="1197"/>
      <c r="R38" s="1197"/>
      <c r="S38" s="1197"/>
      <c r="T38" s="1197"/>
      <c r="U38" s="1197"/>
      <c r="V38" s="1197"/>
      <c r="W38" s="1197"/>
      <c r="X38" s="1197"/>
      <c r="Y38" s="1197"/>
      <c r="Z38" s="1197"/>
      <c r="AA38" s="1197"/>
      <c r="AB38" s="1198"/>
      <c r="AC38" s="1195"/>
      <c r="AD38" s="1194"/>
      <c r="AE38" s="1194"/>
      <c r="AF38" s="1194"/>
      <c r="AG38" s="248"/>
    </row>
    <row r="39" spans="1:33" s="61" customFormat="1" ht="100" customHeight="1" x14ac:dyDescent="0.35">
      <c r="A39" s="248"/>
      <c r="B39" s="1236" t="s">
        <v>951</v>
      </c>
      <c r="C39" s="767"/>
      <c r="D39" s="767"/>
      <c r="E39" s="767"/>
      <c r="F39" s="767"/>
      <c r="G39" s="768"/>
      <c r="H39" s="263">
        <v>42723302871</v>
      </c>
      <c r="I39" s="263">
        <v>42866176820</v>
      </c>
      <c r="J39" s="264">
        <v>0.99670000000000003</v>
      </c>
      <c r="K39" s="1196" t="s">
        <v>952</v>
      </c>
      <c r="L39" s="1197"/>
      <c r="M39" s="1197"/>
      <c r="N39" s="1197"/>
      <c r="O39" s="1197"/>
      <c r="P39" s="1197"/>
      <c r="Q39" s="1197"/>
      <c r="R39" s="1197"/>
      <c r="S39" s="1197"/>
      <c r="T39" s="1197"/>
      <c r="U39" s="1197"/>
      <c r="V39" s="1197"/>
      <c r="W39" s="1197"/>
      <c r="X39" s="1197"/>
      <c r="Y39" s="1197"/>
      <c r="Z39" s="1197"/>
      <c r="AA39" s="1197"/>
      <c r="AB39" s="1198"/>
      <c r="AC39" s="1195"/>
      <c r="AD39" s="1194"/>
      <c r="AE39" s="1194"/>
      <c r="AF39" s="1194"/>
      <c r="AG39" s="248"/>
    </row>
    <row r="40" spans="1:33" s="61" customFormat="1" ht="275" customHeight="1" x14ac:dyDescent="0.35">
      <c r="A40" s="248"/>
      <c r="B40" s="655" t="s">
        <v>953</v>
      </c>
      <c r="C40" s="656"/>
      <c r="D40" s="656"/>
      <c r="E40" s="656"/>
      <c r="F40" s="656"/>
      <c r="G40" s="657"/>
      <c r="H40" s="265">
        <v>75724803732</v>
      </c>
      <c r="I40" s="263">
        <v>112241344413</v>
      </c>
      <c r="J40" s="264">
        <v>0.67469999999999997</v>
      </c>
      <c r="K40" s="1196" t="s">
        <v>954</v>
      </c>
      <c r="L40" s="1197"/>
      <c r="M40" s="1197"/>
      <c r="N40" s="1197"/>
      <c r="O40" s="1197"/>
      <c r="P40" s="1197"/>
      <c r="Q40" s="1197"/>
      <c r="R40" s="1197"/>
      <c r="S40" s="1197"/>
      <c r="T40" s="1197"/>
      <c r="U40" s="1197"/>
      <c r="V40" s="1197"/>
      <c r="W40" s="1197"/>
      <c r="X40" s="1197"/>
      <c r="Y40" s="1197"/>
      <c r="Z40" s="1197"/>
      <c r="AA40" s="1197"/>
      <c r="AB40" s="1198"/>
      <c r="AC40" s="1195"/>
      <c r="AD40" s="1194"/>
      <c r="AE40" s="1194"/>
      <c r="AF40" s="1194"/>
      <c r="AG40" s="248"/>
    </row>
    <row r="41" spans="1:33" s="61" customFormat="1" ht="5.25" customHeight="1" x14ac:dyDescent="0.35">
      <c r="A41" s="248"/>
      <c r="B41" s="577"/>
      <c r="C41" s="578"/>
      <c r="D41" s="578"/>
      <c r="E41" s="578"/>
      <c r="F41" s="578"/>
      <c r="G41" s="578"/>
      <c r="H41" s="202"/>
      <c r="I41" s="206"/>
      <c r="J41" s="203" t="e">
        <v>#DIV/0!</v>
      </c>
      <c r="K41" s="655"/>
      <c r="L41" s="656"/>
      <c r="M41" s="656"/>
      <c r="N41" s="656"/>
      <c r="O41" s="656"/>
      <c r="P41" s="656"/>
      <c r="Q41" s="656"/>
      <c r="R41" s="656"/>
      <c r="S41" s="656"/>
      <c r="T41" s="656"/>
      <c r="U41" s="656"/>
      <c r="V41" s="656"/>
      <c r="W41" s="656"/>
      <c r="X41" s="656"/>
      <c r="Y41" s="656"/>
      <c r="Z41" s="656"/>
      <c r="AA41" s="656"/>
      <c r="AB41" s="656"/>
      <c r="AC41" s="1194"/>
      <c r="AD41" s="1194"/>
      <c r="AE41" s="1194"/>
      <c r="AF41" s="1194"/>
      <c r="AG41" s="248"/>
    </row>
    <row r="42" spans="1:33" s="61" customFormat="1" ht="15" thickBot="1" x14ac:dyDescent="0.4">
      <c r="A42" s="248"/>
      <c r="B42" s="577"/>
      <c r="C42" s="578"/>
      <c r="D42" s="578"/>
      <c r="E42" s="578"/>
      <c r="F42" s="578"/>
      <c r="G42" s="578"/>
      <c r="H42" s="225"/>
      <c r="I42" s="226"/>
      <c r="J42" s="203" t="e">
        <v>#DIV/0!</v>
      </c>
      <c r="K42" s="655"/>
      <c r="L42" s="656"/>
      <c r="M42" s="656"/>
      <c r="N42" s="656"/>
      <c r="O42" s="656"/>
      <c r="P42" s="656"/>
      <c r="Q42" s="656"/>
      <c r="R42" s="656"/>
      <c r="S42" s="656"/>
      <c r="T42" s="656"/>
      <c r="U42" s="656"/>
      <c r="V42" s="656"/>
      <c r="W42" s="656"/>
      <c r="X42" s="656"/>
      <c r="Y42" s="656"/>
      <c r="Z42" s="656"/>
      <c r="AA42" s="656"/>
      <c r="AB42" s="656"/>
      <c r="AC42" s="1194"/>
      <c r="AD42" s="1194"/>
      <c r="AE42" s="1194"/>
      <c r="AF42" s="1194"/>
      <c r="AG42" s="248"/>
    </row>
    <row r="43" spans="1:33" s="61" customFormat="1" ht="14" customHeight="1" thickBot="1" x14ac:dyDescent="0.4">
      <c r="A43" s="248"/>
      <c r="B43" s="661" t="s">
        <v>46</v>
      </c>
      <c r="C43" s="662"/>
      <c r="D43" s="662"/>
      <c r="E43" s="662"/>
      <c r="F43" s="662"/>
      <c r="G43" s="663"/>
      <c r="H43" s="227">
        <v>158339053396</v>
      </c>
      <c r="I43" s="227">
        <v>202584617024</v>
      </c>
      <c r="J43" s="228">
        <v>0.78159999999999996</v>
      </c>
      <c r="K43" s="664"/>
      <c r="L43" s="665"/>
      <c r="M43" s="665"/>
      <c r="N43" s="665"/>
      <c r="O43" s="665"/>
      <c r="P43" s="665"/>
      <c r="Q43" s="665"/>
      <c r="R43" s="665"/>
      <c r="S43" s="665"/>
      <c r="T43" s="665"/>
      <c r="U43" s="665"/>
      <c r="V43" s="665"/>
      <c r="W43" s="665"/>
      <c r="X43" s="665"/>
      <c r="Y43" s="665"/>
      <c r="Z43" s="665"/>
      <c r="AA43" s="665"/>
      <c r="AB43" s="666"/>
      <c r="AC43" s="1195"/>
      <c r="AD43" s="1194"/>
      <c r="AE43" s="1194"/>
      <c r="AF43" s="1194"/>
      <c r="AG43" s="248"/>
    </row>
    <row r="44" spans="1:33" s="66" customFormat="1" ht="15" thickBot="1" x14ac:dyDescent="0.4">
      <c r="A44" s="248"/>
      <c r="B44" s="486"/>
      <c r="C44" s="487"/>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1194"/>
      <c r="AD44" s="1194"/>
      <c r="AE44" s="1194"/>
      <c r="AF44" s="1194"/>
      <c r="AG44" s="248"/>
    </row>
    <row r="45" spans="1:33" s="66" customFormat="1" ht="18.649999999999999" customHeight="1" thickBot="1" x14ac:dyDescent="0.4">
      <c r="A45" s="248"/>
      <c r="B45" s="500" t="s">
        <v>855</v>
      </c>
      <c r="C45" s="501"/>
      <c r="D45" s="501"/>
      <c r="E45" s="501"/>
      <c r="F45" s="501"/>
      <c r="G45" s="501"/>
      <c r="H45" s="501"/>
      <c r="I45" s="501"/>
      <c r="J45" s="501"/>
      <c r="K45" s="501"/>
      <c r="L45" s="501"/>
      <c r="M45" s="501"/>
      <c r="N45" s="501"/>
      <c r="O45" s="501"/>
      <c r="P45" s="501"/>
      <c r="Q45" s="501"/>
      <c r="R45" s="501"/>
      <c r="S45" s="501"/>
      <c r="T45" s="501"/>
      <c r="U45" s="501"/>
      <c r="V45" s="501"/>
      <c r="W45" s="501"/>
      <c r="X45" s="501"/>
      <c r="Y45" s="501"/>
      <c r="Z45" s="501"/>
      <c r="AA45" s="501"/>
      <c r="AB45" s="501"/>
      <c r="AC45" s="1194"/>
      <c r="AD45" s="1194"/>
      <c r="AE45" s="1194"/>
      <c r="AF45" s="1194"/>
      <c r="AG45" s="248"/>
    </row>
    <row r="46" spans="1:33" s="66" customFormat="1" ht="18.649999999999999" customHeight="1" x14ac:dyDescent="0.35">
      <c r="A46" s="115"/>
      <c r="B46" s="667" t="s">
        <v>141</v>
      </c>
      <c r="C46" s="668"/>
      <c r="D46" s="668"/>
      <c r="E46" s="668"/>
      <c r="F46" s="668"/>
      <c r="G46" s="668"/>
      <c r="H46" s="668"/>
      <c r="I46" s="668"/>
      <c r="J46" s="668"/>
      <c r="K46" s="668"/>
      <c r="L46" s="668"/>
      <c r="M46" s="668"/>
      <c r="N46" s="668"/>
      <c r="O46" s="668"/>
      <c r="P46" s="668"/>
      <c r="Q46" s="668"/>
      <c r="R46" s="668"/>
      <c r="S46" s="668"/>
      <c r="T46" s="668"/>
      <c r="U46" s="668"/>
      <c r="V46" s="668"/>
      <c r="W46" s="668"/>
      <c r="X46" s="668"/>
      <c r="Y46" s="668"/>
      <c r="Z46" s="668"/>
      <c r="AA46" s="668"/>
      <c r="AB46" s="668"/>
      <c r="AC46" s="115"/>
      <c r="AD46" s="115"/>
      <c r="AE46" s="115"/>
      <c r="AF46" s="115"/>
      <c r="AG46" s="115"/>
    </row>
    <row r="47" spans="1:33" s="66" customFormat="1" ht="18.649999999999999" customHeight="1" x14ac:dyDescent="0.35">
      <c r="A47" s="115"/>
      <c r="B47" s="619"/>
      <c r="C47" s="620"/>
      <c r="D47" s="620"/>
      <c r="E47" s="620"/>
      <c r="F47" s="620"/>
      <c r="G47" s="620"/>
      <c r="H47" s="620"/>
      <c r="I47" s="620"/>
      <c r="J47" s="620"/>
      <c r="K47" s="620"/>
      <c r="L47" s="620"/>
      <c r="M47" s="620"/>
      <c r="N47" s="620"/>
      <c r="O47" s="620"/>
      <c r="P47" s="620"/>
      <c r="Q47" s="620"/>
      <c r="R47" s="620"/>
      <c r="S47" s="620"/>
      <c r="T47" s="620"/>
      <c r="U47" s="620"/>
      <c r="V47" s="620"/>
      <c r="W47" s="620"/>
      <c r="X47" s="620"/>
      <c r="Y47" s="620"/>
      <c r="Z47" s="620"/>
      <c r="AA47" s="620"/>
      <c r="AB47" s="620"/>
      <c r="AC47" s="115"/>
      <c r="AD47" s="115"/>
      <c r="AE47" s="115"/>
      <c r="AF47" s="115"/>
      <c r="AG47" s="115"/>
    </row>
    <row r="48" spans="1:33" s="66" customFormat="1" ht="18.649999999999999" customHeight="1" x14ac:dyDescent="0.35">
      <c r="A48" s="115"/>
      <c r="B48" s="619"/>
      <c r="C48" s="620"/>
      <c r="D48" s="620"/>
      <c r="E48" s="620"/>
      <c r="F48" s="620"/>
      <c r="G48" s="620"/>
      <c r="H48" s="620"/>
      <c r="I48" s="620"/>
      <c r="J48" s="620"/>
      <c r="K48" s="620"/>
      <c r="L48" s="620"/>
      <c r="M48" s="620"/>
      <c r="N48" s="620"/>
      <c r="O48" s="620"/>
      <c r="P48" s="620"/>
      <c r="Q48" s="620"/>
      <c r="R48" s="620"/>
      <c r="S48" s="620"/>
      <c r="T48" s="620"/>
      <c r="U48" s="620"/>
      <c r="V48" s="620"/>
      <c r="W48" s="620"/>
      <c r="X48" s="620"/>
      <c r="Y48" s="620"/>
      <c r="Z48" s="620"/>
      <c r="AA48" s="620"/>
      <c r="AB48" s="620"/>
      <c r="AC48" s="115"/>
      <c r="AD48" s="115"/>
      <c r="AE48" s="115"/>
      <c r="AF48" s="115"/>
      <c r="AG48" s="115"/>
    </row>
    <row r="49" spans="1:33" s="66" customFormat="1" ht="18.649999999999999" customHeight="1" x14ac:dyDescent="0.35">
      <c r="A49" s="115"/>
      <c r="B49" s="619"/>
      <c r="C49" s="620"/>
      <c r="D49" s="620"/>
      <c r="E49" s="620"/>
      <c r="F49" s="620"/>
      <c r="G49" s="620"/>
      <c r="H49" s="620"/>
      <c r="I49" s="620"/>
      <c r="J49" s="620"/>
      <c r="K49" s="620"/>
      <c r="L49" s="620"/>
      <c r="M49" s="620"/>
      <c r="N49" s="620"/>
      <c r="O49" s="620"/>
      <c r="P49" s="620"/>
      <c r="Q49" s="620"/>
      <c r="R49" s="620"/>
      <c r="S49" s="620"/>
      <c r="T49" s="620"/>
      <c r="U49" s="620"/>
      <c r="V49" s="620"/>
      <c r="W49" s="620"/>
      <c r="X49" s="620"/>
      <c r="Y49" s="620"/>
      <c r="Z49" s="620"/>
      <c r="AA49" s="620"/>
      <c r="AB49" s="620"/>
      <c r="AC49" s="115"/>
      <c r="AD49" s="115"/>
      <c r="AE49" s="115"/>
      <c r="AF49" s="115"/>
      <c r="AG49" s="115"/>
    </row>
    <row r="50" spans="1:33" s="66" customFormat="1" ht="18.649999999999999" customHeight="1" x14ac:dyDescent="0.35">
      <c r="A50" s="115"/>
      <c r="B50" s="619"/>
      <c r="C50" s="620"/>
      <c r="D50" s="620"/>
      <c r="E50" s="620"/>
      <c r="F50" s="620"/>
      <c r="G50" s="620"/>
      <c r="H50" s="620"/>
      <c r="I50" s="620"/>
      <c r="J50" s="620"/>
      <c r="K50" s="620"/>
      <c r="L50" s="620"/>
      <c r="M50" s="620"/>
      <c r="N50" s="620"/>
      <c r="O50" s="620"/>
      <c r="P50" s="620"/>
      <c r="Q50" s="620"/>
      <c r="R50" s="620"/>
      <c r="S50" s="620"/>
      <c r="T50" s="620"/>
      <c r="U50" s="620"/>
      <c r="V50" s="620"/>
      <c r="W50" s="620"/>
      <c r="X50" s="620"/>
      <c r="Y50" s="620"/>
      <c r="Z50" s="620"/>
      <c r="AA50" s="620"/>
      <c r="AB50" s="620"/>
      <c r="AC50" s="115"/>
      <c r="AD50" s="115"/>
      <c r="AE50" s="115"/>
      <c r="AF50" s="115"/>
      <c r="AG50" s="115"/>
    </row>
    <row r="51" spans="1:33" s="66" customFormat="1" ht="18.649999999999999" customHeight="1" x14ac:dyDescent="0.35">
      <c r="A51" s="115"/>
      <c r="B51" s="619"/>
      <c r="C51" s="620"/>
      <c r="D51" s="620"/>
      <c r="E51" s="620"/>
      <c r="F51" s="620"/>
      <c r="G51" s="620"/>
      <c r="H51" s="620"/>
      <c r="I51" s="620"/>
      <c r="J51" s="620"/>
      <c r="K51" s="620"/>
      <c r="L51" s="620"/>
      <c r="M51" s="620"/>
      <c r="N51" s="620"/>
      <c r="O51" s="620"/>
      <c r="P51" s="620"/>
      <c r="Q51" s="620"/>
      <c r="R51" s="620"/>
      <c r="S51" s="620"/>
      <c r="T51" s="620"/>
      <c r="U51" s="620"/>
      <c r="V51" s="620"/>
      <c r="W51" s="620"/>
      <c r="X51" s="620"/>
      <c r="Y51" s="620"/>
      <c r="Z51" s="620"/>
      <c r="AA51" s="620"/>
      <c r="AB51" s="620"/>
      <c r="AC51" s="115"/>
      <c r="AD51" s="115"/>
      <c r="AE51" s="115"/>
      <c r="AF51" s="115"/>
      <c r="AG51" s="115"/>
    </row>
    <row r="52" spans="1:33" s="66" customFormat="1" ht="18.649999999999999" customHeight="1" x14ac:dyDescent="0.35">
      <c r="A52" s="115"/>
      <c r="B52" s="619"/>
      <c r="C52" s="620"/>
      <c r="D52" s="620"/>
      <c r="E52" s="620"/>
      <c r="F52" s="620"/>
      <c r="G52" s="620"/>
      <c r="H52" s="620"/>
      <c r="I52" s="620"/>
      <c r="J52" s="620"/>
      <c r="K52" s="620"/>
      <c r="L52" s="620"/>
      <c r="M52" s="620"/>
      <c r="N52" s="620"/>
      <c r="O52" s="620"/>
      <c r="P52" s="620"/>
      <c r="Q52" s="620"/>
      <c r="R52" s="620"/>
      <c r="S52" s="620"/>
      <c r="T52" s="620"/>
      <c r="U52" s="620"/>
      <c r="V52" s="620"/>
      <c r="W52" s="620"/>
      <c r="X52" s="620"/>
      <c r="Y52" s="620"/>
      <c r="Z52" s="620"/>
      <c r="AA52" s="620"/>
      <c r="AB52" s="620"/>
      <c r="AC52" s="115"/>
      <c r="AD52" s="115"/>
      <c r="AE52" s="115"/>
      <c r="AF52" s="115"/>
      <c r="AG52" s="115"/>
    </row>
    <row r="53" spans="1:33" s="66" customFormat="1" ht="18.649999999999999" customHeight="1" x14ac:dyDescent="0.35">
      <c r="A53" s="115"/>
      <c r="B53" s="619"/>
      <c r="C53" s="620"/>
      <c r="D53" s="620"/>
      <c r="E53" s="62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115"/>
      <c r="AD53" s="115"/>
      <c r="AE53" s="115"/>
      <c r="AF53" s="115"/>
      <c r="AG53" s="115"/>
    </row>
    <row r="54" spans="1:33" s="66" customFormat="1" x14ac:dyDescent="0.35">
      <c r="A54" s="115"/>
      <c r="B54" s="619"/>
      <c r="C54" s="620"/>
      <c r="D54" s="620"/>
      <c r="E54" s="62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115"/>
      <c r="AD54" s="115"/>
      <c r="AE54" s="115"/>
      <c r="AF54" s="115"/>
      <c r="AG54" s="115"/>
    </row>
    <row r="55" spans="1:33" s="66" customFormat="1" ht="15" thickBot="1" x14ac:dyDescent="0.4">
      <c r="A55" s="115"/>
      <c r="B55" s="669"/>
      <c r="C55" s="670"/>
      <c r="D55" s="670"/>
      <c r="E55" s="670"/>
      <c r="F55" s="670"/>
      <c r="G55" s="670"/>
      <c r="H55" s="670"/>
      <c r="I55" s="670"/>
      <c r="J55" s="670"/>
      <c r="K55" s="670"/>
      <c r="L55" s="670"/>
      <c r="M55" s="670"/>
      <c r="N55" s="670"/>
      <c r="O55" s="670"/>
      <c r="P55" s="670"/>
      <c r="Q55" s="670"/>
      <c r="R55" s="670"/>
      <c r="S55" s="670"/>
      <c r="T55" s="670"/>
      <c r="U55" s="670"/>
      <c r="V55" s="670"/>
      <c r="W55" s="670"/>
      <c r="X55" s="670"/>
      <c r="Y55" s="670"/>
      <c r="Z55" s="670"/>
      <c r="AA55" s="670"/>
      <c r="AB55" s="670"/>
      <c r="AC55" s="115"/>
      <c r="AD55" s="115"/>
      <c r="AE55" s="115"/>
      <c r="AF55" s="115"/>
      <c r="AG55" s="115"/>
    </row>
    <row r="56" spans="1:33" s="66" customFormat="1" ht="12" customHeight="1" thickBot="1" x14ac:dyDescent="0.4">
      <c r="A56" s="115"/>
      <c r="B56" s="729"/>
      <c r="C56" s="730"/>
      <c r="D56" s="730"/>
      <c r="E56" s="730"/>
      <c r="F56" s="730"/>
      <c r="G56" s="730"/>
      <c r="H56" s="730"/>
      <c r="I56" s="730"/>
      <c r="J56" s="730"/>
      <c r="K56" s="730"/>
      <c r="L56" s="730"/>
      <c r="M56" s="730"/>
      <c r="N56" s="730"/>
      <c r="O56" s="730"/>
      <c r="P56" s="730"/>
      <c r="Q56" s="730"/>
      <c r="R56" s="730"/>
      <c r="S56" s="730"/>
      <c r="T56" s="730"/>
      <c r="U56" s="730"/>
      <c r="V56" s="730"/>
      <c r="W56" s="730"/>
      <c r="X56" s="730"/>
      <c r="Y56" s="730"/>
      <c r="Z56" s="730"/>
      <c r="AA56" s="730"/>
      <c r="AB56" s="730"/>
      <c r="AC56" s="115"/>
      <c r="AD56" s="115"/>
      <c r="AE56" s="115"/>
      <c r="AF56" s="115"/>
      <c r="AG56" s="115"/>
    </row>
    <row r="57" spans="1:33" s="66" customFormat="1" ht="14.5" customHeight="1" x14ac:dyDescent="0.3">
      <c r="A57" s="671"/>
      <c r="B57" s="672" t="s">
        <v>41</v>
      </c>
      <c r="C57" s="673"/>
      <c r="D57" s="673"/>
      <c r="E57" s="673"/>
      <c r="F57" s="673"/>
      <c r="G57" s="674"/>
      <c r="H57" s="678" t="s">
        <v>595</v>
      </c>
      <c r="I57" s="674"/>
      <c r="J57" s="678" t="s">
        <v>595</v>
      </c>
      <c r="K57" s="673"/>
      <c r="L57" s="673"/>
      <c r="M57" s="674"/>
      <c r="N57" s="678" t="s">
        <v>49</v>
      </c>
      <c r="O57" s="673"/>
      <c r="P57" s="673"/>
      <c r="Q57" s="673"/>
      <c r="R57" s="673"/>
      <c r="S57" s="673"/>
      <c r="T57" s="673"/>
      <c r="U57" s="674"/>
      <c r="V57" s="680" t="s">
        <v>50</v>
      </c>
      <c r="W57" s="681"/>
      <c r="X57" s="681"/>
      <c r="Y57" s="681"/>
      <c r="Z57" s="681"/>
      <c r="AA57" s="681"/>
      <c r="AB57" s="682"/>
      <c r="AC57" s="1211"/>
      <c r="AD57" s="1208"/>
      <c r="AE57" s="1208"/>
      <c r="AF57" s="1208"/>
      <c r="AG57" s="1208"/>
    </row>
    <row r="58" spans="1:33" s="66" customFormat="1" ht="14.5" customHeight="1" x14ac:dyDescent="0.3">
      <c r="A58" s="671"/>
      <c r="B58" s="675"/>
      <c r="C58" s="676"/>
      <c r="D58" s="676"/>
      <c r="E58" s="676"/>
      <c r="F58" s="676"/>
      <c r="G58" s="677"/>
      <c r="H58" s="679" t="s">
        <v>816</v>
      </c>
      <c r="I58" s="677"/>
      <c r="J58" s="679" t="s">
        <v>596</v>
      </c>
      <c r="K58" s="676"/>
      <c r="L58" s="676"/>
      <c r="M58" s="677"/>
      <c r="N58" s="679"/>
      <c r="O58" s="676"/>
      <c r="P58" s="676"/>
      <c r="Q58" s="676"/>
      <c r="R58" s="676"/>
      <c r="S58" s="676"/>
      <c r="T58" s="676"/>
      <c r="U58" s="677"/>
      <c r="V58" s="683"/>
      <c r="W58" s="684"/>
      <c r="X58" s="684"/>
      <c r="Y58" s="684"/>
      <c r="Z58" s="684"/>
      <c r="AA58" s="684"/>
      <c r="AB58" s="685"/>
      <c r="AC58" s="1211"/>
      <c r="AD58" s="1208"/>
      <c r="AE58" s="1208"/>
      <c r="AF58" s="1208"/>
      <c r="AG58" s="1208"/>
    </row>
    <row r="59" spans="1:33" s="66" customFormat="1" ht="221" customHeight="1" x14ac:dyDescent="0.35">
      <c r="A59" s="115"/>
      <c r="B59" s="1236" t="s">
        <v>432</v>
      </c>
      <c r="C59" s="767"/>
      <c r="D59" s="767"/>
      <c r="E59" s="767"/>
      <c r="F59" s="767"/>
      <c r="G59" s="768"/>
      <c r="H59" s="2335">
        <v>0.48</v>
      </c>
      <c r="I59" s="2336"/>
      <c r="J59" s="2335">
        <v>0.67679999999999996</v>
      </c>
      <c r="K59" s="2337"/>
      <c r="L59" s="2337"/>
      <c r="M59" s="2336"/>
      <c r="N59" s="2332" t="s">
        <v>433</v>
      </c>
      <c r="O59" s="2333"/>
      <c r="P59" s="2333"/>
      <c r="Q59" s="2333"/>
      <c r="R59" s="2333"/>
      <c r="S59" s="2333"/>
      <c r="T59" s="2333"/>
      <c r="U59" s="2334"/>
      <c r="V59" s="2332" t="s">
        <v>434</v>
      </c>
      <c r="W59" s="2333"/>
      <c r="X59" s="2333"/>
      <c r="Y59" s="2333"/>
      <c r="Z59" s="2333"/>
      <c r="AA59" s="2333"/>
      <c r="AB59" s="2334"/>
      <c r="AC59" s="115"/>
      <c r="AD59" s="115"/>
      <c r="AE59" s="115"/>
      <c r="AF59" s="115"/>
      <c r="AG59" s="115"/>
    </row>
    <row r="60" spans="1:33" ht="234" customHeight="1" x14ac:dyDescent="0.35">
      <c r="A60" s="115"/>
      <c r="B60" s="1236" t="s">
        <v>706</v>
      </c>
      <c r="C60" s="767"/>
      <c r="D60" s="767"/>
      <c r="E60" s="767"/>
      <c r="F60" s="767"/>
      <c r="G60" s="768"/>
      <c r="H60" s="2335">
        <v>0.98360000000000003</v>
      </c>
      <c r="I60" s="2336"/>
      <c r="J60" s="2335">
        <v>0.94489999999999996</v>
      </c>
      <c r="K60" s="2337"/>
      <c r="L60" s="2337"/>
      <c r="M60" s="2336"/>
      <c r="N60" s="2332" t="s">
        <v>955</v>
      </c>
      <c r="O60" s="2333"/>
      <c r="P60" s="2333"/>
      <c r="Q60" s="2333"/>
      <c r="R60" s="2333"/>
      <c r="S60" s="2333"/>
      <c r="T60" s="2333"/>
      <c r="U60" s="2334"/>
      <c r="V60" s="2332" t="s">
        <v>707</v>
      </c>
      <c r="W60" s="2333"/>
      <c r="X60" s="2333"/>
      <c r="Y60" s="2333"/>
      <c r="Z60" s="2333"/>
      <c r="AA60" s="2333"/>
      <c r="AB60" s="2334"/>
      <c r="AC60" s="115"/>
      <c r="AD60" s="115"/>
      <c r="AE60" s="115"/>
      <c r="AF60" s="115"/>
      <c r="AG60" s="115"/>
    </row>
    <row r="61" spans="1:33" ht="247" customHeight="1" x14ac:dyDescent="0.35">
      <c r="A61" s="115"/>
      <c r="B61" s="1236" t="s">
        <v>951</v>
      </c>
      <c r="C61" s="767"/>
      <c r="D61" s="767"/>
      <c r="E61" s="767"/>
      <c r="F61" s="767"/>
      <c r="G61" s="768"/>
      <c r="H61" s="2335">
        <v>0.86460000000000004</v>
      </c>
      <c r="I61" s="2336"/>
      <c r="J61" s="2335">
        <v>0.99670000000000003</v>
      </c>
      <c r="K61" s="2337"/>
      <c r="L61" s="2337"/>
      <c r="M61" s="2336"/>
      <c r="N61" s="2332" t="s">
        <v>956</v>
      </c>
      <c r="O61" s="2333"/>
      <c r="P61" s="2333"/>
      <c r="Q61" s="2333"/>
      <c r="R61" s="2333"/>
      <c r="S61" s="2333"/>
      <c r="T61" s="2333"/>
      <c r="U61" s="2334"/>
      <c r="V61" s="2332" t="s">
        <v>957</v>
      </c>
      <c r="W61" s="2333"/>
      <c r="X61" s="2333"/>
      <c r="Y61" s="2333"/>
      <c r="Z61" s="2333"/>
      <c r="AA61" s="2333"/>
      <c r="AB61" s="2334"/>
      <c r="AC61" s="115"/>
      <c r="AD61" s="115"/>
      <c r="AE61" s="115"/>
      <c r="AF61" s="115"/>
      <c r="AG61" s="115"/>
    </row>
    <row r="62" spans="1:33" ht="338" customHeight="1" x14ac:dyDescent="0.35">
      <c r="A62" s="115"/>
      <c r="B62" s="1236" t="s">
        <v>953</v>
      </c>
      <c r="C62" s="767"/>
      <c r="D62" s="767"/>
      <c r="E62" s="767"/>
      <c r="F62" s="767"/>
      <c r="G62" s="768"/>
      <c r="H62" s="2335">
        <v>0.99060000000000004</v>
      </c>
      <c r="I62" s="2336"/>
      <c r="J62" s="2335">
        <v>0.67469999999999997</v>
      </c>
      <c r="K62" s="2337"/>
      <c r="L62" s="2337"/>
      <c r="M62" s="2336"/>
      <c r="N62" s="2332" t="s">
        <v>958</v>
      </c>
      <c r="O62" s="2333"/>
      <c r="P62" s="2333"/>
      <c r="Q62" s="2333"/>
      <c r="R62" s="2333"/>
      <c r="S62" s="2333"/>
      <c r="T62" s="2333"/>
      <c r="U62" s="2334"/>
      <c r="V62" s="2332" t="s">
        <v>959</v>
      </c>
      <c r="W62" s="2333"/>
      <c r="X62" s="2333"/>
      <c r="Y62" s="2333"/>
      <c r="Z62" s="2333"/>
      <c r="AA62" s="2333"/>
      <c r="AB62" s="2334"/>
      <c r="AC62" s="115"/>
      <c r="AD62" s="115"/>
      <c r="AE62" s="115"/>
      <c r="AF62" s="115"/>
      <c r="AG62" s="115"/>
    </row>
    <row r="63" spans="1:33" ht="20.25" customHeight="1" x14ac:dyDescent="0.35">
      <c r="A63" s="115"/>
      <c r="B63" s="686"/>
      <c r="C63" s="687"/>
      <c r="D63" s="687"/>
      <c r="E63" s="687"/>
      <c r="F63" s="687"/>
      <c r="G63" s="688"/>
      <c r="H63" s="692"/>
      <c r="I63" s="688"/>
      <c r="J63" s="692"/>
      <c r="K63" s="687"/>
      <c r="L63" s="687"/>
      <c r="M63" s="688"/>
      <c r="N63" s="692"/>
      <c r="O63" s="687"/>
      <c r="P63" s="687"/>
      <c r="Q63" s="687"/>
      <c r="R63" s="687"/>
      <c r="S63" s="687"/>
      <c r="T63" s="687"/>
      <c r="U63" s="688"/>
      <c r="V63" s="692"/>
      <c r="W63" s="687"/>
      <c r="X63" s="687"/>
      <c r="Y63" s="687"/>
      <c r="Z63" s="687"/>
      <c r="AA63" s="687"/>
      <c r="AB63" s="688"/>
      <c r="AC63" s="115"/>
      <c r="AD63" s="115"/>
      <c r="AE63" s="115"/>
      <c r="AF63" s="115"/>
      <c r="AG63" s="115"/>
    </row>
    <row r="64" spans="1:33" x14ac:dyDescent="0.35">
      <c r="A64" s="115"/>
      <c r="B64" s="686"/>
      <c r="C64" s="687"/>
      <c r="D64" s="687"/>
      <c r="E64" s="687"/>
      <c r="F64" s="687"/>
      <c r="G64" s="688"/>
      <c r="H64" s="692"/>
      <c r="I64" s="688"/>
      <c r="J64" s="692"/>
      <c r="K64" s="687"/>
      <c r="L64" s="687"/>
      <c r="M64" s="688"/>
      <c r="N64" s="692"/>
      <c r="O64" s="687"/>
      <c r="P64" s="687"/>
      <c r="Q64" s="687"/>
      <c r="R64" s="687"/>
      <c r="S64" s="687"/>
      <c r="T64" s="687"/>
      <c r="U64" s="688"/>
      <c r="V64" s="692"/>
      <c r="W64" s="687"/>
      <c r="X64" s="687"/>
      <c r="Y64" s="687"/>
      <c r="Z64" s="687"/>
      <c r="AA64" s="687"/>
      <c r="AB64" s="688"/>
      <c r="AC64" s="115"/>
      <c r="AD64" s="115"/>
      <c r="AE64" s="115"/>
      <c r="AF64" s="115"/>
      <c r="AG64" s="115"/>
    </row>
    <row r="65" spans="1:33" x14ac:dyDescent="0.35">
      <c r="A65" s="115"/>
      <c r="B65" s="686"/>
      <c r="C65" s="687"/>
      <c r="D65" s="687"/>
      <c r="E65" s="687"/>
      <c r="F65" s="687"/>
      <c r="G65" s="688"/>
      <c r="H65" s="692"/>
      <c r="I65" s="688"/>
      <c r="J65" s="692"/>
      <c r="K65" s="687"/>
      <c r="L65" s="687"/>
      <c r="M65" s="688"/>
      <c r="N65" s="692"/>
      <c r="O65" s="687"/>
      <c r="P65" s="687"/>
      <c r="Q65" s="687"/>
      <c r="R65" s="687"/>
      <c r="S65" s="687"/>
      <c r="T65" s="687"/>
      <c r="U65" s="688"/>
      <c r="V65" s="692"/>
      <c r="W65" s="687"/>
      <c r="X65" s="687"/>
      <c r="Y65" s="687"/>
      <c r="Z65" s="687"/>
      <c r="AA65" s="687"/>
      <c r="AB65" s="688"/>
      <c r="AC65" s="115"/>
      <c r="AD65" s="115"/>
      <c r="AE65" s="115"/>
      <c r="AF65" s="115"/>
      <c r="AG65" s="115"/>
    </row>
    <row r="66" spans="1:33" x14ac:dyDescent="0.35">
      <c r="A66" s="115"/>
      <c r="B66" s="686"/>
      <c r="C66" s="687"/>
      <c r="D66" s="687"/>
      <c r="E66" s="687"/>
      <c r="F66" s="687"/>
      <c r="G66" s="688"/>
      <c r="H66" s="692"/>
      <c r="I66" s="688"/>
      <c r="J66" s="692"/>
      <c r="K66" s="687"/>
      <c r="L66" s="687"/>
      <c r="M66" s="688"/>
      <c r="N66" s="692"/>
      <c r="O66" s="687"/>
      <c r="P66" s="687"/>
      <c r="Q66" s="687"/>
      <c r="R66" s="687"/>
      <c r="S66" s="687"/>
      <c r="T66" s="687"/>
      <c r="U66" s="688"/>
      <c r="V66" s="692"/>
      <c r="W66" s="687"/>
      <c r="X66" s="687"/>
      <c r="Y66" s="687"/>
      <c r="Z66" s="687"/>
      <c r="AA66" s="687"/>
      <c r="AB66" s="688"/>
      <c r="AC66" s="115"/>
      <c r="AD66" s="115"/>
      <c r="AE66" s="115"/>
      <c r="AF66" s="115"/>
      <c r="AG66" s="115"/>
    </row>
    <row r="67" spans="1:33" x14ac:dyDescent="0.35">
      <c r="A67" s="115"/>
      <c r="B67" s="686"/>
      <c r="C67" s="687"/>
      <c r="D67" s="687"/>
      <c r="E67" s="687"/>
      <c r="F67" s="687"/>
      <c r="G67" s="688"/>
      <c r="H67" s="692"/>
      <c r="I67" s="688"/>
      <c r="J67" s="692"/>
      <c r="K67" s="687"/>
      <c r="L67" s="687"/>
      <c r="M67" s="688"/>
      <c r="N67" s="692"/>
      <c r="O67" s="687"/>
      <c r="P67" s="687"/>
      <c r="Q67" s="687"/>
      <c r="R67" s="687"/>
      <c r="S67" s="687"/>
      <c r="T67" s="687"/>
      <c r="U67" s="688"/>
      <c r="V67" s="692"/>
      <c r="W67" s="687"/>
      <c r="X67" s="687"/>
      <c r="Y67" s="687"/>
      <c r="Z67" s="687"/>
      <c r="AA67" s="687"/>
      <c r="AB67" s="688"/>
      <c r="AC67" s="115"/>
      <c r="AD67" s="115"/>
      <c r="AE67" s="115"/>
      <c r="AF67" s="115"/>
      <c r="AG67" s="115"/>
    </row>
    <row r="68" spans="1:33" x14ac:dyDescent="0.35">
      <c r="A68" s="115"/>
      <c r="B68" s="686"/>
      <c r="C68" s="687"/>
      <c r="D68" s="687"/>
      <c r="E68" s="687"/>
      <c r="F68" s="687"/>
      <c r="G68" s="688"/>
      <c r="H68" s="692"/>
      <c r="I68" s="688"/>
      <c r="J68" s="692"/>
      <c r="K68" s="687"/>
      <c r="L68" s="687"/>
      <c r="M68" s="688"/>
      <c r="N68" s="692"/>
      <c r="O68" s="687"/>
      <c r="P68" s="687"/>
      <c r="Q68" s="687"/>
      <c r="R68" s="687"/>
      <c r="S68" s="687"/>
      <c r="T68" s="687"/>
      <c r="U68" s="688"/>
      <c r="V68" s="692"/>
      <c r="W68" s="687"/>
      <c r="X68" s="687"/>
      <c r="Y68" s="687"/>
      <c r="Z68" s="687"/>
      <c r="AA68" s="687"/>
      <c r="AB68" s="688"/>
      <c r="AC68" s="115"/>
      <c r="AD68" s="115"/>
      <c r="AE68" s="115"/>
      <c r="AF68" s="115"/>
      <c r="AG68" s="115"/>
    </row>
    <row r="69" spans="1:33" x14ac:dyDescent="0.35">
      <c r="A69" s="115"/>
      <c r="B69" s="686"/>
      <c r="C69" s="687"/>
      <c r="D69" s="687"/>
      <c r="E69" s="687"/>
      <c r="F69" s="687"/>
      <c r="G69" s="688"/>
      <c r="H69" s="692"/>
      <c r="I69" s="688"/>
      <c r="J69" s="692"/>
      <c r="K69" s="687"/>
      <c r="L69" s="687"/>
      <c r="M69" s="688"/>
      <c r="N69" s="692"/>
      <c r="O69" s="687"/>
      <c r="P69" s="687"/>
      <c r="Q69" s="687"/>
      <c r="R69" s="687"/>
      <c r="S69" s="687"/>
      <c r="T69" s="687"/>
      <c r="U69" s="688"/>
      <c r="V69" s="692"/>
      <c r="W69" s="687"/>
      <c r="X69" s="687"/>
      <c r="Y69" s="687"/>
      <c r="Z69" s="687"/>
      <c r="AA69" s="687"/>
      <c r="AB69" s="688"/>
      <c r="AC69" s="115"/>
      <c r="AD69" s="115"/>
      <c r="AE69" s="115"/>
      <c r="AF69" s="115"/>
      <c r="AG69" s="115"/>
    </row>
    <row r="70" spans="1:33" ht="15" thickBot="1" x14ac:dyDescent="0.4">
      <c r="A70" s="115"/>
      <c r="B70" s="696"/>
      <c r="C70" s="697"/>
      <c r="D70" s="697"/>
      <c r="E70" s="697"/>
      <c r="F70" s="697"/>
      <c r="G70" s="698"/>
      <c r="H70" s="699"/>
      <c r="I70" s="698"/>
      <c r="J70" s="699"/>
      <c r="K70" s="697"/>
      <c r="L70" s="697"/>
      <c r="M70" s="698"/>
      <c r="N70" s="699"/>
      <c r="O70" s="697"/>
      <c r="P70" s="697"/>
      <c r="Q70" s="697"/>
      <c r="R70" s="697"/>
      <c r="S70" s="697"/>
      <c r="T70" s="697"/>
      <c r="U70" s="698"/>
      <c r="V70" s="699"/>
      <c r="W70" s="697"/>
      <c r="X70" s="697"/>
      <c r="Y70" s="697"/>
      <c r="Z70" s="697"/>
      <c r="AA70" s="697"/>
      <c r="AB70" s="698"/>
      <c r="AC70" s="115"/>
      <c r="AD70" s="115"/>
      <c r="AE70" s="115"/>
      <c r="AF70" s="115"/>
      <c r="AG70" s="115"/>
    </row>
    <row r="71" spans="1:33" ht="15" thickBot="1" x14ac:dyDescent="0.4">
      <c r="A71" s="115"/>
      <c r="B71" s="503"/>
      <c r="C71" s="504"/>
      <c r="D71" s="504"/>
      <c r="E71" s="504"/>
      <c r="F71" s="504"/>
      <c r="G71" s="504"/>
      <c r="H71" s="504"/>
      <c r="I71" s="504"/>
      <c r="J71" s="504"/>
      <c r="K71" s="504"/>
      <c r="L71" s="504"/>
      <c r="M71" s="504"/>
      <c r="N71" s="504"/>
      <c r="O71" s="504"/>
      <c r="P71" s="504"/>
      <c r="Q71" s="504"/>
      <c r="R71" s="504"/>
      <c r="S71" s="504"/>
      <c r="T71" s="504"/>
      <c r="U71" s="504"/>
      <c r="V71" s="504"/>
      <c r="W71" s="504"/>
      <c r="X71" s="504"/>
      <c r="Y71" s="504"/>
      <c r="Z71" s="504"/>
      <c r="AA71" s="504"/>
      <c r="AB71" s="504"/>
      <c r="AC71" s="115"/>
      <c r="AD71" s="115"/>
      <c r="AE71" s="115"/>
      <c r="AF71" s="115"/>
      <c r="AG71" s="115"/>
    </row>
    <row r="72" spans="1:33" x14ac:dyDescent="0.35">
      <c r="A72" s="115"/>
      <c r="B72" s="714" t="s">
        <v>856</v>
      </c>
      <c r="C72" s="715"/>
      <c r="D72" s="715"/>
      <c r="E72" s="715"/>
      <c r="F72" s="715"/>
      <c r="G72" s="715"/>
      <c r="H72" s="715" t="s">
        <v>857</v>
      </c>
      <c r="I72" s="715"/>
      <c r="J72" s="715"/>
      <c r="K72" s="715"/>
      <c r="L72" s="715"/>
      <c r="M72" s="715"/>
      <c r="N72" s="715"/>
      <c r="O72" s="715"/>
      <c r="P72" s="715"/>
      <c r="Q72" s="715"/>
      <c r="R72" s="718"/>
      <c r="S72" s="714" t="s">
        <v>858</v>
      </c>
      <c r="T72" s="715"/>
      <c r="U72" s="715"/>
      <c r="V72" s="715"/>
      <c r="W72" s="715"/>
      <c r="X72" s="715"/>
      <c r="Y72" s="715"/>
      <c r="Z72" s="715"/>
      <c r="AA72" s="715"/>
      <c r="AB72" s="715"/>
      <c r="AC72" s="115"/>
      <c r="AD72" s="115"/>
      <c r="AE72" s="115"/>
      <c r="AF72" s="115"/>
      <c r="AG72" s="115"/>
    </row>
    <row r="73" spans="1:33" ht="15" thickBot="1" x14ac:dyDescent="0.4">
      <c r="A73" s="115"/>
      <c r="B73" s="716"/>
      <c r="C73" s="717"/>
      <c r="D73" s="717"/>
      <c r="E73" s="717"/>
      <c r="F73" s="717"/>
      <c r="G73" s="717"/>
      <c r="H73" s="717"/>
      <c r="I73" s="717"/>
      <c r="J73" s="717"/>
      <c r="K73" s="717"/>
      <c r="L73" s="717"/>
      <c r="M73" s="717"/>
      <c r="N73" s="717"/>
      <c r="O73" s="717"/>
      <c r="P73" s="717"/>
      <c r="Q73" s="717"/>
      <c r="R73" s="719"/>
      <c r="S73" s="716"/>
      <c r="T73" s="717"/>
      <c r="U73" s="717"/>
      <c r="V73" s="717"/>
      <c r="W73" s="717"/>
      <c r="X73" s="717"/>
      <c r="Y73" s="717"/>
      <c r="Z73" s="717"/>
      <c r="AA73" s="717"/>
      <c r="AB73" s="717"/>
      <c r="AC73" s="115"/>
      <c r="AD73" s="115"/>
      <c r="AE73" s="115"/>
      <c r="AF73" s="115"/>
      <c r="AG73" s="115"/>
    </row>
    <row r="74" spans="1:33" ht="112.5" customHeight="1" thickBot="1" x14ac:dyDescent="0.4">
      <c r="A74" s="115"/>
      <c r="B74" s="976">
        <v>0.78159999999999996</v>
      </c>
      <c r="C74" s="977"/>
      <c r="D74" s="977"/>
      <c r="E74" s="977"/>
      <c r="F74" s="977"/>
      <c r="G74" s="978"/>
      <c r="H74" s="2327" t="s">
        <v>960</v>
      </c>
      <c r="I74" s="2328"/>
      <c r="J74" s="2328"/>
      <c r="K74" s="2328"/>
      <c r="L74" s="2328"/>
      <c r="M74" s="2328"/>
      <c r="N74" s="2328"/>
      <c r="O74" s="2328"/>
      <c r="P74" s="2328"/>
      <c r="Q74" s="2328"/>
      <c r="R74" s="2329"/>
      <c r="S74" s="2330" t="s">
        <v>961</v>
      </c>
      <c r="T74" s="2331"/>
      <c r="U74" s="2331"/>
      <c r="V74" s="2331"/>
      <c r="W74" s="2331"/>
      <c r="X74" s="2331"/>
      <c r="Y74" s="2331"/>
      <c r="Z74" s="2331"/>
      <c r="AA74" s="2331"/>
      <c r="AB74" s="2331"/>
      <c r="AC74" s="115"/>
      <c r="AD74" s="115"/>
      <c r="AE74" s="115"/>
      <c r="AF74" s="115"/>
      <c r="AG74" s="115"/>
    </row>
    <row r="75" spans="1:33" ht="15" thickBot="1" x14ac:dyDescent="0.4">
      <c r="A75" s="115"/>
      <c r="B75" s="700"/>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c r="AA75" s="701"/>
      <c r="AB75" s="701"/>
      <c r="AC75" s="115"/>
      <c r="AD75" s="115"/>
      <c r="AE75" s="115"/>
      <c r="AF75" s="115"/>
      <c r="AG75" s="115"/>
    </row>
    <row r="76" spans="1:33" ht="14.5" customHeight="1" x14ac:dyDescent="0.35">
      <c r="A76" s="115"/>
      <c r="B76" s="702" t="s">
        <v>861</v>
      </c>
      <c r="C76" s="703"/>
      <c r="D76" s="703"/>
      <c r="E76" s="703"/>
      <c r="F76" s="703"/>
      <c r="G76" s="703"/>
      <c r="H76" s="704"/>
      <c r="I76" s="2321" t="s">
        <v>962</v>
      </c>
      <c r="J76" s="2322"/>
      <c r="K76" s="2322"/>
      <c r="L76" s="2322"/>
      <c r="M76" s="2322"/>
      <c r="N76" s="2322"/>
      <c r="O76" s="2322"/>
      <c r="P76" s="2323"/>
      <c r="Q76" s="702" t="s">
        <v>863</v>
      </c>
      <c r="R76" s="703"/>
      <c r="S76" s="703"/>
      <c r="T76" s="703"/>
      <c r="U76" s="704"/>
      <c r="V76" s="784" t="s">
        <v>963</v>
      </c>
      <c r="W76" s="785"/>
      <c r="X76" s="785"/>
      <c r="Y76" s="785"/>
      <c r="Z76" s="785"/>
      <c r="AA76" s="785"/>
      <c r="AB76" s="785"/>
      <c r="AC76" s="115"/>
      <c r="AD76" s="115"/>
      <c r="AE76" s="115"/>
      <c r="AF76" s="115"/>
      <c r="AG76" s="115"/>
    </row>
    <row r="77" spans="1:33" x14ac:dyDescent="0.35">
      <c r="A77" s="115"/>
      <c r="B77" s="705"/>
      <c r="C77" s="706"/>
      <c r="D77" s="706"/>
      <c r="E77" s="706"/>
      <c r="F77" s="706"/>
      <c r="G77" s="706"/>
      <c r="H77" s="707"/>
      <c r="I77" s="2324"/>
      <c r="J77" s="2325"/>
      <c r="K77" s="2325"/>
      <c r="L77" s="2325"/>
      <c r="M77" s="2325"/>
      <c r="N77" s="2325"/>
      <c r="O77" s="2325"/>
      <c r="P77" s="2326"/>
      <c r="Q77" s="705"/>
      <c r="R77" s="706"/>
      <c r="S77" s="706"/>
      <c r="T77" s="706"/>
      <c r="U77" s="707"/>
      <c r="V77" s="787"/>
      <c r="W77" s="788"/>
      <c r="X77" s="788"/>
      <c r="Y77" s="788"/>
      <c r="Z77" s="788"/>
      <c r="AA77" s="788"/>
      <c r="AB77" s="788"/>
      <c r="AC77" s="115"/>
      <c r="AD77" s="115"/>
      <c r="AE77" s="115"/>
      <c r="AF77" s="115"/>
      <c r="AG77" s="115"/>
    </row>
    <row r="78" spans="1:33" x14ac:dyDescent="0.35">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row>
    <row r="79" spans="1:33" x14ac:dyDescent="0.3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row>
    <row r="80" spans="1:33" x14ac:dyDescent="0.35">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row>
    <row r="81" spans="1:33" x14ac:dyDescent="0.35">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row>
    <row r="82" spans="1:33" x14ac:dyDescent="0.35">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row>
    <row r="83" spans="1:33" x14ac:dyDescent="0.35">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row>
    <row r="84" spans="1:33" x14ac:dyDescent="0.35">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row>
    <row r="85" spans="1:33" x14ac:dyDescent="0.35">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row>
    <row r="86" spans="1:33" x14ac:dyDescent="0.35">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row>
    <row r="87" spans="1:33" x14ac:dyDescent="0.35">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row>
    <row r="88" spans="1:33" x14ac:dyDescent="0.35">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row>
    <row r="89" spans="1:33" x14ac:dyDescent="0.35">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row>
    <row r="90" spans="1:33" x14ac:dyDescent="0.35">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row>
    <row r="91" spans="1:33" x14ac:dyDescent="0.35">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row>
    <row r="92" spans="1:33" x14ac:dyDescent="0.35">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row>
    <row r="93" spans="1:33" x14ac:dyDescent="0.35">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row>
    <row r="94" spans="1:33" x14ac:dyDescent="0.35">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row>
    <row r="95" spans="1:33" x14ac:dyDescent="0.35">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row>
    <row r="96" spans="1:33" x14ac:dyDescent="0.35">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row>
    <row r="97" spans="1:33" x14ac:dyDescent="0.35">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row>
    <row r="98" spans="1:33" x14ac:dyDescent="0.35">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row>
    <row r="99" spans="1:33" x14ac:dyDescent="0.35">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row>
    <row r="100" spans="1:33" x14ac:dyDescent="0.3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row>
    <row r="101" spans="1:33" x14ac:dyDescent="0.35">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row>
    <row r="102" spans="1:33" ht="6" customHeight="1" x14ac:dyDescent="0.35">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row>
  </sheetData>
  <mergeCells count="201">
    <mergeCell ref="H61:I61"/>
    <mergeCell ref="J61:M61"/>
    <mergeCell ref="N61:U61"/>
    <mergeCell ref="B61:G61"/>
    <mergeCell ref="V61:AB61"/>
    <mergeCell ref="H60:I60"/>
    <mergeCell ref="J60:M60"/>
    <mergeCell ref="N60:U60"/>
    <mergeCell ref="H62:I62"/>
    <mergeCell ref="J62:M62"/>
    <mergeCell ref="N62:U62"/>
    <mergeCell ref="B62:G62"/>
    <mergeCell ref="V62:AB62"/>
    <mergeCell ref="Z12:AB12"/>
    <mergeCell ref="B13:AB13"/>
    <mergeCell ref="B26:M26"/>
    <mergeCell ref="N26:AB26"/>
    <mergeCell ref="B27:AB27"/>
    <mergeCell ref="B28:H29"/>
    <mergeCell ref="I28:L29"/>
    <mergeCell ref="M28:W28"/>
    <mergeCell ref="K32:N32"/>
    <mergeCell ref="O32:R32"/>
    <mergeCell ref="S32:T32"/>
    <mergeCell ref="U32:W32"/>
    <mergeCell ref="X32:Y32"/>
    <mergeCell ref="B1:D1"/>
    <mergeCell ref="E1:G1"/>
    <mergeCell ref="B5:AB5"/>
    <mergeCell ref="B6:H7"/>
    <mergeCell ref="I6:I7"/>
    <mergeCell ref="J6:K7"/>
    <mergeCell ref="L6:AB7"/>
    <mergeCell ref="B2:G4"/>
    <mergeCell ref="H2:AB2"/>
    <mergeCell ref="H3:O3"/>
    <mergeCell ref="P3:AB3"/>
    <mergeCell ref="H4:AB4"/>
    <mergeCell ref="B8:AB8"/>
    <mergeCell ref="B9:H9"/>
    <mergeCell ref="I9:AB9"/>
    <mergeCell ref="B10:AB10"/>
    <mergeCell ref="B11:H12"/>
    <mergeCell ref="I11:P12"/>
    <mergeCell ref="Q11:U11"/>
    <mergeCell ref="B22:AB22"/>
    <mergeCell ref="B23:H23"/>
    <mergeCell ref="I23:AB23"/>
    <mergeCell ref="V11:Y11"/>
    <mergeCell ref="B14:H15"/>
    <mergeCell ref="I14:U15"/>
    <mergeCell ref="V14:AB14"/>
    <mergeCell ref="V15:AB15"/>
    <mergeCell ref="B16:AB16"/>
    <mergeCell ref="B20:AB20"/>
    <mergeCell ref="B21:G21"/>
    <mergeCell ref="H21:J21"/>
    <mergeCell ref="K21:T21"/>
    <mergeCell ref="U21:AB21"/>
    <mergeCell ref="Z11:AB11"/>
    <mergeCell ref="Q12:U12"/>
    <mergeCell ref="V12:Y12"/>
    <mergeCell ref="B24:AB24"/>
    <mergeCell ref="B25:L25"/>
    <mergeCell ref="N25:AB25"/>
    <mergeCell ref="B17:H17"/>
    <mergeCell ref="I17:AB17"/>
    <mergeCell ref="B18:AB18"/>
    <mergeCell ref="B19:H19"/>
    <mergeCell ref="I19:AB19"/>
    <mergeCell ref="AC35:AD35"/>
    <mergeCell ref="AE35:AF35"/>
    <mergeCell ref="B36:G36"/>
    <mergeCell ref="K36:AB36"/>
    <mergeCell ref="AC36:AD36"/>
    <mergeCell ref="AE36:AF36"/>
    <mergeCell ref="X28:AB28"/>
    <mergeCell ref="M29:W29"/>
    <mergeCell ref="X29:AB29"/>
    <mergeCell ref="B30:AB30"/>
    <mergeCell ref="B31:J33"/>
    <mergeCell ref="K31:R31"/>
    <mergeCell ref="S31:W31"/>
    <mergeCell ref="X31:AB31"/>
    <mergeCell ref="Z32:AB32"/>
    <mergeCell ref="K33:N33"/>
    <mergeCell ref="O33:R33"/>
    <mergeCell ref="S33:T33"/>
    <mergeCell ref="U33:W33"/>
    <mergeCell ref="X33:Y33"/>
    <mergeCell ref="Z33:AB33"/>
    <mergeCell ref="B34:AB34"/>
    <mergeCell ref="B35:AB35"/>
    <mergeCell ref="AC39:AD39"/>
    <mergeCell ref="AE39:AF39"/>
    <mergeCell ref="B40:G40"/>
    <mergeCell ref="K40:AB40"/>
    <mergeCell ref="AC40:AD40"/>
    <mergeCell ref="AE40:AF40"/>
    <mergeCell ref="B37:G37"/>
    <mergeCell ref="K37:AB37"/>
    <mergeCell ref="AC37:AD37"/>
    <mergeCell ref="AE37:AF37"/>
    <mergeCell ref="B38:G38"/>
    <mergeCell ref="K38:AB38"/>
    <mergeCell ref="AC38:AD38"/>
    <mergeCell ref="AE38:AF38"/>
    <mergeCell ref="B39:G39"/>
    <mergeCell ref="K39:AB39"/>
    <mergeCell ref="AC43:AD43"/>
    <mergeCell ref="AE43:AF43"/>
    <mergeCell ref="B44:AB44"/>
    <mergeCell ref="AC44:AD44"/>
    <mergeCell ref="AE44:AF44"/>
    <mergeCell ref="B41:G41"/>
    <mergeCell ref="K41:AB41"/>
    <mergeCell ref="AC41:AD41"/>
    <mergeCell ref="AE41:AF41"/>
    <mergeCell ref="B42:G42"/>
    <mergeCell ref="K42:AB42"/>
    <mergeCell ref="AC42:AD42"/>
    <mergeCell ref="AE42:AF42"/>
    <mergeCell ref="B43:G43"/>
    <mergeCell ref="K43:AB43"/>
    <mergeCell ref="A57:A58"/>
    <mergeCell ref="B57:G58"/>
    <mergeCell ref="H57:I57"/>
    <mergeCell ref="H58:I58"/>
    <mergeCell ref="J57:M57"/>
    <mergeCell ref="J58:M58"/>
    <mergeCell ref="N57:U58"/>
    <mergeCell ref="V57:AB58"/>
    <mergeCell ref="AC57:AC58"/>
    <mergeCell ref="AG57:AG58"/>
    <mergeCell ref="B59:G59"/>
    <mergeCell ref="V59:AB59"/>
    <mergeCell ref="B60:G60"/>
    <mergeCell ref="V60:AB60"/>
    <mergeCell ref="AC45:AD45"/>
    <mergeCell ref="AE45:AF45"/>
    <mergeCell ref="B46:AB55"/>
    <mergeCell ref="B56:AB56"/>
    <mergeCell ref="AD57:AD58"/>
    <mergeCell ref="AE57:AE58"/>
    <mergeCell ref="AF57:AF58"/>
    <mergeCell ref="B45:AB45"/>
    <mergeCell ref="H59:I59"/>
    <mergeCell ref="J59:M59"/>
    <mergeCell ref="N59:U59"/>
    <mergeCell ref="B64:G64"/>
    <mergeCell ref="H64:I64"/>
    <mergeCell ref="J64:M64"/>
    <mergeCell ref="N64:U64"/>
    <mergeCell ref="V64:AB64"/>
    <mergeCell ref="B63:G63"/>
    <mergeCell ref="H63:I63"/>
    <mergeCell ref="J63:M63"/>
    <mergeCell ref="N63:U63"/>
    <mergeCell ref="V63:AB63"/>
    <mergeCell ref="B66:G66"/>
    <mergeCell ref="H66:I66"/>
    <mergeCell ref="J66:M66"/>
    <mergeCell ref="N66:U66"/>
    <mergeCell ref="V66:AB66"/>
    <mergeCell ref="B65:G65"/>
    <mergeCell ref="H65:I65"/>
    <mergeCell ref="J65:M65"/>
    <mergeCell ref="N65:U65"/>
    <mergeCell ref="V65:AB65"/>
    <mergeCell ref="B68:G68"/>
    <mergeCell ref="H68:I68"/>
    <mergeCell ref="J68:M68"/>
    <mergeCell ref="N68:U68"/>
    <mergeCell ref="V68:AB68"/>
    <mergeCell ref="B67:G67"/>
    <mergeCell ref="H67:I67"/>
    <mergeCell ref="J67:M67"/>
    <mergeCell ref="N67:U67"/>
    <mergeCell ref="V67:AB67"/>
    <mergeCell ref="B70:G70"/>
    <mergeCell ref="H70:I70"/>
    <mergeCell ref="J70:M70"/>
    <mergeCell ref="N70:U70"/>
    <mergeCell ref="V70:AB70"/>
    <mergeCell ref="B69:G69"/>
    <mergeCell ref="H69:I69"/>
    <mergeCell ref="J69:M69"/>
    <mergeCell ref="N69:U69"/>
    <mergeCell ref="V69:AB69"/>
    <mergeCell ref="B75:AB75"/>
    <mergeCell ref="B76:H77"/>
    <mergeCell ref="I76:P77"/>
    <mergeCell ref="Q76:U77"/>
    <mergeCell ref="V76:AB77"/>
    <mergeCell ref="B71:AB71"/>
    <mergeCell ref="B72:G73"/>
    <mergeCell ref="H72:R73"/>
    <mergeCell ref="S72:AB73"/>
    <mergeCell ref="B74:G74"/>
    <mergeCell ref="H74:R74"/>
    <mergeCell ref="S74:AB7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O119"/>
  <sheetViews>
    <sheetView topLeftCell="A51" zoomScale="70" zoomScaleNormal="70" workbookViewId="0">
      <selection activeCell="B68" sqref="B68:G72"/>
    </sheetView>
  </sheetViews>
  <sheetFormatPr baseColWidth="10" defaultColWidth="3.7265625" defaultRowHeight="14.5" x14ac:dyDescent="0.35"/>
  <cols>
    <col min="1" max="1" width="3.7265625" style="126"/>
    <col min="2" max="2" width="2.81640625" style="126" customWidth="1"/>
    <col min="3" max="6" width="2.7265625" style="126" customWidth="1"/>
    <col min="7" max="7" width="4.26953125" style="126" customWidth="1"/>
    <col min="8" max="8" width="19.54296875" style="126" customWidth="1"/>
    <col min="9" max="9" width="13.453125" style="126" customWidth="1"/>
    <col min="10" max="10" width="15" style="126" customWidth="1"/>
    <col min="11" max="12" width="3.453125" style="126" customWidth="1"/>
    <col min="13" max="15" width="2.7265625" style="126" customWidth="1"/>
    <col min="16" max="16" width="3.453125" style="126" customWidth="1"/>
    <col min="17" max="17" width="3.54296875" style="126" customWidth="1"/>
    <col min="18" max="18" width="3.7265625" style="126"/>
    <col min="19" max="19" width="3.26953125" style="126" customWidth="1"/>
    <col min="20" max="20" width="7.453125" style="126" customWidth="1"/>
    <col min="21" max="21" width="3.54296875" style="126" customWidth="1"/>
    <col min="22" max="22" width="3.7265625" style="126"/>
    <col min="23" max="25" width="5" style="126" customWidth="1"/>
    <col min="26" max="26" width="6.7265625" style="126" customWidth="1"/>
    <col min="27" max="27" width="22.453125" style="126" customWidth="1"/>
    <col min="28" max="28" width="2" style="126" customWidth="1"/>
    <col min="29" max="40" width="3.7265625" style="126"/>
    <col min="41" max="41" width="4.54296875" style="126" bestFit="1" customWidth="1"/>
    <col min="42" max="16384" width="3.7265625" style="126"/>
  </cols>
  <sheetData>
    <row r="1" spans="1:28" ht="15" thickBot="1" x14ac:dyDescent="0.4">
      <c r="A1" s="234"/>
      <c r="B1" s="518"/>
      <c r="C1" s="518"/>
      <c r="D1" s="518"/>
      <c r="E1" s="518"/>
      <c r="F1" s="518"/>
      <c r="G1" s="518"/>
      <c r="H1" s="234"/>
      <c r="I1" s="234"/>
      <c r="J1" s="234"/>
      <c r="K1" s="234"/>
      <c r="L1" s="234"/>
      <c r="M1" s="234"/>
      <c r="N1" s="234"/>
      <c r="O1" s="234"/>
      <c r="P1" s="234"/>
      <c r="Q1" s="234"/>
      <c r="R1" s="234"/>
      <c r="S1" s="234"/>
      <c r="T1" s="234"/>
      <c r="U1" s="234"/>
      <c r="V1" s="234"/>
      <c r="W1" s="234"/>
      <c r="X1" s="234"/>
      <c r="Y1" s="234"/>
      <c r="Z1" s="234"/>
      <c r="AA1" s="234"/>
      <c r="AB1" s="234"/>
    </row>
    <row r="2" spans="1:28" ht="45.75" customHeight="1" x14ac:dyDescent="0.35">
      <c r="A2" s="234"/>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row>
    <row r="3" spans="1:28" ht="14.5" customHeight="1" x14ac:dyDescent="0.35">
      <c r="A3" s="234"/>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row>
    <row r="4" spans="1:28" ht="15" customHeight="1" thickBot="1" x14ac:dyDescent="0.4">
      <c r="A4" s="234"/>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row>
    <row r="5" spans="1:28" ht="15" thickBot="1" x14ac:dyDescent="0.4">
      <c r="A5" s="234"/>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row>
    <row r="6" spans="1:28" ht="4.1500000000000004" customHeight="1" x14ac:dyDescent="0.35">
      <c r="A6" s="234"/>
      <c r="B6" s="488" t="s">
        <v>820</v>
      </c>
      <c r="C6" s="489"/>
      <c r="D6" s="489"/>
      <c r="E6" s="489"/>
      <c r="F6" s="489"/>
      <c r="G6" s="489"/>
      <c r="H6" s="490"/>
      <c r="I6" s="542">
        <v>45231</v>
      </c>
      <c r="J6" s="488" t="s">
        <v>4</v>
      </c>
      <c r="K6" s="490"/>
      <c r="L6" s="544" t="s">
        <v>1072</v>
      </c>
      <c r="M6" s="545"/>
      <c r="N6" s="545"/>
      <c r="O6" s="545"/>
      <c r="P6" s="545"/>
      <c r="Q6" s="545"/>
      <c r="R6" s="545"/>
      <c r="S6" s="545"/>
      <c r="T6" s="545"/>
      <c r="U6" s="545"/>
      <c r="V6" s="545"/>
      <c r="W6" s="545"/>
      <c r="X6" s="545"/>
      <c r="Y6" s="545"/>
      <c r="Z6" s="545"/>
      <c r="AA6" s="545"/>
      <c r="AB6" s="545"/>
    </row>
    <row r="7" spans="1:28" ht="15" customHeight="1" thickBot="1" x14ac:dyDescent="0.4">
      <c r="A7" s="234"/>
      <c r="B7" s="491"/>
      <c r="C7" s="492"/>
      <c r="D7" s="492"/>
      <c r="E7" s="492"/>
      <c r="F7" s="492"/>
      <c r="G7" s="492"/>
      <c r="H7" s="493"/>
      <c r="I7" s="543"/>
      <c r="J7" s="491"/>
      <c r="K7" s="493"/>
      <c r="L7" s="546"/>
      <c r="M7" s="547"/>
      <c r="N7" s="547"/>
      <c r="O7" s="547"/>
      <c r="P7" s="547"/>
      <c r="Q7" s="547"/>
      <c r="R7" s="547"/>
      <c r="S7" s="547"/>
      <c r="T7" s="547"/>
      <c r="U7" s="547"/>
      <c r="V7" s="547"/>
      <c r="W7" s="547"/>
      <c r="X7" s="547"/>
      <c r="Y7" s="547"/>
      <c r="Z7" s="547"/>
      <c r="AA7" s="547"/>
      <c r="AB7" s="547"/>
    </row>
    <row r="8" spans="1:28" ht="8.5" customHeight="1" thickBot="1" x14ac:dyDescent="0.4">
      <c r="A8" s="234"/>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row>
    <row r="9" spans="1:28" ht="28" customHeight="1" thickBot="1" x14ac:dyDescent="0.4">
      <c r="A9" s="234"/>
      <c r="B9" s="500" t="s">
        <v>822</v>
      </c>
      <c r="C9" s="501"/>
      <c r="D9" s="501"/>
      <c r="E9" s="501"/>
      <c r="F9" s="501"/>
      <c r="G9" s="501"/>
      <c r="H9" s="502"/>
      <c r="I9" s="539" t="s">
        <v>948</v>
      </c>
      <c r="J9" s="540"/>
      <c r="K9" s="540"/>
      <c r="L9" s="540"/>
      <c r="M9" s="540"/>
      <c r="N9" s="540"/>
      <c r="O9" s="540"/>
      <c r="P9" s="540"/>
      <c r="Q9" s="540"/>
      <c r="R9" s="540"/>
      <c r="S9" s="540"/>
      <c r="T9" s="540"/>
      <c r="U9" s="540"/>
      <c r="V9" s="540"/>
      <c r="W9" s="540"/>
      <c r="X9" s="540"/>
      <c r="Y9" s="540"/>
      <c r="Z9" s="540"/>
      <c r="AA9" s="540"/>
      <c r="AB9" s="540"/>
    </row>
    <row r="10" spans="1:28" ht="15" customHeight="1" thickBot="1" x14ac:dyDescent="0.4">
      <c r="A10" s="234"/>
      <c r="B10" s="729"/>
      <c r="C10" s="730"/>
      <c r="D10" s="730"/>
      <c r="E10" s="730"/>
      <c r="F10" s="730"/>
      <c r="G10" s="730"/>
      <c r="H10" s="730"/>
      <c r="I10" s="730"/>
      <c r="J10" s="730"/>
      <c r="K10" s="730"/>
      <c r="L10" s="730"/>
      <c r="M10" s="730"/>
      <c r="N10" s="730"/>
      <c r="O10" s="730"/>
      <c r="P10" s="730"/>
      <c r="Q10" s="730"/>
      <c r="R10" s="730"/>
      <c r="S10" s="730"/>
      <c r="T10" s="730"/>
      <c r="U10" s="730"/>
      <c r="V10" s="730"/>
      <c r="W10" s="730"/>
      <c r="X10" s="730"/>
      <c r="Y10" s="730"/>
      <c r="Z10" s="730"/>
      <c r="AA10" s="730"/>
      <c r="AB10" s="730"/>
    </row>
    <row r="11" spans="1:28" ht="36.5" customHeight="1" thickBot="1" x14ac:dyDescent="0.4">
      <c r="A11" s="234"/>
      <c r="B11" s="488" t="s">
        <v>5</v>
      </c>
      <c r="C11" s="489"/>
      <c r="D11" s="489"/>
      <c r="E11" s="489"/>
      <c r="F11" s="489"/>
      <c r="G11" s="489"/>
      <c r="H11" s="490"/>
      <c r="I11" s="548" t="s">
        <v>61</v>
      </c>
      <c r="J11" s="549"/>
      <c r="K11" s="549"/>
      <c r="L11" s="549"/>
      <c r="M11" s="549"/>
      <c r="N11" s="549"/>
      <c r="O11" s="549"/>
      <c r="P11" s="550"/>
      <c r="Q11" s="500" t="s">
        <v>460</v>
      </c>
      <c r="R11" s="501"/>
      <c r="S11" s="501"/>
      <c r="T11" s="501"/>
      <c r="U11" s="502"/>
      <c r="V11" s="500" t="s">
        <v>7</v>
      </c>
      <c r="W11" s="501"/>
      <c r="X11" s="501"/>
      <c r="Y11" s="502"/>
      <c r="Z11" s="500" t="s">
        <v>8</v>
      </c>
      <c r="AA11" s="501"/>
      <c r="AB11" s="501"/>
    </row>
    <row r="12" spans="1:28" ht="14" customHeight="1" thickBot="1" x14ac:dyDescent="0.4">
      <c r="A12" s="234"/>
      <c r="B12" s="491"/>
      <c r="C12" s="492"/>
      <c r="D12" s="492"/>
      <c r="E12" s="492"/>
      <c r="F12" s="492"/>
      <c r="G12" s="492"/>
      <c r="H12" s="493"/>
      <c r="I12" s="551"/>
      <c r="J12" s="552"/>
      <c r="K12" s="552"/>
      <c r="L12" s="552"/>
      <c r="M12" s="552"/>
      <c r="N12" s="552"/>
      <c r="O12" s="552"/>
      <c r="P12" s="553"/>
      <c r="Q12" s="517" t="s">
        <v>266</v>
      </c>
      <c r="R12" s="485"/>
      <c r="S12" s="485"/>
      <c r="T12" s="485"/>
      <c r="U12" s="541"/>
      <c r="V12" s="517" t="s">
        <v>62</v>
      </c>
      <c r="W12" s="485"/>
      <c r="X12" s="485"/>
      <c r="Y12" s="541"/>
      <c r="Z12" s="517">
        <v>1</v>
      </c>
      <c r="AA12" s="485"/>
      <c r="AB12" s="485"/>
    </row>
    <row r="13" spans="1:28" ht="15" customHeight="1" thickBot="1" x14ac:dyDescent="0.4">
      <c r="A13" s="234"/>
      <c r="B13" s="729"/>
      <c r="C13" s="730"/>
      <c r="D13" s="730"/>
      <c r="E13" s="730"/>
      <c r="F13" s="730"/>
      <c r="G13" s="730"/>
      <c r="H13" s="730"/>
      <c r="I13" s="730"/>
      <c r="J13" s="730"/>
      <c r="K13" s="730"/>
      <c r="L13" s="730"/>
      <c r="M13" s="730"/>
      <c r="N13" s="730"/>
      <c r="O13" s="730"/>
      <c r="P13" s="730"/>
      <c r="Q13" s="730"/>
      <c r="R13" s="730"/>
      <c r="S13" s="730"/>
      <c r="T13" s="730"/>
      <c r="U13" s="730"/>
      <c r="V13" s="730"/>
      <c r="W13" s="730"/>
      <c r="X13" s="730"/>
      <c r="Y13" s="730"/>
      <c r="Z13" s="730"/>
      <c r="AA13" s="730"/>
      <c r="AB13" s="730"/>
    </row>
    <row r="14" spans="1:28" ht="26.5" customHeight="1" thickBot="1" x14ac:dyDescent="0.4">
      <c r="A14" s="234"/>
      <c r="B14" s="488" t="s">
        <v>10</v>
      </c>
      <c r="C14" s="489"/>
      <c r="D14" s="489"/>
      <c r="E14" s="489"/>
      <c r="F14" s="489"/>
      <c r="G14" s="489"/>
      <c r="H14" s="490"/>
      <c r="I14" s="667" t="s">
        <v>64</v>
      </c>
      <c r="J14" s="668"/>
      <c r="K14" s="668"/>
      <c r="L14" s="668"/>
      <c r="M14" s="668"/>
      <c r="N14" s="668"/>
      <c r="O14" s="668"/>
      <c r="P14" s="668"/>
      <c r="Q14" s="668"/>
      <c r="R14" s="668"/>
      <c r="S14" s="668"/>
      <c r="T14" s="668"/>
      <c r="U14" s="782"/>
      <c r="V14" s="500" t="s">
        <v>824</v>
      </c>
      <c r="W14" s="501"/>
      <c r="X14" s="501"/>
      <c r="Y14" s="501"/>
      <c r="Z14" s="501"/>
      <c r="AA14" s="501"/>
      <c r="AB14" s="501"/>
    </row>
    <row r="15" spans="1:28" ht="14" customHeight="1" thickBot="1" x14ac:dyDescent="0.4">
      <c r="A15" s="234"/>
      <c r="B15" s="491"/>
      <c r="C15" s="492"/>
      <c r="D15" s="492"/>
      <c r="E15" s="492"/>
      <c r="F15" s="492"/>
      <c r="G15" s="492"/>
      <c r="H15" s="493"/>
      <c r="I15" s="669"/>
      <c r="J15" s="670"/>
      <c r="K15" s="670"/>
      <c r="L15" s="670"/>
      <c r="M15" s="670"/>
      <c r="N15" s="670"/>
      <c r="O15" s="670"/>
      <c r="P15" s="670"/>
      <c r="Q15" s="670"/>
      <c r="R15" s="670"/>
      <c r="S15" s="670"/>
      <c r="T15" s="670"/>
      <c r="U15" s="783"/>
      <c r="V15" s="514" t="s">
        <v>1073</v>
      </c>
      <c r="W15" s="515"/>
      <c r="X15" s="515"/>
      <c r="Y15" s="515"/>
      <c r="Z15" s="515"/>
      <c r="AA15" s="515"/>
      <c r="AB15" s="515"/>
    </row>
    <row r="16" spans="1:28" ht="9.5" customHeight="1" thickBot="1" x14ac:dyDescent="0.4">
      <c r="A16" s="234"/>
      <c r="B16" s="729"/>
      <c r="C16" s="730"/>
      <c r="D16" s="730"/>
      <c r="E16" s="730"/>
      <c r="F16" s="730"/>
      <c r="G16" s="730"/>
      <c r="H16" s="730"/>
      <c r="I16" s="730"/>
      <c r="J16" s="730"/>
      <c r="K16" s="730"/>
      <c r="L16" s="730"/>
      <c r="M16" s="730"/>
      <c r="N16" s="730"/>
      <c r="O16" s="730"/>
      <c r="P16" s="730"/>
      <c r="Q16" s="730"/>
      <c r="R16" s="730"/>
      <c r="S16" s="730"/>
      <c r="T16" s="730"/>
      <c r="U16" s="730"/>
      <c r="V16" s="730"/>
      <c r="W16" s="730"/>
      <c r="X16" s="730"/>
      <c r="Y16" s="730"/>
      <c r="Z16" s="730"/>
      <c r="AA16" s="730"/>
      <c r="AB16" s="730"/>
    </row>
    <row r="17" spans="1:28" ht="14" customHeight="1" thickBot="1" x14ac:dyDescent="0.4">
      <c r="A17" s="234"/>
      <c r="B17" s="500" t="s">
        <v>13</v>
      </c>
      <c r="C17" s="501"/>
      <c r="D17" s="501"/>
      <c r="E17" s="501"/>
      <c r="F17" s="501"/>
      <c r="G17" s="501"/>
      <c r="H17" s="502"/>
      <c r="I17" s="517" t="s">
        <v>66</v>
      </c>
      <c r="J17" s="485"/>
      <c r="K17" s="485"/>
      <c r="L17" s="485"/>
      <c r="M17" s="485"/>
      <c r="N17" s="485"/>
      <c r="O17" s="485"/>
      <c r="P17" s="485"/>
      <c r="Q17" s="485"/>
      <c r="R17" s="485"/>
      <c r="S17" s="485"/>
      <c r="T17" s="485"/>
      <c r="U17" s="485"/>
      <c r="V17" s="485"/>
      <c r="W17" s="485"/>
      <c r="X17" s="485"/>
      <c r="Y17" s="485"/>
      <c r="Z17" s="485"/>
      <c r="AA17" s="485"/>
      <c r="AB17" s="485"/>
    </row>
    <row r="18" spans="1:28" ht="20" customHeight="1" thickBot="1" x14ac:dyDescent="0.4">
      <c r="A18" s="234"/>
      <c r="B18" s="729"/>
      <c r="C18" s="730"/>
      <c r="D18" s="730"/>
      <c r="E18" s="730"/>
      <c r="F18" s="730"/>
      <c r="G18" s="730"/>
      <c r="H18" s="730"/>
      <c r="I18" s="730"/>
      <c r="J18" s="730"/>
      <c r="K18" s="730"/>
      <c r="L18" s="730"/>
      <c r="M18" s="730"/>
      <c r="N18" s="730"/>
      <c r="O18" s="730"/>
      <c r="P18" s="730"/>
      <c r="Q18" s="730"/>
      <c r="R18" s="730"/>
      <c r="S18" s="730"/>
      <c r="T18" s="730"/>
      <c r="U18" s="730"/>
      <c r="V18" s="730"/>
      <c r="W18" s="730"/>
      <c r="X18" s="730"/>
      <c r="Y18" s="730"/>
      <c r="Z18" s="730"/>
      <c r="AA18" s="730"/>
      <c r="AB18" s="730"/>
    </row>
    <row r="19" spans="1:28" ht="42" customHeight="1" thickBot="1" x14ac:dyDescent="0.4">
      <c r="A19" s="234"/>
      <c r="B19" s="500" t="s">
        <v>826</v>
      </c>
      <c r="C19" s="501"/>
      <c r="D19" s="501"/>
      <c r="E19" s="501"/>
      <c r="F19" s="501"/>
      <c r="G19" s="501"/>
      <c r="H19" s="502"/>
      <c r="I19" s="517" t="s">
        <v>68</v>
      </c>
      <c r="J19" s="485"/>
      <c r="K19" s="485"/>
      <c r="L19" s="485"/>
      <c r="M19" s="485"/>
      <c r="N19" s="485"/>
      <c r="O19" s="485"/>
      <c r="P19" s="485"/>
      <c r="Q19" s="485"/>
      <c r="R19" s="485"/>
      <c r="S19" s="485"/>
      <c r="T19" s="485"/>
      <c r="U19" s="485"/>
      <c r="V19" s="485"/>
      <c r="W19" s="485"/>
      <c r="X19" s="485"/>
      <c r="Y19" s="485"/>
      <c r="Z19" s="485"/>
      <c r="AA19" s="485"/>
      <c r="AB19" s="485"/>
    </row>
    <row r="20" spans="1:28" ht="17.5" customHeight="1" thickBot="1" x14ac:dyDescent="0.4">
      <c r="A20" s="234"/>
      <c r="B20" s="729"/>
      <c r="C20" s="730"/>
      <c r="D20" s="730"/>
      <c r="E20" s="730"/>
      <c r="F20" s="730"/>
      <c r="G20" s="730"/>
      <c r="H20" s="730"/>
      <c r="I20" s="730"/>
      <c r="J20" s="730"/>
      <c r="K20" s="730"/>
      <c r="L20" s="730"/>
      <c r="M20" s="730"/>
      <c r="N20" s="730"/>
      <c r="O20" s="730"/>
      <c r="P20" s="730"/>
      <c r="Q20" s="730"/>
      <c r="R20" s="730"/>
      <c r="S20" s="730"/>
      <c r="T20" s="730"/>
      <c r="U20" s="730"/>
      <c r="V20" s="730"/>
      <c r="W20" s="730"/>
      <c r="X20" s="730"/>
      <c r="Y20" s="730"/>
      <c r="Z20" s="730"/>
      <c r="AA20" s="730"/>
      <c r="AB20" s="730"/>
    </row>
    <row r="21" spans="1:28" ht="28" customHeight="1" thickBot="1" x14ac:dyDescent="0.4">
      <c r="A21" s="234"/>
      <c r="B21" s="500" t="s">
        <v>463</v>
      </c>
      <c r="C21" s="501"/>
      <c r="D21" s="501"/>
      <c r="E21" s="501"/>
      <c r="F21" s="501"/>
      <c r="G21" s="502"/>
      <c r="H21" s="514" t="s">
        <v>21</v>
      </c>
      <c r="I21" s="515"/>
      <c r="J21" s="516"/>
      <c r="K21" s="500" t="s">
        <v>835</v>
      </c>
      <c r="L21" s="501"/>
      <c r="M21" s="501"/>
      <c r="N21" s="501"/>
      <c r="O21" s="501"/>
      <c r="P21" s="501"/>
      <c r="Q21" s="501"/>
      <c r="R21" s="501"/>
      <c r="S21" s="501"/>
      <c r="T21" s="502"/>
      <c r="U21" s="517" t="s">
        <v>251</v>
      </c>
      <c r="V21" s="485"/>
      <c r="W21" s="485"/>
      <c r="X21" s="485"/>
      <c r="Y21" s="485"/>
      <c r="Z21" s="485"/>
      <c r="AA21" s="485"/>
      <c r="AB21" s="485"/>
    </row>
    <row r="22" spans="1:28" ht="10.9" customHeight="1" thickBot="1" x14ac:dyDescent="0.4">
      <c r="A22" s="234"/>
      <c r="B22" s="50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row>
    <row r="23" spans="1:28" ht="28" customHeight="1" thickBot="1" x14ac:dyDescent="0.4">
      <c r="A23" s="234"/>
      <c r="B23" s="500" t="s">
        <v>836</v>
      </c>
      <c r="C23" s="501"/>
      <c r="D23" s="501"/>
      <c r="E23" s="501"/>
      <c r="F23" s="501"/>
      <c r="G23" s="501"/>
      <c r="H23" s="502"/>
      <c r="I23" s="517" t="s">
        <v>70</v>
      </c>
      <c r="J23" s="485"/>
      <c r="K23" s="485"/>
      <c r="L23" s="485"/>
      <c r="M23" s="485"/>
      <c r="N23" s="485"/>
      <c r="O23" s="485"/>
      <c r="P23" s="485"/>
      <c r="Q23" s="485"/>
      <c r="R23" s="485"/>
      <c r="S23" s="485"/>
      <c r="T23" s="485"/>
      <c r="U23" s="485"/>
      <c r="V23" s="485"/>
      <c r="W23" s="485"/>
      <c r="X23" s="485"/>
      <c r="Y23" s="485"/>
      <c r="Z23" s="485"/>
      <c r="AA23" s="485"/>
      <c r="AB23" s="485"/>
    </row>
    <row r="24" spans="1:28" ht="9.5" customHeight="1" thickBot="1" x14ac:dyDescent="0.4">
      <c r="A24" s="234"/>
      <c r="B24" s="486"/>
      <c r="C24" s="487"/>
      <c r="D24" s="487"/>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row>
    <row r="25" spans="1:28" ht="14" customHeight="1" thickBot="1" x14ac:dyDescent="0.4">
      <c r="A25" s="234"/>
      <c r="B25" s="500" t="s">
        <v>268</v>
      </c>
      <c r="C25" s="501"/>
      <c r="D25" s="501"/>
      <c r="E25" s="501"/>
      <c r="F25" s="501"/>
      <c r="G25" s="501"/>
      <c r="H25" s="501"/>
      <c r="I25" s="501"/>
      <c r="J25" s="501"/>
      <c r="K25" s="501"/>
      <c r="L25" s="501"/>
      <c r="M25" s="223"/>
      <c r="N25" s="500" t="s">
        <v>24</v>
      </c>
      <c r="O25" s="501"/>
      <c r="P25" s="501"/>
      <c r="Q25" s="501"/>
      <c r="R25" s="501"/>
      <c r="S25" s="501"/>
      <c r="T25" s="501"/>
      <c r="U25" s="501"/>
      <c r="V25" s="501"/>
      <c r="W25" s="501"/>
      <c r="X25" s="501"/>
      <c r="Y25" s="501"/>
      <c r="Z25" s="501"/>
      <c r="AA25" s="501"/>
      <c r="AB25" s="501"/>
    </row>
    <row r="26" spans="1:28" ht="30" customHeight="1" thickBot="1" x14ac:dyDescent="0.4">
      <c r="A26" s="234"/>
      <c r="B26" s="483" t="s">
        <v>69</v>
      </c>
      <c r="C26" s="484"/>
      <c r="D26" s="484"/>
      <c r="E26" s="484"/>
      <c r="F26" s="484"/>
      <c r="G26" s="484"/>
      <c r="H26" s="484"/>
      <c r="I26" s="484"/>
      <c r="J26" s="484"/>
      <c r="K26" s="484"/>
      <c r="L26" s="484"/>
      <c r="M26" s="484"/>
      <c r="N26" s="485" t="s">
        <v>1074</v>
      </c>
      <c r="O26" s="485"/>
      <c r="P26" s="485"/>
      <c r="Q26" s="485"/>
      <c r="R26" s="485"/>
      <c r="S26" s="485"/>
      <c r="T26" s="485"/>
      <c r="U26" s="485"/>
      <c r="V26" s="485"/>
      <c r="W26" s="485"/>
      <c r="X26" s="485"/>
      <c r="Y26" s="485"/>
      <c r="Z26" s="485"/>
      <c r="AA26" s="485"/>
      <c r="AB26" s="485"/>
    </row>
    <row r="27" spans="1:28" ht="9.65" customHeight="1" thickBot="1" x14ac:dyDescent="0.4">
      <c r="A27" s="234"/>
      <c r="B27" s="486"/>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row>
    <row r="28" spans="1:28" ht="43.9" customHeight="1" thickBot="1" x14ac:dyDescent="0.4">
      <c r="A28" s="234"/>
      <c r="B28" s="488" t="s">
        <v>839</v>
      </c>
      <c r="C28" s="489"/>
      <c r="D28" s="489"/>
      <c r="E28" s="489"/>
      <c r="F28" s="489"/>
      <c r="G28" s="489"/>
      <c r="H28" s="490"/>
      <c r="I28" s="494">
        <v>7.0000000000000007E-2</v>
      </c>
      <c r="J28" s="495"/>
      <c r="K28" s="495"/>
      <c r="L28" s="496"/>
      <c r="M28" s="500" t="s">
        <v>22</v>
      </c>
      <c r="N28" s="501"/>
      <c r="O28" s="501"/>
      <c r="P28" s="501"/>
      <c r="Q28" s="501"/>
      <c r="R28" s="501"/>
      <c r="S28" s="501"/>
      <c r="T28" s="501"/>
      <c r="U28" s="501"/>
      <c r="V28" s="501"/>
      <c r="W28" s="502"/>
      <c r="X28" s="500" t="s">
        <v>18</v>
      </c>
      <c r="Y28" s="501"/>
      <c r="Z28" s="501"/>
      <c r="AA28" s="501"/>
      <c r="AB28" s="501"/>
    </row>
    <row r="29" spans="1:28" ht="14.5" customHeight="1" x14ac:dyDescent="0.35">
      <c r="A29" s="671"/>
      <c r="B29" s="776"/>
      <c r="C29" s="777"/>
      <c r="D29" s="777"/>
      <c r="E29" s="777"/>
      <c r="F29" s="777"/>
      <c r="G29" s="777"/>
      <c r="H29" s="778"/>
      <c r="I29" s="779"/>
      <c r="J29" s="780"/>
      <c r="K29" s="780"/>
      <c r="L29" s="781"/>
      <c r="M29" s="784" t="s">
        <v>1075</v>
      </c>
      <c r="N29" s="785"/>
      <c r="O29" s="785"/>
      <c r="P29" s="785"/>
      <c r="Q29" s="785"/>
      <c r="R29" s="785"/>
      <c r="S29" s="785"/>
      <c r="T29" s="785"/>
      <c r="U29" s="785"/>
      <c r="V29" s="785"/>
      <c r="W29" s="786"/>
      <c r="X29" s="793" t="s">
        <v>20</v>
      </c>
      <c r="Y29" s="794"/>
      <c r="Z29" s="794"/>
      <c r="AA29" s="794"/>
      <c r="AB29" s="794"/>
    </row>
    <row r="30" spans="1:28" ht="15" customHeight="1" x14ac:dyDescent="0.35">
      <c r="A30" s="671"/>
      <c r="B30" s="776"/>
      <c r="C30" s="777"/>
      <c r="D30" s="777"/>
      <c r="E30" s="777"/>
      <c r="F30" s="777"/>
      <c r="G30" s="777"/>
      <c r="H30" s="778"/>
      <c r="I30" s="779"/>
      <c r="J30" s="780"/>
      <c r="K30" s="780"/>
      <c r="L30" s="781"/>
      <c r="M30" s="787" t="s">
        <v>1076</v>
      </c>
      <c r="N30" s="788"/>
      <c r="O30" s="788"/>
      <c r="P30" s="788"/>
      <c r="Q30" s="788"/>
      <c r="R30" s="788"/>
      <c r="S30" s="788"/>
      <c r="T30" s="788"/>
      <c r="U30" s="788"/>
      <c r="V30" s="788"/>
      <c r="W30" s="789"/>
      <c r="X30" s="795"/>
      <c r="Y30" s="796"/>
      <c r="Z30" s="796"/>
      <c r="AA30" s="796"/>
      <c r="AB30" s="796"/>
    </row>
    <row r="31" spans="1:28" ht="14.5" customHeight="1" thickBot="1" x14ac:dyDescent="0.4">
      <c r="A31" s="671"/>
      <c r="B31" s="491"/>
      <c r="C31" s="492"/>
      <c r="D31" s="492"/>
      <c r="E31" s="492"/>
      <c r="F31" s="492"/>
      <c r="G31" s="492"/>
      <c r="H31" s="493"/>
      <c r="I31" s="497"/>
      <c r="J31" s="498"/>
      <c r="K31" s="498"/>
      <c r="L31" s="499"/>
      <c r="M31" s="790" t="s">
        <v>1077</v>
      </c>
      <c r="N31" s="791"/>
      <c r="O31" s="791"/>
      <c r="P31" s="791"/>
      <c r="Q31" s="791"/>
      <c r="R31" s="791"/>
      <c r="S31" s="791"/>
      <c r="T31" s="791"/>
      <c r="U31" s="791"/>
      <c r="V31" s="791"/>
      <c r="W31" s="792"/>
      <c r="X31" s="797"/>
      <c r="Y31" s="798"/>
      <c r="Z31" s="798"/>
      <c r="AA31" s="798"/>
      <c r="AB31" s="798"/>
    </row>
    <row r="32" spans="1:28" ht="15" customHeight="1" thickBot="1" x14ac:dyDescent="0.4">
      <c r="A32" s="234"/>
      <c r="B32" s="486"/>
      <c r="C32" s="487"/>
      <c r="D32" s="487"/>
      <c r="E32" s="487"/>
      <c r="F32" s="487"/>
      <c r="G32" s="487"/>
      <c r="H32" s="487"/>
      <c r="I32" s="487"/>
      <c r="J32" s="487"/>
      <c r="K32" s="487"/>
      <c r="L32" s="487"/>
      <c r="M32" s="487"/>
      <c r="N32" s="487"/>
      <c r="O32" s="487"/>
      <c r="P32" s="487"/>
      <c r="Q32" s="487"/>
      <c r="R32" s="487"/>
      <c r="S32" s="487"/>
      <c r="T32" s="487"/>
      <c r="U32" s="487"/>
      <c r="V32" s="487"/>
      <c r="W32" s="487"/>
      <c r="X32" s="487"/>
      <c r="Y32" s="487"/>
      <c r="Z32" s="487"/>
      <c r="AA32" s="487"/>
      <c r="AB32" s="487"/>
    </row>
    <row r="33" spans="1:41" ht="10.9" customHeight="1" thickBot="1" x14ac:dyDescent="0.4">
      <c r="A33" s="234"/>
      <c r="B33" s="560" t="s">
        <v>842</v>
      </c>
      <c r="C33" s="561"/>
      <c r="D33" s="561"/>
      <c r="E33" s="561"/>
      <c r="F33" s="561"/>
      <c r="G33" s="561"/>
      <c r="H33" s="561"/>
      <c r="I33" s="561"/>
      <c r="J33" s="562"/>
      <c r="K33" s="569" t="s">
        <v>35</v>
      </c>
      <c r="L33" s="570"/>
      <c r="M33" s="570"/>
      <c r="N33" s="570"/>
      <c r="O33" s="570"/>
      <c r="P33" s="570"/>
      <c r="Q33" s="570"/>
      <c r="R33" s="571"/>
      <c r="S33" s="572" t="s">
        <v>36</v>
      </c>
      <c r="T33" s="573"/>
      <c r="U33" s="573"/>
      <c r="V33" s="573"/>
      <c r="W33" s="574"/>
      <c r="X33" s="575" t="s">
        <v>37</v>
      </c>
      <c r="Y33" s="576"/>
      <c r="Z33" s="576"/>
      <c r="AA33" s="576"/>
      <c r="AB33" s="576"/>
    </row>
    <row r="34" spans="1:41" s="127" customFormat="1" ht="15" customHeight="1" x14ac:dyDescent="0.35">
      <c r="A34" s="234"/>
      <c r="B34" s="563"/>
      <c r="C34" s="564"/>
      <c r="D34" s="564"/>
      <c r="E34" s="564"/>
      <c r="F34" s="564"/>
      <c r="G34" s="564"/>
      <c r="H34" s="564"/>
      <c r="I34" s="564"/>
      <c r="J34" s="565"/>
      <c r="K34" s="577" t="s">
        <v>38</v>
      </c>
      <c r="L34" s="578"/>
      <c r="M34" s="578"/>
      <c r="N34" s="579"/>
      <c r="O34" s="580" t="s">
        <v>39</v>
      </c>
      <c r="P34" s="578"/>
      <c r="Q34" s="578"/>
      <c r="R34" s="579"/>
      <c r="S34" s="580" t="s">
        <v>38</v>
      </c>
      <c r="T34" s="579"/>
      <c r="U34" s="580" t="s">
        <v>39</v>
      </c>
      <c r="V34" s="578"/>
      <c r="W34" s="579"/>
      <c r="X34" s="506" t="s">
        <v>38</v>
      </c>
      <c r="Y34" s="507"/>
      <c r="Z34" s="506" t="s">
        <v>39</v>
      </c>
      <c r="AA34" s="581"/>
      <c r="AB34" s="507"/>
    </row>
    <row r="35" spans="1:41" s="127" customFormat="1" ht="19.5" customHeight="1" thickBot="1" x14ac:dyDescent="0.4">
      <c r="A35" s="234"/>
      <c r="B35" s="566"/>
      <c r="C35" s="567"/>
      <c r="D35" s="567"/>
      <c r="E35" s="567"/>
      <c r="F35" s="567"/>
      <c r="G35" s="567"/>
      <c r="H35" s="567"/>
      <c r="I35" s="567"/>
      <c r="J35" s="568"/>
      <c r="K35" s="799">
        <v>0.11</v>
      </c>
      <c r="L35" s="800"/>
      <c r="M35" s="800"/>
      <c r="N35" s="801"/>
      <c r="O35" s="802">
        <v>1</v>
      </c>
      <c r="P35" s="800"/>
      <c r="Q35" s="800"/>
      <c r="R35" s="801"/>
      <c r="S35" s="802">
        <v>0.01</v>
      </c>
      <c r="T35" s="801"/>
      <c r="U35" s="802">
        <v>0.1</v>
      </c>
      <c r="V35" s="800"/>
      <c r="W35" s="801"/>
      <c r="X35" s="554">
        <v>0</v>
      </c>
      <c r="Y35" s="556"/>
      <c r="Z35" s="802">
        <v>0</v>
      </c>
      <c r="AA35" s="800"/>
      <c r="AB35" s="800"/>
    </row>
    <row r="36" spans="1:41" s="127" customFormat="1" ht="4.5" customHeight="1" thickBot="1" x14ac:dyDescent="0.4">
      <c r="A36" s="234"/>
      <c r="B36" s="486"/>
      <c r="C36" s="487"/>
      <c r="D36" s="487"/>
      <c r="E36" s="487"/>
      <c r="F36" s="487"/>
      <c r="G36" s="487"/>
      <c r="H36" s="487"/>
      <c r="I36" s="487"/>
      <c r="J36" s="487"/>
      <c r="K36" s="487"/>
      <c r="L36" s="487"/>
      <c r="M36" s="487"/>
      <c r="N36" s="487"/>
      <c r="O36" s="487"/>
      <c r="P36" s="487"/>
      <c r="Q36" s="487"/>
      <c r="R36" s="487"/>
      <c r="S36" s="487"/>
      <c r="T36" s="487"/>
      <c r="U36" s="487"/>
      <c r="V36" s="487"/>
      <c r="W36" s="487"/>
      <c r="X36" s="487"/>
      <c r="Y36" s="487"/>
      <c r="Z36" s="487"/>
      <c r="AA36" s="487"/>
      <c r="AB36" s="487"/>
    </row>
    <row r="37" spans="1:41" s="127" customFormat="1" ht="27" customHeight="1" thickBot="1" x14ac:dyDescent="0.4">
      <c r="A37" s="248"/>
      <c r="B37" s="488" t="s">
        <v>40</v>
      </c>
      <c r="C37" s="489"/>
      <c r="D37" s="489"/>
      <c r="E37" s="489"/>
      <c r="F37" s="489"/>
      <c r="G37" s="489"/>
      <c r="H37" s="489"/>
      <c r="I37" s="489"/>
      <c r="J37" s="489"/>
      <c r="K37" s="489"/>
      <c r="L37" s="489"/>
      <c r="M37" s="489"/>
      <c r="N37" s="489"/>
      <c r="O37" s="489"/>
      <c r="P37" s="489"/>
      <c r="Q37" s="489"/>
      <c r="R37" s="489"/>
      <c r="S37" s="489"/>
      <c r="T37" s="489"/>
      <c r="U37" s="489"/>
      <c r="V37" s="489"/>
      <c r="W37" s="489"/>
      <c r="X37" s="489"/>
      <c r="Y37" s="489"/>
      <c r="Z37" s="489"/>
      <c r="AA37" s="489"/>
      <c r="AB37" s="489"/>
      <c r="AO37" s="103"/>
    </row>
    <row r="38" spans="1:41" s="127" customFormat="1" ht="35.5" customHeight="1" thickBot="1" x14ac:dyDescent="0.4">
      <c r="A38" s="248"/>
      <c r="B38" s="500" t="s">
        <v>41</v>
      </c>
      <c r="C38" s="501"/>
      <c r="D38" s="501"/>
      <c r="E38" s="501"/>
      <c r="F38" s="501"/>
      <c r="G38" s="501"/>
      <c r="H38" s="214" t="s">
        <v>977</v>
      </c>
      <c r="I38" s="224" t="s">
        <v>978</v>
      </c>
      <c r="J38" s="213" t="s">
        <v>42</v>
      </c>
      <c r="K38" s="557" t="s">
        <v>43</v>
      </c>
      <c r="L38" s="558"/>
      <c r="M38" s="558"/>
      <c r="N38" s="558"/>
      <c r="O38" s="558"/>
      <c r="P38" s="558"/>
      <c r="Q38" s="558"/>
      <c r="R38" s="558"/>
      <c r="S38" s="558"/>
      <c r="T38" s="558"/>
      <c r="U38" s="558"/>
      <c r="V38" s="558"/>
      <c r="W38" s="558"/>
      <c r="X38" s="558"/>
      <c r="Y38" s="558"/>
      <c r="Z38" s="558"/>
      <c r="AA38" s="558"/>
      <c r="AB38" s="559"/>
    </row>
    <row r="39" spans="1:41" s="127" customFormat="1" ht="60" customHeight="1" x14ac:dyDescent="0.35">
      <c r="A39" s="591"/>
      <c r="B39" s="803" t="s">
        <v>467</v>
      </c>
      <c r="C39" s="804"/>
      <c r="D39" s="804"/>
      <c r="E39" s="804"/>
      <c r="F39" s="804"/>
      <c r="G39" s="805"/>
      <c r="H39" s="809">
        <v>0</v>
      </c>
      <c r="I39" s="809">
        <v>75</v>
      </c>
      <c r="J39" s="631">
        <v>0</v>
      </c>
      <c r="K39" s="652" t="s">
        <v>1078</v>
      </c>
      <c r="L39" s="653"/>
      <c r="M39" s="653"/>
      <c r="N39" s="653"/>
      <c r="O39" s="653"/>
      <c r="P39" s="653"/>
      <c r="Q39" s="653"/>
      <c r="R39" s="653"/>
      <c r="S39" s="653"/>
      <c r="T39" s="653"/>
      <c r="U39" s="653"/>
      <c r="V39" s="653"/>
      <c r="W39" s="653"/>
      <c r="X39" s="653"/>
      <c r="Y39" s="653"/>
      <c r="Z39" s="653"/>
      <c r="AA39" s="653"/>
      <c r="AB39" s="654"/>
    </row>
    <row r="40" spans="1:41" s="127" customFormat="1" ht="15.75" customHeight="1" x14ac:dyDescent="0.35">
      <c r="A40" s="591"/>
      <c r="B40" s="806"/>
      <c r="C40" s="807"/>
      <c r="D40" s="807"/>
      <c r="E40" s="807"/>
      <c r="F40" s="807"/>
      <c r="G40" s="808"/>
      <c r="H40" s="810"/>
      <c r="I40" s="810"/>
      <c r="J40" s="633"/>
      <c r="K40" s="658" t="s">
        <v>314</v>
      </c>
      <c r="L40" s="659"/>
      <c r="M40" s="659"/>
      <c r="N40" s="659"/>
      <c r="O40" s="659"/>
      <c r="P40" s="659"/>
      <c r="Q40" s="659"/>
      <c r="R40" s="659"/>
      <c r="S40" s="659"/>
      <c r="T40" s="659"/>
      <c r="U40" s="659"/>
      <c r="V40" s="659"/>
      <c r="W40" s="659"/>
      <c r="X40" s="659"/>
      <c r="Y40" s="659"/>
      <c r="Z40" s="659"/>
      <c r="AA40" s="659"/>
      <c r="AB40" s="660"/>
    </row>
    <row r="41" spans="1:41" s="127" customFormat="1" ht="70" customHeight="1" x14ac:dyDescent="0.35">
      <c r="A41" s="591"/>
      <c r="B41" s="811" t="s">
        <v>469</v>
      </c>
      <c r="C41" s="812"/>
      <c r="D41" s="812"/>
      <c r="E41" s="812"/>
      <c r="F41" s="812"/>
      <c r="G41" s="813"/>
      <c r="H41" s="809">
        <v>5</v>
      </c>
      <c r="I41" s="809">
        <v>72</v>
      </c>
      <c r="J41" s="631">
        <v>7.0000000000000007E-2</v>
      </c>
      <c r="K41" s="652" t="s">
        <v>1079</v>
      </c>
      <c r="L41" s="653"/>
      <c r="M41" s="653"/>
      <c r="N41" s="653"/>
      <c r="O41" s="653"/>
      <c r="P41" s="653"/>
      <c r="Q41" s="653"/>
      <c r="R41" s="653"/>
      <c r="S41" s="653"/>
      <c r="T41" s="653"/>
      <c r="U41" s="653"/>
      <c r="V41" s="653"/>
      <c r="W41" s="653"/>
      <c r="X41" s="653"/>
      <c r="Y41" s="653"/>
      <c r="Z41" s="653"/>
      <c r="AA41" s="653"/>
      <c r="AB41" s="654"/>
    </row>
    <row r="42" spans="1:41" s="127" customFormat="1" x14ac:dyDescent="0.35">
      <c r="A42" s="591"/>
      <c r="B42" s="814"/>
      <c r="C42" s="815"/>
      <c r="D42" s="815"/>
      <c r="E42" s="815"/>
      <c r="F42" s="815"/>
      <c r="G42" s="816"/>
      <c r="H42" s="817"/>
      <c r="I42" s="817"/>
      <c r="J42" s="632"/>
      <c r="K42" s="646"/>
      <c r="L42" s="647"/>
      <c r="M42" s="647"/>
      <c r="N42" s="647"/>
      <c r="O42" s="647"/>
      <c r="P42" s="647"/>
      <c r="Q42" s="647"/>
      <c r="R42" s="647"/>
      <c r="S42" s="647"/>
      <c r="T42" s="647"/>
      <c r="U42" s="647"/>
      <c r="V42" s="647"/>
      <c r="W42" s="647"/>
      <c r="X42" s="647"/>
      <c r="Y42" s="647"/>
      <c r="Z42" s="647"/>
      <c r="AA42" s="647"/>
      <c r="AB42" s="648"/>
    </row>
    <row r="43" spans="1:41" s="127" customFormat="1" ht="84" customHeight="1" x14ac:dyDescent="0.35">
      <c r="A43" s="591"/>
      <c r="B43" s="806"/>
      <c r="C43" s="807"/>
      <c r="D43" s="807"/>
      <c r="E43" s="807"/>
      <c r="F43" s="807"/>
      <c r="G43" s="808"/>
      <c r="H43" s="810"/>
      <c r="I43" s="810"/>
      <c r="J43" s="633"/>
      <c r="K43" s="658" t="s">
        <v>1080</v>
      </c>
      <c r="L43" s="659"/>
      <c r="M43" s="659"/>
      <c r="N43" s="659"/>
      <c r="O43" s="659"/>
      <c r="P43" s="659"/>
      <c r="Q43" s="659"/>
      <c r="R43" s="659"/>
      <c r="S43" s="659"/>
      <c r="T43" s="659"/>
      <c r="U43" s="659"/>
      <c r="V43" s="659"/>
      <c r="W43" s="659"/>
      <c r="X43" s="659"/>
      <c r="Y43" s="659"/>
      <c r="Z43" s="659"/>
      <c r="AA43" s="659"/>
      <c r="AB43" s="660"/>
    </row>
    <row r="44" spans="1:41" ht="42" customHeight="1" x14ac:dyDescent="0.35">
      <c r="A44" s="591"/>
      <c r="B44" s="811" t="s">
        <v>470</v>
      </c>
      <c r="C44" s="812"/>
      <c r="D44" s="812"/>
      <c r="E44" s="812"/>
      <c r="F44" s="812"/>
      <c r="G44" s="813"/>
      <c r="H44" s="809">
        <v>4</v>
      </c>
      <c r="I44" s="809">
        <v>61</v>
      </c>
      <c r="J44" s="631">
        <v>7.0000000000000007E-2</v>
      </c>
      <c r="K44" s="652" t="s">
        <v>1081</v>
      </c>
      <c r="L44" s="653"/>
      <c r="M44" s="653"/>
      <c r="N44" s="653"/>
      <c r="O44" s="653"/>
      <c r="P44" s="653"/>
      <c r="Q44" s="653"/>
      <c r="R44" s="653"/>
      <c r="S44" s="653"/>
      <c r="T44" s="653"/>
      <c r="U44" s="653"/>
      <c r="V44" s="653"/>
      <c r="W44" s="653"/>
      <c r="X44" s="653"/>
      <c r="Y44" s="653"/>
      <c r="Z44" s="653"/>
      <c r="AA44" s="653"/>
      <c r="AB44" s="654"/>
    </row>
    <row r="45" spans="1:41" ht="14.5" customHeight="1" x14ac:dyDescent="0.35">
      <c r="A45" s="591"/>
      <c r="B45" s="814"/>
      <c r="C45" s="815"/>
      <c r="D45" s="815"/>
      <c r="E45" s="815"/>
      <c r="F45" s="815"/>
      <c r="G45" s="816"/>
      <c r="H45" s="817"/>
      <c r="I45" s="817"/>
      <c r="J45" s="632"/>
      <c r="K45" s="646"/>
      <c r="L45" s="647"/>
      <c r="M45" s="647"/>
      <c r="N45" s="647"/>
      <c r="O45" s="647"/>
      <c r="P45" s="647"/>
      <c r="Q45" s="647"/>
      <c r="R45" s="647"/>
      <c r="S45" s="647"/>
      <c r="T45" s="647"/>
      <c r="U45" s="647"/>
      <c r="V45" s="647"/>
      <c r="W45" s="647"/>
      <c r="X45" s="647"/>
      <c r="Y45" s="647"/>
      <c r="Z45" s="647"/>
      <c r="AA45" s="647"/>
      <c r="AB45" s="648"/>
    </row>
    <row r="46" spans="1:41" ht="84" customHeight="1" x14ac:dyDescent="0.35">
      <c r="A46" s="591"/>
      <c r="B46" s="806"/>
      <c r="C46" s="807"/>
      <c r="D46" s="807"/>
      <c r="E46" s="807"/>
      <c r="F46" s="807"/>
      <c r="G46" s="808"/>
      <c r="H46" s="810"/>
      <c r="I46" s="810"/>
      <c r="J46" s="633"/>
      <c r="K46" s="658" t="s">
        <v>1082</v>
      </c>
      <c r="L46" s="659"/>
      <c r="M46" s="659"/>
      <c r="N46" s="659"/>
      <c r="O46" s="659"/>
      <c r="P46" s="659"/>
      <c r="Q46" s="659"/>
      <c r="R46" s="659"/>
      <c r="S46" s="659"/>
      <c r="T46" s="659"/>
      <c r="U46" s="659"/>
      <c r="V46" s="659"/>
      <c r="W46" s="659"/>
      <c r="X46" s="659"/>
      <c r="Y46" s="659"/>
      <c r="Z46" s="659"/>
      <c r="AA46" s="659"/>
      <c r="AB46" s="660"/>
    </row>
    <row r="47" spans="1:41" ht="42" customHeight="1" x14ac:dyDescent="0.35">
      <c r="A47" s="591"/>
      <c r="B47" s="811" t="s">
        <v>471</v>
      </c>
      <c r="C47" s="812"/>
      <c r="D47" s="812"/>
      <c r="E47" s="812"/>
      <c r="F47" s="812"/>
      <c r="G47" s="812"/>
      <c r="H47" s="818">
        <v>3</v>
      </c>
      <c r="I47" s="628">
        <v>48</v>
      </c>
      <c r="J47" s="631">
        <v>0.06</v>
      </c>
      <c r="K47" s="652" t="s">
        <v>1083</v>
      </c>
      <c r="L47" s="653"/>
      <c r="M47" s="653"/>
      <c r="N47" s="653"/>
      <c r="O47" s="653"/>
      <c r="P47" s="653"/>
      <c r="Q47" s="653"/>
      <c r="R47" s="653"/>
      <c r="S47" s="653"/>
      <c r="T47" s="653"/>
      <c r="U47" s="653"/>
      <c r="V47" s="653"/>
      <c r="W47" s="653"/>
      <c r="X47" s="653"/>
      <c r="Y47" s="653"/>
      <c r="Z47" s="653"/>
      <c r="AA47" s="653"/>
      <c r="AB47" s="654"/>
    </row>
    <row r="48" spans="1:41" ht="19.899999999999999" customHeight="1" x14ac:dyDescent="0.35">
      <c r="A48" s="591"/>
      <c r="B48" s="814"/>
      <c r="C48" s="815"/>
      <c r="D48" s="815"/>
      <c r="E48" s="815"/>
      <c r="F48" s="815"/>
      <c r="G48" s="815"/>
      <c r="H48" s="819"/>
      <c r="I48" s="629"/>
      <c r="J48" s="632"/>
      <c r="K48" s="646"/>
      <c r="L48" s="647"/>
      <c r="M48" s="647"/>
      <c r="N48" s="647"/>
      <c r="O48" s="647"/>
      <c r="P48" s="647"/>
      <c r="Q48" s="647"/>
      <c r="R48" s="647"/>
      <c r="S48" s="647"/>
      <c r="T48" s="647"/>
      <c r="U48" s="647"/>
      <c r="V48" s="647"/>
      <c r="W48" s="647"/>
      <c r="X48" s="647"/>
      <c r="Y48" s="647"/>
      <c r="Z48" s="647"/>
      <c r="AA48" s="647"/>
      <c r="AB48" s="648"/>
    </row>
    <row r="49" spans="1:28" ht="70" customHeight="1" thickBot="1" x14ac:dyDescent="0.4">
      <c r="A49" s="591"/>
      <c r="B49" s="806"/>
      <c r="C49" s="807"/>
      <c r="D49" s="807"/>
      <c r="E49" s="807"/>
      <c r="F49" s="807"/>
      <c r="G49" s="807"/>
      <c r="H49" s="783"/>
      <c r="I49" s="820"/>
      <c r="J49" s="821"/>
      <c r="K49" s="658" t="s">
        <v>1084</v>
      </c>
      <c r="L49" s="659"/>
      <c r="M49" s="659"/>
      <c r="N49" s="659"/>
      <c r="O49" s="659"/>
      <c r="P49" s="659"/>
      <c r="Q49" s="659"/>
      <c r="R49" s="659"/>
      <c r="S49" s="659"/>
      <c r="T49" s="659"/>
      <c r="U49" s="659"/>
      <c r="V49" s="659"/>
      <c r="W49" s="659"/>
      <c r="X49" s="659"/>
      <c r="Y49" s="659"/>
      <c r="Z49" s="659"/>
      <c r="AA49" s="659"/>
      <c r="AB49" s="660"/>
    </row>
    <row r="50" spans="1:28" ht="14" customHeight="1" thickBot="1" x14ac:dyDescent="0.4">
      <c r="A50" s="248"/>
      <c r="B50" s="661" t="s">
        <v>46</v>
      </c>
      <c r="C50" s="662"/>
      <c r="D50" s="662"/>
      <c r="E50" s="662"/>
      <c r="F50" s="662"/>
      <c r="G50" s="663"/>
      <c r="H50" s="284">
        <v>12</v>
      </c>
      <c r="I50" s="284">
        <v>256</v>
      </c>
      <c r="J50" s="228">
        <v>4.6899999999999997E-2</v>
      </c>
      <c r="K50" s="664"/>
      <c r="L50" s="665"/>
      <c r="M50" s="665"/>
      <c r="N50" s="665"/>
      <c r="O50" s="665"/>
      <c r="P50" s="665"/>
      <c r="Q50" s="665"/>
      <c r="R50" s="665"/>
      <c r="S50" s="665"/>
      <c r="T50" s="665"/>
      <c r="U50" s="665"/>
      <c r="V50" s="665"/>
      <c r="W50" s="665"/>
      <c r="X50" s="665"/>
      <c r="Y50" s="665"/>
      <c r="Z50" s="665"/>
      <c r="AA50" s="665"/>
      <c r="AB50" s="666"/>
    </row>
    <row r="51" spans="1:28" ht="23.5" customHeight="1" thickBot="1" x14ac:dyDescent="0.4">
      <c r="A51" s="248"/>
      <c r="B51" s="486"/>
      <c r="C51" s="487"/>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7"/>
      <c r="AB51" s="487"/>
    </row>
    <row r="52" spans="1:28" ht="25.5" customHeight="1" thickBot="1" x14ac:dyDescent="0.4">
      <c r="A52" s="248"/>
      <c r="B52" s="500" t="s">
        <v>855</v>
      </c>
      <c r="C52" s="501"/>
      <c r="D52" s="501"/>
      <c r="E52" s="501"/>
      <c r="F52" s="501"/>
      <c r="G52" s="501"/>
      <c r="H52" s="501"/>
      <c r="I52" s="501"/>
      <c r="J52" s="501"/>
      <c r="K52" s="501"/>
      <c r="L52" s="501"/>
      <c r="M52" s="501"/>
      <c r="N52" s="501"/>
      <c r="O52" s="501"/>
      <c r="P52" s="501"/>
      <c r="Q52" s="501"/>
      <c r="R52" s="501"/>
      <c r="S52" s="501"/>
      <c r="T52" s="501"/>
      <c r="U52" s="501"/>
      <c r="V52" s="501"/>
      <c r="W52" s="501"/>
      <c r="X52" s="501"/>
      <c r="Y52" s="501"/>
      <c r="Z52" s="501"/>
      <c r="AA52" s="501"/>
      <c r="AB52" s="501"/>
    </row>
    <row r="53" spans="1:28" ht="6.65" customHeight="1" x14ac:dyDescent="0.35">
      <c r="A53" s="234"/>
      <c r="B53" s="667" t="s">
        <v>71</v>
      </c>
      <c r="C53" s="668"/>
      <c r="D53" s="668"/>
      <c r="E53" s="668"/>
      <c r="F53" s="668"/>
      <c r="G53" s="668"/>
      <c r="H53" s="668"/>
      <c r="I53" s="668"/>
      <c r="J53" s="668"/>
      <c r="K53" s="668"/>
      <c r="L53" s="668"/>
      <c r="M53" s="668"/>
      <c r="N53" s="668"/>
      <c r="O53" s="668"/>
      <c r="P53" s="668"/>
      <c r="Q53" s="668"/>
      <c r="R53" s="668"/>
      <c r="S53" s="668"/>
      <c r="T53" s="668"/>
      <c r="U53" s="668"/>
      <c r="V53" s="668"/>
      <c r="W53" s="668"/>
      <c r="X53" s="668"/>
      <c r="Y53" s="668"/>
      <c r="Z53" s="668"/>
      <c r="AA53" s="668"/>
      <c r="AB53" s="668"/>
    </row>
    <row r="54" spans="1:28" ht="8.5" customHeight="1" x14ac:dyDescent="0.35">
      <c r="A54" s="234"/>
      <c r="B54" s="619"/>
      <c r="C54" s="620"/>
      <c r="D54" s="620"/>
      <c r="E54" s="62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row>
    <row r="55" spans="1:28" ht="9.65" customHeight="1" x14ac:dyDescent="0.35">
      <c r="A55" s="234"/>
      <c r="B55" s="619"/>
      <c r="C55" s="620"/>
      <c r="D55" s="620"/>
      <c r="E55" s="62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row>
    <row r="56" spans="1:28" ht="15.65" customHeight="1" x14ac:dyDescent="0.35">
      <c r="A56" s="234"/>
      <c r="B56" s="619"/>
      <c r="C56" s="620"/>
      <c r="D56" s="620"/>
      <c r="E56" s="620"/>
      <c r="F56" s="620"/>
      <c r="G56" s="620"/>
      <c r="H56" s="620"/>
      <c r="I56" s="620"/>
      <c r="J56" s="620"/>
      <c r="K56" s="620"/>
      <c r="L56" s="620"/>
      <c r="M56" s="620"/>
      <c r="N56" s="620"/>
      <c r="O56" s="620"/>
      <c r="P56" s="620"/>
      <c r="Q56" s="620"/>
      <c r="R56" s="620"/>
      <c r="S56" s="620"/>
      <c r="T56" s="620"/>
      <c r="U56" s="620"/>
      <c r="V56" s="620"/>
      <c r="W56" s="620"/>
      <c r="X56" s="620"/>
      <c r="Y56" s="620"/>
      <c r="Z56" s="620"/>
      <c r="AA56" s="620"/>
      <c r="AB56" s="620"/>
    </row>
    <row r="57" spans="1:28" ht="16.899999999999999" customHeight="1" x14ac:dyDescent="0.35">
      <c r="A57" s="234"/>
      <c r="B57" s="619"/>
      <c r="C57" s="620"/>
      <c r="D57" s="620"/>
      <c r="E57" s="620"/>
      <c r="F57" s="620"/>
      <c r="G57" s="620"/>
      <c r="H57" s="620"/>
      <c r="I57" s="620"/>
      <c r="J57" s="620"/>
      <c r="K57" s="620"/>
      <c r="L57" s="620"/>
      <c r="M57" s="620"/>
      <c r="N57" s="620"/>
      <c r="O57" s="620"/>
      <c r="P57" s="620"/>
      <c r="Q57" s="620"/>
      <c r="R57" s="620"/>
      <c r="S57" s="620"/>
      <c r="T57" s="620"/>
      <c r="U57" s="620"/>
      <c r="V57" s="620"/>
      <c r="W57" s="620"/>
      <c r="X57" s="620"/>
      <c r="Y57" s="620"/>
      <c r="Z57" s="620"/>
      <c r="AA57" s="620"/>
      <c r="AB57" s="620"/>
    </row>
    <row r="58" spans="1:28" ht="15.65" hidden="1" customHeight="1" x14ac:dyDescent="0.35">
      <c r="A58" s="234"/>
      <c r="B58" s="619"/>
      <c r="C58" s="620"/>
      <c r="D58" s="620"/>
      <c r="E58" s="620"/>
      <c r="F58" s="620"/>
      <c r="G58" s="620"/>
      <c r="H58" s="620"/>
      <c r="I58" s="620"/>
      <c r="J58" s="620"/>
      <c r="K58" s="620"/>
      <c r="L58" s="620"/>
      <c r="M58" s="620"/>
      <c r="N58" s="620"/>
      <c r="O58" s="620"/>
      <c r="P58" s="620"/>
      <c r="Q58" s="620"/>
      <c r="R58" s="620"/>
      <c r="S58" s="620"/>
      <c r="T58" s="620"/>
      <c r="U58" s="620"/>
      <c r="V58" s="620"/>
      <c r="W58" s="620"/>
      <c r="X58" s="620"/>
      <c r="Y58" s="620"/>
      <c r="Z58" s="620"/>
      <c r="AA58" s="620"/>
      <c r="AB58" s="620"/>
    </row>
    <row r="59" spans="1:28" ht="22" customHeight="1" x14ac:dyDescent="0.35">
      <c r="A59" s="234"/>
      <c r="B59" s="619"/>
      <c r="C59" s="620"/>
      <c r="D59" s="620"/>
      <c r="E59" s="620"/>
      <c r="F59" s="620"/>
      <c r="G59" s="620"/>
      <c r="H59" s="620"/>
      <c r="I59" s="620"/>
      <c r="J59" s="620"/>
      <c r="K59" s="620"/>
      <c r="L59" s="620"/>
      <c r="M59" s="620"/>
      <c r="N59" s="620"/>
      <c r="O59" s="620"/>
      <c r="P59" s="620"/>
      <c r="Q59" s="620"/>
      <c r="R59" s="620"/>
      <c r="S59" s="620"/>
      <c r="T59" s="620"/>
      <c r="U59" s="620"/>
      <c r="V59" s="620"/>
      <c r="W59" s="620"/>
      <c r="X59" s="620"/>
      <c r="Y59" s="620"/>
      <c r="Z59" s="620"/>
      <c r="AA59" s="620"/>
      <c r="AB59" s="620"/>
    </row>
    <row r="60" spans="1:28" ht="131" customHeight="1" x14ac:dyDescent="0.35">
      <c r="A60" s="234"/>
      <c r="B60" s="619"/>
      <c r="C60" s="620"/>
      <c r="D60" s="620"/>
      <c r="E60" s="620"/>
      <c r="F60" s="620"/>
      <c r="G60" s="620"/>
      <c r="H60" s="620"/>
      <c r="I60" s="620"/>
      <c r="J60" s="620"/>
      <c r="K60" s="620"/>
      <c r="L60" s="620"/>
      <c r="M60" s="620"/>
      <c r="N60" s="620"/>
      <c r="O60" s="620"/>
      <c r="P60" s="620"/>
      <c r="Q60" s="620"/>
      <c r="R60" s="620"/>
      <c r="S60" s="620"/>
      <c r="T60" s="620"/>
      <c r="U60" s="620"/>
      <c r="V60" s="620"/>
      <c r="W60" s="620"/>
      <c r="X60" s="620"/>
      <c r="Y60" s="620"/>
      <c r="Z60" s="620"/>
      <c r="AA60" s="620"/>
      <c r="AB60" s="620"/>
    </row>
    <row r="61" spans="1:28" ht="10.5" customHeight="1" thickBot="1" x14ac:dyDescent="0.4">
      <c r="A61" s="234"/>
      <c r="B61" s="669"/>
      <c r="C61" s="670"/>
      <c r="D61" s="670"/>
      <c r="E61" s="670"/>
      <c r="F61" s="670"/>
      <c r="G61" s="670"/>
      <c r="H61" s="670"/>
      <c r="I61" s="670"/>
      <c r="J61" s="670"/>
      <c r="K61" s="670"/>
      <c r="L61" s="670"/>
      <c r="M61" s="670"/>
      <c r="N61" s="670"/>
      <c r="O61" s="670"/>
      <c r="P61" s="670"/>
      <c r="Q61" s="670"/>
      <c r="R61" s="670"/>
      <c r="S61" s="670"/>
      <c r="T61" s="670"/>
      <c r="U61" s="670"/>
      <c r="V61" s="670"/>
      <c r="W61" s="670"/>
      <c r="X61" s="670"/>
      <c r="Y61" s="670"/>
      <c r="Z61" s="670"/>
      <c r="AA61" s="670"/>
      <c r="AB61" s="670"/>
    </row>
    <row r="62" spans="1:28" ht="9" customHeight="1" thickBot="1" x14ac:dyDescent="0.4">
      <c r="A62" s="234"/>
      <c r="B62" s="486"/>
      <c r="C62" s="487"/>
      <c r="D62" s="487"/>
      <c r="E62" s="487"/>
      <c r="F62" s="487"/>
      <c r="G62" s="487"/>
      <c r="H62" s="487"/>
      <c r="I62" s="487"/>
      <c r="J62" s="487"/>
      <c r="K62" s="487"/>
      <c r="L62" s="487"/>
      <c r="M62" s="487"/>
      <c r="N62" s="487"/>
      <c r="O62" s="487"/>
      <c r="P62" s="487"/>
      <c r="Q62" s="487"/>
      <c r="R62" s="487"/>
      <c r="S62" s="487"/>
      <c r="T62" s="487"/>
      <c r="U62" s="487"/>
      <c r="V62" s="487"/>
      <c r="W62" s="487"/>
      <c r="X62" s="487"/>
      <c r="Y62" s="487"/>
      <c r="Z62" s="487"/>
      <c r="AA62" s="487"/>
      <c r="AB62" s="487"/>
    </row>
    <row r="63" spans="1:28" ht="14.5" customHeight="1" x14ac:dyDescent="0.35">
      <c r="A63" s="671"/>
      <c r="B63" s="672" t="s">
        <v>41</v>
      </c>
      <c r="C63" s="673"/>
      <c r="D63" s="673"/>
      <c r="E63" s="673"/>
      <c r="F63" s="673"/>
      <c r="G63" s="674"/>
      <c r="H63" s="678" t="s">
        <v>595</v>
      </c>
      <c r="I63" s="674"/>
      <c r="J63" s="678" t="s">
        <v>595</v>
      </c>
      <c r="K63" s="673"/>
      <c r="L63" s="673"/>
      <c r="M63" s="674"/>
      <c r="N63" s="678" t="s">
        <v>49</v>
      </c>
      <c r="O63" s="673"/>
      <c r="P63" s="673"/>
      <c r="Q63" s="673"/>
      <c r="R63" s="673"/>
      <c r="S63" s="673"/>
      <c r="T63" s="673"/>
      <c r="U63" s="674"/>
      <c r="V63" s="680" t="s">
        <v>50</v>
      </c>
      <c r="W63" s="681"/>
      <c r="X63" s="681"/>
      <c r="Y63" s="681"/>
      <c r="Z63" s="681"/>
      <c r="AA63" s="681"/>
      <c r="AB63" s="682"/>
    </row>
    <row r="64" spans="1:28" ht="14.5" customHeight="1" x14ac:dyDescent="0.35">
      <c r="A64" s="671"/>
      <c r="B64" s="675"/>
      <c r="C64" s="676"/>
      <c r="D64" s="676"/>
      <c r="E64" s="676"/>
      <c r="F64" s="676"/>
      <c r="G64" s="677"/>
      <c r="H64" s="679" t="s">
        <v>816</v>
      </c>
      <c r="I64" s="677"/>
      <c r="J64" s="679" t="s">
        <v>596</v>
      </c>
      <c r="K64" s="676"/>
      <c r="L64" s="676"/>
      <c r="M64" s="677"/>
      <c r="N64" s="679"/>
      <c r="O64" s="676"/>
      <c r="P64" s="676"/>
      <c r="Q64" s="676"/>
      <c r="R64" s="676"/>
      <c r="S64" s="676"/>
      <c r="T64" s="676"/>
      <c r="U64" s="677"/>
      <c r="V64" s="683"/>
      <c r="W64" s="684"/>
      <c r="X64" s="684"/>
      <c r="Y64" s="684"/>
      <c r="Z64" s="684"/>
      <c r="AA64" s="684"/>
      <c r="AB64" s="685"/>
    </row>
    <row r="65" spans="1:28" ht="58" customHeight="1" x14ac:dyDescent="0.35">
      <c r="A65" s="671"/>
      <c r="B65" s="822" t="s">
        <v>467</v>
      </c>
      <c r="C65" s="823"/>
      <c r="D65" s="823"/>
      <c r="E65" s="823"/>
      <c r="F65" s="823"/>
      <c r="G65" s="824"/>
      <c r="H65" s="829">
        <v>0.04</v>
      </c>
      <c r="I65" s="830"/>
      <c r="J65" s="829">
        <v>0</v>
      </c>
      <c r="K65" s="835"/>
      <c r="L65" s="835"/>
      <c r="M65" s="830"/>
      <c r="N65" s="838" t="s">
        <v>1085</v>
      </c>
      <c r="O65" s="839"/>
      <c r="P65" s="839"/>
      <c r="Q65" s="839"/>
      <c r="R65" s="839"/>
      <c r="S65" s="839"/>
      <c r="T65" s="839"/>
      <c r="U65" s="840"/>
      <c r="V65" s="838" t="s">
        <v>1086</v>
      </c>
      <c r="W65" s="839"/>
      <c r="X65" s="839"/>
      <c r="Y65" s="839"/>
      <c r="Z65" s="839"/>
      <c r="AA65" s="839"/>
      <c r="AB65" s="840"/>
    </row>
    <row r="66" spans="1:28" x14ac:dyDescent="0.35">
      <c r="A66" s="671"/>
      <c r="B66" s="771"/>
      <c r="C66" s="772"/>
      <c r="D66" s="772"/>
      <c r="E66" s="772"/>
      <c r="F66" s="772"/>
      <c r="G66" s="825"/>
      <c r="H66" s="831"/>
      <c r="I66" s="832"/>
      <c r="J66" s="831"/>
      <c r="K66" s="836"/>
      <c r="L66" s="836"/>
      <c r="M66" s="832"/>
      <c r="N66" s="841"/>
      <c r="O66" s="842"/>
      <c r="P66" s="842"/>
      <c r="Q66" s="842"/>
      <c r="R66" s="842"/>
      <c r="S66" s="842"/>
      <c r="T66" s="842"/>
      <c r="U66" s="843"/>
      <c r="V66" s="847"/>
      <c r="W66" s="586"/>
      <c r="X66" s="586"/>
      <c r="Y66" s="586"/>
      <c r="Z66" s="586"/>
      <c r="AA66" s="586"/>
      <c r="AB66" s="587"/>
    </row>
    <row r="67" spans="1:28" ht="72.5" customHeight="1" x14ac:dyDescent="0.35">
      <c r="A67" s="671"/>
      <c r="B67" s="771"/>
      <c r="C67" s="772"/>
      <c r="D67" s="772"/>
      <c r="E67" s="772"/>
      <c r="F67" s="772"/>
      <c r="G67" s="825"/>
      <c r="H67" s="831"/>
      <c r="I67" s="832"/>
      <c r="J67" s="831"/>
      <c r="K67" s="836"/>
      <c r="L67" s="836"/>
      <c r="M67" s="832"/>
      <c r="N67" s="841"/>
      <c r="O67" s="842"/>
      <c r="P67" s="842"/>
      <c r="Q67" s="842"/>
      <c r="R67" s="842"/>
      <c r="S67" s="842"/>
      <c r="T67" s="842"/>
      <c r="U67" s="843"/>
      <c r="V67" s="841" t="s">
        <v>1087</v>
      </c>
      <c r="W67" s="842"/>
      <c r="X67" s="842"/>
      <c r="Y67" s="842"/>
      <c r="Z67" s="842"/>
      <c r="AA67" s="842"/>
      <c r="AB67" s="843"/>
    </row>
    <row r="68" spans="1:28" x14ac:dyDescent="0.35">
      <c r="A68" s="671"/>
      <c r="B68" s="771"/>
      <c r="C68" s="772"/>
      <c r="D68" s="772"/>
      <c r="E68" s="772"/>
      <c r="F68" s="772"/>
      <c r="G68" s="825"/>
      <c r="H68" s="831"/>
      <c r="I68" s="832"/>
      <c r="J68" s="831"/>
      <c r="K68" s="836"/>
      <c r="L68" s="836"/>
      <c r="M68" s="832"/>
      <c r="N68" s="841"/>
      <c r="O68" s="842"/>
      <c r="P68" s="842"/>
      <c r="Q68" s="842"/>
      <c r="R68" s="842"/>
      <c r="S68" s="842"/>
      <c r="T68" s="842"/>
      <c r="U68" s="843"/>
      <c r="V68" s="841"/>
      <c r="W68" s="842"/>
      <c r="X68" s="842"/>
      <c r="Y68" s="842"/>
      <c r="Z68" s="842"/>
      <c r="AA68" s="842"/>
      <c r="AB68" s="843"/>
    </row>
    <row r="69" spans="1:28" ht="145" customHeight="1" x14ac:dyDescent="0.35">
      <c r="A69" s="671"/>
      <c r="B69" s="826"/>
      <c r="C69" s="827"/>
      <c r="D69" s="827"/>
      <c r="E69" s="827"/>
      <c r="F69" s="827"/>
      <c r="G69" s="828"/>
      <c r="H69" s="833"/>
      <c r="I69" s="834"/>
      <c r="J69" s="833"/>
      <c r="K69" s="837"/>
      <c r="L69" s="837"/>
      <c r="M69" s="834"/>
      <c r="N69" s="844"/>
      <c r="O69" s="845"/>
      <c r="P69" s="845"/>
      <c r="Q69" s="845"/>
      <c r="R69" s="845"/>
      <c r="S69" s="845"/>
      <c r="T69" s="845"/>
      <c r="U69" s="846"/>
      <c r="V69" s="844" t="s">
        <v>1088</v>
      </c>
      <c r="W69" s="845"/>
      <c r="X69" s="845"/>
      <c r="Y69" s="845"/>
      <c r="Z69" s="845"/>
      <c r="AA69" s="845"/>
      <c r="AB69" s="846"/>
    </row>
    <row r="70" spans="1:28" ht="261" customHeight="1" x14ac:dyDescent="0.35">
      <c r="A70" s="671"/>
      <c r="B70" s="822" t="s">
        <v>469</v>
      </c>
      <c r="C70" s="823"/>
      <c r="D70" s="823"/>
      <c r="E70" s="823"/>
      <c r="F70" s="823"/>
      <c r="G70" s="824"/>
      <c r="H70" s="829">
        <v>0.01</v>
      </c>
      <c r="I70" s="830"/>
      <c r="J70" s="829">
        <v>7.0000000000000007E-2</v>
      </c>
      <c r="K70" s="835"/>
      <c r="L70" s="835"/>
      <c r="M70" s="830"/>
      <c r="N70" s="838" t="s">
        <v>1089</v>
      </c>
      <c r="O70" s="839"/>
      <c r="P70" s="839"/>
      <c r="Q70" s="839"/>
      <c r="R70" s="839"/>
      <c r="S70" s="839"/>
      <c r="T70" s="839"/>
      <c r="U70" s="840"/>
      <c r="V70" s="838" t="s">
        <v>1086</v>
      </c>
      <c r="W70" s="839"/>
      <c r="X70" s="839"/>
      <c r="Y70" s="839"/>
      <c r="Z70" s="839"/>
      <c r="AA70" s="839"/>
      <c r="AB70" s="840"/>
    </row>
    <row r="71" spans="1:28" x14ac:dyDescent="0.35">
      <c r="A71" s="671"/>
      <c r="B71" s="771"/>
      <c r="C71" s="772"/>
      <c r="D71" s="772"/>
      <c r="E71" s="772"/>
      <c r="F71" s="772"/>
      <c r="G71" s="825"/>
      <c r="H71" s="831"/>
      <c r="I71" s="832"/>
      <c r="J71" s="831"/>
      <c r="K71" s="836"/>
      <c r="L71" s="836"/>
      <c r="M71" s="832"/>
      <c r="N71" s="841"/>
      <c r="O71" s="842"/>
      <c r="P71" s="842"/>
      <c r="Q71" s="842"/>
      <c r="R71" s="842"/>
      <c r="S71" s="842"/>
      <c r="T71" s="842"/>
      <c r="U71" s="843"/>
      <c r="V71" s="847"/>
      <c r="W71" s="586"/>
      <c r="X71" s="586"/>
      <c r="Y71" s="586"/>
      <c r="Z71" s="586"/>
      <c r="AA71" s="586"/>
      <c r="AB71" s="587"/>
    </row>
    <row r="72" spans="1:28" ht="87" customHeight="1" x14ac:dyDescent="0.35">
      <c r="A72" s="671"/>
      <c r="B72" s="771"/>
      <c r="C72" s="772"/>
      <c r="D72" s="772"/>
      <c r="E72" s="772"/>
      <c r="F72" s="772"/>
      <c r="G72" s="825"/>
      <c r="H72" s="831"/>
      <c r="I72" s="832"/>
      <c r="J72" s="831"/>
      <c r="K72" s="836"/>
      <c r="L72" s="836"/>
      <c r="M72" s="832"/>
      <c r="N72" s="841"/>
      <c r="O72" s="842"/>
      <c r="P72" s="842"/>
      <c r="Q72" s="842"/>
      <c r="R72" s="842"/>
      <c r="S72" s="842"/>
      <c r="T72" s="842"/>
      <c r="U72" s="843"/>
      <c r="V72" s="841" t="s">
        <v>1090</v>
      </c>
      <c r="W72" s="842"/>
      <c r="X72" s="842"/>
      <c r="Y72" s="842"/>
      <c r="Z72" s="842"/>
      <c r="AA72" s="842"/>
      <c r="AB72" s="843"/>
    </row>
    <row r="73" spans="1:28" ht="116" customHeight="1" x14ac:dyDescent="0.35">
      <c r="A73" s="671"/>
      <c r="B73" s="771"/>
      <c r="C73" s="772"/>
      <c r="D73" s="772"/>
      <c r="E73" s="772"/>
      <c r="F73" s="772"/>
      <c r="G73" s="825"/>
      <c r="H73" s="831"/>
      <c r="I73" s="832"/>
      <c r="J73" s="831"/>
      <c r="K73" s="836"/>
      <c r="L73" s="836"/>
      <c r="M73" s="832"/>
      <c r="N73" s="841"/>
      <c r="O73" s="842"/>
      <c r="P73" s="842"/>
      <c r="Q73" s="842"/>
      <c r="R73" s="842"/>
      <c r="S73" s="842"/>
      <c r="T73" s="842"/>
      <c r="U73" s="843"/>
      <c r="V73" s="841" t="s">
        <v>1091</v>
      </c>
      <c r="W73" s="842"/>
      <c r="X73" s="842"/>
      <c r="Y73" s="842"/>
      <c r="Z73" s="842"/>
      <c r="AA73" s="842"/>
      <c r="AB73" s="843"/>
    </row>
    <row r="74" spans="1:28" x14ac:dyDescent="0.35">
      <c r="A74" s="671"/>
      <c r="B74" s="771"/>
      <c r="C74" s="772"/>
      <c r="D74" s="772"/>
      <c r="E74" s="772"/>
      <c r="F74" s="772"/>
      <c r="G74" s="825"/>
      <c r="H74" s="831"/>
      <c r="I74" s="832"/>
      <c r="J74" s="831"/>
      <c r="K74" s="836"/>
      <c r="L74" s="836"/>
      <c r="M74" s="832"/>
      <c r="N74" s="841"/>
      <c r="O74" s="842"/>
      <c r="P74" s="842"/>
      <c r="Q74" s="842"/>
      <c r="R74" s="842"/>
      <c r="S74" s="842"/>
      <c r="T74" s="842"/>
      <c r="U74" s="843"/>
      <c r="V74" s="841"/>
      <c r="W74" s="842"/>
      <c r="X74" s="842"/>
      <c r="Y74" s="842"/>
      <c r="Z74" s="842"/>
      <c r="AA74" s="842"/>
      <c r="AB74" s="843"/>
    </row>
    <row r="75" spans="1:28" ht="72.5" customHeight="1" x14ac:dyDescent="0.35">
      <c r="A75" s="671"/>
      <c r="B75" s="826"/>
      <c r="C75" s="827"/>
      <c r="D75" s="827"/>
      <c r="E75" s="827"/>
      <c r="F75" s="827"/>
      <c r="G75" s="828"/>
      <c r="H75" s="833"/>
      <c r="I75" s="834"/>
      <c r="J75" s="833"/>
      <c r="K75" s="837"/>
      <c r="L75" s="837"/>
      <c r="M75" s="834"/>
      <c r="N75" s="844"/>
      <c r="O75" s="845"/>
      <c r="P75" s="845"/>
      <c r="Q75" s="845"/>
      <c r="R75" s="845"/>
      <c r="S75" s="845"/>
      <c r="T75" s="845"/>
      <c r="U75" s="846"/>
      <c r="V75" s="844" t="s">
        <v>1092</v>
      </c>
      <c r="W75" s="845"/>
      <c r="X75" s="845"/>
      <c r="Y75" s="845"/>
      <c r="Z75" s="845"/>
      <c r="AA75" s="845"/>
      <c r="AB75" s="846"/>
    </row>
    <row r="76" spans="1:28" ht="246.5" customHeight="1" x14ac:dyDescent="0.35">
      <c r="A76" s="671"/>
      <c r="B76" s="822" t="s">
        <v>470</v>
      </c>
      <c r="C76" s="823"/>
      <c r="D76" s="823"/>
      <c r="E76" s="823"/>
      <c r="F76" s="823"/>
      <c r="G76" s="824"/>
      <c r="H76" s="829">
        <v>0</v>
      </c>
      <c r="I76" s="830"/>
      <c r="J76" s="829">
        <v>7.0000000000000007E-2</v>
      </c>
      <c r="K76" s="835"/>
      <c r="L76" s="835"/>
      <c r="M76" s="830"/>
      <c r="N76" s="838" t="s">
        <v>1093</v>
      </c>
      <c r="O76" s="839"/>
      <c r="P76" s="839"/>
      <c r="Q76" s="839"/>
      <c r="R76" s="839"/>
      <c r="S76" s="839"/>
      <c r="T76" s="839"/>
      <c r="U76" s="840"/>
      <c r="V76" s="838" t="s">
        <v>1086</v>
      </c>
      <c r="W76" s="839"/>
      <c r="X76" s="839"/>
      <c r="Y76" s="839"/>
      <c r="Z76" s="839"/>
      <c r="AA76" s="839"/>
      <c r="AB76" s="840"/>
    </row>
    <row r="77" spans="1:28" x14ac:dyDescent="0.35">
      <c r="A77" s="671"/>
      <c r="B77" s="771"/>
      <c r="C77" s="772"/>
      <c r="D77" s="772"/>
      <c r="E77" s="772"/>
      <c r="F77" s="772"/>
      <c r="G77" s="825"/>
      <c r="H77" s="831"/>
      <c r="I77" s="832"/>
      <c r="J77" s="831"/>
      <c r="K77" s="836"/>
      <c r="L77" s="836"/>
      <c r="M77" s="832"/>
      <c r="N77" s="841"/>
      <c r="O77" s="842"/>
      <c r="P77" s="842"/>
      <c r="Q77" s="842"/>
      <c r="R77" s="842"/>
      <c r="S77" s="842"/>
      <c r="T77" s="842"/>
      <c r="U77" s="843"/>
      <c r="V77" s="847"/>
      <c r="W77" s="586"/>
      <c r="X77" s="586"/>
      <c r="Y77" s="586"/>
      <c r="Z77" s="586"/>
      <c r="AA77" s="586"/>
      <c r="AB77" s="587"/>
    </row>
    <row r="78" spans="1:28" ht="87" customHeight="1" x14ac:dyDescent="0.35">
      <c r="A78" s="671"/>
      <c r="B78" s="771"/>
      <c r="C78" s="772"/>
      <c r="D78" s="772"/>
      <c r="E78" s="772"/>
      <c r="F78" s="772"/>
      <c r="G78" s="825"/>
      <c r="H78" s="831"/>
      <c r="I78" s="832"/>
      <c r="J78" s="831"/>
      <c r="K78" s="836"/>
      <c r="L78" s="836"/>
      <c r="M78" s="832"/>
      <c r="N78" s="841"/>
      <c r="O78" s="842"/>
      <c r="P78" s="842"/>
      <c r="Q78" s="842"/>
      <c r="R78" s="842"/>
      <c r="S78" s="842"/>
      <c r="T78" s="842"/>
      <c r="U78" s="843"/>
      <c r="V78" s="841" t="s">
        <v>1094</v>
      </c>
      <c r="W78" s="842"/>
      <c r="X78" s="842"/>
      <c r="Y78" s="842"/>
      <c r="Z78" s="842"/>
      <c r="AA78" s="842"/>
      <c r="AB78" s="843"/>
    </row>
    <row r="79" spans="1:28" ht="87" customHeight="1" x14ac:dyDescent="0.35">
      <c r="A79" s="671"/>
      <c r="B79" s="771"/>
      <c r="C79" s="772"/>
      <c r="D79" s="772"/>
      <c r="E79" s="772"/>
      <c r="F79" s="772"/>
      <c r="G79" s="825"/>
      <c r="H79" s="831"/>
      <c r="I79" s="832"/>
      <c r="J79" s="831"/>
      <c r="K79" s="836"/>
      <c r="L79" s="836"/>
      <c r="M79" s="832"/>
      <c r="N79" s="841"/>
      <c r="O79" s="842"/>
      <c r="P79" s="842"/>
      <c r="Q79" s="842"/>
      <c r="R79" s="842"/>
      <c r="S79" s="842"/>
      <c r="T79" s="842"/>
      <c r="U79" s="843"/>
      <c r="V79" s="841" t="s">
        <v>1095</v>
      </c>
      <c r="W79" s="842"/>
      <c r="X79" s="842"/>
      <c r="Y79" s="842"/>
      <c r="Z79" s="842"/>
      <c r="AA79" s="842"/>
      <c r="AB79" s="843"/>
    </row>
    <row r="80" spans="1:28" x14ac:dyDescent="0.35">
      <c r="A80" s="671"/>
      <c r="B80" s="771"/>
      <c r="C80" s="772"/>
      <c r="D80" s="772"/>
      <c r="E80" s="772"/>
      <c r="F80" s="772"/>
      <c r="G80" s="825"/>
      <c r="H80" s="831"/>
      <c r="I80" s="832"/>
      <c r="J80" s="831"/>
      <c r="K80" s="836"/>
      <c r="L80" s="836"/>
      <c r="M80" s="832"/>
      <c r="N80" s="841"/>
      <c r="O80" s="842"/>
      <c r="P80" s="842"/>
      <c r="Q80" s="842"/>
      <c r="R80" s="842"/>
      <c r="S80" s="842"/>
      <c r="T80" s="842"/>
      <c r="U80" s="843"/>
      <c r="V80" s="841"/>
      <c r="W80" s="842"/>
      <c r="X80" s="842"/>
      <c r="Y80" s="842"/>
      <c r="Z80" s="842"/>
      <c r="AA80" s="842"/>
      <c r="AB80" s="843"/>
    </row>
    <row r="81" spans="1:28" ht="145" customHeight="1" x14ac:dyDescent="0.35">
      <c r="A81" s="671"/>
      <c r="B81" s="826"/>
      <c r="C81" s="827"/>
      <c r="D81" s="827"/>
      <c r="E81" s="827"/>
      <c r="F81" s="827"/>
      <c r="G81" s="828"/>
      <c r="H81" s="833"/>
      <c r="I81" s="834"/>
      <c r="J81" s="833"/>
      <c r="K81" s="837"/>
      <c r="L81" s="837"/>
      <c r="M81" s="834"/>
      <c r="N81" s="844"/>
      <c r="O81" s="845"/>
      <c r="P81" s="845"/>
      <c r="Q81" s="845"/>
      <c r="R81" s="845"/>
      <c r="S81" s="845"/>
      <c r="T81" s="845"/>
      <c r="U81" s="846"/>
      <c r="V81" s="844" t="s">
        <v>1096</v>
      </c>
      <c r="W81" s="845"/>
      <c r="X81" s="845"/>
      <c r="Y81" s="845"/>
      <c r="Z81" s="845"/>
      <c r="AA81" s="845"/>
      <c r="AB81" s="846"/>
    </row>
    <row r="82" spans="1:28" ht="261" customHeight="1" x14ac:dyDescent="0.35">
      <c r="A82" s="671"/>
      <c r="B82" s="822" t="s">
        <v>471</v>
      </c>
      <c r="C82" s="823"/>
      <c r="D82" s="823"/>
      <c r="E82" s="823"/>
      <c r="F82" s="823"/>
      <c r="G82" s="824"/>
      <c r="H82" s="829">
        <v>0</v>
      </c>
      <c r="I82" s="830"/>
      <c r="J82" s="829">
        <v>0.06</v>
      </c>
      <c r="K82" s="835"/>
      <c r="L82" s="835"/>
      <c r="M82" s="830"/>
      <c r="N82" s="854" t="s">
        <v>1097</v>
      </c>
      <c r="O82" s="855"/>
      <c r="P82" s="855"/>
      <c r="Q82" s="855"/>
      <c r="R82" s="855"/>
      <c r="S82" s="855"/>
      <c r="T82" s="855"/>
      <c r="U82" s="856"/>
      <c r="V82" s="838" t="s">
        <v>1086</v>
      </c>
      <c r="W82" s="839"/>
      <c r="X82" s="839"/>
      <c r="Y82" s="839"/>
      <c r="Z82" s="839"/>
      <c r="AA82" s="839"/>
      <c r="AB82" s="839"/>
    </row>
    <row r="83" spans="1:28" x14ac:dyDescent="0.35">
      <c r="A83" s="671"/>
      <c r="B83" s="771"/>
      <c r="C83" s="772"/>
      <c r="D83" s="772"/>
      <c r="E83" s="772"/>
      <c r="F83" s="772"/>
      <c r="G83" s="825"/>
      <c r="H83" s="831"/>
      <c r="I83" s="832"/>
      <c r="J83" s="831"/>
      <c r="K83" s="836"/>
      <c r="L83" s="836"/>
      <c r="M83" s="832"/>
      <c r="N83" s="857"/>
      <c r="O83" s="858"/>
      <c r="P83" s="858"/>
      <c r="Q83" s="858"/>
      <c r="R83" s="858"/>
      <c r="S83" s="858"/>
      <c r="T83" s="858"/>
      <c r="U83" s="859"/>
      <c r="V83" s="847"/>
      <c r="W83" s="586"/>
      <c r="X83" s="586"/>
      <c r="Y83" s="586"/>
      <c r="Z83" s="586"/>
      <c r="AA83" s="586"/>
      <c r="AB83" s="586"/>
    </row>
    <row r="84" spans="1:28" ht="101.5" customHeight="1" x14ac:dyDescent="0.35">
      <c r="A84" s="671"/>
      <c r="B84" s="771"/>
      <c r="C84" s="772"/>
      <c r="D84" s="772"/>
      <c r="E84" s="772"/>
      <c r="F84" s="772"/>
      <c r="G84" s="825"/>
      <c r="H84" s="831"/>
      <c r="I84" s="832"/>
      <c r="J84" s="831"/>
      <c r="K84" s="836"/>
      <c r="L84" s="836"/>
      <c r="M84" s="832"/>
      <c r="N84" s="857" t="s">
        <v>1098</v>
      </c>
      <c r="O84" s="858"/>
      <c r="P84" s="858"/>
      <c r="Q84" s="858"/>
      <c r="R84" s="858"/>
      <c r="S84" s="858"/>
      <c r="T84" s="858"/>
      <c r="U84" s="859"/>
      <c r="V84" s="841" t="s">
        <v>1099</v>
      </c>
      <c r="W84" s="842"/>
      <c r="X84" s="842"/>
      <c r="Y84" s="842"/>
      <c r="Z84" s="842"/>
      <c r="AA84" s="842"/>
      <c r="AB84" s="842"/>
    </row>
    <row r="85" spans="1:28" ht="87" customHeight="1" x14ac:dyDescent="0.35">
      <c r="A85" s="671"/>
      <c r="B85" s="771"/>
      <c r="C85" s="772"/>
      <c r="D85" s="772"/>
      <c r="E85" s="772"/>
      <c r="F85" s="772"/>
      <c r="G85" s="825"/>
      <c r="H85" s="831"/>
      <c r="I85" s="832"/>
      <c r="J85" s="831"/>
      <c r="K85" s="836"/>
      <c r="L85" s="836"/>
      <c r="M85" s="832"/>
      <c r="N85" s="857"/>
      <c r="O85" s="858"/>
      <c r="P85" s="858"/>
      <c r="Q85" s="858"/>
      <c r="R85" s="858"/>
      <c r="S85" s="858"/>
      <c r="T85" s="858"/>
      <c r="U85" s="859"/>
      <c r="V85" s="841" t="s">
        <v>1100</v>
      </c>
      <c r="W85" s="842"/>
      <c r="X85" s="842"/>
      <c r="Y85" s="842"/>
      <c r="Z85" s="842"/>
      <c r="AA85" s="842"/>
      <c r="AB85" s="842"/>
    </row>
    <row r="86" spans="1:28" ht="72.5" customHeight="1" thickBot="1" x14ac:dyDescent="0.4">
      <c r="A86" s="671"/>
      <c r="B86" s="848"/>
      <c r="C86" s="849"/>
      <c r="D86" s="849"/>
      <c r="E86" s="849"/>
      <c r="F86" s="849"/>
      <c r="G86" s="850"/>
      <c r="H86" s="851"/>
      <c r="I86" s="852"/>
      <c r="J86" s="851"/>
      <c r="K86" s="853"/>
      <c r="L86" s="853"/>
      <c r="M86" s="852"/>
      <c r="N86" s="860"/>
      <c r="O86" s="861"/>
      <c r="P86" s="861"/>
      <c r="Q86" s="861"/>
      <c r="R86" s="861"/>
      <c r="S86" s="861"/>
      <c r="T86" s="861"/>
      <c r="U86" s="862"/>
      <c r="V86" s="863" t="s">
        <v>1101</v>
      </c>
      <c r="W86" s="552"/>
      <c r="X86" s="552"/>
      <c r="Y86" s="552"/>
      <c r="Z86" s="552"/>
      <c r="AA86" s="552"/>
      <c r="AB86" s="552"/>
    </row>
    <row r="87" spans="1:28" ht="15" thickBot="1" x14ac:dyDescent="0.4">
      <c r="A87" s="234"/>
      <c r="B87" s="503"/>
      <c r="C87" s="504"/>
      <c r="D87" s="504"/>
      <c r="E87" s="504"/>
      <c r="F87" s="504"/>
      <c r="G87" s="504"/>
      <c r="H87" s="504"/>
      <c r="I87" s="504"/>
      <c r="J87" s="504"/>
      <c r="K87" s="504"/>
      <c r="L87" s="504"/>
      <c r="M87" s="504"/>
      <c r="N87" s="504"/>
      <c r="O87" s="504"/>
      <c r="P87" s="504"/>
      <c r="Q87" s="504"/>
      <c r="R87" s="504"/>
      <c r="S87" s="504"/>
      <c r="T87" s="504"/>
      <c r="U87" s="504"/>
      <c r="V87" s="504"/>
      <c r="W87" s="504"/>
      <c r="X87" s="504"/>
      <c r="Y87" s="504"/>
      <c r="Z87" s="504"/>
      <c r="AA87" s="504"/>
      <c r="AB87" s="504"/>
    </row>
    <row r="88" spans="1:28" x14ac:dyDescent="0.35">
      <c r="A88" s="234"/>
      <c r="B88" s="714" t="s">
        <v>856</v>
      </c>
      <c r="C88" s="715"/>
      <c r="D88" s="715"/>
      <c r="E88" s="715"/>
      <c r="F88" s="715"/>
      <c r="G88" s="715"/>
      <c r="H88" s="715" t="s">
        <v>857</v>
      </c>
      <c r="I88" s="715"/>
      <c r="J88" s="715"/>
      <c r="K88" s="715"/>
      <c r="L88" s="715"/>
      <c r="M88" s="715"/>
      <c r="N88" s="715"/>
      <c r="O88" s="715"/>
      <c r="P88" s="715"/>
      <c r="Q88" s="715"/>
      <c r="R88" s="718"/>
      <c r="S88" s="714" t="s">
        <v>858</v>
      </c>
      <c r="T88" s="715"/>
      <c r="U88" s="715"/>
      <c r="V88" s="715"/>
      <c r="W88" s="715"/>
      <c r="X88" s="715"/>
      <c r="Y88" s="715"/>
      <c r="Z88" s="715"/>
      <c r="AA88" s="715"/>
      <c r="AB88" s="715"/>
    </row>
    <row r="89" spans="1:28" ht="15" thickBot="1" x14ac:dyDescent="0.4">
      <c r="A89" s="234"/>
      <c r="B89" s="716"/>
      <c r="C89" s="717"/>
      <c r="D89" s="717"/>
      <c r="E89" s="717"/>
      <c r="F89" s="717"/>
      <c r="G89" s="717"/>
      <c r="H89" s="717"/>
      <c r="I89" s="717"/>
      <c r="J89" s="717"/>
      <c r="K89" s="717"/>
      <c r="L89" s="717"/>
      <c r="M89" s="717"/>
      <c r="N89" s="717"/>
      <c r="O89" s="717"/>
      <c r="P89" s="717"/>
      <c r="Q89" s="717"/>
      <c r="R89" s="719"/>
      <c r="S89" s="716"/>
      <c r="T89" s="717"/>
      <c r="U89" s="717"/>
      <c r="V89" s="717"/>
      <c r="W89" s="717"/>
      <c r="X89" s="717"/>
      <c r="Y89" s="717"/>
      <c r="Z89" s="717"/>
      <c r="AA89" s="717"/>
      <c r="AB89" s="717"/>
    </row>
    <row r="90" spans="1:28" ht="56" customHeight="1" thickBot="1" x14ac:dyDescent="0.4">
      <c r="A90" s="234"/>
      <c r="B90" s="720">
        <v>0.05</v>
      </c>
      <c r="C90" s="721"/>
      <c r="D90" s="721"/>
      <c r="E90" s="721"/>
      <c r="F90" s="721"/>
      <c r="G90" s="722"/>
      <c r="H90" s="864" t="s">
        <v>1102</v>
      </c>
      <c r="I90" s="865"/>
      <c r="J90" s="865"/>
      <c r="K90" s="865"/>
      <c r="L90" s="865"/>
      <c r="M90" s="865"/>
      <c r="N90" s="865"/>
      <c r="O90" s="865"/>
      <c r="P90" s="865"/>
      <c r="Q90" s="865"/>
      <c r="R90" s="866"/>
      <c r="S90" s="503"/>
      <c r="T90" s="504"/>
      <c r="U90" s="504"/>
      <c r="V90" s="504"/>
      <c r="W90" s="504"/>
      <c r="X90" s="504"/>
      <c r="Y90" s="504"/>
      <c r="Z90" s="504"/>
      <c r="AA90" s="504"/>
      <c r="AB90" s="504"/>
    </row>
    <row r="91" spans="1:28" ht="15" thickBot="1" x14ac:dyDescent="0.4">
      <c r="A91" s="234"/>
      <c r="B91" s="700"/>
      <c r="C91" s="701"/>
      <c r="D91" s="701"/>
      <c r="E91" s="701"/>
      <c r="F91" s="701"/>
      <c r="G91" s="701"/>
      <c r="H91" s="701"/>
      <c r="I91" s="701"/>
      <c r="J91" s="701"/>
      <c r="K91" s="701"/>
      <c r="L91" s="701"/>
      <c r="M91" s="701"/>
      <c r="N91" s="701"/>
      <c r="O91" s="701"/>
      <c r="P91" s="701"/>
      <c r="Q91" s="701"/>
      <c r="R91" s="701"/>
      <c r="S91" s="701"/>
      <c r="T91" s="701"/>
      <c r="U91" s="701"/>
      <c r="V91" s="701"/>
      <c r="W91" s="701"/>
      <c r="X91" s="701"/>
      <c r="Y91" s="701"/>
      <c r="Z91" s="701"/>
      <c r="AA91" s="701"/>
      <c r="AB91" s="701"/>
    </row>
    <row r="92" spans="1:28" ht="14.5" customHeight="1" x14ac:dyDescent="0.35">
      <c r="A92" s="671"/>
      <c r="B92" s="702" t="s">
        <v>861</v>
      </c>
      <c r="C92" s="703"/>
      <c r="D92" s="703"/>
      <c r="E92" s="703"/>
      <c r="F92" s="703"/>
      <c r="G92" s="703"/>
      <c r="H92" s="704"/>
      <c r="I92" s="867" t="s">
        <v>1103</v>
      </c>
      <c r="J92" s="868"/>
      <c r="K92" s="868"/>
      <c r="L92" s="868"/>
      <c r="M92" s="868"/>
      <c r="N92" s="868"/>
      <c r="O92" s="868"/>
      <c r="P92" s="869"/>
      <c r="Q92" s="702" t="s">
        <v>863</v>
      </c>
      <c r="R92" s="703"/>
      <c r="S92" s="703"/>
      <c r="T92" s="703"/>
      <c r="U92" s="704"/>
      <c r="V92" s="784" t="s">
        <v>1106</v>
      </c>
      <c r="W92" s="785"/>
      <c r="X92" s="785"/>
      <c r="Y92" s="785"/>
      <c r="Z92" s="785"/>
      <c r="AA92" s="785"/>
      <c r="AB92" s="785"/>
    </row>
    <row r="93" spans="1:28" ht="14.5" customHeight="1" x14ac:dyDescent="0.35">
      <c r="A93" s="671"/>
      <c r="B93" s="705"/>
      <c r="C93" s="706"/>
      <c r="D93" s="706"/>
      <c r="E93" s="706"/>
      <c r="F93" s="706"/>
      <c r="G93" s="706"/>
      <c r="H93" s="707"/>
      <c r="I93" s="870" t="s">
        <v>1104</v>
      </c>
      <c r="J93" s="871"/>
      <c r="K93" s="871"/>
      <c r="L93" s="871"/>
      <c r="M93" s="871"/>
      <c r="N93" s="871"/>
      <c r="O93" s="871"/>
      <c r="P93" s="872"/>
      <c r="Q93" s="705"/>
      <c r="R93" s="706"/>
      <c r="S93" s="706"/>
      <c r="T93" s="706"/>
      <c r="U93" s="707"/>
      <c r="V93" s="787" t="s">
        <v>1107</v>
      </c>
      <c r="W93" s="788"/>
      <c r="X93" s="788"/>
      <c r="Y93" s="788"/>
      <c r="Z93" s="788"/>
      <c r="AA93" s="788"/>
      <c r="AB93" s="788"/>
    </row>
    <row r="94" spans="1:28" ht="14.5" customHeight="1" x14ac:dyDescent="0.35">
      <c r="A94" s="234"/>
      <c r="B94" s="705"/>
      <c r="C94" s="706"/>
      <c r="D94" s="706"/>
      <c r="E94" s="706"/>
      <c r="F94" s="706"/>
      <c r="G94" s="706"/>
      <c r="H94" s="707"/>
      <c r="I94" s="870" t="s">
        <v>1105</v>
      </c>
      <c r="J94" s="871"/>
      <c r="K94" s="871"/>
      <c r="L94" s="871"/>
      <c r="M94" s="871"/>
      <c r="N94" s="871"/>
      <c r="O94" s="871"/>
      <c r="P94" s="872"/>
      <c r="Q94" s="705"/>
      <c r="R94" s="706"/>
      <c r="S94" s="706"/>
      <c r="T94" s="706"/>
      <c r="U94" s="707"/>
      <c r="V94" s="787" t="s">
        <v>1108</v>
      </c>
      <c r="W94" s="788"/>
      <c r="X94" s="788"/>
      <c r="Y94" s="788"/>
      <c r="Z94" s="788"/>
      <c r="AA94" s="788"/>
      <c r="AB94" s="788"/>
    </row>
    <row r="95" spans="1:28" x14ac:dyDescent="0.35">
      <c r="A95" s="234"/>
      <c r="B95" s="234"/>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234"/>
      <c r="AB95" s="234"/>
    </row>
    <row r="96" spans="1:28" x14ac:dyDescent="0.35">
      <c r="A96" s="234"/>
      <c r="B96" s="234"/>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234"/>
      <c r="AB96" s="234"/>
    </row>
    <row r="97" spans="1:28" x14ac:dyDescent="0.35">
      <c r="A97" s="234"/>
      <c r="B97" s="234"/>
      <c r="C97" s="234"/>
      <c r="D97" s="234"/>
      <c r="E97" s="234"/>
      <c r="F97" s="234"/>
      <c r="G97" s="234"/>
      <c r="H97" s="234"/>
      <c r="I97" s="234"/>
      <c r="J97" s="234"/>
      <c r="K97" s="234"/>
      <c r="L97" s="234"/>
      <c r="M97" s="234"/>
      <c r="N97" s="234"/>
      <c r="O97" s="234"/>
      <c r="P97" s="234"/>
      <c r="Q97" s="234"/>
      <c r="R97" s="234"/>
      <c r="S97" s="234"/>
      <c r="T97" s="234"/>
      <c r="U97" s="234"/>
      <c r="V97" s="234"/>
      <c r="W97" s="234"/>
      <c r="X97" s="234"/>
      <c r="Y97" s="234"/>
      <c r="Z97" s="234"/>
      <c r="AA97" s="234"/>
      <c r="AB97" s="234"/>
    </row>
    <row r="98" spans="1:28" x14ac:dyDescent="0.35">
      <c r="A98" s="234"/>
      <c r="B98" s="234"/>
      <c r="C98" s="234"/>
      <c r="D98" s="234"/>
      <c r="E98" s="234"/>
      <c r="F98" s="234"/>
      <c r="G98" s="234"/>
      <c r="H98" s="234"/>
      <c r="I98" s="234"/>
      <c r="J98" s="234"/>
      <c r="K98" s="234"/>
      <c r="L98" s="234"/>
      <c r="M98" s="234"/>
      <c r="N98" s="234"/>
      <c r="O98" s="234"/>
      <c r="P98" s="234"/>
      <c r="Q98" s="234"/>
      <c r="R98" s="234"/>
      <c r="S98" s="234"/>
      <c r="T98" s="234"/>
      <c r="U98" s="234"/>
      <c r="V98" s="234"/>
      <c r="W98" s="234"/>
      <c r="X98" s="234"/>
      <c r="Y98" s="234"/>
      <c r="Z98" s="234"/>
      <c r="AA98" s="234"/>
      <c r="AB98" s="234"/>
    </row>
    <row r="99" spans="1:28" x14ac:dyDescent="0.35">
      <c r="A99" s="234"/>
      <c r="B99" s="234"/>
      <c r="C99" s="234"/>
      <c r="D99" s="234"/>
      <c r="E99" s="234"/>
      <c r="F99" s="234"/>
      <c r="G99" s="234"/>
      <c r="H99" s="234"/>
      <c r="I99" s="234"/>
      <c r="J99" s="234"/>
      <c r="K99" s="234"/>
      <c r="L99" s="234"/>
      <c r="M99" s="234"/>
      <c r="N99" s="234"/>
      <c r="O99" s="234"/>
      <c r="P99" s="234"/>
      <c r="Q99" s="234"/>
      <c r="R99" s="234"/>
      <c r="S99" s="234"/>
      <c r="T99" s="234"/>
      <c r="U99" s="234"/>
      <c r="V99" s="234"/>
      <c r="W99" s="234"/>
      <c r="X99" s="234"/>
      <c r="Y99" s="234"/>
      <c r="Z99" s="234"/>
      <c r="AA99" s="234"/>
      <c r="AB99" s="234"/>
    </row>
    <row r="100" spans="1:28" x14ac:dyDescent="0.35">
      <c r="A100" s="234"/>
      <c r="B100" s="234"/>
      <c r="C100" s="234"/>
      <c r="D100" s="234"/>
      <c r="E100" s="234"/>
      <c r="F100" s="234"/>
      <c r="G100" s="234"/>
      <c r="H100" s="234"/>
      <c r="I100" s="234"/>
      <c r="J100" s="234"/>
      <c r="K100" s="234"/>
      <c r="L100" s="234"/>
      <c r="M100" s="234"/>
      <c r="N100" s="234"/>
      <c r="O100" s="234"/>
      <c r="P100" s="234"/>
      <c r="Q100" s="234"/>
      <c r="R100" s="234"/>
      <c r="S100" s="234"/>
      <c r="T100" s="234"/>
      <c r="U100" s="234"/>
      <c r="V100" s="234"/>
      <c r="W100" s="234"/>
      <c r="X100" s="234"/>
      <c r="Y100" s="234"/>
      <c r="Z100" s="234"/>
      <c r="AA100" s="234"/>
      <c r="AB100" s="234"/>
    </row>
    <row r="101" spans="1:28" x14ac:dyDescent="0.35">
      <c r="A101" s="234"/>
      <c r="B101" s="234"/>
      <c r="C101" s="234"/>
      <c r="D101" s="234"/>
      <c r="E101" s="234"/>
      <c r="F101" s="234"/>
      <c r="G101" s="234"/>
      <c r="H101" s="234"/>
      <c r="I101" s="234"/>
      <c r="J101" s="234"/>
      <c r="K101" s="234"/>
      <c r="L101" s="234"/>
      <c r="M101" s="234"/>
      <c r="N101" s="234"/>
      <c r="O101" s="234"/>
      <c r="P101" s="234"/>
      <c r="Q101" s="234"/>
      <c r="R101" s="234"/>
      <c r="S101" s="234"/>
      <c r="T101" s="234"/>
      <c r="U101" s="234"/>
      <c r="V101" s="234"/>
      <c r="W101" s="234"/>
      <c r="X101" s="234"/>
      <c r="Y101" s="234"/>
      <c r="Z101" s="234"/>
      <c r="AA101" s="234"/>
      <c r="AB101" s="234"/>
    </row>
    <row r="102" spans="1:28" ht="6" customHeight="1" x14ac:dyDescent="0.35">
      <c r="A102" s="234"/>
      <c r="B102" s="234"/>
      <c r="C102" s="234"/>
      <c r="D102" s="234"/>
      <c r="E102" s="234"/>
      <c r="F102" s="234"/>
      <c r="G102" s="234"/>
      <c r="H102" s="234"/>
      <c r="I102" s="234"/>
      <c r="J102" s="234"/>
      <c r="K102" s="234"/>
      <c r="L102" s="234"/>
      <c r="M102" s="234"/>
      <c r="N102" s="234"/>
      <c r="O102" s="234"/>
      <c r="P102" s="234"/>
      <c r="Q102" s="234"/>
      <c r="R102" s="234"/>
      <c r="S102" s="234"/>
      <c r="T102" s="234"/>
      <c r="U102" s="234"/>
      <c r="V102" s="234"/>
      <c r="W102" s="234"/>
      <c r="X102" s="234"/>
      <c r="Y102" s="234"/>
      <c r="Z102" s="234"/>
      <c r="AA102" s="234"/>
      <c r="AB102" s="234"/>
    </row>
    <row r="103" spans="1:28" x14ac:dyDescent="0.35">
      <c r="A103" s="234"/>
      <c r="B103" s="234"/>
      <c r="C103" s="234"/>
      <c r="D103" s="234"/>
      <c r="E103" s="234"/>
      <c r="F103" s="234"/>
      <c r="G103" s="234"/>
      <c r="H103" s="234"/>
      <c r="I103" s="234"/>
      <c r="J103" s="234"/>
      <c r="K103" s="234"/>
      <c r="L103" s="234"/>
      <c r="M103" s="234"/>
      <c r="N103" s="234"/>
      <c r="O103" s="234"/>
      <c r="P103" s="234"/>
      <c r="Q103" s="234"/>
      <c r="R103" s="234"/>
      <c r="S103" s="234"/>
      <c r="T103" s="234"/>
      <c r="U103" s="234"/>
      <c r="V103" s="234"/>
      <c r="W103" s="234"/>
      <c r="X103" s="234"/>
      <c r="Y103" s="234"/>
      <c r="Z103" s="234"/>
      <c r="AA103" s="234"/>
      <c r="AB103" s="234"/>
    </row>
    <row r="104" spans="1:28" x14ac:dyDescent="0.35">
      <c r="A104" s="234"/>
      <c r="B104" s="234"/>
      <c r="C104" s="234"/>
      <c r="D104" s="234"/>
      <c r="E104" s="234"/>
      <c r="F104" s="234"/>
      <c r="G104" s="234"/>
      <c r="H104" s="234"/>
      <c r="I104" s="234"/>
      <c r="J104" s="234"/>
      <c r="K104" s="234"/>
      <c r="L104" s="234"/>
      <c r="M104" s="234"/>
      <c r="N104" s="234"/>
      <c r="O104" s="234"/>
      <c r="P104" s="234"/>
      <c r="Q104" s="234"/>
      <c r="R104" s="234"/>
      <c r="S104" s="234"/>
      <c r="T104" s="234"/>
      <c r="U104" s="234"/>
      <c r="V104" s="234"/>
      <c r="W104" s="234"/>
      <c r="X104" s="234"/>
      <c r="Y104" s="234"/>
      <c r="Z104" s="234"/>
      <c r="AA104" s="234"/>
      <c r="AB104" s="234"/>
    </row>
    <row r="105" spans="1:28" x14ac:dyDescent="0.35">
      <c r="A105" s="234"/>
      <c r="B105" s="234"/>
      <c r="C105" s="234"/>
      <c r="D105" s="234"/>
      <c r="E105" s="234"/>
      <c r="F105" s="234"/>
      <c r="G105" s="234"/>
      <c r="H105" s="234"/>
      <c r="I105" s="234"/>
      <c r="J105" s="234"/>
      <c r="K105" s="234"/>
      <c r="L105" s="234"/>
      <c r="M105" s="234"/>
      <c r="N105" s="234"/>
      <c r="O105" s="234"/>
      <c r="P105" s="234"/>
      <c r="Q105" s="234"/>
      <c r="R105" s="234"/>
      <c r="S105" s="234"/>
      <c r="T105" s="234"/>
      <c r="U105" s="234"/>
      <c r="V105" s="234"/>
      <c r="W105" s="234"/>
      <c r="X105" s="234"/>
      <c r="Y105" s="234"/>
      <c r="Z105" s="234"/>
      <c r="AA105" s="234"/>
      <c r="AB105" s="234"/>
    </row>
    <row r="106" spans="1:28" x14ac:dyDescent="0.35">
      <c r="A106" s="234"/>
      <c r="B106" s="234"/>
      <c r="C106" s="234"/>
      <c r="D106" s="234"/>
      <c r="E106" s="234"/>
      <c r="F106" s="234"/>
      <c r="G106" s="234"/>
      <c r="H106" s="234"/>
      <c r="I106" s="234"/>
      <c r="J106" s="234"/>
      <c r="K106" s="234"/>
      <c r="L106" s="234"/>
      <c r="M106" s="234"/>
      <c r="N106" s="234"/>
      <c r="O106" s="234"/>
      <c r="P106" s="234"/>
      <c r="Q106" s="234"/>
      <c r="R106" s="234"/>
      <c r="S106" s="234"/>
      <c r="T106" s="234"/>
      <c r="U106" s="234"/>
      <c r="V106" s="234"/>
      <c r="W106" s="234"/>
      <c r="X106" s="234"/>
      <c r="Y106" s="234"/>
      <c r="Z106" s="234"/>
      <c r="AA106" s="234"/>
      <c r="AB106" s="234"/>
    </row>
    <row r="107" spans="1:28" x14ac:dyDescent="0.35">
      <c r="A107" s="234"/>
      <c r="B107" s="234"/>
      <c r="C107" s="234"/>
      <c r="D107" s="234"/>
      <c r="E107" s="234"/>
      <c r="F107" s="234"/>
      <c r="G107" s="234"/>
      <c r="H107" s="234"/>
      <c r="I107" s="234"/>
      <c r="J107" s="234"/>
      <c r="K107" s="234"/>
      <c r="L107" s="234"/>
      <c r="M107" s="234"/>
      <c r="N107" s="234"/>
      <c r="O107" s="234"/>
      <c r="P107" s="234"/>
      <c r="Q107" s="234"/>
      <c r="R107" s="234"/>
      <c r="S107" s="234"/>
      <c r="T107" s="234"/>
      <c r="U107" s="234"/>
      <c r="V107" s="234"/>
      <c r="W107" s="234"/>
      <c r="X107" s="234"/>
      <c r="Y107" s="234"/>
      <c r="Z107" s="234"/>
      <c r="AA107" s="234"/>
      <c r="AB107" s="234"/>
    </row>
    <row r="108" spans="1:28" x14ac:dyDescent="0.35">
      <c r="A108" s="234"/>
      <c r="B108" s="234"/>
      <c r="C108" s="234"/>
      <c r="D108" s="234"/>
      <c r="E108" s="234"/>
      <c r="F108" s="234"/>
      <c r="G108" s="234"/>
      <c r="H108" s="234"/>
      <c r="I108" s="234"/>
      <c r="J108" s="234"/>
      <c r="K108" s="234"/>
      <c r="L108" s="234"/>
      <c r="M108" s="234"/>
      <c r="N108" s="234"/>
      <c r="O108" s="234"/>
      <c r="P108" s="234"/>
      <c r="Q108" s="234"/>
      <c r="R108" s="234"/>
      <c r="S108" s="234"/>
      <c r="T108" s="234"/>
      <c r="U108" s="234"/>
      <c r="V108" s="234"/>
      <c r="W108" s="234"/>
      <c r="X108" s="234"/>
      <c r="Y108" s="234"/>
      <c r="Z108" s="234"/>
      <c r="AA108" s="234"/>
      <c r="AB108" s="234"/>
    </row>
    <row r="109" spans="1:28" x14ac:dyDescent="0.35">
      <c r="A109" s="234"/>
      <c r="B109" s="234"/>
      <c r="C109" s="234"/>
      <c r="D109" s="234"/>
      <c r="E109" s="234"/>
      <c r="F109" s="234"/>
      <c r="G109" s="234"/>
      <c r="H109" s="234"/>
      <c r="I109" s="234"/>
      <c r="J109" s="234"/>
      <c r="K109" s="234"/>
      <c r="L109" s="234"/>
      <c r="M109" s="234"/>
      <c r="N109" s="234"/>
      <c r="O109" s="234"/>
      <c r="P109" s="234"/>
      <c r="Q109" s="234"/>
      <c r="R109" s="234"/>
      <c r="S109" s="234"/>
      <c r="T109" s="234"/>
      <c r="U109" s="234"/>
      <c r="V109" s="234"/>
      <c r="W109" s="234"/>
      <c r="X109" s="234"/>
      <c r="Y109" s="234"/>
      <c r="Z109" s="234"/>
      <c r="AA109" s="234"/>
      <c r="AB109" s="234"/>
    </row>
    <row r="110" spans="1:28" x14ac:dyDescent="0.35">
      <c r="A110" s="234"/>
      <c r="B110" s="234"/>
      <c r="C110" s="234"/>
      <c r="D110" s="234"/>
      <c r="E110" s="234"/>
      <c r="F110" s="234"/>
      <c r="G110" s="234"/>
      <c r="H110" s="234"/>
      <c r="I110" s="234"/>
      <c r="J110" s="234"/>
      <c r="K110" s="234"/>
      <c r="L110" s="234"/>
      <c r="M110" s="234"/>
      <c r="N110" s="234"/>
      <c r="O110" s="234"/>
      <c r="P110" s="234"/>
      <c r="Q110" s="234"/>
      <c r="R110" s="234"/>
      <c r="S110" s="234"/>
      <c r="T110" s="234"/>
      <c r="U110" s="234"/>
      <c r="V110" s="234"/>
      <c r="W110" s="234"/>
      <c r="X110" s="234"/>
      <c r="Y110" s="234"/>
      <c r="Z110" s="234"/>
      <c r="AA110" s="234"/>
      <c r="AB110" s="234"/>
    </row>
    <row r="111" spans="1:28" x14ac:dyDescent="0.35">
      <c r="A111" s="234"/>
      <c r="B111" s="234"/>
      <c r="C111" s="234"/>
      <c r="D111" s="234"/>
      <c r="E111" s="234"/>
      <c r="F111" s="234"/>
      <c r="G111" s="234"/>
      <c r="H111" s="234"/>
      <c r="I111" s="234"/>
      <c r="J111" s="234"/>
      <c r="K111" s="234"/>
      <c r="L111" s="234"/>
      <c r="M111" s="234"/>
      <c r="N111" s="234"/>
      <c r="O111" s="234"/>
      <c r="P111" s="234"/>
      <c r="Q111" s="234"/>
      <c r="R111" s="234"/>
      <c r="S111" s="234"/>
      <c r="T111" s="234"/>
      <c r="U111" s="234"/>
      <c r="V111" s="234"/>
      <c r="W111" s="234"/>
      <c r="X111" s="234"/>
      <c r="Y111" s="234"/>
      <c r="Z111" s="234"/>
      <c r="AA111" s="234"/>
      <c r="AB111" s="234"/>
    </row>
    <row r="112" spans="1:28" x14ac:dyDescent="0.35">
      <c r="A112" s="234"/>
      <c r="B112" s="234"/>
      <c r="C112" s="234"/>
      <c r="D112" s="234"/>
      <c r="E112" s="234"/>
      <c r="F112" s="234"/>
      <c r="G112" s="234"/>
      <c r="H112" s="234"/>
      <c r="I112" s="234"/>
      <c r="J112" s="234"/>
      <c r="K112" s="234"/>
      <c r="L112" s="234"/>
      <c r="M112" s="234"/>
      <c r="N112" s="234"/>
      <c r="O112" s="234"/>
      <c r="P112" s="234"/>
      <c r="Q112" s="234"/>
      <c r="R112" s="234"/>
      <c r="S112" s="234"/>
      <c r="T112" s="234"/>
      <c r="U112" s="234"/>
      <c r="V112" s="234"/>
      <c r="W112" s="234"/>
      <c r="X112" s="234"/>
      <c r="Y112" s="234"/>
      <c r="Z112" s="234"/>
      <c r="AA112" s="234"/>
      <c r="AB112" s="234"/>
    </row>
    <row r="113" spans="1:28" x14ac:dyDescent="0.35">
      <c r="A113" s="234"/>
      <c r="B113" s="234"/>
      <c r="C113" s="234"/>
      <c r="D113" s="234"/>
      <c r="E113" s="234"/>
      <c r="F113" s="234"/>
      <c r="G113" s="234"/>
      <c r="H113" s="234"/>
      <c r="I113" s="234"/>
      <c r="J113" s="234"/>
      <c r="K113" s="234"/>
      <c r="L113" s="234"/>
      <c r="M113" s="234"/>
      <c r="N113" s="234"/>
      <c r="O113" s="234"/>
      <c r="P113" s="234"/>
      <c r="Q113" s="234"/>
      <c r="R113" s="234"/>
      <c r="S113" s="234"/>
      <c r="T113" s="234"/>
      <c r="U113" s="234"/>
      <c r="V113" s="234"/>
      <c r="W113" s="234"/>
      <c r="X113" s="234"/>
      <c r="Y113" s="234"/>
      <c r="Z113" s="234"/>
      <c r="AA113" s="234"/>
      <c r="AB113" s="234"/>
    </row>
    <row r="114" spans="1:28" x14ac:dyDescent="0.35">
      <c r="A114" s="234"/>
      <c r="B114" s="234"/>
      <c r="C114" s="234"/>
      <c r="D114" s="234"/>
      <c r="E114" s="234"/>
      <c r="F114" s="234"/>
      <c r="G114" s="234"/>
      <c r="H114" s="234"/>
      <c r="I114" s="234"/>
      <c r="J114" s="234"/>
      <c r="K114" s="234"/>
      <c r="L114" s="234"/>
      <c r="M114" s="234"/>
      <c r="N114" s="234"/>
      <c r="O114" s="234"/>
      <c r="P114" s="234"/>
      <c r="Q114" s="234"/>
      <c r="R114" s="234"/>
      <c r="S114" s="234"/>
      <c r="T114" s="234"/>
      <c r="U114" s="234"/>
      <c r="V114" s="234"/>
      <c r="W114" s="234"/>
      <c r="X114" s="234"/>
      <c r="Y114" s="234"/>
      <c r="Z114" s="234"/>
      <c r="AA114" s="234"/>
      <c r="AB114" s="234"/>
    </row>
    <row r="115" spans="1:28" x14ac:dyDescent="0.35">
      <c r="A115" s="234"/>
      <c r="B115" s="234"/>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234"/>
      <c r="AB115" s="234"/>
    </row>
    <row r="116" spans="1:28" x14ac:dyDescent="0.35">
      <c r="A116" s="234"/>
      <c r="B116" s="234"/>
      <c r="C116" s="234"/>
      <c r="D116" s="234"/>
      <c r="E116" s="234"/>
      <c r="F116" s="234"/>
      <c r="G116" s="234"/>
      <c r="H116" s="234"/>
      <c r="I116" s="234"/>
      <c r="J116" s="234"/>
      <c r="K116" s="234"/>
      <c r="L116" s="234"/>
      <c r="M116" s="234"/>
      <c r="N116" s="234"/>
      <c r="O116" s="234"/>
      <c r="P116" s="234"/>
      <c r="Q116" s="234"/>
      <c r="R116" s="234"/>
      <c r="S116" s="234"/>
      <c r="T116" s="234"/>
      <c r="U116" s="234"/>
      <c r="V116" s="234"/>
      <c r="W116" s="234"/>
      <c r="X116" s="234"/>
      <c r="Y116" s="234"/>
      <c r="Z116" s="234"/>
      <c r="AA116" s="234"/>
      <c r="AB116" s="234"/>
    </row>
    <row r="117" spans="1:28" x14ac:dyDescent="0.35">
      <c r="A117" s="234"/>
      <c r="B117" s="234"/>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234"/>
      <c r="AB117" s="234"/>
    </row>
    <row r="118" spans="1:28" x14ac:dyDescent="0.35">
      <c r="A118" s="234"/>
      <c r="B118" s="234"/>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234"/>
      <c r="AB118" s="234"/>
    </row>
    <row r="119" spans="1:28" x14ac:dyDescent="0.35">
      <c r="A119" s="234"/>
      <c r="B119" s="234"/>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234"/>
      <c r="AB119" s="234"/>
    </row>
  </sheetData>
  <mergeCells count="187">
    <mergeCell ref="B90:G90"/>
    <mergeCell ref="H90:R90"/>
    <mergeCell ref="S90:AB90"/>
    <mergeCell ref="B91:AB91"/>
    <mergeCell ref="A92:A93"/>
    <mergeCell ref="B92:H94"/>
    <mergeCell ref="I92:P92"/>
    <mergeCell ref="I93:P93"/>
    <mergeCell ref="I94:P94"/>
    <mergeCell ref="Q92:U94"/>
    <mergeCell ref="V92:AB92"/>
    <mergeCell ref="V93:AB93"/>
    <mergeCell ref="V94:AB94"/>
    <mergeCell ref="V82:AB82"/>
    <mergeCell ref="V83:AB83"/>
    <mergeCell ref="V84:AB84"/>
    <mergeCell ref="V85:AB85"/>
    <mergeCell ref="V86:AB86"/>
    <mergeCell ref="B87:AB87"/>
    <mergeCell ref="B88:G89"/>
    <mergeCell ref="H88:R89"/>
    <mergeCell ref="S88:AB89"/>
    <mergeCell ref="A82:A86"/>
    <mergeCell ref="B82:G86"/>
    <mergeCell ref="H82:I86"/>
    <mergeCell ref="J82:M86"/>
    <mergeCell ref="N82:U82"/>
    <mergeCell ref="N83:U83"/>
    <mergeCell ref="N84:U84"/>
    <mergeCell ref="N85:U85"/>
    <mergeCell ref="N86:U86"/>
    <mergeCell ref="A76:A81"/>
    <mergeCell ref="B76:G81"/>
    <mergeCell ref="H76:I81"/>
    <mergeCell ref="J76:M81"/>
    <mergeCell ref="N76:U81"/>
    <mergeCell ref="V76:AB76"/>
    <mergeCell ref="V77:AB77"/>
    <mergeCell ref="V78:AB78"/>
    <mergeCell ref="V79:AB79"/>
    <mergeCell ref="V80:AB80"/>
    <mergeCell ref="V81:AB81"/>
    <mergeCell ref="A70:A75"/>
    <mergeCell ref="B70:G75"/>
    <mergeCell ref="H70:I75"/>
    <mergeCell ref="J70:M75"/>
    <mergeCell ref="N70:U75"/>
    <mergeCell ref="V70:AB70"/>
    <mergeCell ref="V71:AB71"/>
    <mergeCell ref="V72:AB72"/>
    <mergeCell ref="V73:AB73"/>
    <mergeCell ref="V74:AB74"/>
    <mergeCell ref="V75:AB75"/>
    <mergeCell ref="A65:A69"/>
    <mergeCell ref="B65:G69"/>
    <mergeCell ref="H65:I69"/>
    <mergeCell ref="J65:M69"/>
    <mergeCell ref="N65:U69"/>
    <mergeCell ref="V65:AB65"/>
    <mergeCell ref="V66:AB66"/>
    <mergeCell ref="V67:AB67"/>
    <mergeCell ref="V68:AB68"/>
    <mergeCell ref="V69:AB69"/>
    <mergeCell ref="B50:G50"/>
    <mergeCell ref="K50:AB50"/>
    <mergeCell ref="B51:AB51"/>
    <mergeCell ref="B52:AB52"/>
    <mergeCell ref="B53:AB61"/>
    <mergeCell ref="B62:AB62"/>
    <mergeCell ref="A63:A64"/>
    <mergeCell ref="B63:G64"/>
    <mergeCell ref="H63:I63"/>
    <mergeCell ref="H64:I64"/>
    <mergeCell ref="J63:M63"/>
    <mergeCell ref="J64:M64"/>
    <mergeCell ref="N63:U64"/>
    <mergeCell ref="V63:AB64"/>
    <mergeCell ref="A44:A46"/>
    <mergeCell ref="B44:G46"/>
    <mergeCell ref="H44:H46"/>
    <mergeCell ref="I44:I46"/>
    <mergeCell ref="J44:J46"/>
    <mergeCell ref="K44:AB44"/>
    <mergeCell ref="K45:AB45"/>
    <mergeCell ref="K46:AB46"/>
    <mergeCell ref="A47:A49"/>
    <mergeCell ref="B47:G49"/>
    <mergeCell ref="H47:H49"/>
    <mergeCell ref="I47:I49"/>
    <mergeCell ref="J47:J49"/>
    <mergeCell ref="K47:AB47"/>
    <mergeCell ref="K48:AB48"/>
    <mergeCell ref="K49:AB49"/>
    <mergeCell ref="A39:A40"/>
    <mergeCell ref="B39:G40"/>
    <mergeCell ref="H39:H40"/>
    <mergeCell ref="I39:I40"/>
    <mergeCell ref="J39:J40"/>
    <mergeCell ref="K39:AB39"/>
    <mergeCell ref="K40:AB40"/>
    <mergeCell ref="A41:A43"/>
    <mergeCell ref="B41:G43"/>
    <mergeCell ref="H41:H43"/>
    <mergeCell ref="I41:I43"/>
    <mergeCell ref="J41:J43"/>
    <mergeCell ref="K41:AB41"/>
    <mergeCell ref="K42:AB42"/>
    <mergeCell ref="K43:AB43"/>
    <mergeCell ref="A29:A31"/>
    <mergeCell ref="M29:W29"/>
    <mergeCell ref="M30:W30"/>
    <mergeCell ref="M31:W31"/>
    <mergeCell ref="X29:AB31"/>
    <mergeCell ref="B32:AB32"/>
    <mergeCell ref="B33:J35"/>
    <mergeCell ref="K33:R33"/>
    <mergeCell ref="S33:W33"/>
    <mergeCell ref="X33:AB33"/>
    <mergeCell ref="K34:N34"/>
    <mergeCell ref="O34:R34"/>
    <mergeCell ref="S34:T34"/>
    <mergeCell ref="U34:W34"/>
    <mergeCell ref="X34:Y34"/>
    <mergeCell ref="Z34:AB34"/>
    <mergeCell ref="K35:N35"/>
    <mergeCell ref="O35:R35"/>
    <mergeCell ref="S35:T35"/>
    <mergeCell ref="U35:W35"/>
    <mergeCell ref="X35:Y35"/>
    <mergeCell ref="Z35:AB35"/>
    <mergeCell ref="I19:AB19"/>
    <mergeCell ref="B20:AB20"/>
    <mergeCell ref="B21:G21"/>
    <mergeCell ref="H21:J21"/>
    <mergeCell ref="K21:T21"/>
    <mergeCell ref="U21:AB21"/>
    <mergeCell ref="B22:AB22"/>
    <mergeCell ref="B23:H23"/>
    <mergeCell ref="I23:AB23"/>
    <mergeCell ref="B19:H19"/>
    <mergeCell ref="B1:D1"/>
    <mergeCell ref="E1:G1"/>
    <mergeCell ref="B5:AB5"/>
    <mergeCell ref="B6:H7"/>
    <mergeCell ref="I6:I7"/>
    <mergeCell ref="J6:K7"/>
    <mergeCell ref="L6:AB7"/>
    <mergeCell ref="B8:AB8"/>
    <mergeCell ref="B9:H9"/>
    <mergeCell ref="I9:AB9"/>
    <mergeCell ref="B2:G4"/>
    <mergeCell ref="H2:AB2"/>
    <mergeCell ref="H3:O3"/>
    <mergeCell ref="P3:AB3"/>
    <mergeCell ref="H4:AB4"/>
    <mergeCell ref="B10:AB10"/>
    <mergeCell ref="B11:H12"/>
    <mergeCell ref="I11:P12"/>
    <mergeCell ref="Q11:U11"/>
    <mergeCell ref="V11:Y11"/>
    <mergeCell ref="Z11:AB11"/>
    <mergeCell ref="Q12:U12"/>
    <mergeCell ref="V12:Y12"/>
    <mergeCell ref="Z12:AB12"/>
    <mergeCell ref="B13:AB13"/>
    <mergeCell ref="B14:H15"/>
    <mergeCell ref="I14:U15"/>
    <mergeCell ref="V14:AB14"/>
    <mergeCell ref="V15:AB15"/>
    <mergeCell ref="B16:AB16"/>
    <mergeCell ref="B17:H17"/>
    <mergeCell ref="I17:AB17"/>
    <mergeCell ref="B18:AB18"/>
    <mergeCell ref="B36:AB36"/>
    <mergeCell ref="B37:AB37"/>
    <mergeCell ref="B38:G38"/>
    <mergeCell ref="K38:AB38"/>
    <mergeCell ref="B24:AB24"/>
    <mergeCell ref="B25:L25"/>
    <mergeCell ref="N25:AB25"/>
    <mergeCell ref="B26:M26"/>
    <mergeCell ref="N26:AB26"/>
    <mergeCell ref="B27:AB27"/>
    <mergeCell ref="B28:H31"/>
    <mergeCell ref="I28:L31"/>
    <mergeCell ref="M28:W28"/>
    <mergeCell ref="X28:AB28"/>
  </mergeCells>
  <pageMargins left="0.7" right="0.7" top="0.75" bottom="0.75" header="0.3" footer="0.3"/>
  <drawing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B103"/>
  <sheetViews>
    <sheetView topLeftCell="E22" zoomScaleNormal="100" workbookViewId="0">
      <selection activeCell="J65" sqref="J65:M69"/>
    </sheetView>
  </sheetViews>
  <sheetFormatPr baseColWidth="10" defaultColWidth="3.6328125" defaultRowHeight="14.5" x14ac:dyDescent="0.35"/>
  <cols>
    <col min="1" max="1" width="3.6328125" style="113"/>
    <col min="2" max="2" width="2.90625" style="113" customWidth="1"/>
    <col min="3" max="6" width="2.6328125" style="113" customWidth="1"/>
    <col min="7" max="7" width="4.36328125" style="113" customWidth="1"/>
    <col min="8" max="8" width="17" style="113" customWidth="1"/>
    <col min="9" max="9" width="17.6328125" style="113" bestFit="1" customWidth="1"/>
    <col min="10" max="10" width="15" style="113" customWidth="1"/>
    <col min="11" max="12" width="3.453125" style="113" customWidth="1"/>
    <col min="13" max="15" width="2.6328125" style="113" customWidth="1"/>
    <col min="16" max="16" width="3.453125" style="113" customWidth="1"/>
    <col min="17" max="17" width="3.54296875" style="113" customWidth="1"/>
    <col min="18" max="18" width="3.6328125" style="113"/>
    <col min="19" max="19" width="3.36328125" style="113" customWidth="1"/>
    <col min="20" max="20" width="7.453125" style="113" customWidth="1"/>
    <col min="21" max="21" width="3.54296875" style="113" customWidth="1"/>
    <col min="22" max="22" width="3.6328125" style="113"/>
    <col min="23" max="25" width="5" style="113" customWidth="1"/>
    <col min="26" max="26" width="6.6328125" style="113" customWidth="1"/>
    <col min="27" max="27" width="4.08984375" style="113" customWidth="1"/>
    <col min="28" max="28" width="2" style="113" customWidth="1"/>
    <col min="29" max="16384" width="3.6328125" style="113"/>
  </cols>
  <sheetData>
    <row r="1" spans="1:28" ht="15" thickBot="1" x14ac:dyDescent="0.4">
      <c r="A1" s="115"/>
      <c r="B1" s="518"/>
      <c r="C1" s="518"/>
      <c r="D1" s="518"/>
      <c r="E1" s="518"/>
      <c r="F1" s="518"/>
      <c r="G1" s="518"/>
      <c r="H1" s="115"/>
      <c r="I1" s="115"/>
      <c r="J1" s="115"/>
      <c r="K1" s="115"/>
      <c r="L1" s="115"/>
      <c r="M1" s="115"/>
      <c r="N1" s="115"/>
      <c r="O1" s="115"/>
      <c r="P1" s="115"/>
      <c r="Q1" s="115"/>
      <c r="R1" s="115"/>
      <c r="S1" s="115"/>
      <c r="T1" s="115"/>
      <c r="U1" s="115"/>
      <c r="V1" s="115"/>
      <c r="W1" s="115"/>
      <c r="X1" s="115"/>
      <c r="Y1" s="115"/>
      <c r="Z1" s="115"/>
      <c r="AA1" s="115"/>
      <c r="AB1" s="115"/>
    </row>
    <row r="2" spans="1:28" ht="45.75" customHeight="1" x14ac:dyDescent="0.35">
      <c r="A2" s="115"/>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row>
    <row r="3" spans="1:28" ht="14.5" customHeight="1" x14ac:dyDescent="0.35">
      <c r="A3" s="115"/>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row>
    <row r="4" spans="1:28" ht="15" customHeight="1" thickBot="1" x14ac:dyDescent="0.4">
      <c r="A4" s="115"/>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row>
    <row r="5" spans="1:28" ht="15" thickBot="1" x14ac:dyDescent="0.4">
      <c r="A5" s="115"/>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row>
    <row r="6" spans="1:28" x14ac:dyDescent="0.35">
      <c r="A6" s="115"/>
      <c r="B6" s="488" t="s">
        <v>820</v>
      </c>
      <c r="C6" s="489"/>
      <c r="D6" s="489"/>
      <c r="E6" s="489"/>
      <c r="F6" s="489"/>
      <c r="G6" s="489"/>
      <c r="H6" s="490"/>
      <c r="I6" s="2343" t="s">
        <v>946</v>
      </c>
      <c r="J6" s="488" t="s">
        <v>4</v>
      </c>
      <c r="K6" s="490"/>
      <c r="L6" s="544" t="s">
        <v>947</v>
      </c>
      <c r="M6" s="545"/>
      <c r="N6" s="545"/>
      <c r="O6" s="545"/>
      <c r="P6" s="545"/>
      <c r="Q6" s="545"/>
      <c r="R6" s="545"/>
      <c r="S6" s="545"/>
      <c r="T6" s="545"/>
      <c r="U6" s="545"/>
      <c r="V6" s="545"/>
      <c r="W6" s="545"/>
      <c r="X6" s="545"/>
      <c r="Y6" s="545"/>
      <c r="Z6" s="545"/>
      <c r="AA6" s="545"/>
      <c r="AB6" s="545"/>
    </row>
    <row r="7" spans="1:28" ht="15" customHeight="1" thickBot="1" x14ac:dyDescent="0.4">
      <c r="A7" s="115"/>
      <c r="B7" s="491"/>
      <c r="C7" s="492"/>
      <c r="D7" s="492"/>
      <c r="E7" s="492"/>
      <c r="F7" s="492"/>
      <c r="G7" s="492"/>
      <c r="H7" s="493"/>
      <c r="I7" s="2344"/>
      <c r="J7" s="491"/>
      <c r="K7" s="493"/>
      <c r="L7" s="546"/>
      <c r="M7" s="547"/>
      <c r="N7" s="547"/>
      <c r="O7" s="547"/>
      <c r="P7" s="547"/>
      <c r="Q7" s="547"/>
      <c r="R7" s="547"/>
      <c r="S7" s="547"/>
      <c r="T7" s="547"/>
      <c r="U7" s="547"/>
      <c r="V7" s="547"/>
      <c r="W7" s="547"/>
      <c r="X7" s="547"/>
      <c r="Y7" s="547"/>
      <c r="Z7" s="547"/>
      <c r="AA7" s="547"/>
      <c r="AB7" s="547"/>
    </row>
    <row r="8" spans="1:28" ht="15" thickBot="1" x14ac:dyDescent="0.4">
      <c r="A8" s="115"/>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row>
    <row r="9" spans="1:28" ht="28" customHeight="1" thickBot="1" x14ac:dyDescent="0.4">
      <c r="A9" s="115"/>
      <c r="B9" s="500" t="s">
        <v>822</v>
      </c>
      <c r="C9" s="501"/>
      <c r="D9" s="501"/>
      <c r="E9" s="501"/>
      <c r="F9" s="501"/>
      <c r="G9" s="501"/>
      <c r="H9" s="502"/>
      <c r="I9" s="2341" t="s">
        <v>948</v>
      </c>
      <c r="J9" s="2342"/>
      <c r="K9" s="2342"/>
      <c r="L9" s="2342"/>
      <c r="M9" s="2342"/>
      <c r="N9" s="2342"/>
      <c r="O9" s="2342"/>
      <c r="P9" s="2342"/>
      <c r="Q9" s="2342"/>
      <c r="R9" s="2342"/>
      <c r="S9" s="2342"/>
      <c r="T9" s="2342"/>
      <c r="U9" s="2342"/>
      <c r="V9" s="2342"/>
      <c r="W9" s="2342"/>
      <c r="X9" s="2342"/>
      <c r="Y9" s="2342"/>
      <c r="Z9" s="2342"/>
      <c r="AA9" s="2342"/>
      <c r="AB9" s="2342"/>
    </row>
    <row r="10" spans="1:28" ht="15" customHeight="1" thickBot="1" x14ac:dyDescent="0.4">
      <c r="A10" s="115"/>
      <c r="B10" s="729"/>
      <c r="C10" s="730"/>
      <c r="D10" s="730"/>
      <c r="E10" s="730"/>
      <c r="F10" s="730"/>
      <c r="G10" s="730"/>
      <c r="H10" s="730"/>
      <c r="I10" s="730"/>
      <c r="J10" s="730"/>
      <c r="K10" s="730"/>
      <c r="L10" s="730"/>
      <c r="M10" s="730"/>
      <c r="N10" s="730"/>
      <c r="O10" s="730"/>
      <c r="P10" s="730"/>
      <c r="Q10" s="730"/>
      <c r="R10" s="730"/>
      <c r="S10" s="730"/>
      <c r="T10" s="730"/>
      <c r="U10" s="730"/>
      <c r="V10" s="730"/>
      <c r="W10" s="730"/>
      <c r="X10" s="730"/>
      <c r="Y10" s="730"/>
      <c r="Z10" s="730"/>
      <c r="AA10" s="730"/>
      <c r="AB10" s="730"/>
    </row>
    <row r="11" spans="1:28" ht="20.25" customHeight="1" thickBot="1" x14ac:dyDescent="0.4">
      <c r="A11" s="115"/>
      <c r="B11" s="488" t="s">
        <v>5</v>
      </c>
      <c r="C11" s="489"/>
      <c r="D11" s="489"/>
      <c r="E11" s="489"/>
      <c r="F11" s="489"/>
      <c r="G11" s="489"/>
      <c r="H11" s="490"/>
      <c r="I11" s="548" t="s">
        <v>435</v>
      </c>
      <c r="J11" s="549"/>
      <c r="K11" s="549"/>
      <c r="L11" s="549"/>
      <c r="M11" s="549"/>
      <c r="N11" s="549"/>
      <c r="O11" s="549"/>
      <c r="P11" s="550"/>
      <c r="Q11" s="500" t="s">
        <v>460</v>
      </c>
      <c r="R11" s="501"/>
      <c r="S11" s="501"/>
      <c r="T11" s="501"/>
      <c r="U11" s="502"/>
      <c r="V11" s="500" t="s">
        <v>7</v>
      </c>
      <c r="W11" s="501"/>
      <c r="X11" s="501"/>
      <c r="Y11" s="502"/>
      <c r="Z11" s="500" t="s">
        <v>8</v>
      </c>
      <c r="AA11" s="501"/>
      <c r="AB11" s="501"/>
    </row>
    <row r="12" spans="1:28" ht="15" thickBot="1" x14ac:dyDescent="0.4">
      <c r="A12" s="115"/>
      <c r="B12" s="491"/>
      <c r="C12" s="492"/>
      <c r="D12" s="492"/>
      <c r="E12" s="492"/>
      <c r="F12" s="492"/>
      <c r="G12" s="492"/>
      <c r="H12" s="493"/>
      <c r="I12" s="551"/>
      <c r="J12" s="552"/>
      <c r="K12" s="552"/>
      <c r="L12" s="552"/>
      <c r="M12" s="552"/>
      <c r="N12" s="552"/>
      <c r="O12" s="552"/>
      <c r="P12" s="553"/>
      <c r="Q12" s="517" t="s">
        <v>266</v>
      </c>
      <c r="R12" s="485"/>
      <c r="S12" s="485"/>
      <c r="T12" s="485"/>
      <c r="U12" s="541"/>
      <c r="V12" s="517" t="s">
        <v>436</v>
      </c>
      <c r="W12" s="485"/>
      <c r="X12" s="485"/>
      <c r="Y12" s="541"/>
      <c r="Z12" s="517">
        <v>2</v>
      </c>
      <c r="AA12" s="485"/>
      <c r="AB12" s="485"/>
    </row>
    <row r="13" spans="1:28" ht="15" customHeight="1" thickBot="1" x14ac:dyDescent="0.4">
      <c r="A13" s="115"/>
      <c r="B13" s="729"/>
      <c r="C13" s="730"/>
      <c r="D13" s="730"/>
      <c r="E13" s="730"/>
      <c r="F13" s="730"/>
      <c r="G13" s="730"/>
      <c r="H13" s="730"/>
      <c r="I13" s="730"/>
      <c r="J13" s="730"/>
      <c r="K13" s="730"/>
      <c r="L13" s="730"/>
      <c r="M13" s="730"/>
      <c r="N13" s="730"/>
      <c r="O13" s="730"/>
      <c r="P13" s="730"/>
      <c r="Q13" s="730"/>
      <c r="R13" s="730"/>
      <c r="S13" s="730"/>
      <c r="T13" s="730"/>
      <c r="U13" s="730"/>
      <c r="V13" s="730"/>
      <c r="W13" s="730"/>
      <c r="X13" s="730"/>
      <c r="Y13" s="730"/>
      <c r="Z13" s="730"/>
      <c r="AA13" s="730"/>
      <c r="AB13" s="730"/>
    </row>
    <row r="14" spans="1:28" ht="24.75" customHeight="1" thickBot="1" x14ac:dyDescent="0.4">
      <c r="A14" s="115"/>
      <c r="B14" s="488" t="s">
        <v>10</v>
      </c>
      <c r="C14" s="489"/>
      <c r="D14" s="489"/>
      <c r="E14" s="489"/>
      <c r="F14" s="489"/>
      <c r="G14" s="489"/>
      <c r="H14" s="490"/>
      <c r="I14" s="508" t="s">
        <v>426</v>
      </c>
      <c r="J14" s="509"/>
      <c r="K14" s="509"/>
      <c r="L14" s="509"/>
      <c r="M14" s="509"/>
      <c r="N14" s="509"/>
      <c r="O14" s="509"/>
      <c r="P14" s="509"/>
      <c r="Q14" s="509"/>
      <c r="R14" s="509"/>
      <c r="S14" s="509"/>
      <c r="T14" s="509"/>
      <c r="U14" s="510"/>
      <c r="V14" s="500" t="s">
        <v>824</v>
      </c>
      <c r="W14" s="501"/>
      <c r="X14" s="501"/>
      <c r="Y14" s="501"/>
      <c r="Z14" s="501"/>
      <c r="AA14" s="501"/>
      <c r="AB14" s="501"/>
    </row>
    <row r="15" spans="1:28" ht="15" thickBot="1" x14ac:dyDescent="0.4">
      <c r="A15" s="115"/>
      <c r="B15" s="491"/>
      <c r="C15" s="492"/>
      <c r="D15" s="492"/>
      <c r="E15" s="492"/>
      <c r="F15" s="492"/>
      <c r="G15" s="492"/>
      <c r="H15" s="493"/>
      <c r="I15" s="511"/>
      <c r="J15" s="512"/>
      <c r="K15" s="512"/>
      <c r="L15" s="512"/>
      <c r="M15" s="512"/>
      <c r="N15" s="512"/>
      <c r="O15" s="512"/>
      <c r="P15" s="512"/>
      <c r="Q15" s="512"/>
      <c r="R15" s="512"/>
      <c r="S15" s="512"/>
      <c r="T15" s="512"/>
      <c r="U15" s="513"/>
      <c r="V15" s="514" t="s">
        <v>20</v>
      </c>
      <c r="W15" s="515"/>
      <c r="X15" s="515"/>
      <c r="Y15" s="515"/>
      <c r="Z15" s="515"/>
      <c r="AA15" s="515"/>
      <c r="AB15" s="515"/>
    </row>
    <row r="16" spans="1:28" ht="35.4" customHeight="1" thickBot="1" x14ac:dyDescent="0.4">
      <c r="A16" s="115"/>
      <c r="B16" s="729"/>
      <c r="C16" s="730"/>
      <c r="D16" s="730"/>
      <c r="E16" s="730"/>
      <c r="F16" s="730"/>
      <c r="G16" s="730"/>
      <c r="H16" s="730"/>
      <c r="I16" s="730"/>
      <c r="J16" s="730"/>
      <c r="K16" s="730"/>
      <c r="L16" s="730"/>
      <c r="M16" s="730"/>
      <c r="N16" s="730"/>
      <c r="O16" s="730"/>
      <c r="P16" s="730"/>
      <c r="Q16" s="730"/>
      <c r="R16" s="730"/>
      <c r="S16" s="730"/>
      <c r="T16" s="730"/>
      <c r="U16" s="730"/>
      <c r="V16" s="730"/>
      <c r="W16" s="730"/>
      <c r="X16" s="730"/>
      <c r="Y16" s="730"/>
      <c r="Z16" s="730"/>
      <c r="AA16" s="730"/>
      <c r="AB16" s="730"/>
    </row>
    <row r="17" spans="1:28" ht="28" customHeight="1" thickBot="1" x14ac:dyDescent="0.4">
      <c r="A17" s="115"/>
      <c r="B17" s="500" t="s">
        <v>13</v>
      </c>
      <c r="C17" s="501"/>
      <c r="D17" s="501"/>
      <c r="E17" s="501"/>
      <c r="F17" s="501"/>
      <c r="G17" s="501"/>
      <c r="H17" s="502"/>
      <c r="I17" s="2339" t="s">
        <v>964</v>
      </c>
      <c r="J17" s="2340"/>
      <c r="K17" s="2340"/>
      <c r="L17" s="2340"/>
      <c r="M17" s="2340"/>
      <c r="N17" s="2340"/>
      <c r="O17" s="2340"/>
      <c r="P17" s="2340"/>
      <c r="Q17" s="2340"/>
      <c r="R17" s="2340"/>
      <c r="S17" s="2340"/>
      <c r="T17" s="2340"/>
      <c r="U17" s="2340"/>
      <c r="V17" s="2340"/>
      <c r="W17" s="2340"/>
      <c r="X17" s="2340"/>
      <c r="Y17" s="2340"/>
      <c r="Z17" s="2340"/>
      <c r="AA17" s="2340"/>
      <c r="AB17" s="2340"/>
    </row>
    <row r="18" spans="1:28" ht="72" customHeight="1" thickBot="1" x14ac:dyDescent="0.4">
      <c r="A18" s="115"/>
      <c r="B18" s="729"/>
      <c r="C18" s="730"/>
      <c r="D18" s="730"/>
      <c r="E18" s="730"/>
      <c r="F18" s="730"/>
      <c r="G18" s="730"/>
      <c r="H18" s="730"/>
      <c r="I18" s="730"/>
      <c r="J18" s="730"/>
      <c r="K18" s="730"/>
      <c r="L18" s="730"/>
      <c r="M18" s="730"/>
      <c r="N18" s="730"/>
      <c r="O18" s="730"/>
      <c r="P18" s="730"/>
      <c r="Q18" s="730"/>
      <c r="R18" s="730"/>
      <c r="S18" s="730"/>
      <c r="T18" s="730"/>
      <c r="U18" s="730"/>
      <c r="V18" s="730"/>
      <c r="W18" s="730"/>
      <c r="X18" s="730"/>
      <c r="Y18" s="730"/>
      <c r="Z18" s="730"/>
      <c r="AA18" s="730"/>
      <c r="AB18" s="730"/>
    </row>
    <row r="19" spans="1:28" ht="70" customHeight="1" thickBot="1" x14ac:dyDescent="0.4">
      <c r="A19" s="115"/>
      <c r="B19" s="500" t="s">
        <v>826</v>
      </c>
      <c r="C19" s="501"/>
      <c r="D19" s="501"/>
      <c r="E19" s="501"/>
      <c r="F19" s="501"/>
      <c r="G19" s="501"/>
      <c r="H19" s="502"/>
      <c r="I19" s="2339" t="s">
        <v>437</v>
      </c>
      <c r="J19" s="2340"/>
      <c r="K19" s="2340"/>
      <c r="L19" s="2340"/>
      <c r="M19" s="2340"/>
      <c r="N19" s="2340"/>
      <c r="O19" s="2340"/>
      <c r="P19" s="2340"/>
      <c r="Q19" s="2340"/>
      <c r="R19" s="2340"/>
      <c r="S19" s="2340"/>
      <c r="T19" s="2340"/>
      <c r="U19" s="2340"/>
      <c r="V19" s="2340"/>
      <c r="W19" s="2340"/>
      <c r="X19" s="2340"/>
      <c r="Y19" s="2340"/>
      <c r="Z19" s="2340"/>
      <c r="AA19" s="2340"/>
      <c r="AB19" s="2340"/>
    </row>
    <row r="20" spans="1:28" ht="22.5" customHeight="1" thickBot="1" x14ac:dyDescent="0.4">
      <c r="A20" s="115"/>
      <c r="B20" s="729"/>
      <c r="C20" s="730"/>
      <c r="D20" s="730"/>
      <c r="E20" s="730"/>
      <c r="F20" s="730"/>
      <c r="G20" s="730"/>
      <c r="H20" s="730"/>
      <c r="I20" s="730"/>
      <c r="J20" s="730"/>
      <c r="K20" s="730"/>
      <c r="L20" s="730"/>
      <c r="M20" s="730"/>
      <c r="N20" s="730"/>
      <c r="O20" s="730"/>
      <c r="P20" s="730"/>
      <c r="Q20" s="730"/>
      <c r="R20" s="730"/>
      <c r="S20" s="730"/>
      <c r="T20" s="730"/>
      <c r="U20" s="730"/>
      <c r="V20" s="730"/>
      <c r="W20" s="730"/>
      <c r="X20" s="730"/>
      <c r="Y20" s="730"/>
      <c r="Z20" s="730"/>
      <c r="AA20" s="730"/>
      <c r="AB20" s="730"/>
    </row>
    <row r="21" spans="1:28" ht="28" customHeight="1" thickBot="1" x14ac:dyDescent="0.4">
      <c r="A21" s="115"/>
      <c r="B21" s="500" t="s">
        <v>463</v>
      </c>
      <c r="C21" s="501"/>
      <c r="D21" s="501"/>
      <c r="E21" s="501"/>
      <c r="F21" s="501"/>
      <c r="G21" s="502"/>
      <c r="H21" s="514" t="s">
        <v>57</v>
      </c>
      <c r="I21" s="515"/>
      <c r="J21" s="516"/>
      <c r="K21" s="500" t="s">
        <v>835</v>
      </c>
      <c r="L21" s="501"/>
      <c r="M21" s="501"/>
      <c r="N21" s="501"/>
      <c r="O21" s="501"/>
      <c r="P21" s="501"/>
      <c r="Q21" s="501"/>
      <c r="R21" s="501"/>
      <c r="S21" s="501"/>
      <c r="T21" s="502"/>
      <c r="U21" s="517" t="s">
        <v>59</v>
      </c>
      <c r="V21" s="485"/>
      <c r="W21" s="485"/>
      <c r="X21" s="485"/>
      <c r="Y21" s="485"/>
      <c r="Z21" s="485"/>
      <c r="AA21" s="485"/>
      <c r="AB21" s="485"/>
    </row>
    <row r="22" spans="1:28" ht="12" customHeight="1" thickBot="1" x14ac:dyDescent="0.4">
      <c r="A22" s="115"/>
      <c r="B22" s="50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row>
    <row r="23" spans="1:28" ht="23.4" customHeight="1" thickBot="1" x14ac:dyDescent="0.4">
      <c r="A23" s="115"/>
      <c r="B23" s="500" t="s">
        <v>836</v>
      </c>
      <c r="C23" s="501"/>
      <c r="D23" s="501"/>
      <c r="E23" s="501"/>
      <c r="F23" s="501"/>
      <c r="G23" s="501"/>
      <c r="H23" s="502"/>
      <c r="I23" s="517" t="s">
        <v>438</v>
      </c>
      <c r="J23" s="485"/>
      <c r="K23" s="485"/>
      <c r="L23" s="485"/>
      <c r="M23" s="485"/>
      <c r="N23" s="485"/>
      <c r="O23" s="485"/>
      <c r="P23" s="485"/>
      <c r="Q23" s="485"/>
      <c r="R23" s="485"/>
      <c r="S23" s="485"/>
      <c r="T23" s="485"/>
      <c r="U23" s="485"/>
      <c r="V23" s="485"/>
      <c r="W23" s="485"/>
      <c r="X23" s="485"/>
      <c r="Y23" s="485"/>
      <c r="Z23" s="485"/>
      <c r="AA23" s="485"/>
      <c r="AB23" s="485"/>
    </row>
    <row r="24" spans="1:28" ht="26.25" customHeight="1" thickBot="1" x14ac:dyDescent="0.4">
      <c r="A24" s="115"/>
      <c r="B24" s="486"/>
      <c r="C24" s="487"/>
      <c r="D24" s="487"/>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row>
    <row r="25" spans="1:28" ht="15" thickBot="1" x14ac:dyDescent="0.4">
      <c r="A25" s="115"/>
      <c r="B25" s="500" t="s">
        <v>268</v>
      </c>
      <c r="C25" s="501"/>
      <c r="D25" s="501"/>
      <c r="E25" s="501"/>
      <c r="F25" s="501"/>
      <c r="G25" s="501"/>
      <c r="H25" s="501"/>
      <c r="I25" s="501"/>
      <c r="J25" s="501"/>
      <c r="K25" s="501"/>
      <c r="L25" s="501"/>
      <c r="M25" s="223"/>
      <c r="N25" s="500" t="s">
        <v>24</v>
      </c>
      <c r="O25" s="501"/>
      <c r="P25" s="501"/>
      <c r="Q25" s="501"/>
      <c r="R25" s="501"/>
      <c r="S25" s="501"/>
      <c r="T25" s="501"/>
      <c r="U25" s="501"/>
      <c r="V25" s="501"/>
      <c r="W25" s="501"/>
      <c r="X25" s="501"/>
      <c r="Y25" s="501"/>
      <c r="Z25" s="501"/>
      <c r="AA25" s="501"/>
      <c r="AB25" s="501"/>
    </row>
    <row r="26" spans="1:28" ht="20" customHeight="1" thickBot="1" x14ac:dyDescent="0.4">
      <c r="A26" s="115"/>
      <c r="B26" s="483" t="s">
        <v>423</v>
      </c>
      <c r="C26" s="484"/>
      <c r="D26" s="484"/>
      <c r="E26" s="484"/>
      <c r="F26" s="484"/>
      <c r="G26" s="484"/>
      <c r="H26" s="484"/>
      <c r="I26" s="484"/>
      <c r="J26" s="484"/>
      <c r="K26" s="484"/>
      <c r="L26" s="484"/>
      <c r="M26" s="484"/>
      <c r="N26" s="485" t="s">
        <v>950</v>
      </c>
      <c r="O26" s="485"/>
      <c r="P26" s="485"/>
      <c r="Q26" s="485"/>
      <c r="R26" s="485"/>
      <c r="S26" s="485"/>
      <c r="T26" s="485"/>
      <c r="U26" s="485"/>
      <c r="V26" s="485"/>
      <c r="W26" s="485"/>
      <c r="X26" s="485"/>
      <c r="Y26" s="485"/>
      <c r="Z26" s="485"/>
      <c r="AA26" s="485"/>
      <c r="AB26" s="485"/>
    </row>
    <row r="27" spans="1:28" ht="15" thickBot="1" x14ac:dyDescent="0.4">
      <c r="A27" s="115"/>
      <c r="B27" s="486"/>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row>
    <row r="28" spans="1:28" ht="40.25" customHeight="1" thickBot="1" x14ac:dyDescent="0.4">
      <c r="A28" s="115"/>
      <c r="B28" s="488" t="s">
        <v>839</v>
      </c>
      <c r="C28" s="489"/>
      <c r="D28" s="489"/>
      <c r="E28" s="489"/>
      <c r="F28" s="489"/>
      <c r="G28" s="489"/>
      <c r="H28" s="490"/>
      <c r="I28" s="494">
        <v>0.8</v>
      </c>
      <c r="J28" s="495"/>
      <c r="K28" s="495"/>
      <c r="L28" s="496"/>
      <c r="M28" s="500" t="s">
        <v>22</v>
      </c>
      <c r="N28" s="501"/>
      <c r="O28" s="501"/>
      <c r="P28" s="501"/>
      <c r="Q28" s="501"/>
      <c r="R28" s="501"/>
      <c r="S28" s="501"/>
      <c r="T28" s="501"/>
      <c r="U28" s="501"/>
      <c r="V28" s="501"/>
      <c r="W28" s="502"/>
      <c r="X28" s="500" t="s">
        <v>18</v>
      </c>
      <c r="Y28" s="501"/>
      <c r="Z28" s="501"/>
      <c r="AA28" s="501"/>
      <c r="AB28" s="501"/>
    </row>
    <row r="29" spans="1:28" ht="29" customHeight="1" thickBot="1" x14ac:dyDescent="0.4">
      <c r="A29" s="115"/>
      <c r="B29" s="491"/>
      <c r="C29" s="492"/>
      <c r="D29" s="492"/>
      <c r="E29" s="492"/>
      <c r="F29" s="492"/>
      <c r="G29" s="492"/>
      <c r="H29" s="493"/>
      <c r="I29" s="497"/>
      <c r="J29" s="498"/>
      <c r="K29" s="498"/>
      <c r="L29" s="499"/>
      <c r="M29" s="1248" t="s">
        <v>428</v>
      </c>
      <c r="N29" s="1249"/>
      <c r="O29" s="1249"/>
      <c r="P29" s="1249"/>
      <c r="Q29" s="1249"/>
      <c r="R29" s="1249"/>
      <c r="S29" s="1249"/>
      <c r="T29" s="1249"/>
      <c r="U29" s="1249"/>
      <c r="V29" s="1249"/>
      <c r="W29" s="2338"/>
      <c r="X29" s="483" t="s">
        <v>20</v>
      </c>
      <c r="Y29" s="484"/>
      <c r="Z29" s="484"/>
      <c r="AA29" s="484"/>
      <c r="AB29" s="484"/>
    </row>
    <row r="30" spans="1:28" ht="15" customHeight="1" thickBot="1" x14ac:dyDescent="0.4">
      <c r="A30" s="115"/>
      <c r="B30" s="729"/>
      <c r="C30" s="730"/>
      <c r="D30" s="730"/>
      <c r="E30" s="730"/>
      <c r="F30" s="730"/>
      <c r="G30" s="730"/>
      <c r="H30" s="730"/>
      <c r="I30" s="730"/>
      <c r="J30" s="730"/>
      <c r="K30" s="730"/>
      <c r="L30" s="730"/>
      <c r="M30" s="730"/>
      <c r="N30" s="730"/>
      <c r="O30" s="730"/>
      <c r="P30" s="730"/>
      <c r="Q30" s="730"/>
      <c r="R30" s="730"/>
      <c r="S30" s="730"/>
      <c r="T30" s="730"/>
      <c r="U30" s="730"/>
      <c r="V30" s="730"/>
      <c r="W30" s="730"/>
      <c r="X30" s="730"/>
      <c r="Y30" s="730"/>
      <c r="Z30" s="730"/>
      <c r="AA30" s="730"/>
      <c r="AB30" s="730"/>
    </row>
    <row r="31" spans="1:28" ht="14.25" customHeight="1" thickBot="1" x14ac:dyDescent="0.4">
      <c r="A31" s="115"/>
      <c r="B31" s="560" t="s">
        <v>842</v>
      </c>
      <c r="C31" s="561"/>
      <c r="D31" s="561"/>
      <c r="E31" s="561"/>
      <c r="F31" s="561"/>
      <c r="G31" s="561"/>
      <c r="H31" s="561"/>
      <c r="I31" s="561"/>
      <c r="J31" s="562"/>
      <c r="K31" s="569" t="s">
        <v>35</v>
      </c>
      <c r="L31" s="570"/>
      <c r="M31" s="570"/>
      <c r="N31" s="570"/>
      <c r="O31" s="570"/>
      <c r="P31" s="570"/>
      <c r="Q31" s="570"/>
      <c r="R31" s="571"/>
      <c r="S31" s="572" t="s">
        <v>36</v>
      </c>
      <c r="T31" s="573"/>
      <c r="U31" s="573"/>
      <c r="V31" s="573"/>
      <c r="W31" s="574"/>
      <c r="X31" s="575" t="s">
        <v>37</v>
      </c>
      <c r="Y31" s="576"/>
      <c r="Z31" s="576"/>
      <c r="AA31" s="576"/>
      <c r="AB31" s="576"/>
    </row>
    <row r="32" spans="1:28" ht="13.25" customHeight="1" x14ac:dyDescent="0.35">
      <c r="A32" s="115"/>
      <c r="B32" s="563"/>
      <c r="C32" s="564"/>
      <c r="D32" s="564"/>
      <c r="E32" s="564"/>
      <c r="F32" s="564"/>
      <c r="G32" s="564"/>
      <c r="H32" s="564"/>
      <c r="I32" s="564"/>
      <c r="J32" s="565"/>
      <c r="K32" s="577" t="s">
        <v>38</v>
      </c>
      <c r="L32" s="578"/>
      <c r="M32" s="578"/>
      <c r="N32" s="579"/>
      <c r="O32" s="580" t="s">
        <v>39</v>
      </c>
      <c r="P32" s="578"/>
      <c r="Q32" s="578"/>
      <c r="R32" s="579"/>
      <c r="S32" s="580" t="s">
        <v>38</v>
      </c>
      <c r="T32" s="579"/>
      <c r="U32" s="580" t="s">
        <v>39</v>
      </c>
      <c r="V32" s="578"/>
      <c r="W32" s="579"/>
      <c r="X32" s="506" t="s">
        <v>38</v>
      </c>
      <c r="Y32" s="507"/>
      <c r="Z32" s="506" t="s">
        <v>39</v>
      </c>
      <c r="AA32" s="581"/>
      <c r="AB32" s="507"/>
    </row>
    <row r="33" spans="1:28" ht="15" thickBot="1" x14ac:dyDescent="0.4">
      <c r="A33" s="115"/>
      <c r="B33" s="566"/>
      <c r="C33" s="567"/>
      <c r="D33" s="567"/>
      <c r="E33" s="567"/>
      <c r="F33" s="567"/>
      <c r="G33" s="567"/>
      <c r="H33" s="567"/>
      <c r="I33" s="567"/>
      <c r="J33" s="568"/>
      <c r="K33" s="582">
        <v>0</v>
      </c>
      <c r="L33" s="583"/>
      <c r="M33" s="583"/>
      <c r="N33" s="584"/>
      <c r="O33" s="554">
        <v>0.59</v>
      </c>
      <c r="P33" s="555"/>
      <c r="Q33" s="555"/>
      <c r="R33" s="556"/>
      <c r="S33" s="749">
        <v>60</v>
      </c>
      <c r="T33" s="584"/>
      <c r="U33" s="554">
        <v>0.79</v>
      </c>
      <c r="V33" s="555"/>
      <c r="W33" s="556"/>
      <c r="X33" s="749">
        <v>80</v>
      </c>
      <c r="Y33" s="584"/>
      <c r="Z33" s="554">
        <v>1</v>
      </c>
      <c r="AA33" s="555"/>
      <c r="AB33" s="556"/>
    </row>
    <row r="34" spans="1:28" s="61" customFormat="1" ht="12.5" customHeight="1" thickBot="1" x14ac:dyDescent="0.4">
      <c r="A34" s="115"/>
      <c r="B34" s="486"/>
      <c r="C34" s="487"/>
      <c r="D34" s="487"/>
      <c r="E34" s="487"/>
      <c r="F34" s="487"/>
      <c r="G34" s="487"/>
      <c r="H34" s="487"/>
      <c r="I34" s="487"/>
      <c r="J34" s="487"/>
      <c r="K34" s="487"/>
      <c r="L34" s="487"/>
      <c r="M34" s="487"/>
      <c r="N34" s="487"/>
      <c r="O34" s="487"/>
      <c r="P34" s="487"/>
      <c r="Q34" s="487"/>
      <c r="R34" s="487"/>
      <c r="S34" s="487"/>
      <c r="T34" s="487"/>
      <c r="U34" s="487"/>
      <c r="V34" s="487"/>
      <c r="W34" s="487"/>
      <c r="X34" s="487"/>
      <c r="Y34" s="487"/>
      <c r="Z34" s="487"/>
      <c r="AA34" s="487"/>
      <c r="AB34" s="487"/>
    </row>
    <row r="35" spans="1:28" s="61" customFormat="1" ht="32.25" customHeight="1" thickBot="1" x14ac:dyDescent="0.4">
      <c r="A35" s="248"/>
      <c r="B35" s="488" t="s">
        <v>40</v>
      </c>
      <c r="C35" s="489"/>
      <c r="D35" s="489"/>
      <c r="E35" s="489"/>
      <c r="F35" s="489"/>
      <c r="G35" s="489"/>
      <c r="H35" s="489"/>
      <c r="I35" s="489"/>
      <c r="J35" s="489"/>
      <c r="K35" s="489"/>
      <c r="L35" s="489"/>
      <c r="M35" s="489"/>
      <c r="N35" s="489"/>
      <c r="O35" s="489"/>
      <c r="P35" s="489"/>
      <c r="Q35" s="489"/>
      <c r="R35" s="489"/>
      <c r="S35" s="489"/>
      <c r="T35" s="489"/>
      <c r="U35" s="489"/>
      <c r="V35" s="489"/>
      <c r="W35" s="489"/>
      <c r="X35" s="489"/>
      <c r="Y35" s="489"/>
      <c r="Z35" s="489"/>
      <c r="AA35" s="489"/>
      <c r="AB35" s="489"/>
    </row>
    <row r="36" spans="1:28" s="61" customFormat="1" ht="51" customHeight="1" x14ac:dyDescent="0.35">
      <c r="A36" s="248"/>
      <c r="B36" s="557" t="s">
        <v>41</v>
      </c>
      <c r="C36" s="558"/>
      <c r="D36" s="558"/>
      <c r="E36" s="558"/>
      <c r="F36" s="558"/>
      <c r="G36" s="559"/>
      <c r="H36" s="201" t="s">
        <v>430</v>
      </c>
      <c r="I36" s="224" t="s">
        <v>431</v>
      </c>
      <c r="J36" s="199" t="s">
        <v>42</v>
      </c>
      <c r="K36" s="557" t="s">
        <v>43</v>
      </c>
      <c r="L36" s="558"/>
      <c r="M36" s="558"/>
      <c r="N36" s="558"/>
      <c r="O36" s="558"/>
      <c r="P36" s="558"/>
      <c r="Q36" s="558"/>
      <c r="R36" s="558"/>
      <c r="S36" s="558"/>
      <c r="T36" s="558"/>
      <c r="U36" s="558"/>
      <c r="V36" s="558"/>
      <c r="W36" s="558"/>
      <c r="X36" s="558"/>
      <c r="Y36" s="558"/>
      <c r="Z36" s="558"/>
      <c r="AA36" s="558"/>
      <c r="AB36" s="559"/>
    </row>
    <row r="37" spans="1:28" s="61" customFormat="1" ht="62.5" customHeight="1" x14ac:dyDescent="0.35">
      <c r="A37" s="248"/>
      <c r="B37" s="655" t="s">
        <v>432</v>
      </c>
      <c r="C37" s="656"/>
      <c r="D37" s="656"/>
      <c r="E37" s="656"/>
      <c r="F37" s="656"/>
      <c r="G37" s="656"/>
      <c r="H37" s="263">
        <v>36514319801</v>
      </c>
      <c r="I37" s="263">
        <v>44520234891</v>
      </c>
      <c r="J37" s="264">
        <v>0.82020000000000004</v>
      </c>
      <c r="K37" s="1196" t="s">
        <v>708</v>
      </c>
      <c r="L37" s="1197"/>
      <c r="M37" s="1197"/>
      <c r="N37" s="1197"/>
      <c r="O37" s="1197"/>
      <c r="P37" s="1197"/>
      <c r="Q37" s="1197"/>
      <c r="R37" s="1197"/>
      <c r="S37" s="1197"/>
      <c r="T37" s="1197"/>
      <c r="U37" s="1197"/>
      <c r="V37" s="1197"/>
      <c r="W37" s="1197"/>
      <c r="X37" s="1197"/>
      <c r="Y37" s="1197"/>
      <c r="Z37" s="1197"/>
      <c r="AA37" s="1197"/>
      <c r="AB37" s="1198"/>
    </row>
    <row r="38" spans="1:28" s="61" customFormat="1" ht="62.5" customHeight="1" x14ac:dyDescent="0.35">
      <c r="A38" s="248"/>
      <c r="B38" s="655" t="s">
        <v>706</v>
      </c>
      <c r="C38" s="656"/>
      <c r="D38" s="656"/>
      <c r="E38" s="656"/>
      <c r="F38" s="656"/>
      <c r="G38" s="656"/>
      <c r="H38" s="263">
        <v>15291864349</v>
      </c>
      <c r="I38" s="263">
        <v>20276160025</v>
      </c>
      <c r="J38" s="264">
        <v>0.75419999999999998</v>
      </c>
      <c r="K38" s="1196" t="s">
        <v>709</v>
      </c>
      <c r="L38" s="1197"/>
      <c r="M38" s="1197"/>
      <c r="N38" s="1197"/>
      <c r="O38" s="1197"/>
      <c r="P38" s="1197"/>
      <c r="Q38" s="1197"/>
      <c r="R38" s="1197"/>
      <c r="S38" s="1197"/>
      <c r="T38" s="1197"/>
      <c r="U38" s="1197"/>
      <c r="V38" s="1197"/>
      <c r="W38" s="1197"/>
      <c r="X38" s="1197"/>
      <c r="Y38" s="1197"/>
      <c r="Z38" s="1197"/>
      <c r="AA38" s="1197"/>
      <c r="AB38" s="1198"/>
    </row>
    <row r="39" spans="1:28" s="61" customFormat="1" ht="62.5" customHeight="1" x14ac:dyDescent="0.35">
      <c r="A39" s="248"/>
      <c r="B39" s="655" t="s">
        <v>951</v>
      </c>
      <c r="C39" s="656"/>
      <c r="D39" s="656"/>
      <c r="E39" s="656"/>
      <c r="F39" s="656"/>
      <c r="G39" s="656"/>
      <c r="H39" s="263">
        <v>11842746387</v>
      </c>
      <c r="I39" s="263">
        <v>13136345526</v>
      </c>
      <c r="J39" s="264">
        <v>0.90149999999999997</v>
      </c>
      <c r="K39" s="1196" t="s">
        <v>965</v>
      </c>
      <c r="L39" s="1197"/>
      <c r="M39" s="1197"/>
      <c r="N39" s="1197"/>
      <c r="O39" s="1197"/>
      <c r="P39" s="1197"/>
      <c r="Q39" s="1197"/>
      <c r="R39" s="1197"/>
      <c r="S39" s="1197"/>
      <c r="T39" s="1197"/>
      <c r="U39" s="1197"/>
      <c r="V39" s="1197"/>
      <c r="W39" s="1197"/>
      <c r="X39" s="1197"/>
      <c r="Y39" s="1197"/>
      <c r="Z39" s="1197"/>
      <c r="AA39" s="1197"/>
      <c r="AB39" s="1198"/>
    </row>
    <row r="40" spans="1:28" s="61" customFormat="1" ht="287.5" customHeight="1" x14ac:dyDescent="0.35">
      <c r="A40" s="248"/>
      <c r="B40" s="655" t="s">
        <v>953</v>
      </c>
      <c r="C40" s="656"/>
      <c r="D40" s="656"/>
      <c r="E40" s="656"/>
      <c r="F40" s="656"/>
      <c r="G40" s="657"/>
      <c r="H40" s="263">
        <v>6812544947</v>
      </c>
      <c r="I40" s="263">
        <v>11159640374</v>
      </c>
      <c r="J40" s="264">
        <v>0.61050000000000004</v>
      </c>
      <c r="K40" s="1196" t="s">
        <v>966</v>
      </c>
      <c r="L40" s="1197"/>
      <c r="M40" s="1197"/>
      <c r="N40" s="1197"/>
      <c r="O40" s="1197"/>
      <c r="P40" s="1197"/>
      <c r="Q40" s="1197"/>
      <c r="R40" s="1197"/>
      <c r="S40" s="1197"/>
      <c r="T40" s="1197"/>
      <c r="U40" s="1197"/>
      <c r="V40" s="1197"/>
      <c r="W40" s="1197"/>
      <c r="X40" s="1197"/>
      <c r="Y40" s="1197"/>
      <c r="Z40" s="1197"/>
      <c r="AA40" s="1197"/>
      <c r="AB40" s="1198"/>
    </row>
    <row r="41" spans="1:28" s="61" customFormat="1" ht="24.75" customHeight="1" x14ac:dyDescent="0.35">
      <c r="A41" s="248"/>
      <c r="B41" s="577"/>
      <c r="C41" s="578"/>
      <c r="D41" s="578"/>
      <c r="E41" s="578"/>
      <c r="F41" s="578"/>
      <c r="G41" s="579"/>
      <c r="H41" s="202"/>
      <c r="I41" s="206"/>
      <c r="J41" s="203" t="e">
        <v>#DIV/0!</v>
      </c>
      <c r="K41" s="655"/>
      <c r="L41" s="656"/>
      <c r="M41" s="656"/>
      <c r="N41" s="656"/>
      <c r="O41" s="656"/>
      <c r="P41" s="656"/>
      <c r="Q41" s="656"/>
      <c r="R41" s="656"/>
      <c r="S41" s="656"/>
      <c r="T41" s="656"/>
      <c r="U41" s="656"/>
      <c r="V41" s="656"/>
      <c r="W41" s="656"/>
      <c r="X41" s="656"/>
      <c r="Y41" s="656"/>
      <c r="Z41" s="656"/>
      <c r="AA41" s="656"/>
      <c r="AB41" s="657"/>
    </row>
    <row r="42" spans="1:28" s="61" customFormat="1" ht="15.75" customHeight="1" thickBot="1" x14ac:dyDescent="0.4">
      <c r="A42" s="248"/>
      <c r="B42" s="577"/>
      <c r="C42" s="578"/>
      <c r="D42" s="578"/>
      <c r="E42" s="578"/>
      <c r="F42" s="578"/>
      <c r="G42" s="579"/>
      <c r="H42" s="225"/>
      <c r="I42" s="226"/>
      <c r="J42" s="203" t="e">
        <v>#DIV/0!</v>
      </c>
      <c r="K42" s="655"/>
      <c r="L42" s="656"/>
      <c r="M42" s="656"/>
      <c r="N42" s="656"/>
      <c r="O42" s="656"/>
      <c r="P42" s="656"/>
      <c r="Q42" s="656"/>
      <c r="R42" s="656"/>
      <c r="S42" s="656"/>
      <c r="T42" s="656"/>
      <c r="U42" s="656"/>
      <c r="V42" s="656"/>
      <c r="W42" s="656"/>
      <c r="X42" s="656"/>
      <c r="Y42" s="656"/>
      <c r="Z42" s="656"/>
      <c r="AA42" s="656"/>
      <c r="AB42" s="657"/>
    </row>
    <row r="43" spans="1:28" s="61" customFormat="1" ht="14" customHeight="1" thickBot="1" x14ac:dyDescent="0.4">
      <c r="A43" s="248"/>
      <c r="B43" s="661" t="s">
        <v>46</v>
      </c>
      <c r="C43" s="662"/>
      <c r="D43" s="662"/>
      <c r="E43" s="662"/>
      <c r="F43" s="662"/>
      <c r="G43" s="663"/>
      <c r="H43" s="227">
        <v>70461475484</v>
      </c>
      <c r="I43" s="227">
        <v>89092380816</v>
      </c>
      <c r="J43" s="228">
        <v>0.79090000000000005</v>
      </c>
      <c r="K43" s="664"/>
      <c r="L43" s="665"/>
      <c r="M43" s="665"/>
      <c r="N43" s="665"/>
      <c r="O43" s="665"/>
      <c r="P43" s="665"/>
      <c r="Q43" s="665"/>
      <c r="R43" s="665"/>
      <c r="S43" s="665"/>
      <c r="T43" s="665"/>
      <c r="U43" s="665"/>
      <c r="V43" s="665"/>
      <c r="W43" s="665"/>
      <c r="X43" s="665"/>
      <c r="Y43" s="665"/>
      <c r="Z43" s="665"/>
      <c r="AA43" s="665"/>
      <c r="AB43" s="666"/>
    </row>
    <row r="44" spans="1:28" s="61" customFormat="1" ht="15" thickBot="1" x14ac:dyDescent="0.4">
      <c r="A44" s="248"/>
      <c r="B44" s="486"/>
      <c r="C44" s="487"/>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row>
    <row r="45" spans="1:28" s="61" customFormat="1" ht="14" customHeight="1" thickBot="1" x14ac:dyDescent="0.4">
      <c r="A45" s="248"/>
      <c r="B45" s="500" t="s">
        <v>855</v>
      </c>
      <c r="C45" s="501"/>
      <c r="D45" s="501"/>
      <c r="E45" s="501"/>
      <c r="F45" s="501"/>
      <c r="G45" s="501"/>
      <c r="H45" s="501"/>
      <c r="I45" s="501"/>
      <c r="J45" s="501"/>
      <c r="K45" s="501"/>
      <c r="L45" s="501"/>
      <c r="M45" s="501"/>
      <c r="N45" s="501"/>
      <c r="O45" s="501"/>
      <c r="P45" s="501"/>
      <c r="Q45" s="501"/>
      <c r="R45" s="501"/>
      <c r="S45" s="501"/>
      <c r="T45" s="501"/>
      <c r="U45" s="501"/>
      <c r="V45" s="501"/>
      <c r="W45" s="501"/>
      <c r="X45" s="501"/>
      <c r="Y45" s="501"/>
      <c r="Z45" s="501"/>
      <c r="AA45" s="501"/>
      <c r="AB45" s="501"/>
    </row>
    <row r="46" spans="1:28" s="66" customFormat="1" x14ac:dyDescent="0.35">
      <c r="A46" s="115"/>
      <c r="B46" s="667" t="s">
        <v>141</v>
      </c>
      <c r="C46" s="668"/>
      <c r="D46" s="668"/>
      <c r="E46" s="668"/>
      <c r="F46" s="668"/>
      <c r="G46" s="668"/>
      <c r="H46" s="668"/>
      <c r="I46" s="668"/>
      <c r="J46" s="668"/>
      <c r="K46" s="668"/>
      <c r="L46" s="668"/>
      <c r="M46" s="668"/>
      <c r="N46" s="668"/>
      <c r="O46" s="668"/>
      <c r="P46" s="668"/>
      <c r="Q46" s="668"/>
      <c r="R46" s="668"/>
      <c r="S46" s="668"/>
      <c r="T46" s="668"/>
      <c r="U46" s="668"/>
      <c r="V46" s="668"/>
      <c r="W46" s="668"/>
      <c r="X46" s="668"/>
      <c r="Y46" s="668"/>
      <c r="Z46" s="668"/>
      <c r="AA46" s="668"/>
      <c r="AB46" s="668"/>
    </row>
    <row r="47" spans="1:28" s="66" customFormat="1" ht="17.399999999999999" customHeight="1" x14ac:dyDescent="0.35">
      <c r="A47" s="115"/>
      <c r="B47" s="619"/>
      <c r="C47" s="620"/>
      <c r="D47" s="620"/>
      <c r="E47" s="620"/>
      <c r="F47" s="620"/>
      <c r="G47" s="620"/>
      <c r="H47" s="620"/>
      <c r="I47" s="620"/>
      <c r="J47" s="620"/>
      <c r="K47" s="620"/>
      <c r="L47" s="620"/>
      <c r="M47" s="620"/>
      <c r="N47" s="620"/>
      <c r="O47" s="620"/>
      <c r="P47" s="620"/>
      <c r="Q47" s="620"/>
      <c r="R47" s="620"/>
      <c r="S47" s="620"/>
      <c r="T47" s="620"/>
      <c r="U47" s="620"/>
      <c r="V47" s="620"/>
      <c r="W47" s="620"/>
      <c r="X47" s="620"/>
      <c r="Y47" s="620"/>
      <c r="Z47" s="620"/>
      <c r="AA47" s="620"/>
      <c r="AB47" s="620"/>
    </row>
    <row r="48" spans="1:28" s="66" customFormat="1" ht="17.399999999999999" customHeight="1" x14ac:dyDescent="0.35">
      <c r="A48" s="115"/>
      <c r="B48" s="619"/>
      <c r="C48" s="620"/>
      <c r="D48" s="620"/>
      <c r="E48" s="620"/>
      <c r="F48" s="620"/>
      <c r="G48" s="620"/>
      <c r="H48" s="620"/>
      <c r="I48" s="620"/>
      <c r="J48" s="620"/>
      <c r="K48" s="620"/>
      <c r="L48" s="620"/>
      <c r="M48" s="620"/>
      <c r="N48" s="620"/>
      <c r="O48" s="620"/>
      <c r="P48" s="620"/>
      <c r="Q48" s="620"/>
      <c r="R48" s="620"/>
      <c r="S48" s="620"/>
      <c r="T48" s="620"/>
      <c r="U48" s="620"/>
      <c r="V48" s="620"/>
      <c r="W48" s="620"/>
      <c r="X48" s="620"/>
      <c r="Y48" s="620"/>
      <c r="Z48" s="620"/>
      <c r="AA48" s="620"/>
      <c r="AB48" s="620"/>
    </row>
    <row r="49" spans="1:28" s="66" customFormat="1" ht="17.399999999999999" customHeight="1" x14ac:dyDescent="0.35">
      <c r="A49" s="115"/>
      <c r="B49" s="619"/>
      <c r="C49" s="620"/>
      <c r="D49" s="620"/>
      <c r="E49" s="620"/>
      <c r="F49" s="620"/>
      <c r="G49" s="620"/>
      <c r="H49" s="620"/>
      <c r="I49" s="620"/>
      <c r="J49" s="620"/>
      <c r="K49" s="620"/>
      <c r="L49" s="620"/>
      <c r="M49" s="620"/>
      <c r="N49" s="620"/>
      <c r="O49" s="620"/>
      <c r="P49" s="620"/>
      <c r="Q49" s="620"/>
      <c r="R49" s="620"/>
      <c r="S49" s="620"/>
      <c r="T49" s="620"/>
      <c r="U49" s="620"/>
      <c r="V49" s="620"/>
      <c r="W49" s="620"/>
      <c r="X49" s="620"/>
      <c r="Y49" s="620"/>
      <c r="Z49" s="620"/>
      <c r="AA49" s="620"/>
      <c r="AB49" s="620"/>
    </row>
    <row r="50" spans="1:28" s="66" customFormat="1" ht="17.399999999999999" customHeight="1" x14ac:dyDescent="0.35">
      <c r="A50" s="115"/>
      <c r="B50" s="619"/>
      <c r="C50" s="620"/>
      <c r="D50" s="620"/>
      <c r="E50" s="620"/>
      <c r="F50" s="620"/>
      <c r="G50" s="620"/>
      <c r="H50" s="620"/>
      <c r="I50" s="620"/>
      <c r="J50" s="620"/>
      <c r="K50" s="620"/>
      <c r="L50" s="620"/>
      <c r="M50" s="620"/>
      <c r="N50" s="620"/>
      <c r="O50" s="620"/>
      <c r="P50" s="620"/>
      <c r="Q50" s="620"/>
      <c r="R50" s="620"/>
      <c r="S50" s="620"/>
      <c r="T50" s="620"/>
      <c r="U50" s="620"/>
      <c r="V50" s="620"/>
      <c r="W50" s="620"/>
      <c r="X50" s="620"/>
      <c r="Y50" s="620"/>
      <c r="Z50" s="620"/>
      <c r="AA50" s="620"/>
      <c r="AB50" s="620"/>
    </row>
    <row r="51" spans="1:28" s="66" customFormat="1" ht="17.399999999999999" customHeight="1" x14ac:dyDescent="0.35">
      <c r="A51" s="115"/>
      <c r="B51" s="619"/>
      <c r="C51" s="620"/>
      <c r="D51" s="620"/>
      <c r="E51" s="620"/>
      <c r="F51" s="620"/>
      <c r="G51" s="620"/>
      <c r="H51" s="620"/>
      <c r="I51" s="620"/>
      <c r="J51" s="620"/>
      <c r="K51" s="620"/>
      <c r="L51" s="620"/>
      <c r="M51" s="620"/>
      <c r="N51" s="620"/>
      <c r="O51" s="620"/>
      <c r="P51" s="620"/>
      <c r="Q51" s="620"/>
      <c r="R51" s="620"/>
      <c r="S51" s="620"/>
      <c r="T51" s="620"/>
      <c r="U51" s="620"/>
      <c r="V51" s="620"/>
      <c r="W51" s="620"/>
      <c r="X51" s="620"/>
      <c r="Y51" s="620"/>
      <c r="Z51" s="620"/>
      <c r="AA51" s="620"/>
      <c r="AB51" s="620"/>
    </row>
    <row r="52" spans="1:28" s="66" customFormat="1" ht="17.399999999999999" customHeight="1" x14ac:dyDescent="0.35">
      <c r="A52" s="115"/>
      <c r="B52" s="619"/>
      <c r="C52" s="620"/>
      <c r="D52" s="620"/>
      <c r="E52" s="620"/>
      <c r="F52" s="620"/>
      <c r="G52" s="620"/>
      <c r="H52" s="620"/>
      <c r="I52" s="620"/>
      <c r="J52" s="620"/>
      <c r="K52" s="620"/>
      <c r="L52" s="620"/>
      <c r="M52" s="620"/>
      <c r="N52" s="620"/>
      <c r="O52" s="620"/>
      <c r="P52" s="620"/>
      <c r="Q52" s="620"/>
      <c r="R52" s="620"/>
      <c r="S52" s="620"/>
      <c r="T52" s="620"/>
      <c r="U52" s="620"/>
      <c r="V52" s="620"/>
      <c r="W52" s="620"/>
      <c r="X52" s="620"/>
      <c r="Y52" s="620"/>
      <c r="Z52" s="620"/>
      <c r="AA52" s="620"/>
      <c r="AB52" s="620"/>
    </row>
    <row r="53" spans="1:28" s="66" customFormat="1" ht="17.399999999999999" customHeight="1" x14ac:dyDescent="0.35">
      <c r="A53" s="115"/>
      <c r="B53" s="619"/>
      <c r="C53" s="620"/>
      <c r="D53" s="620"/>
      <c r="E53" s="62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row>
    <row r="54" spans="1:28" s="66" customFormat="1" ht="17.399999999999999" customHeight="1" x14ac:dyDescent="0.35">
      <c r="A54" s="115"/>
      <c r="B54" s="619"/>
      <c r="C54" s="620"/>
      <c r="D54" s="620"/>
      <c r="E54" s="62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row>
    <row r="55" spans="1:28" s="66" customFormat="1" ht="17.399999999999999" customHeight="1" thickBot="1" x14ac:dyDescent="0.4">
      <c r="A55" s="115"/>
      <c r="B55" s="669"/>
      <c r="C55" s="670"/>
      <c r="D55" s="670"/>
      <c r="E55" s="670"/>
      <c r="F55" s="670"/>
      <c r="G55" s="670"/>
      <c r="H55" s="670"/>
      <c r="I55" s="670"/>
      <c r="J55" s="670"/>
      <c r="K55" s="670"/>
      <c r="L55" s="670"/>
      <c r="M55" s="670"/>
      <c r="N55" s="670"/>
      <c r="O55" s="670"/>
      <c r="P55" s="670"/>
      <c r="Q55" s="670"/>
      <c r="R55" s="670"/>
      <c r="S55" s="670"/>
      <c r="T55" s="670"/>
      <c r="U55" s="670"/>
      <c r="V55" s="670"/>
      <c r="W55" s="670"/>
      <c r="X55" s="670"/>
      <c r="Y55" s="670"/>
      <c r="Z55" s="670"/>
      <c r="AA55" s="670"/>
      <c r="AB55" s="670"/>
    </row>
    <row r="56" spans="1:28" s="66" customFormat="1" ht="15" thickBot="1" x14ac:dyDescent="0.4">
      <c r="A56" s="115"/>
      <c r="B56" s="486"/>
      <c r="C56" s="487"/>
      <c r="D56" s="487"/>
      <c r="E56" s="487"/>
      <c r="F56" s="487"/>
      <c r="G56" s="487"/>
      <c r="H56" s="487"/>
      <c r="I56" s="487"/>
      <c r="J56" s="487"/>
      <c r="K56" s="487"/>
      <c r="L56" s="487"/>
      <c r="M56" s="487"/>
      <c r="N56" s="487"/>
      <c r="O56" s="487"/>
      <c r="P56" s="487"/>
      <c r="Q56" s="487"/>
      <c r="R56" s="487"/>
      <c r="S56" s="487"/>
      <c r="T56" s="487"/>
      <c r="U56" s="487"/>
      <c r="V56" s="487"/>
      <c r="W56" s="487"/>
      <c r="X56" s="487"/>
      <c r="Y56" s="487"/>
      <c r="Z56" s="487"/>
      <c r="AA56" s="487"/>
      <c r="AB56" s="487"/>
    </row>
    <row r="57" spans="1:28" s="66" customFormat="1" ht="17" customHeight="1" x14ac:dyDescent="0.3">
      <c r="A57" s="671"/>
      <c r="B57" s="672" t="s">
        <v>41</v>
      </c>
      <c r="C57" s="673"/>
      <c r="D57" s="673"/>
      <c r="E57" s="673"/>
      <c r="F57" s="673"/>
      <c r="G57" s="674"/>
      <c r="H57" s="678" t="s">
        <v>595</v>
      </c>
      <c r="I57" s="674"/>
      <c r="J57" s="678" t="s">
        <v>595</v>
      </c>
      <c r="K57" s="673"/>
      <c r="L57" s="673"/>
      <c r="M57" s="674"/>
      <c r="N57" s="678" t="s">
        <v>49</v>
      </c>
      <c r="O57" s="673"/>
      <c r="P57" s="673"/>
      <c r="Q57" s="673"/>
      <c r="R57" s="673"/>
      <c r="S57" s="673"/>
      <c r="T57" s="673"/>
      <c r="U57" s="674"/>
      <c r="V57" s="680" t="s">
        <v>50</v>
      </c>
      <c r="W57" s="681"/>
      <c r="X57" s="681"/>
      <c r="Y57" s="681"/>
      <c r="Z57" s="681"/>
      <c r="AA57" s="681"/>
      <c r="AB57" s="682"/>
    </row>
    <row r="58" spans="1:28" s="66" customFormat="1" ht="14.5" customHeight="1" x14ac:dyDescent="0.3">
      <c r="A58" s="671"/>
      <c r="B58" s="675"/>
      <c r="C58" s="676"/>
      <c r="D58" s="676"/>
      <c r="E58" s="676"/>
      <c r="F58" s="676"/>
      <c r="G58" s="677"/>
      <c r="H58" s="679" t="s">
        <v>816</v>
      </c>
      <c r="I58" s="677"/>
      <c r="J58" s="679" t="s">
        <v>596</v>
      </c>
      <c r="K58" s="676"/>
      <c r="L58" s="676"/>
      <c r="M58" s="677"/>
      <c r="N58" s="679"/>
      <c r="O58" s="676"/>
      <c r="P58" s="676"/>
      <c r="Q58" s="676"/>
      <c r="R58" s="676"/>
      <c r="S58" s="676"/>
      <c r="T58" s="676"/>
      <c r="U58" s="677"/>
      <c r="V58" s="683"/>
      <c r="W58" s="684"/>
      <c r="X58" s="684"/>
      <c r="Y58" s="684"/>
      <c r="Z58" s="684"/>
      <c r="AA58" s="684"/>
      <c r="AB58" s="685"/>
    </row>
    <row r="59" spans="1:28" s="66" customFormat="1" ht="234" customHeight="1" x14ac:dyDescent="0.35">
      <c r="A59" s="115"/>
      <c r="B59" s="1236" t="s">
        <v>432</v>
      </c>
      <c r="C59" s="767"/>
      <c r="D59" s="767"/>
      <c r="E59" s="767"/>
      <c r="F59" s="767"/>
      <c r="G59" s="768"/>
      <c r="H59" s="2335">
        <v>0.80840000000000001</v>
      </c>
      <c r="I59" s="2336"/>
      <c r="J59" s="2335">
        <v>0.82020000000000004</v>
      </c>
      <c r="K59" s="2337"/>
      <c r="L59" s="2337"/>
      <c r="M59" s="2336"/>
      <c r="N59" s="2332" t="s">
        <v>439</v>
      </c>
      <c r="O59" s="2333"/>
      <c r="P59" s="2333"/>
      <c r="Q59" s="2333"/>
      <c r="R59" s="2333"/>
      <c r="S59" s="2333"/>
      <c r="T59" s="2333"/>
      <c r="U59" s="2334"/>
      <c r="V59" s="2332" t="s">
        <v>440</v>
      </c>
      <c r="W59" s="2333"/>
      <c r="X59" s="2333"/>
      <c r="Y59" s="2333"/>
      <c r="Z59" s="2333"/>
      <c r="AA59" s="2333"/>
      <c r="AB59" s="2334"/>
    </row>
    <row r="60" spans="1:28" s="66" customFormat="1" ht="247" customHeight="1" x14ac:dyDescent="0.35">
      <c r="A60" s="115"/>
      <c r="B60" s="1236" t="s">
        <v>706</v>
      </c>
      <c r="C60" s="767"/>
      <c r="D60" s="767"/>
      <c r="E60" s="767"/>
      <c r="F60" s="767"/>
      <c r="G60" s="768"/>
      <c r="H60" s="2335">
        <v>0.92359999999999998</v>
      </c>
      <c r="I60" s="2336"/>
      <c r="J60" s="2335">
        <v>0.75419999999999998</v>
      </c>
      <c r="K60" s="2337"/>
      <c r="L60" s="2337"/>
      <c r="M60" s="2336"/>
      <c r="N60" s="2332" t="s">
        <v>710</v>
      </c>
      <c r="O60" s="2333"/>
      <c r="P60" s="2333"/>
      <c r="Q60" s="2333"/>
      <c r="R60" s="2333"/>
      <c r="S60" s="2333"/>
      <c r="T60" s="2333"/>
      <c r="U60" s="2334"/>
      <c r="V60" s="2332" t="s">
        <v>711</v>
      </c>
      <c r="W60" s="2333"/>
      <c r="X60" s="2333"/>
      <c r="Y60" s="2333"/>
      <c r="Z60" s="2333"/>
      <c r="AA60" s="2333"/>
      <c r="AB60" s="2334"/>
    </row>
    <row r="61" spans="1:28" s="66" customFormat="1" ht="299" customHeight="1" x14ac:dyDescent="0.35">
      <c r="A61" s="115"/>
      <c r="B61" s="1236" t="s">
        <v>951</v>
      </c>
      <c r="C61" s="767"/>
      <c r="D61" s="767"/>
      <c r="E61" s="767"/>
      <c r="F61" s="767"/>
      <c r="G61" s="768"/>
      <c r="H61" s="2335">
        <v>0.95860000000000001</v>
      </c>
      <c r="I61" s="2336"/>
      <c r="J61" s="2335">
        <v>0.90149999999999997</v>
      </c>
      <c r="K61" s="2337"/>
      <c r="L61" s="2337"/>
      <c r="M61" s="2336"/>
      <c r="N61" s="2332" t="s">
        <v>967</v>
      </c>
      <c r="O61" s="2333"/>
      <c r="P61" s="2333"/>
      <c r="Q61" s="2333"/>
      <c r="R61" s="2333"/>
      <c r="S61" s="2333"/>
      <c r="T61" s="2333"/>
      <c r="U61" s="2334"/>
      <c r="V61" s="2332" t="s">
        <v>968</v>
      </c>
      <c r="W61" s="2333"/>
      <c r="X61" s="2333"/>
      <c r="Y61" s="2333"/>
      <c r="Z61" s="2333"/>
      <c r="AA61" s="2333"/>
      <c r="AB61" s="2334"/>
    </row>
    <row r="62" spans="1:28" ht="338" customHeight="1" x14ac:dyDescent="0.35">
      <c r="A62" s="115"/>
      <c r="B62" s="1236" t="s">
        <v>953</v>
      </c>
      <c r="C62" s="767"/>
      <c r="D62" s="767"/>
      <c r="E62" s="767"/>
      <c r="F62" s="767"/>
      <c r="G62" s="768"/>
      <c r="H62" s="2335">
        <v>0.91059999999999997</v>
      </c>
      <c r="I62" s="2336"/>
      <c r="J62" s="2335">
        <v>0.61050000000000004</v>
      </c>
      <c r="K62" s="2337"/>
      <c r="L62" s="2337"/>
      <c r="M62" s="2336"/>
      <c r="N62" s="2332" t="s">
        <v>969</v>
      </c>
      <c r="O62" s="2333"/>
      <c r="P62" s="2333"/>
      <c r="Q62" s="2333"/>
      <c r="R62" s="2333"/>
      <c r="S62" s="2333"/>
      <c r="T62" s="2333"/>
      <c r="U62" s="2334"/>
      <c r="V62" s="2332" t="s">
        <v>970</v>
      </c>
      <c r="W62" s="2333"/>
      <c r="X62" s="2333"/>
      <c r="Y62" s="2333"/>
      <c r="Z62" s="2333"/>
      <c r="AA62" s="2333"/>
      <c r="AB62" s="2334"/>
    </row>
    <row r="63" spans="1:28" ht="75.75" customHeight="1" x14ac:dyDescent="0.35">
      <c r="A63" s="115"/>
      <c r="B63" s="686"/>
      <c r="C63" s="687"/>
      <c r="D63" s="687"/>
      <c r="E63" s="687"/>
      <c r="F63" s="687"/>
      <c r="G63" s="688"/>
      <c r="H63" s="692"/>
      <c r="I63" s="688"/>
      <c r="J63" s="692"/>
      <c r="K63" s="687"/>
      <c r="L63" s="687"/>
      <c r="M63" s="688"/>
      <c r="N63" s="692"/>
      <c r="O63" s="687"/>
      <c r="P63" s="687"/>
      <c r="Q63" s="687"/>
      <c r="R63" s="687"/>
      <c r="S63" s="687"/>
      <c r="T63" s="687"/>
      <c r="U63" s="688"/>
      <c r="V63" s="692"/>
      <c r="W63" s="687"/>
      <c r="X63" s="687"/>
      <c r="Y63" s="687"/>
      <c r="Z63" s="687"/>
      <c r="AA63" s="687"/>
      <c r="AB63" s="688"/>
    </row>
    <row r="64" spans="1:28" ht="75.75" customHeight="1" x14ac:dyDescent="0.35">
      <c r="A64" s="115"/>
      <c r="B64" s="686"/>
      <c r="C64" s="687"/>
      <c r="D64" s="687"/>
      <c r="E64" s="687"/>
      <c r="F64" s="687"/>
      <c r="G64" s="688"/>
      <c r="H64" s="692"/>
      <c r="I64" s="688"/>
      <c r="J64" s="692"/>
      <c r="K64" s="687"/>
      <c r="L64" s="687"/>
      <c r="M64" s="688"/>
      <c r="N64" s="692"/>
      <c r="O64" s="687"/>
      <c r="P64" s="687"/>
      <c r="Q64" s="687"/>
      <c r="R64" s="687"/>
      <c r="S64" s="687"/>
      <c r="T64" s="687"/>
      <c r="U64" s="688"/>
      <c r="V64" s="692"/>
      <c r="W64" s="687"/>
      <c r="X64" s="687"/>
      <c r="Y64" s="687"/>
      <c r="Z64" s="687"/>
      <c r="AA64" s="687"/>
      <c r="AB64" s="688"/>
    </row>
    <row r="65" spans="1:28" x14ac:dyDescent="0.35">
      <c r="A65" s="115"/>
      <c r="B65" s="686"/>
      <c r="C65" s="687"/>
      <c r="D65" s="687"/>
      <c r="E65" s="687"/>
      <c r="F65" s="687"/>
      <c r="G65" s="688"/>
      <c r="H65" s="692"/>
      <c r="I65" s="688"/>
      <c r="J65" s="692"/>
      <c r="K65" s="687"/>
      <c r="L65" s="687"/>
      <c r="M65" s="688"/>
      <c r="N65" s="692"/>
      <c r="O65" s="687"/>
      <c r="P65" s="687"/>
      <c r="Q65" s="687"/>
      <c r="R65" s="687"/>
      <c r="S65" s="687"/>
      <c r="T65" s="687"/>
      <c r="U65" s="688"/>
      <c r="V65" s="692"/>
      <c r="W65" s="687"/>
      <c r="X65" s="687"/>
      <c r="Y65" s="687"/>
      <c r="Z65" s="687"/>
      <c r="AA65" s="687"/>
      <c r="AB65" s="688"/>
    </row>
    <row r="66" spans="1:28" x14ac:dyDescent="0.35">
      <c r="A66" s="115"/>
      <c r="B66" s="686"/>
      <c r="C66" s="687"/>
      <c r="D66" s="687"/>
      <c r="E66" s="687"/>
      <c r="F66" s="687"/>
      <c r="G66" s="688"/>
      <c r="H66" s="692"/>
      <c r="I66" s="688"/>
      <c r="J66" s="692"/>
      <c r="K66" s="687"/>
      <c r="L66" s="687"/>
      <c r="M66" s="688"/>
      <c r="N66" s="692"/>
      <c r="O66" s="687"/>
      <c r="P66" s="687"/>
      <c r="Q66" s="687"/>
      <c r="R66" s="687"/>
      <c r="S66" s="687"/>
      <c r="T66" s="687"/>
      <c r="U66" s="688"/>
      <c r="V66" s="692"/>
      <c r="W66" s="687"/>
      <c r="X66" s="687"/>
      <c r="Y66" s="687"/>
      <c r="Z66" s="687"/>
      <c r="AA66" s="687"/>
      <c r="AB66" s="688"/>
    </row>
    <row r="67" spans="1:28" x14ac:dyDescent="0.35">
      <c r="A67" s="115"/>
      <c r="B67" s="686"/>
      <c r="C67" s="687"/>
      <c r="D67" s="687"/>
      <c r="E67" s="687"/>
      <c r="F67" s="687"/>
      <c r="G67" s="688"/>
      <c r="H67" s="692"/>
      <c r="I67" s="688"/>
      <c r="J67" s="692"/>
      <c r="K67" s="687"/>
      <c r="L67" s="687"/>
      <c r="M67" s="688"/>
      <c r="N67" s="692"/>
      <c r="O67" s="687"/>
      <c r="P67" s="687"/>
      <c r="Q67" s="687"/>
      <c r="R67" s="687"/>
      <c r="S67" s="687"/>
      <c r="T67" s="687"/>
      <c r="U67" s="688"/>
      <c r="V67" s="692"/>
      <c r="W67" s="687"/>
      <c r="X67" s="687"/>
      <c r="Y67" s="687"/>
      <c r="Z67" s="687"/>
      <c r="AA67" s="687"/>
      <c r="AB67" s="688"/>
    </row>
    <row r="68" spans="1:28" x14ac:dyDescent="0.35">
      <c r="A68" s="115"/>
      <c r="B68" s="686"/>
      <c r="C68" s="687"/>
      <c r="D68" s="687"/>
      <c r="E68" s="687"/>
      <c r="F68" s="687"/>
      <c r="G68" s="688"/>
      <c r="H68" s="692"/>
      <c r="I68" s="688"/>
      <c r="J68" s="692"/>
      <c r="K68" s="687"/>
      <c r="L68" s="687"/>
      <c r="M68" s="688"/>
      <c r="N68" s="692"/>
      <c r="O68" s="687"/>
      <c r="P68" s="687"/>
      <c r="Q68" s="687"/>
      <c r="R68" s="687"/>
      <c r="S68" s="687"/>
      <c r="T68" s="687"/>
      <c r="U68" s="688"/>
      <c r="V68" s="692"/>
      <c r="W68" s="687"/>
      <c r="X68" s="687"/>
      <c r="Y68" s="687"/>
      <c r="Z68" s="687"/>
      <c r="AA68" s="687"/>
      <c r="AB68" s="688"/>
    </row>
    <row r="69" spans="1:28" x14ac:dyDescent="0.35">
      <c r="A69" s="115"/>
      <c r="B69" s="686"/>
      <c r="C69" s="687"/>
      <c r="D69" s="687"/>
      <c r="E69" s="687"/>
      <c r="F69" s="687"/>
      <c r="G69" s="688"/>
      <c r="H69" s="692"/>
      <c r="I69" s="688"/>
      <c r="J69" s="692"/>
      <c r="K69" s="687"/>
      <c r="L69" s="687"/>
      <c r="M69" s="688"/>
      <c r="N69" s="692"/>
      <c r="O69" s="687"/>
      <c r="P69" s="687"/>
      <c r="Q69" s="687"/>
      <c r="R69" s="687"/>
      <c r="S69" s="687"/>
      <c r="T69" s="687"/>
      <c r="U69" s="688"/>
      <c r="V69" s="692"/>
      <c r="W69" s="687"/>
      <c r="X69" s="687"/>
      <c r="Y69" s="687"/>
      <c r="Z69" s="687"/>
      <c r="AA69" s="687"/>
      <c r="AB69" s="688"/>
    </row>
    <row r="70" spans="1:28" ht="15" thickBot="1" x14ac:dyDescent="0.4">
      <c r="A70" s="115"/>
      <c r="B70" s="696"/>
      <c r="C70" s="697"/>
      <c r="D70" s="697"/>
      <c r="E70" s="697"/>
      <c r="F70" s="697"/>
      <c r="G70" s="698"/>
      <c r="H70" s="699"/>
      <c r="I70" s="698"/>
      <c r="J70" s="699"/>
      <c r="K70" s="697"/>
      <c r="L70" s="697"/>
      <c r="M70" s="698"/>
      <c r="N70" s="699"/>
      <c r="O70" s="697"/>
      <c r="P70" s="697"/>
      <c r="Q70" s="697"/>
      <c r="R70" s="697"/>
      <c r="S70" s="697"/>
      <c r="T70" s="697"/>
      <c r="U70" s="698"/>
      <c r="V70" s="699"/>
      <c r="W70" s="697"/>
      <c r="X70" s="697"/>
      <c r="Y70" s="697"/>
      <c r="Z70" s="697"/>
      <c r="AA70" s="697"/>
      <c r="AB70" s="698"/>
    </row>
    <row r="71" spans="1:28" ht="15" thickBot="1" x14ac:dyDescent="0.4">
      <c r="A71" s="115"/>
      <c r="B71" s="503"/>
      <c r="C71" s="504"/>
      <c r="D71" s="504"/>
      <c r="E71" s="504"/>
      <c r="F71" s="504"/>
      <c r="G71" s="504"/>
      <c r="H71" s="504"/>
      <c r="I71" s="504"/>
      <c r="J71" s="504"/>
      <c r="K71" s="504"/>
      <c r="L71" s="504"/>
      <c r="M71" s="504"/>
      <c r="N71" s="504"/>
      <c r="O71" s="504"/>
      <c r="P71" s="504"/>
      <c r="Q71" s="504"/>
      <c r="R71" s="504"/>
      <c r="S71" s="504"/>
      <c r="T71" s="504"/>
      <c r="U71" s="504"/>
      <c r="V71" s="504"/>
      <c r="W71" s="504"/>
      <c r="X71" s="504"/>
      <c r="Y71" s="504"/>
      <c r="Z71" s="504"/>
      <c r="AA71" s="504"/>
      <c r="AB71" s="504"/>
    </row>
    <row r="72" spans="1:28" x14ac:dyDescent="0.35">
      <c r="A72" s="115"/>
      <c r="B72" s="714" t="s">
        <v>856</v>
      </c>
      <c r="C72" s="715"/>
      <c r="D72" s="715"/>
      <c r="E72" s="715"/>
      <c r="F72" s="715"/>
      <c r="G72" s="715"/>
      <c r="H72" s="715" t="s">
        <v>857</v>
      </c>
      <c r="I72" s="715"/>
      <c r="J72" s="715"/>
      <c r="K72" s="715"/>
      <c r="L72" s="715"/>
      <c r="M72" s="715"/>
      <c r="N72" s="715"/>
      <c r="O72" s="715"/>
      <c r="P72" s="715"/>
      <c r="Q72" s="715"/>
      <c r="R72" s="718"/>
      <c r="S72" s="714" t="s">
        <v>858</v>
      </c>
      <c r="T72" s="715"/>
      <c r="U72" s="715"/>
      <c r="V72" s="715"/>
      <c r="W72" s="715"/>
      <c r="X72" s="715"/>
      <c r="Y72" s="715"/>
      <c r="Z72" s="715"/>
      <c r="AA72" s="715"/>
      <c r="AB72" s="715"/>
    </row>
    <row r="73" spans="1:28" ht="15" thickBot="1" x14ac:dyDescent="0.4">
      <c r="A73" s="115"/>
      <c r="B73" s="716"/>
      <c r="C73" s="717"/>
      <c r="D73" s="717"/>
      <c r="E73" s="717"/>
      <c r="F73" s="717"/>
      <c r="G73" s="717"/>
      <c r="H73" s="717"/>
      <c r="I73" s="717"/>
      <c r="J73" s="717"/>
      <c r="K73" s="717"/>
      <c r="L73" s="717"/>
      <c r="M73" s="717"/>
      <c r="N73" s="717"/>
      <c r="O73" s="717"/>
      <c r="P73" s="717"/>
      <c r="Q73" s="717"/>
      <c r="R73" s="719"/>
      <c r="S73" s="716"/>
      <c r="T73" s="717"/>
      <c r="U73" s="717"/>
      <c r="V73" s="717"/>
      <c r="W73" s="717"/>
      <c r="X73" s="717"/>
      <c r="Y73" s="717"/>
      <c r="Z73" s="717"/>
      <c r="AA73" s="717"/>
      <c r="AB73" s="717"/>
    </row>
    <row r="74" spans="1:28" ht="112.5" customHeight="1" thickBot="1" x14ac:dyDescent="0.4">
      <c r="A74" s="115"/>
      <c r="B74" s="976">
        <v>0.79090000000000005</v>
      </c>
      <c r="C74" s="977"/>
      <c r="D74" s="977"/>
      <c r="E74" s="977"/>
      <c r="F74" s="977"/>
      <c r="G74" s="978"/>
      <c r="H74" s="2327" t="s">
        <v>971</v>
      </c>
      <c r="I74" s="2328"/>
      <c r="J74" s="2328"/>
      <c r="K74" s="2328"/>
      <c r="L74" s="2328"/>
      <c r="M74" s="2328"/>
      <c r="N74" s="2328"/>
      <c r="O74" s="2328"/>
      <c r="P74" s="2328"/>
      <c r="Q74" s="2328"/>
      <c r="R74" s="2329"/>
      <c r="S74" s="2345" t="s">
        <v>961</v>
      </c>
      <c r="T74" s="2346"/>
      <c r="U74" s="2346"/>
      <c r="V74" s="2346"/>
      <c r="W74" s="2346"/>
      <c r="X74" s="2346"/>
      <c r="Y74" s="2346"/>
      <c r="Z74" s="2346"/>
      <c r="AA74" s="2346"/>
      <c r="AB74" s="2346"/>
    </row>
    <row r="75" spans="1:28" ht="15" thickBot="1" x14ac:dyDescent="0.4">
      <c r="A75" s="115"/>
      <c r="B75" s="700"/>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c r="AA75" s="701"/>
      <c r="AB75" s="701"/>
    </row>
    <row r="76" spans="1:28" ht="14.5" customHeight="1" x14ac:dyDescent="0.35">
      <c r="A76" s="115"/>
      <c r="B76" s="702" t="s">
        <v>861</v>
      </c>
      <c r="C76" s="703"/>
      <c r="D76" s="703"/>
      <c r="E76" s="703"/>
      <c r="F76" s="703"/>
      <c r="G76" s="703"/>
      <c r="H76" s="704"/>
      <c r="I76" s="2321" t="s">
        <v>962</v>
      </c>
      <c r="J76" s="2322"/>
      <c r="K76" s="2322"/>
      <c r="L76" s="2322"/>
      <c r="M76" s="2322"/>
      <c r="N76" s="2322"/>
      <c r="O76" s="2322"/>
      <c r="P76" s="2323"/>
      <c r="Q76" s="702" t="s">
        <v>863</v>
      </c>
      <c r="R76" s="703"/>
      <c r="S76" s="703"/>
      <c r="T76" s="703"/>
      <c r="U76" s="704"/>
      <c r="V76" s="784" t="s">
        <v>963</v>
      </c>
      <c r="W76" s="785"/>
      <c r="X76" s="785"/>
      <c r="Y76" s="785"/>
      <c r="Z76" s="785"/>
      <c r="AA76" s="785"/>
      <c r="AB76" s="785"/>
    </row>
    <row r="77" spans="1:28" x14ac:dyDescent="0.35">
      <c r="A77" s="115"/>
      <c r="B77" s="705"/>
      <c r="C77" s="706"/>
      <c r="D77" s="706"/>
      <c r="E77" s="706"/>
      <c r="F77" s="706"/>
      <c r="G77" s="706"/>
      <c r="H77" s="707"/>
      <c r="I77" s="2324"/>
      <c r="J77" s="2325"/>
      <c r="K77" s="2325"/>
      <c r="L77" s="2325"/>
      <c r="M77" s="2325"/>
      <c r="N77" s="2325"/>
      <c r="O77" s="2325"/>
      <c r="P77" s="2326"/>
      <c r="Q77" s="705"/>
      <c r="R77" s="706"/>
      <c r="S77" s="706"/>
      <c r="T77" s="706"/>
      <c r="U77" s="707"/>
      <c r="V77" s="787"/>
      <c r="W77" s="788"/>
      <c r="X77" s="788"/>
      <c r="Y77" s="788"/>
      <c r="Z77" s="788"/>
      <c r="AA77" s="788"/>
      <c r="AB77" s="788"/>
    </row>
    <row r="78" spans="1:28" x14ac:dyDescent="0.35">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row>
    <row r="79" spans="1:28" x14ac:dyDescent="0.3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row>
    <row r="80" spans="1:28" x14ac:dyDescent="0.35">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row>
    <row r="81" spans="1:28" x14ac:dyDescent="0.35">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row>
    <row r="82" spans="1:28" x14ac:dyDescent="0.35">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row>
    <row r="83" spans="1:28" x14ac:dyDescent="0.35">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row>
    <row r="84" spans="1:28" x14ac:dyDescent="0.35">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row>
    <row r="85" spans="1:28" x14ac:dyDescent="0.35">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row>
    <row r="86" spans="1:28" x14ac:dyDescent="0.35">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row>
    <row r="87" spans="1:28" x14ac:dyDescent="0.35">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row>
    <row r="88" spans="1:28" x14ac:dyDescent="0.35">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row>
    <row r="89" spans="1:28" x14ac:dyDescent="0.35">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row>
    <row r="90" spans="1:28" x14ac:dyDescent="0.35">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row>
    <row r="91" spans="1:28" x14ac:dyDescent="0.35">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row>
    <row r="92" spans="1:28" x14ac:dyDescent="0.35">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row>
    <row r="93" spans="1:28" x14ac:dyDescent="0.35">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row>
    <row r="94" spans="1:28" x14ac:dyDescent="0.35">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row>
    <row r="95" spans="1:28" x14ac:dyDescent="0.35">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row>
    <row r="96" spans="1:28" x14ac:dyDescent="0.35">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row>
    <row r="97" spans="1:28" x14ac:dyDescent="0.35">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row>
    <row r="98" spans="1:28" x14ac:dyDescent="0.35">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row>
    <row r="99" spans="1:28" x14ac:dyDescent="0.35">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row>
    <row r="100" spans="1:28" x14ac:dyDescent="0.3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row>
    <row r="101" spans="1:28" x14ac:dyDescent="0.35">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row>
    <row r="102" spans="1:28" x14ac:dyDescent="0.35">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row>
    <row r="103" spans="1:28" ht="6" customHeight="1" x14ac:dyDescent="0.35"/>
  </sheetData>
  <mergeCells count="174">
    <mergeCell ref="B62:G62"/>
    <mergeCell ref="V62:AB62"/>
    <mergeCell ref="B63:G63"/>
    <mergeCell ref="V63:AB63"/>
    <mergeCell ref="B64:G64"/>
    <mergeCell ref="V64:AB64"/>
    <mergeCell ref="H64:I64"/>
    <mergeCell ref="J64:M64"/>
    <mergeCell ref="N64:U64"/>
    <mergeCell ref="H62:I62"/>
    <mergeCell ref="J62:M62"/>
    <mergeCell ref="N62:U62"/>
    <mergeCell ref="H63:I63"/>
    <mergeCell ref="J63:M63"/>
    <mergeCell ref="N63:U63"/>
    <mergeCell ref="B34:AB34"/>
    <mergeCell ref="B40:G40"/>
    <mergeCell ref="K40:AB40"/>
    <mergeCell ref="B41:G41"/>
    <mergeCell ref="K41:AB41"/>
    <mergeCell ref="B42:G42"/>
    <mergeCell ref="K42:AB42"/>
    <mergeCell ref="H61:I61"/>
    <mergeCell ref="J61:M61"/>
    <mergeCell ref="N61:U61"/>
    <mergeCell ref="B59:G59"/>
    <mergeCell ref="H59:I59"/>
    <mergeCell ref="J59:M59"/>
    <mergeCell ref="N59:U59"/>
    <mergeCell ref="V59:AB59"/>
    <mergeCell ref="B60:G60"/>
    <mergeCell ref="H60:I60"/>
    <mergeCell ref="J60:M60"/>
    <mergeCell ref="N60:U60"/>
    <mergeCell ref="V60:AB60"/>
    <mergeCell ref="B61:G61"/>
    <mergeCell ref="V61:AB61"/>
    <mergeCell ref="B35:AB35"/>
    <mergeCell ref="B36:G36"/>
    <mergeCell ref="B24:AB24"/>
    <mergeCell ref="B25:L25"/>
    <mergeCell ref="N25:AB25"/>
    <mergeCell ref="B26:M26"/>
    <mergeCell ref="N26:AB26"/>
    <mergeCell ref="B27:AB27"/>
    <mergeCell ref="B28:H29"/>
    <mergeCell ref="I28:L29"/>
    <mergeCell ref="M28:W28"/>
    <mergeCell ref="X28:AB28"/>
    <mergeCell ref="M29:W29"/>
    <mergeCell ref="X29:AB29"/>
    <mergeCell ref="B13:AB13"/>
    <mergeCell ref="B14:H15"/>
    <mergeCell ref="I14:U15"/>
    <mergeCell ref="V14:AB14"/>
    <mergeCell ref="V15:AB15"/>
    <mergeCell ref="B16:AB16"/>
    <mergeCell ref="B17:H17"/>
    <mergeCell ref="I17:AB17"/>
    <mergeCell ref="B18:AB18"/>
    <mergeCell ref="B10:AB10"/>
    <mergeCell ref="B11:H12"/>
    <mergeCell ref="I11:P12"/>
    <mergeCell ref="Q11:U11"/>
    <mergeCell ref="V11:Y11"/>
    <mergeCell ref="Z11:AB11"/>
    <mergeCell ref="Q12:U12"/>
    <mergeCell ref="V12:Y12"/>
    <mergeCell ref="Z12:AB12"/>
    <mergeCell ref="B1:D1"/>
    <mergeCell ref="E1:G1"/>
    <mergeCell ref="B5:AB5"/>
    <mergeCell ref="B6:H7"/>
    <mergeCell ref="I6:I7"/>
    <mergeCell ref="J6:K7"/>
    <mergeCell ref="L6:AB7"/>
    <mergeCell ref="B8:AB8"/>
    <mergeCell ref="B9:H9"/>
    <mergeCell ref="I9:AB9"/>
    <mergeCell ref="B2:G4"/>
    <mergeCell ref="H2:AB2"/>
    <mergeCell ref="H3:O3"/>
    <mergeCell ref="P3:AB3"/>
    <mergeCell ref="H4:AB4"/>
    <mergeCell ref="I19:AB19"/>
    <mergeCell ref="B20:AB20"/>
    <mergeCell ref="B21:G21"/>
    <mergeCell ref="H21:J21"/>
    <mergeCell ref="K21:T21"/>
    <mergeCell ref="U21:AB21"/>
    <mergeCell ref="B22:AB22"/>
    <mergeCell ref="B23:H23"/>
    <mergeCell ref="I23:AB23"/>
    <mergeCell ref="B19:H19"/>
    <mergeCell ref="B30:AB30"/>
    <mergeCell ref="B31:J33"/>
    <mergeCell ref="K31:R31"/>
    <mergeCell ref="S31:W31"/>
    <mergeCell ref="X31:AB31"/>
    <mergeCell ref="Z32:AB32"/>
    <mergeCell ref="K33:N33"/>
    <mergeCell ref="O33:R33"/>
    <mergeCell ref="S33:T33"/>
    <mergeCell ref="U33:W33"/>
    <mergeCell ref="X33:Y33"/>
    <mergeCell ref="Z33:AB33"/>
    <mergeCell ref="K32:N32"/>
    <mergeCell ref="O32:R32"/>
    <mergeCell ref="S32:T32"/>
    <mergeCell ref="U32:W32"/>
    <mergeCell ref="X32:Y32"/>
    <mergeCell ref="K36:AB36"/>
    <mergeCell ref="B37:G37"/>
    <mergeCell ref="K37:AB37"/>
    <mergeCell ref="B38:G38"/>
    <mergeCell ref="K38:AB38"/>
    <mergeCell ref="B39:G39"/>
    <mergeCell ref="K39:AB39"/>
    <mergeCell ref="B43:G43"/>
    <mergeCell ref="K43:AB43"/>
    <mergeCell ref="B44:AB44"/>
    <mergeCell ref="B45:AB45"/>
    <mergeCell ref="B46:AB55"/>
    <mergeCell ref="B56:AB56"/>
    <mergeCell ref="A57:A58"/>
    <mergeCell ref="B57:G58"/>
    <mergeCell ref="H57:I57"/>
    <mergeCell ref="H58:I58"/>
    <mergeCell ref="J57:M57"/>
    <mergeCell ref="J58:M58"/>
    <mergeCell ref="N57:U58"/>
    <mergeCell ref="V57:AB58"/>
    <mergeCell ref="B65:G65"/>
    <mergeCell ref="H65:I65"/>
    <mergeCell ref="J65:M65"/>
    <mergeCell ref="N65:U65"/>
    <mergeCell ref="V65:AB65"/>
    <mergeCell ref="B66:G66"/>
    <mergeCell ref="H66:I66"/>
    <mergeCell ref="J66:M66"/>
    <mergeCell ref="N66:U66"/>
    <mergeCell ref="V66:AB66"/>
    <mergeCell ref="B67:G67"/>
    <mergeCell ref="H67:I67"/>
    <mergeCell ref="J67:M67"/>
    <mergeCell ref="N67:U67"/>
    <mergeCell ref="V67:AB67"/>
    <mergeCell ref="B68:G68"/>
    <mergeCell ref="H68:I68"/>
    <mergeCell ref="J68:M68"/>
    <mergeCell ref="N68:U68"/>
    <mergeCell ref="V68:AB68"/>
    <mergeCell ref="B69:G69"/>
    <mergeCell ref="H69:I69"/>
    <mergeCell ref="J69:M69"/>
    <mergeCell ref="N69:U69"/>
    <mergeCell ref="V69:AB69"/>
    <mergeCell ref="B70:G70"/>
    <mergeCell ref="H70:I70"/>
    <mergeCell ref="J70:M70"/>
    <mergeCell ref="N70:U70"/>
    <mergeCell ref="V70:AB70"/>
    <mergeCell ref="B71:AB71"/>
    <mergeCell ref="B72:G73"/>
    <mergeCell ref="H72:R73"/>
    <mergeCell ref="S72:AB73"/>
    <mergeCell ref="B74:G74"/>
    <mergeCell ref="H74:R74"/>
    <mergeCell ref="S74:AB74"/>
    <mergeCell ref="B75:AB75"/>
    <mergeCell ref="B76:H77"/>
    <mergeCell ref="I76:P77"/>
    <mergeCell ref="Q76:U77"/>
    <mergeCell ref="V76:AB77"/>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E121"/>
  <sheetViews>
    <sheetView topLeftCell="B42" workbookViewId="0">
      <selection activeCell="K44" sqref="K44:AA44"/>
    </sheetView>
  </sheetViews>
  <sheetFormatPr baseColWidth="10" defaultColWidth="3.7265625" defaultRowHeight="14.5" x14ac:dyDescent="0.35"/>
  <cols>
    <col min="1" max="1" width="3.7265625" style="130"/>
    <col min="2" max="2" width="2.81640625" style="130" customWidth="1"/>
    <col min="3" max="6" width="2.7265625" style="130" customWidth="1"/>
    <col min="7" max="7" width="7.54296875" style="130" customWidth="1"/>
    <col min="8" max="8" width="14.26953125" style="130" customWidth="1"/>
    <col min="9" max="9" width="14.453125" style="130" customWidth="1"/>
    <col min="10" max="10" width="15" style="130" customWidth="1"/>
    <col min="11" max="12" width="3.453125" style="130" customWidth="1"/>
    <col min="13" max="15" width="2.7265625" style="130" customWidth="1"/>
    <col min="16" max="17" width="3.453125" style="130" customWidth="1"/>
    <col min="18" max="18" width="3.7265625" style="130"/>
    <col min="19" max="19" width="3.26953125" style="130" customWidth="1"/>
    <col min="20" max="20" width="7.453125" style="130" customWidth="1"/>
    <col min="21" max="21" width="3.453125" style="130" customWidth="1"/>
    <col min="22" max="22" width="3.7265625" style="130"/>
    <col min="23" max="25" width="5" style="130" customWidth="1"/>
    <col min="26" max="26" width="6.7265625" style="130" customWidth="1"/>
    <col min="27" max="27" width="4.1796875" style="130" customWidth="1"/>
    <col min="28" max="28" width="2" style="130" customWidth="1"/>
    <col min="29" max="30" width="3.7265625" style="130"/>
    <col min="31" max="31" width="9.1796875" style="130" bestFit="1" customWidth="1"/>
    <col min="32" max="32" width="8.1796875" style="130" bestFit="1" customWidth="1"/>
    <col min="33" max="257" width="3.7265625" style="130"/>
    <col min="258" max="258" width="2.81640625" style="130" customWidth="1"/>
    <col min="259" max="262" width="2.7265625" style="130" customWidth="1"/>
    <col min="263" max="263" width="4.26953125" style="130" customWidth="1"/>
    <col min="264" max="264" width="14.26953125" style="130" customWidth="1"/>
    <col min="265" max="265" width="13.453125" style="130" customWidth="1"/>
    <col min="266" max="266" width="15" style="130" customWidth="1"/>
    <col min="267" max="268" width="3.453125" style="130" customWidth="1"/>
    <col min="269" max="271" width="2.7265625" style="130" customWidth="1"/>
    <col min="272" max="273" width="3.453125" style="130" customWidth="1"/>
    <col min="274" max="274" width="3.7265625" style="130"/>
    <col min="275" max="275" width="3.26953125" style="130" customWidth="1"/>
    <col min="276" max="276" width="7.453125" style="130" customWidth="1"/>
    <col min="277" max="277" width="3.453125" style="130" customWidth="1"/>
    <col min="278" max="278" width="3.7265625" style="130"/>
    <col min="279" max="281" width="5" style="130" customWidth="1"/>
    <col min="282" max="282" width="6.7265625" style="130" customWidth="1"/>
    <col min="283" max="283" width="4.1796875" style="130" customWidth="1"/>
    <col min="284" max="284" width="2" style="130" customWidth="1"/>
    <col min="285" max="513" width="3.7265625" style="130"/>
    <col min="514" max="514" width="2.81640625" style="130" customWidth="1"/>
    <col min="515" max="518" width="2.7265625" style="130" customWidth="1"/>
    <col min="519" max="519" width="4.26953125" style="130" customWidth="1"/>
    <col min="520" max="520" width="14.26953125" style="130" customWidth="1"/>
    <col min="521" max="521" width="13.453125" style="130" customWidth="1"/>
    <col min="522" max="522" width="15" style="130" customWidth="1"/>
    <col min="523" max="524" width="3.453125" style="130" customWidth="1"/>
    <col min="525" max="527" width="2.7265625" style="130" customWidth="1"/>
    <col min="528" max="529" width="3.453125" style="130" customWidth="1"/>
    <col min="530" max="530" width="3.7265625" style="130"/>
    <col min="531" max="531" width="3.26953125" style="130" customWidth="1"/>
    <col min="532" max="532" width="7.453125" style="130" customWidth="1"/>
    <col min="533" max="533" width="3.453125" style="130" customWidth="1"/>
    <col min="534" max="534" width="3.7265625" style="130"/>
    <col min="535" max="537" width="5" style="130" customWidth="1"/>
    <col min="538" max="538" width="6.7265625" style="130" customWidth="1"/>
    <col min="539" max="539" width="4.1796875" style="130" customWidth="1"/>
    <col min="540" max="540" width="2" style="130" customWidth="1"/>
    <col min="541" max="769" width="3.7265625" style="130"/>
    <col min="770" max="770" width="2.81640625" style="130" customWidth="1"/>
    <col min="771" max="774" width="2.7265625" style="130" customWidth="1"/>
    <col min="775" max="775" width="4.26953125" style="130" customWidth="1"/>
    <col min="776" max="776" width="14.26953125" style="130" customWidth="1"/>
    <col min="777" max="777" width="13.453125" style="130" customWidth="1"/>
    <col min="778" max="778" width="15" style="130" customWidth="1"/>
    <col min="779" max="780" width="3.453125" style="130" customWidth="1"/>
    <col min="781" max="783" width="2.7265625" style="130" customWidth="1"/>
    <col min="784" max="785" width="3.453125" style="130" customWidth="1"/>
    <col min="786" max="786" width="3.7265625" style="130"/>
    <col min="787" max="787" width="3.26953125" style="130" customWidth="1"/>
    <col min="788" max="788" width="7.453125" style="130" customWidth="1"/>
    <col min="789" max="789" width="3.453125" style="130" customWidth="1"/>
    <col min="790" max="790" width="3.7265625" style="130"/>
    <col min="791" max="793" width="5" style="130" customWidth="1"/>
    <col min="794" max="794" width="6.7265625" style="130" customWidth="1"/>
    <col min="795" max="795" width="4.1796875" style="130" customWidth="1"/>
    <col min="796" max="796" width="2" style="130" customWidth="1"/>
    <col min="797" max="1025" width="3.7265625" style="130"/>
    <col min="1026" max="1026" width="2.81640625" style="130" customWidth="1"/>
    <col min="1027" max="1030" width="2.7265625" style="130" customWidth="1"/>
    <col min="1031" max="1031" width="4.26953125" style="130" customWidth="1"/>
    <col min="1032" max="1032" width="14.26953125" style="130" customWidth="1"/>
    <col min="1033" max="1033" width="13.453125" style="130" customWidth="1"/>
    <col min="1034" max="1034" width="15" style="130" customWidth="1"/>
    <col min="1035" max="1036" width="3.453125" style="130" customWidth="1"/>
    <col min="1037" max="1039" width="2.7265625" style="130" customWidth="1"/>
    <col min="1040" max="1041" width="3.453125" style="130" customWidth="1"/>
    <col min="1042" max="1042" width="3.7265625" style="130"/>
    <col min="1043" max="1043" width="3.26953125" style="130" customWidth="1"/>
    <col min="1044" max="1044" width="7.453125" style="130" customWidth="1"/>
    <col min="1045" max="1045" width="3.453125" style="130" customWidth="1"/>
    <col min="1046" max="1046" width="3.7265625" style="130"/>
    <col min="1047" max="1049" width="5" style="130" customWidth="1"/>
    <col min="1050" max="1050" width="6.7265625" style="130" customWidth="1"/>
    <col min="1051" max="1051" width="4.1796875" style="130" customWidth="1"/>
    <col min="1052" max="1052" width="2" style="130" customWidth="1"/>
    <col min="1053" max="1281" width="3.7265625" style="130"/>
    <col min="1282" max="1282" width="2.81640625" style="130" customWidth="1"/>
    <col min="1283" max="1286" width="2.7265625" style="130" customWidth="1"/>
    <col min="1287" max="1287" width="4.26953125" style="130" customWidth="1"/>
    <col min="1288" max="1288" width="14.26953125" style="130" customWidth="1"/>
    <col min="1289" max="1289" width="13.453125" style="130" customWidth="1"/>
    <col min="1290" max="1290" width="15" style="130" customWidth="1"/>
    <col min="1291" max="1292" width="3.453125" style="130" customWidth="1"/>
    <col min="1293" max="1295" width="2.7265625" style="130" customWidth="1"/>
    <col min="1296" max="1297" width="3.453125" style="130" customWidth="1"/>
    <col min="1298" max="1298" width="3.7265625" style="130"/>
    <col min="1299" max="1299" width="3.26953125" style="130" customWidth="1"/>
    <col min="1300" max="1300" width="7.453125" style="130" customWidth="1"/>
    <col min="1301" max="1301" width="3.453125" style="130" customWidth="1"/>
    <col min="1302" max="1302" width="3.7265625" style="130"/>
    <col min="1303" max="1305" width="5" style="130" customWidth="1"/>
    <col min="1306" max="1306" width="6.7265625" style="130" customWidth="1"/>
    <col min="1307" max="1307" width="4.1796875" style="130" customWidth="1"/>
    <col min="1308" max="1308" width="2" style="130" customWidth="1"/>
    <col min="1309" max="1537" width="3.7265625" style="130"/>
    <col min="1538" max="1538" width="2.81640625" style="130" customWidth="1"/>
    <col min="1539" max="1542" width="2.7265625" style="130" customWidth="1"/>
    <col min="1543" max="1543" width="4.26953125" style="130" customWidth="1"/>
    <col min="1544" max="1544" width="14.26953125" style="130" customWidth="1"/>
    <col min="1545" max="1545" width="13.453125" style="130" customWidth="1"/>
    <col min="1546" max="1546" width="15" style="130" customWidth="1"/>
    <col min="1547" max="1548" width="3.453125" style="130" customWidth="1"/>
    <col min="1549" max="1551" width="2.7265625" style="130" customWidth="1"/>
    <col min="1552" max="1553" width="3.453125" style="130" customWidth="1"/>
    <col min="1554" max="1554" width="3.7265625" style="130"/>
    <col min="1555" max="1555" width="3.26953125" style="130" customWidth="1"/>
    <col min="1556" max="1556" width="7.453125" style="130" customWidth="1"/>
    <col min="1557" max="1557" width="3.453125" style="130" customWidth="1"/>
    <col min="1558" max="1558" width="3.7265625" style="130"/>
    <col min="1559" max="1561" width="5" style="130" customWidth="1"/>
    <col min="1562" max="1562" width="6.7265625" style="130" customWidth="1"/>
    <col min="1563" max="1563" width="4.1796875" style="130" customWidth="1"/>
    <col min="1564" max="1564" width="2" style="130" customWidth="1"/>
    <col min="1565" max="1793" width="3.7265625" style="130"/>
    <col min="1794" max="1794" width="2.81640625" style="130" customWidth="1"/>
    <col min="1795" max="1798" width="2.7265625" style="130" customWidth="1"/>
    <col min="1799" max="1799" width="4.26953125" style="130" customWidth="1"/>
    <col min="1800" max="1800" width="14.26953125" style="130" customWidth="1"/>
    <col min="1801" max="1801" width="13.453125" style="130" customWidth="1"/>
    <col min="1802" max="1802" width="15" style="130" customWidth="1"/>
    <col min="1803" max="1804" width="3.453125" style="130" customWidth="1"/>
    <col min="1805" max="1807" width="2.7265625" style="130" customWidth="1"/>
    <col min="1808" max="1809" width="3.453125" style="130" customWidth="1"/>
    <col min="1810" max="1810" width="3.7265625" style="130"/>
    <col min="1811" max="1811" width="3.26953125" style="130" customWidth="1"/>
    <col min="1812" max="1812" width="7.453125" style="130" customWidth="1"/>
    <col min="1813" max="1813" width="3.453125" style="130" customWidth="1"/>
    <col min="1814" max="1814" width="3.7265625" style="130"/>
    <col min="1815" max="1817" width="5" style="130" customWidth="1"/>
    <col min="1818" max="1818" width="6.7265625" style="130" customWidth="1"/>
    <col min="1819" max="1819" width="4.1796875" style="130" customWidth="1"/>
    <col min="1820" max="1820" width="2" style="130" customWidth="1"/>
    <col min="1821" max="2049" width="3.7265625" style="130"/>
    <col min="2050" max="2050" width="2.81640625" style="130" customWidth="1"/>
    <col min="2051" max="2054" width="2.7265625" style="130" customWidth="1"/>
    <col min="2055" max="2055" width="4.26953125" style="130" customWidth="1"/>
    <col min="2056" max="2056" width="14.26953125" style="130" customWidth="1"/>
    <col min="2057" max="2057" width="13.453125" style="130" customWidth="1"/>
    <col min="2058" max="2058" width="15" style="130" customWidth="1"/>
    <col min="2059" max="2060" width="3.453125" style="130" customWidth="1"/>
    <col min="2061" max="2063" width="2.7265625" style="130" customWidth="1"/>
    <col min="2064" max="2065" width="3.453125" style="130" customWidth="1"/>
    <col min="2066" max="2066" width="3.7265625" style="130"/>
    <col min="2067" max="2067" width="3.26953125" style="130" customWidth="1"/>
    <col min="2068" max="2068" width="7.453125" style="130" customWidth="1"/>
    <col min="2069" max="2069" width="3.453125" style="130" customWidth="1"/>
    <col min="2070" max="2070" width="3.7265625" style="130"/>
    <col min="2071" max="2073" width="5" style="130" customWidth="1"/>
    <col min="2074" max="2074" width="6.7265625" style="130" customWidth="1"/>
    <col min="2075" max="2075" width="4.1796875" style="130" customWidth="1"/>
    <col min="2076" max="2076" width="2" style="130" customWidth="1"/>
    <col min="2077" max="2305" width="3.7265625" style="130"/>
    <col min="2306" max="2306" width="2.81640625" style="130" customWidth="1"/>
    <col min="2307" max="2310" width="2.7265625" style="130" customWidth="1"/>
    <col min="2311" max="2311" width="4.26953125" style="130" customWidth="1"/>
    <col min="2312" max="2312" width="14.26953125" style="130" customWidth="1"/>
    <col min="2313" max="2313" width="13.453125" style="130" customWidth="1"/>
    <col min="2314" max="2314" width="15" style="130" customWidth="1"/>
    <col min="2315" max="2316" width="3.453125" style="130" customWidth="1"/>
    <col min="2317" max="2319" width="2.7265625" style="130" customWidth="1"/>
    <col min="2320" max="2321" width="3.453125" style="130" customWidth="1"/>
    <col min="2322" max="2322" width="3.7265625" style="130"/>
    <col min="2323" max="2323" width="3.26953125" style="130" customWidth="1"/>
    <col min="2324" max="2324" width="7.453125" style="130" customWidth="1"/>
    <col min="2325" max="2325" width="3.453125" style="130" customWidth="1"/>
    <col min="2326" max="2326" width="3.7265625" style="130"/>
    <col min="2327" max="2329" width="5" style="130" customWidth="1"/>
    <col min="2330" max="2330" width="6.7265625" style="130" customWidth="1"/>
    <col min="2331" max="2331" width="4.1796875" style="130" customWidth="1"/>
    <col min="2332" max="2332" width="2" style="130" customWidth="1"/>
    <col min="2333" max="2561" width="3.7265625" style="130"/>
    <col min="2562" max="2562" width="2.81640625" style="130" customWidth="1"/>
    <col min="2563" max="2566" width="2.7265625" style="130" customWidth="1"/>
    <col min="2567" max="2567" width="4.26953125" style="130" customWidth="1"/>
    <col min="2568" max="2568" width="14.26953125" style="130" customWidth="1"/>
    <col min="2569" max="2569" width="13.453125" style="130" customWidth="1"/>
    <col min="2570" max="2570" width="15" style="130" customWidth="1"/>
    <col min="2571" max="2572" width="3.453125" style="130" customWidth="1"/>
    <col min="2573" max="2575" width="2.7265625" style="130" customWidth="1"/>
    <col min="2576" max="2577" width="3.453125" style="130" customWidth="1"/>
    <col min="2578" max="2578" width="3.7265625" style="130"/>
    <col min="2579" max="2579" width="3.26953125" style="130" customWidth="1"/>
    <col min="2580" max="2580" width="7.453125" style="130" customWidth="1"/>
    <col min="2581" max="2581" width="3.453125" style="130" customWidth="1"/>
    <col min="2582" max="2582" width="3.7265625" style="130"/>
    <col min="2583" max="2585" width="5" style="130" customWidth="1"/>
    <col min="2586" max="2586" width="6.7265625" style="130" customWidth="1"/>
    <col min="2587" max="2587" width="4.1796875" style="130" customWidth="1"/>
    <col min="2588" max="2588" width="2" style="130" customWidth="1"/>
    <col min="2589" max="2817" width="3.7265625" style="130"/>
    <col min="2818" max="2818" width="2.81640625" style="130" customWidth="1"/>
    <col min="2819" max="2822" width="2.7265625" style="130" customWidth="1"/>
    <col min="2823" max="2823" width="4.26953125" style="130" customWidth="1"/>
    <col min="2824" max="2824" width="14.26953125" style="130" customWidth="1"/>
    <col min="2825" max="2825" width="13.453125" style="130" customWidth="1"/>
    <col min="2826" max="2826" width="15" style="130" customWidth="1"/>
    <col min="2827" max="2828" width="3.453125" style="130" customWidth="1"/>
    <col min="2829" max="2831" width="2.7265625" style="130" customWidth="1"/>
    <col min="2832" max="2833" width="3.453125" style="130" customWidth="1"/>
    <col min="2834" max="2834" width="3.7265625" style="130"/>
    <col min="2835" max="2835" width="3.26953125" style="130" customWidth="1"/>
    <col min="2836" max="2836" width="7.453125" style="130" customWidth="1"/>
    <col min="2837" max="2837" width="3.453125" style="130" customWidth="1"/>
    <col min="2838" max="2838" width="3.7265625" style="130"/>
    <col min="2839" max="2841" width="5" style="130" customWidth="1"/>
    <col min="2842" max="2842" width="6.7265625" style="130" customWidth="1"/>
    <col min="2843" max="2843" width="4.1796875" style="130" customWidth="1"/>
    <col min="2844" max="2844" width="2" style="130" customWidth="1"/>
    <col min="2845" max="3073" width="3.7265625" style="130"/>
    <col min="3074" max="3074" width="2.81640625" style="130" customWidth="1"/>
    <col min="3075" max="3078" width="2.7265625" style="130" customWidth="1"/>
    <col min="3079" max="3079" width="4.26953125" style="130" customWidth="1"/>
    <col min="3080" max="3080" width="14.26953125" style="130" customWidth="1"/>
    <col min="3081" max="3081" width="13.453125" style="130" customWidth="1"/>
    <col min="3082" max="3082" width="15" style="130" customWidth="1"/>
    <col min="3083" max="3084" width="3.453125" style="130" customWidth="1"/>
    <col min="3085" max="3087" width="2.7265625" style="130" customWidth="1"/>
    <col min="3088" max="3089" width="3.453125" style="130" customWidth="1"/>
    <col min="3090" max="3090" width="3.7265625" style="130"/>
    <col min="3091" max="3091" width="3.26953125" style="130" customWidth="1"/>
    <col min="3092" max="3092" width="7.453125" style="130" customWidth="1"/>
    <col min="3093" max="3093" width="3.453125" style="130" customWidth="1"/>
    <col min="3094" max="3094" width="3.7265625" style="130"/>
    <col min="3095" max="3097" width="5" style="130" customWidth="1"/>
    <col min="3098" max="3098" width="6.7265625" style="130" customWidth="1"/>
    <col min="3099" max="3099" width="4.1796875" style="130" customWidth="1"/>
    <col min="3100" max="3100" width="2" style="130" customWidth="1"/>
    <col min="3101" max="3329" width="3.7265625" style="130"/>
    <col min="3330" max="3330" width="2.81640625" style="130" customWidth="1"/>
    <col min="3331" max="3334" width="2.7265625" style="130" customWidth="1"/>
    <col min="3335" max="3335" width="4.26953125" style="130" customWidth="1"/>
    <col min="3336" max="3336" width="14.26953125" style="130" customWidth="1"/>
    <col min="3337" max="3337" width="13.453125" style="130" customWidth="1"/>
    <col min="3338" max="3338" width="15" style="130" customWidth="1"/>
    <col min="3339" max="3340" width="3.453125" style="130" customWidth="1"/>
    <col min="3341" max="3343" width="2.7265625" style="130" customWidth="1"/>
    <col min="3344" max="3345" width="3.453125" style="130" customWidth="1"/>
    <col min="3346" max="3346" width="3.7265625" style="130"/>
    <col min="3347" max="3347" width="3.26953125" style="130" customWidth="1"/>
    <col min="3348" max="3348" width="7.453125" style="130" customWidth="1"/>
    <col min="3349" max="3349" width="3.453125" style="130" customWidth="1"/>
    <col min="3350" max="3350" width="3.7265625" style="130"/>
    <col min="3351" max="3353" width="5" style="130" customWidth="1"/>
    <col min="3354" max="3354" width="6.7265625" style="130" customWidth="1"/>
    <col min="3355" max="3355" width="4.1796875" style="130" customWidth="1"/>
    <col min="3356" max="3356" width="2" style="130" customWidth="1"/>
    <col min="3357" max="3585" width="3.7265625" style="130"/>
    <col min="3586" max="3586" width="2.81640625" style="130" customWidth="1"/>
    <col min="3587" max="3590" width="2.7265625" style="130" customWidth="1"/>
    <col min="3591" max="3591" width="4.26953125" style="130" customWidth="1"/>
    <col min="3592" max="3592" width="14.26953125" style="130" customWidth="1"/>
    <col min="3593" max="3593" width="13.453125" style="130" customWidth="1"/>
    <col min="3594" max="3594" width="15" style="130" customWidth="1"/>
    <col min="3595" max="3596" width="3.453125" style="130" customWidth="1"/>
    <col min="3597" max="3599" width="2.7265625" style="130" customWidth="1"/>
    <col min="3600" max="3601" width="3.453125" style="130" customWidth="1"/>
    <col min="3602" max="3602" width="3.7265625" style="130"/>
    <col min="3603" max="3603" width="3.26953125" style="130" customWidth="1"/>
    <col min="3604" max="3604" width="7.453125" style="130" customWidth="1"/>
    <col min="3605" max="3605" width="3.453125" style="130" customWidth="1"/>
    <col min="3606" max="3606" width="3.7265625" style="130"/>
    <col min="3607" max="3609" width="5" style="130" customWidth="1"/>
    <col min="3610" max="3610" width="6.7265625" style="130" customWidth="1"/>
    <col min="3611" max="3611" width="4.1796875" style="130" customWidth="1"/>
    <col min="3612" max="3612" width="2" style="130" customWidth="1"/>
    <col min="3613" max="3841" width="3.7265625" style="130"/>
    <col min="3842" max="3842" width="2.81640625" style="130" customWidth="1"/>
    <col min="3843" max="3846" width="2.7265625" style="130" customWidth="1"/>
    <col min="3847" max="3847" width="4.26953125" style="130" customWidth="1"/>
    <col min="3848" max="3848" width="14.26953125" style="130" customWidth="1"/>
    <col min="3849" max="3849" width="13.453125" style="130" customWidth="1"/>
    <col min="3850" max="3850" width="15" style="130" customWidth="1"/>
    <col min="3851" max="3852" width="3.453125" style="130" customWidth="1"/>
    <col min="3853" max="3855" width="2.7265625" style="130" customWidth="1"/>
    <col min="3856" max="3857" width="3.453125" style="130" customWidth="1"/>
    <col min="3858" max="3858" width="3.7265625" style="130"/>
    <col min="3859" max="3859" width="3.26953125" style="130" customWidth="1"/>
    <col min="3860" max="3860" width="7.453125" style="130" customWidth="1"/>
    <col min="3861" max="3861" width="3.453125" style="130" customWidth="1"/>
    <col min="3862" max="3862" width="3.7265625" style="130"/>
    <col min="3863" max="3865" width="5" style="130" customWidth="1"/>
    <col min="3866" max="3866" width="6.7265625" style="130" customWidth="1"/>
    <col min="3867" max="3867" width="4.1796875" style="130" customWidth="1"/>
    <col min="3868" max="3868" width="2" style="130" customWidth="1"/>
    <col min="3869" max="4097" width="3.7265625" style="130"/>
    <col min="4098" max="4098" width="2.81640625" style="130" customWidth="1"/>
    <col min="4099" max="4102" width="2.7265625" style="130" customWidth="1"/>
    <col min="4103" max="4103" width="4.26953125" style="130" customWidth="1"/>
    <col min="4104" max="4104" width="14.26953125" style="130" customWidth="1"/>
    <col min="4105" max="4105" width="13.453125" style="130" customWidth="1"/>
    <col min="4106" max="4106" width="15" style="130" customWidth="1"/>
    <col min="4107" max="4108" width="3.453125" style="130" customWidth="1"/>
    <col min="4109" max="4111" width="2.7265625" style="130" customWidth="1"/>
    <col min="4112" max="4113" width="3.453125" style="130" customWidth="1"/>
    <col min="4114" max="4114" width="3.7265625" style="130"/>
    <col min="4115" max="4115" width="3.26953125" style="130" customWidth="1"/>
    <col min="4116" max="4116" width="7.453125" style="130" customWidth="1"/>
    <col min="4117" max="4117" width="3.453125" style="130" customWidth="1"/>
    <col min="4118" max="4118" width="3.7265625" style="130"/>
    <col min="4119" max="4121" width="5" style="130" customWidth="1"/>
    <col min="4122" max="4122" width="6.7265625" style="130" customWidth="1"/>
    <col min="4123" max="4123" width="4.1796875" style="130" customWidth="1"/>
    <col min="4124" max="4124" width="2" style="130" customWidth="1"/>
    <col min="4125" max="4353" width="3.7265625" style="130"/>
    <col min="4354" max="4354" width="2.81640625" style="130" customWidth="1"/>
    <col min="4355" max="4358" width="2.7265625" style="130" customWidth="1"/>
    <col min="4359" max="4359" width="4.26953125" style="130" customWidth="1"/>
    <col min="4360" max="4360" width="14.26953125" style="130" customWidth="1"/>
    <col min="4361" max="4361" width="13.453125" style="130" customWidth="1"/>
    <col min="4362" max="4362" width="15" style="130" customWidth="1"/>
    <col min="4363" max="4364" width="3.453125" style="130" customWidth="1"/>
    <col min="4365" max="4367" width="2.7265625" style="130" customWidth="1"/>
    <col min="4368" max="4369" width="3.453125" style="130" customWidth="1"/>
    <col min="4370" max="4370" width="3.7265625" style="130"/>
    <col min="4371" max="4371" width="3.26953125" style="130" customWidth="1"/>
    <col min="4372" max="4372" width="7.453125" style="130" customWidth="1"/>
    <col min="4373" max="4373" width="3.453125" style="130" customWidth="1"/>
    <col min="4374" max="4374" width="3.7265625" style="130"/>
    <col min="4375" max="4377" width="5" style="130" customWidth="1"/>
    <col min="4378" max="4378" width="6.7265625" style="130" customWidth="1"/>
    <col min="4379" max="4379" width="4.1796875" style="130" customWidth="1"/>
    <col min="4380" max="4380" width="2" style="130" customWidth="1"/>
    <col min="4381" max="4609" width="3.7265625" style="130"/>
    <col min="4610" max="4610" width="2.81640625" style="130" customWidth="1"/>
    <col min="4611" max="4614" width="2.7265625" style="130" customWidth="1"/>
    <col min="4615" max="4615" width="4.26953125" style="130" customWidth="1"/>
    <col min="4616" max="4616" width="14.26953125" style="130" customWidth="1"/>
    <col min="4617" max="4617" width="13.453125" style="130" customWidth="1"/>
    <col min="4618" max="4618" width="15" style="130" customWidth="1"/>
    <col min="4619" max="4620" width="3.453125" style="130" customWidth="1"/>
    <col min="4621" max="4623" width="2.7265625" style="130" customWidth="1"/>
    <col min="4624" max="4625" width="3.453125" style="130" customWidth="1"/>
    <col min="4626" max="4626" width="3.7265625" style="130"/>
    <col min="4627" max="4627" width="3.26953125" style="130" customWidth="1"/>
    <col min="4628" max="4628" width="7.453125" style="130" customWidth="1"/>
    <col min="4629" max="4629" width="3.453125" style="130" customWidth="1"/>
    <col min="4630" max="4630" width="3.7265625" style="130"/>
    <col min="4631" max="4633" width="5" style="130" customWidth="1"/>
    <col min="4634" max="4634" width="6.7265625" style="130" customWidth="1"/>
    <col min="4635" max="4635" width="4.1796875" style="130" customWidth="1"/>
    <col min="4636" max="4636" width="2" style="130" customWidth="1"/>
    <col min="4637" max="4865" width="3.7265625" style="130"/>
    <col min="4866" max="4866" width="2.81640625" style="130" customWidth="1"/>
    <col min="4867" max="4870" width="2.7265625" style="130" customWidth="1"/>
    <col min="4871" max="4871" width="4.26953125" style="130" customWidth="1"/>
    <col min="4872" max="4872" width="14.26953125" style="130" customWidth="1"/>
    <col min="4873" max="4873" width="13.453125" style="130" customWidth="1"/>
    <col min="4874" max="4874" width="15" style="130" customWidth="1"/>
    <col min="4875" max="4876" width="3.453125" style="130" customWidth="1"/>
    <col min="4877" max="4879" width="2.7265625" style="130" customWidth="1"/>
    <col min="4880" max="4881" width="3.453125" style="130" customWidth="1"/>
    <col min="4882" max="4882" width="3.7265625" style="130"/>
    <col min="4883" max="4883" width="3.26953125" style="130" customWidth="1"/>
    <col min="4884" max="4884" width="7.453125" style="130" customWidth="1"/>
    <col min="4885" max="4885" width="3.453125" style="130" customWidth="1"/>
    <col min="4886" max="4886" width="3.7265625" style="130"/>
    <col min="4887" max="4889" width="5" style="130" customWidth="1"/>
    <col min="4890" max="4890" width="6.7265625" style="130" customWidth="1"/>
    <col min="4891" max="4891" width="4.1796875" style="130" customWidth="1"/>
    <col min="4892" max="4892" width="2" style="130" customWidth="1"/>
    <col min="4893" max="5121" width="3.7265625" style="130"/>
    <col min="5122" max="5122" width="2.81640625" style="130" customWidth="1"/>
    <col min="5123" max="5126" width="2.7265625" style="130" customWidth="1"/>
    <col min="5127" max="5127" width="4.26953125" style="130" customWidth="1"/>
    <col min="5128" max="5128" width="14.26953125" style="130" customWidth="1"/>
    <col min="5129" max="5129" width="13.453125" style="130" customWidth="1"/>
    <col min="5130" max="5130" width="15" style="130" customWidth="1"/>
    <col min="5131" max="5132" width="3.453125" style="130" customWidth="1"/>
    <col min="5133" max="5135" width="2.7265625" style="130" customWidth="1"/>
    <col min="5136" max="5137" width="3.453125" style="130" customWidth="1"/>
    <col min="5138" max="5138" width="3.7265625" style="130"/>
    <col min="5139" max="5139" width="3.26953125" style="130" customWidth="1"/>
    <col min="5140" max="5140" width="7.453125" style="130" customWidth="1"/>
    <col min="5141" max="5141" width="3.453125" style="130" customWidth="1"/>
    <col min="5142" max="5142" width="3.7265625" style="130"/>
    <col min="5143" max="5145" width="5" style="130" customWidth="1"/>
    <col min="5146" max="5146" width="6.7265625" style="130" customWidth="1"/>
    <col min="5147" max="5147" width="4.1796875" style="130" customWidth="1"/>
    <col min="5148" max="5148" width="2" style="130" customWidth="1"/>
    <col min="5149" max="5377" width="3.7265625" style="130"/>
    <col min="5378" max="5378" width="2.81640625" style="130" customWidth="1"/>
    <col min="5379" max="5382" width="2.7265625" style="130" customWidth="1"/>
    <col min="5383" max="5383" width="4.26953125" style="130" customWidth="1"/>
    <col min="5384" max="5384" width="14.26953125" style="130" customWidth="1"/>
    <col min="5385" max="5385" width="13.453125" style="130" customWidth="1"/>
    <col min="5386" max="5386" width="15" style="130" customWidth="1"/>
    <col min="5387" max="5388" width="3.453125" style="130" customWidth="1"/>
    <col min="5389" max="5391" width="2.7265625" style="130" customWidth="1"/>
    <col min="5392" max="5393" width="3.453125" style="130" customWidth="1"/>
    <col min="5394" max="5394" width="3.7265625" style="130"/>
    <col min="5395" max="5395" width="3.26953125" style="130" customWidth="1"/>
    <col min="5396" max="5396" width="7.453125" style="130" customWidth="1"/>
    <col min="5397" max="5397" width="3.453125" style="130" customWidth="1"/>
    <col min="5398" max="5398" width="3.7265625" style="130"/>
    <col min="5399" max="5401" width="5" style="130" customWidth="1"/>
    <col min="5402" max="5402" width="6.7265625" style="130" customWidth="1"/>
    <col min="5403" max="5403" width="4.1796875" style="130" customWidth="1"/>
    <col min="5404" max="5404" width="2" style="130" customWidth="1"/>
    <col min="5405" max="5633" width="3.7265625" style="130"/>
    <col min="5634" max="5634" width="2.81640625" style="130" customWidth="1"/>
    <col min="5635" max="5638" width="2.7265625" style="130" customWidth="1"/>
    <col min="5639" max="5639" width="4.26953125" style="130" customWidth="1"/>
    <col min="5640" max="5640" width="14.26953125" style="130" customWidth="1"/>
    <col min="5641" max="5641" width="13.453125" style="130" customWidth="1"/>
    <col min="5642" max="5642" width="15" style="130" customWidth="1"/>
    <col min="5643" max="5644" width="3.453125" style="130" customWidth="1"/>
    <col min="5645" max="5647" width="2.7265625" style="130" customWidth="1"/>
    <col min="5648" max="5649" width="3.453125" style="130" customWidth="1"/>
    <col min="5650" max="5650" width="3.7265625" style="130"/>
    <col min="5651" max="5651" width="3.26953125" style="130" customWidth="1"/>
    <col min="5652" max="5652" width="7.453125" style="130" customWidth="1"/>
    <col min="5653" max="5653" width="3.453125" style="130" customWidth="1"/>
    <col min="5654" max="5654" width="3.7265625" style="130"/>
    <col min="5655" max="5657" width="5" style="130" customWidth="1"/>
    <col min="5658" max="5658" width="6.7265625" style="130" customWidth="1"/>
    <col min="5659" max="5659" width="4.1796875" style="130" customWidth="1"/>
    <col min="5660" max="5660" width="2" style="130" customWidth="1"/>
    <col min="5661" max="5889" width="3.7265625" style="130"/>
    <col min="5890" max="5890" width="2.81640625" style="130" customWidth="1"/>
    <col min="5891" max="5894" width="2.7265625" style="130" customWidth="1"/>
    <col min="5895" max="5895" width="4.26953125" style="130" customWidth="1"/>
    <col min="5896" max="5896" width="14.26953125" style="130" customWidth="1"/>
    <col min="5897" max="5897" width="13.453125" style="130" customWidth="1"/>
    <col min="5898" max="5898" width="15" style="130" customWidth="1"/>
    <col min="5899" max="5900" width="3.453125" style="130" customWidth="1"/>
    <col min="5901" max="5903" width="2.7265625" style="130" customWidth="1"/>
    <col min="5904" max="5905" width="3.453125" style="130" customWidth="1"/>
    <col min="5906" max="5906" width="3.7265625" style="130"/>
    <col min="5907" max="5907" width="3.26953125" style="130" customWidth="1"/>
    <col min="5908" max="5908" width="7.453125" style="130" customWidth="1"/>
    <col min="5909" max="5909" width="3.453125" style="130" customWidth="1"/>
    <col min="5910" max="5910" width="3.7265625" style="130"/>
    <col min="5911" max="5913" width="5" style="130" customWidth="1"/>
    <col min="5914" max="5914" width="6.7265625" style="130" customWidth="1"/>
    <col min="5915" max="5915" width="4.1796875" style="130" customWidth="1"/>
    <col min="5916" max="5916" width="2" style="130" customWidth="1"/>
    <col min="5917" max="6145" width="3.7265625" style="130"/>
    <col min="6146" max="6146" width="2.81640625" style="130" customWidth="1"/>
    <col min="6147" max="6150" width="2.7265625" style="130" customWidth="1"/>
    <col min="6151" max="6151" width="4.26953125" style="130" customWidth="1"/>
    <col min="6152" max="6152" width="14.26953125" style="130" customWidth="1"/>
    <col min="6153" max="6153" width="13.453125" style="130" customWidth="1"/>
    <col min="6154" max="6154" width="15" style="130" customWidth="1"/>
    <col min="6155" max="6156" width="3.453125" style="130" customWidth="1"/>
    <col min="6157" max="6159" width="2.7265625" style="130" customWidth="1"/>
    <col min="6160" max="6161" width="3.453125" style="130" customWidth="1"/>
    <col min="6162" max="6162" width="3.7265625" style="130"/>
    <col min="6163" max="6163" width="3.26953125" style="130" customWidth="1"/>
    <col min="6164" max="6164" width="7.453125" style="130" customWidth="1"/>
    <col min="6165" max="6165" width="3.453125" style="130" customWidth="1"/>
    <col min="6166" max="6166" width="3.7265625" style="130"/>
    <col min="6167" max="6169" width="5" style="130" customWidth="1"/>
    <col min="6170" max="6170" width="6.7265625" style="130" customWidth="1"/>
    <col min="6171" max="6171" width="4.1796875" style="130" customWidth="1"/>
    <col min="6172" max="6172" width="2" style="130" customWidth="1"/>
    <col min="6173" max="6401" width="3.7265625" style="130"/>
    <col min="6402" max="6402" width="2.81640625" style="130" customWidth="1"/>
    <col min="6403" max="6406" width="2.7265625" style="130" customWidth="1"/>
    <col min="6407" max="6407" width="4.26953125" style="130" customWidth="1"/>
    <col min="6408" max="6408" width="14.26953125" style="130" customWidth="1"/>
    <col min="6409" max="6409" width="13.453125" style="130" customWidth="1"/>
    <col min="6410" max="6410" width="15" style="130" customWidth="1"/>
    <col min="6411" max="6412" width="3.453125" style="130" customWidth="1"/>
    <col min="6413" max="6415" width="2.7265625" style="130" customWidth="1"/>
    <col min="6416" max="6417" width="3.453125" style="130" customWidth="1"/>
    <col min="6418" max="6418" width="3.7265625" style="130"/>
    <col min="6419" max="6419" width="3.26953125" style="130" customWidth="1"/>
    <col min="6420" max="6420" width="7.453125" style="130" customWidth="1"/>
    <col min="6421" max="6421" width="3.453125" style="130" customWidth="1"/>
    <col min="6422" max="6422" width="3.7265625" style="130"/>
    <col min="6423" max="6425" width="5" style="130" customWidth="1"/>
    <col min="6426" max="6426" width="6.7265625" style="130" customWidth="1"/>
    <col min="6427" max="6427" width="4.1796875" style="130" customWidth="1"/>
    <col min="6428" max="6428" width="2" style="130" customWidth="1"/>
    <col min="6429" max="6657" width="3.7265625" style="130"/>
    <col min="6658" max="6658" width="2.81640625" style="130" customWidth="1"/>
    <col min="6659" max="6662" width="2.7265625" style="130" customWidth="1"/>
    <col min="6663" max="6663" width="4.26953125" style="130" customWidth="1"/>
    <col min="6664" max="6664" width="14.26953125" style="130" customWidth="1"/>
    <col min="6665" max="6665" width="13.453125" style="130" customWidth="1"/>
    <col min="6666" max="6666" width="15" style="130" customWidth="1"/>
    <col min="6667" max="6668" width="3.453125" style="130" customWidth="1"/>
    <col min="6669" max="6671" width="2.7265625" style="130" customWidth="1"/>
    <col min="6672" max="6673" width="3.453125" style="130" customWidth="1"/>
    <col min="6674" max="6674" width="3.7265625" style="130"/>
    <col min="6675" max="6675" width="3.26953125" style="130" customWidth="1"/>
    <col min="6676" max="6676" width="7.453125" style="130" customWidth="1"/>
    <col min="6677" max="6677" width="3.453125" style="130" customWidth="1"/>
    <col min="6678" max="6678" width="3.7265625" style="130"/>
    <col min="6679" max="6681" width="5" style="130" customWidth="1"/>
    <col min="6682" max="6682" width="6.7265625" style="130" customWidth="1"/>
    <col min="6683" max="6683" width="4.1796875" style="130" customWidth="1"/>
    <col min="6684" max="6684" width="2" style="130" customWidth="1"/>
    <col min="6685" max="6913" width="3.7265625" style="130"/>
    <col min="6914" max="6914" width="2.81640625" style="130" customWidth="1"/>
    <col min="6915" max="6918" width="2.7265625" style="130" customWidth="1"/>
    <col min="6919" max="6919" width="4.26953125" style="130" customWidth="1"/>
    <col min="6920" max="6920" width="14.26953125" style="130" customWidth="1"/>
    <col min="6921" max="6921" width="13.453125" style="130" customWidth="1"/>
    <col min="6922" max="6922" width="15" style="130" customWidth="1"/>
    <col min="6923" max="6924" width="3.453125" style="130" customWidth="1"/>
    <col min="6925" max="6927" width="2.7265625" style="130" customWidth="1"/>
    <col min="6928" max="6929" width="3.453125" style="130" customWidth="1"/>
    <col min="6930" max="6930" width="3.7265625" style="130"/>
    <col min="6931" max="6931" width="3.26953125" style="130" customWidth="1"/>
    <col min="6932" max="6932" width="7.453125" style="130" customWidth="1"/>
    <col min="6933" max="6933" width="3.453125" style="130" customWidth="1"/>
    <col min="6934" max="6934" width="3.7265625" style="130"/>
    <col min="6935" max="6937" width="5" style="130" customWidth="1"/>
    <col min="6938" max="6938" width="6.7265625" style="130" customWidth="1"/>
    <col min="6939" max="6939" width="4.1796875" style="130" customWidth="1"/>
    <col min="6940" max="6940" width="2" style="130" customWidth="1"/>
    <col min="6941" max="7169" width="3.7265625" style="130"/>
    <col min="7170" max="7170" width="2.81640625" style="130" customWidth="1"/>
    <col min="7171" max="7174" width="2.7265625" style="130" customWidth="1"/>
    <col min="7175" max="7175" width="4.26953125" style="130" customWidth="1"/>
    <col min="7176" max="7176" width="14.26953125" style="130" customWidth="1"/>
    <col min="7177" max="7177" width="13.453125" style="130" customWidth="1"/>
    <col min="7178" max="7178" width="15" style="130" customWidth="1"/>
    <col min="7179" max="7180" width="3.453125" style="130" customWidth="1"/>
    <col min="7181" max="7183" width="2.7265625" style="130" customWidth="1"/>
    <col min="7184" max="7185" width="3.453125" style="130" customWidth="1"/>
    <col min="7186" max="7186" width="3.7265625" style="130"/>
    <col min="7187" max="7187" width="3.26953125" style="130" customWidth="1"/>
    <col min="7188" max="7188" width="7.453125" style="130" customWidth="1"/>
    <col min="7189" max="7189" width="3.453125" style="130" customWidth="1"/>
    <col min="7190" max="7190" width="3.7265625" style="130"/>
    <col min="7191" max="7193" width="5" style="130" customWidth="1"/>
    <col min="7194" max="7194" width="6.7265625" style="130" customWidth="1"/>
    <col min="7195" max="7195" width="4.1796875" style="130" customWidth="1"/>
    <col min="7196" max="7196" width="2" style="130" customWidth="1"/>
    <col min="7197" max="7425" width="3.7265625" style="130"/>
    <col min="7426" max="7426" width="2.81640625" style="130" customWidth="1"/>
    <col min="7427" max="7430" width="2.7265625" style="130" customWidth="1"/>
    <col min="7431" max="7431" width="4.26953125" style="130" customWidth="1"/>
    <col min="7432" max="7432" width="14.26953125" style="130" customWidth="1"/>
    <col min="7433" max="7433" width="13.453125" style="130" customWidth="1"/>
    <col min="7434" max="7434" width="15" style="130" customWidth="1"/>
    <col min="7435" max="7436" width="3.453125" style="130" customWidth="1"/>
    <col min="7437" max="7439" width="2.7265625" style="130" customWidth="1"/>
    <col min="7440" max="7441" width="3.453125" style="130" customWidth="1"/>
    <col min="7442" max="7442" width="3.7265625" style="130"/>
    <col min="7443" max="7443" width="3.26953125" style="130" customWidth="1"/>
    <col min="7444" max="7444" width="7.453125" style="130" customWidth="1"/>
    <col min="7445" max="7445" width="3.453125" style="130" customWidth="1"/>
    <col min="7446" max="7446" width="3.7265625" style="130"/>
    <col min="7447" max="7449" width="5" style="130" customWidth="1"/>
    <col min="7450" max="7450" width="6.7265625" style="130" customWidth="1"/>
    <col min="7451" max="7451" width="4.1796875" style="130" customWidth="1"/>
    <col min="7452" max="7452" width="2" style="130" customWidth="1"/>
    <col min="7453" max="7681" width="3.7265625" style="130"/>
    <col min="7682" max="7682" width="2.81640625" style="130" customWidth="1"/>
    <col min="7683" max="7686" width="2.7265625" style="130" customWidth="1"/>
    <col min="7687" max="7687" width="4.26953125" style="130" customWidth="1"/>
    <col min="7688" max="7688" width="14.26953125" style="130" customWidth="1"/>
    <col min="7689" max="7689" width="13.453125" style="130" customWidth="1"/>
    <col min="7690" max="7690" width="15" style="130" customWidth="1"/>
    <col min="7691" max="7692" width="3.453125" style="130" customWidth="1"/>
    <col min="7693" max="7695" width="2.7265625" style="130" customWidth="1"/>
    <col min="7696" max="7697" width="3.453125" style="130" customWidth="1"/>
    <col min="7698" max="7698" width="3.7265625" style="130"/>
    <col min="7699" max="7699" width="3.26953125" style="130" customWidth="1"/>
    <col min="7700" max="7700" width="7.453125" style="130" customWidth="1"/>
    <col min="7701" max="7701" width="3.453125" style="130" customWidth="1"/>
    <col min="7702" max="7702" width="3.7265625" style="130"/>
    <col min="7703" max="7705" width="5" style="130" customWidth="1"/>
    <col min="7706" max="7706" width="6.7265625" style="130" customWidth="1"/>
    <col min="7707" max="7707" width="4.1796875" style="130" customWidth="1"/>
    <col min="7708" max="7708" width="2" style="130" customWidth="1"/>
    <col min="7709" max="7937" width="3.7265625" style="130"/>
    <col min="7938" max="7938" width="2.81640625" style="130" customWidth="1"/>
    <col min="7939" max="7942" width="2.7265625" style="130" customWidth="1"/>
    <col min="7943" max="7943" width="4.26953125" style="130" customWidth="1"/>
    <col min="7944" max="7944" width="14.26953125" style="130" customWidth="1"/>
    <col min="7945" max="7945" width="13.453125" style="130" customWidth="1"/>
    <col min="7946" max="7946" width="15" style="130" customWidth="1"/>
    <col min="7947" max="7948" width="3.453125" style="130" customWidth="1"/>
    <col min="7949" max="7951" width="2.7265625" style="130" customWidth="1"/>
    <col min="7952" max="7953" width="3.453125" style="130" customWidth="1"/>
    <col min="7954" max="7954" width="3.7265625" style="130"/>
    <col min="7955" max="7955" width="3.26953125" style="130" customWidth="1"/>
    <col min="7956" max="7956" width="7.453125" style="130" customWidth="1"/>
    <col min="7957" max="7957" width="3.453125" style="130" customWidth="1"/>
    <col min="7958" max="7958" width="3.7265625" style="130"/>
    <col min="7959" max="7961" width="5" style="130" customWidth="1"/>
    <col min="7962" max="7962" width="6.7265625" style="130" customWidth="1"/>
    <col min="7963" max="7963" width="4.1796875" style="130" customWidth="1"/>
    <col min="7964" max="7964" width="2" style="130" customWidth="1"/>
    <col min="7965" max="8193" width="3.7265625" style="130"/>
    <col min="8194" max="8194" width="2.81640625" style="130" customWidth="1"/>
    <col min="8195" max="8198" width="2.7265625" style="130" customWidth="1"/>
    <col min="8199" max="8199" width="4.26953125" style="130" customWidth="1"/>
    <col min="8200" max="8200" width="14.26953125" style="130" customWidth="1"/>
    <col min="8201" max="8201" width="13.453125" style="130" customWidth="1"/>
    <col min="8202" max="8202" width="15" style="130" customWidth="1"/>
    <col min="8203" max="8204" width="3.453125" style="130" customWidth="1"/>
    <col min="8205" max="8207" width="2.7265625" style="130" customWidth="1"/>
    <col min="8208" max="8209" width="3.453125" style="130" customWidth="1"/>
    <col min="8210" max="8210" width="3.7265625" style="130"/>
    <col min="8211" max="8211" width="3.26953125" style="130" customWidth="1"/>
    <col min="8212" max="8212" width="7.453125" style="130" customWidth="1"/>
    <col min="8213" max="8213" width="3.453125" style="130" customWidth="1"/>
    <col min="8214" max="8214" width="3.7265625" style="130"/>
    <col min="8215" max="8217" width="5" style="130" customWidth="1"/>
    <col min="8218" max="8218" width="6.7265625" style="130" customWidth="1"/>
    <col min="8219" max="8219" width="4.1796875" style="130" customWidth="1"/>
    <col min="8220" max="8220" width="2" style="130" customWidth="1"/>
    <col min="8221" max="8449" width="3.7265625" style="130"/>
    <col min="8450" max="8450" width="2.81640625" style="130" customWidth="1"/>
    <col min="8451" max="8454" width="2.7265625" style="130" customWidth="1"/>
    <col min="8455" max="8455" width="4.26953125" style="130" customWidth="1"/>
    <col min="8456" max="8456" width="14.26953125" style="130" customWidth="1"/>
    <col min="8457" max="8457" width="13.453125" style="130" customWidth="1"/>
    <col min="8458" max="8458" width="15" style="130" customWidth="1"/>
    <col min="8459" max="8460" width="3.453125" style="130" customWidth="1"/>
    <col min="8461" max="8463" width="2.7265625" style="130" customWidth="1"/>
    <col min="8464" max="8465" width="3.453125" style="130" customWidth="1"/>
    <col min="8466" max="8466" width="3.7265625" style="130"/>
    <col min="8467" max="8467" width="3.26953125" style="130" customWidth="1"/>
    <col min="8468" max="8468" width="7.453125" style="130" customWidth="1"/>
    <col min="8469" max="8469" width="3.453125" style="130" customWidth="1"/>
    <col min="8470" max="8470" width="3.7265625" style="130"/>
    <col min="8471" max="8473" width="5" style="130" customWidth="1"/>
    <col min="8474" max="8474" width="6.7265625" style="130" customWidth="1"/>
    <col min="8475" max="8475" width="4.1796875" style="130" customWidth="1"/>
    <col min="8476" max="8476" width="2" style="130" customWidth="1"/>
    <col min="8477" max="8705" width="3.7265625" style="130"/>
    <col min="8706" max="8706" width="2.81640625" style="130" customWidth="1"/>
    <col min="8707" max="8710" width="2.7265625" style="130" customWidth="1"/>
    <col min="8711" max="8711" width="4.26953125" style="130" customWidth="1"/>
    <col min="8712" max="8712" width="14.26953125" style="130" customWidth="1"/>
    <col min="8713" max="8713" width="13.453125" style="130" customWidth="1"/>
    <col min="8714" max="8714" width="15" style="130" customWidth="1"/>
    <col min="8715" max="8716" width="3.453125" style="130" customWidth="1"/>
    <col min="8717" max="8719" width="2.7265625" style="130" customWidth="1"/>
    <col min="8720" max="8721" width="3.453125" style="130" customWidth="1"/>
    <col min="8722" max="8722" width="3.7265625" style="130"/>
    <col min="8723" max="8723" width="3.26953125" style="130" customWidth="1"/>
    <col min="8724" max="8724" width="7.453125" style="130" customWidth="1"/>
    <col min="8725" max="8725" width="3.453125" style="130" customWidth="1"/>
    <col min="8726" max="8726" width="3.7265625" style="130"/>
    <col min="8727" max="8729" width="5" style="130" customWidth="1"/>
    <col min="8730" max="8730" width="6.7265625" style="130" customWidth="1"/>
    <col min="8731" max="8731" width="4.1796875" style="130" customWidth="1"/>
    <col min="8732" max="8732" width="2" style="130" customWidth="1"/>
    <col min="8733" max="8961" width="3.7265625" style="130"/>
    <col min="8962" max="8962" width="2.81640625" style="130" customWidth="1"/>
    <col min="8963" max="8966" width="2.7265625" style="130" customWidth="1"/>
    <col min="8967" max="8967" width="4.26953125" style="130" customWidth="1"/>
    <col min="8968" max="8968" width="14.26953125" style="130" customWidth="1"/>
    <col min="8969" max="8969" width="13.453125" style="130" customWidth="1"/>
    <col min="8970" max="8970" width="15" style="130" customWidth="1"/>
    <col min="8971" max="8972" width="3.453125" style="130" customWidth="1"/>
    <col min="8973" max="8975" width="2.7265625" style="130" customWidth="1"/>
    <col min="8976" max="8977" width="3.453125" style="130" customWidth="1"/>
    <col min="8978" max="8978" width="3.7265625" style="130"/>
    <col min="8979" max="8979" width="3.26953125" style="130" customWidth="1"/>
    <col min="8980" max="8980" width="7.453125" style="130" customWidth="1"/>
    <col min="8981" max="8981" width="3.453125" style="130" customWidth="1"/>
    <col min="8982" max="8982" width="3.7265625" style="130"/>
    <col min="8983" max="8985" width="5" style="130" customWidth="1"/>
    <col min="8986" max="8986" width="6.7265625" style="130" customWidth="1"/>
    <col min="8987" max="8987" width="4.1796875" style="130" customWidth="1"/>
    <col min="8988" max="8988" width="2" style="130" customWidth="1"/>
    <col min="8989" max="9217" width="3.7265625" style="130"/>
    <col min="9218" max="9218" width="2.81640625" style="130" customWidth="1"/>
    <col min="9219" max="9222" width="2.7265625" style="130" customWidth="1"/>
    <col min="9223" max="9223" width="4.26953125" style="130" customWidth="1"/>
    <col min="9224" max="9224" width="14.26953125" style="130" customWidth="1"/>
    <col min="9225" max="9225" width="13.453125" style="130" customWidth="1"/>
    <col min="9226" max="9226" width="15" style="130" customWidth="1"/>
    <col min="9227" max="9228" width="3.453125" style="130" customWidth="1"/>
    <col min="9229" max="9231" width="2.7265625" style="130" customWidth="1"/>
    <col min="9232" max="9233" width="3.453125" style="130" customWidth="1"/>
    <col min="9234" max="9234" width="3.7265625" style="130"/>
    <col min="9235" max="9235" width="3.26953125" style="130" customWidth="1"/>
    <col min="9236" max="9236" width="7.453125" style="130" customWidth="1"/>
    <col min="9237" max="9237" width="3.453125" style="130" customWidth="1"/>
    <col min="9238" max="9238" width="3.7265625" style="130"/>
    <col min="9239" max="9241" width="5" style="130" customWidth="1"/>
    <col min="9242" max="9242" width="6.7265625" style="130" customWidth="1"/>
    <col min="9243" max="9243" width="4.1796875" style="130" customWidth="1"/>
    <col min="9244" max="9244" width="2" style="130" customWidth="1"/>
    <col min="9245" max="9473" width="3.7265625" style="130"/>
    <col min="9474" max="9474" width="2.81640625" style="130" customWidth="1"/>
    <col min="9475" max="9478" width="2.7265625" style="130" customWidth="1"/>
    <col min="9479" max="9479" width="4.26953125" style="130" customWidth="1"/>
    <col min="9480" max="9480" width="14.26953125" style="130" customWidth="1"/>
    <col min="9481" max="9481" width="13.453125" style="130" customWidth="1"/>
    <col min="9482" max="9482" width="15" style="130" customWidth="1"/>
    <col min="9483" max="9484" width="3.453125" style="130" customWidth="1"/>
    <col min="9485" max="9487" width="2.7265625" style="130" customWidth="1"/>
    <col min="9488" max="9489" width="3.453125" style="130" customWidth="1"/>
    <col min="9490" max="9490" width="3.7265625" style="130"/>
    <col min="9491" max="9491" width="3.26953125" style="130" customWidth="1"/>
    <col min="9492" max="9492" width="7.453125" style="130" customWidth="1"/>
    <col min="9493" max="9493" width="3.453125" style="130" customWidth="1"/>
    <col min="9494" max="9494" width="3.7265625" style="130"/>
    <col min="9495" max="9497" width="5" style="130" customWidth="1"/>
    <col min="9498" max="9498" width="6.7265625" style="130" customWidth="1"/>
    <col min="9499" max="9499" width="4.1796875" style="130" customWidth="1"/>
    <col min="9500" max="9500" width="2" style="130" customWidth="1"/>
    <col min="9501" max="9729" width="3.7265625" style="130"/>
    <col min="9730" max="9730" width="2.81640625" style="130" customWidth="1"/>
    <col min="9731" max="9734" width="2.7265625" style="130" customWidth="1"/>
    <col min="9735" max="9735" width="4.26953125" style="130" customWidth="1"/>
    <col min="9736" max="9736" width="14.26953125" style="130" customWidth="1"/>
    <col min="9737" max="9737" width="13.453125" style="130" customWidth="1"/>
    <col min="9738" max="9738" width="15" style="130" customWidth="1"/>
    <col min="9739" max="9740" width="3.453125" style="130" customWidth="1"/>
    <col min="9741" max="9743" width="2.7265625" style="130" customWidth="1"/>
    <col min="9744" max="9745" width="3.453125" style="130" customWidth="1"/>
    <col min="9746" max="9746" width="3.7265625" style="130"/>
    <col min="9747" max="9747" width="3.26953125" style="130" customWidth="1"/>
    <col min="9748" max="9748" width="7.453125" style="130" customWidth="1"/>
    <col min="9749" max="9749" width="3.453125" style="130" customWidth="1"/>
    <col min="9750" max="9750" width="3.7265625" style="130"/>
    <col min="9751" max="9753" width="5" style="130" customWidth="1"/>
    <col min="9754" max="9754" width="6.7265625" style="130" customWidth="1"/>
    <col min="9755" max="9755" width="4.1796875" style="130" customWidth="1"/>
    <col min="9756" max="9756" width="2" style="130" customWidth="1"/>
    <col min="9757" max="9985" width="3.7265625" style="130"/>
    <col min="9986" max="9986" width="2.81640625" style="130" customWidth="1"/>
    <col min="9987" max="9990" width="2.7265625" style="130" customWidth="1"/>
    <col min="9991" max="9991" width="4.26953125" style="130" customWidth="1"/>
    <col min="9992" max="9992" width="14.26953125" style="130" customWidth="1"/>
    <col min="9993" max="9993" width="13.453125" style="130" customWidth="1"/>
    <col min="9994" max="9994" width="15" style="130" customWidth="1"/>
    <col min="9995" max="9996" width="3.453125" style="130" customWidth="1"/>
    <col min="9997" max="9999" width="2.7265625" style="130" customWidth="1"/>
    <col min="10000" max="10001" width="3.453125" style="130" customWidth="1"/>
    <col min="10002" max="10002" width="3.7265625" style="130"/>
    <col min="10003" max="10003" width="3.26953125" style="130" customWidth="1"/>
    <col min="10004" max="10004" width="7.453125" style="130" customWidth="1"/>
    <col min="10005" max="10005" width="3.453125" style="130" customWidth="1"/>
    <col min="10006" max="10006" width="3.7265625" style="130"/>
    <col min="10007" max="10009" width="5" style="130" customWidth="1"/>
    <col min="10010" max="10010" width="6.7265625" style="130" customWidth="1"/>
    <col min="10011" max="10011" width="4.1796875" style="130" customWidth="1"/>
    <col min="10012" max="10012" width="2" style="130" customWidth="1"/>
    <col min="10013" max="10241" width="3.7265625" style="130"/>
    <col min="10242" max="10242" width="2.81640625" style="130" customWidth="1"/>
    <col min="10243" max="10246" width="2.7265625" style="130" customWidth="1"/>
    <col min="10247" max="10247" width="4.26953125" style="130" customWidth="1"/>
    <col min="10248" max="10248" width="14.26953125" style="130" customWidth="1"/>
    <col min="10249" max="10249" width="13.453125" style="130" customWidth="1"/>
    <col min="10250" max="10250" width="15" style="130" customWidth="1"/>
    <col min="10251" max="10252" width="3.453125" style="130" customWidth="1"/>
    <col min="10253" max="10255" width="2.7265625" style="130" customWidth="1"/>
    <col min="10256" max="10257" width="3.453125" style="130" customWidth="1"/>
    <col min="10258" max="10258" width="3.7265625" style="130"/>
    <col min="10259" max="10259" width="3.26953125" style="130" customWidth="1"/>
    <col min="10260" max="10260" width="7.453125" style="130" customWidth="1"/>
    <col min="10261" max="10261" width="3.453125" style="130" customWidth="1"/>
    <col min="10262" max="10262" width="3.7265625" style="130"/>
    <col min="10263" max="10265" width="5" style="130" customWidth="1"/>
    <col min="10266" max="10266" width="6.7265625" style="130" customWidth="1"/>
    <col min="10267" max="10267" width="4.1796875" style="130" customWidth="1"/>
    <col min="10268" max="10268" width="2" style="130" customWidth="1"/>
    <col min="10269" max="10497" width="3.7265625" style="130"/>
    <col min="10498" max="10498" width="2.81640625" style="130" customWidth="1"/>
    <col min="10499" max="10502" width="2.7265625" style="130" customWidth="1"/>
    <col min="10503" max="10503" width="4.26953125" style="130" customWidth="1"/>
    <col min="10504" max="10504" width="14.26953125" style="130" customWidth="1"/>
    <col min="10505" max="10505" width="13.453125" style="130" customWidth="1"/>
    <col min="10506" max="10506" width="15" style="130" customWidth="1"/>
    <col min="10507" max="10508" width="3.453125" style="130" customWidth="1"/>
    <col min="10509" max="10511" width="2.7265625" style="130" customWidth="1"/>
    <col min="10512" max="10513" width="3.453125" style="130" customWidth="1"/>
    <col min="10514" max="10514" width="3.7265625" style="130"/>
    <col min="10515" max="10515" width="3.26953125" style="130" customWidth="1"/>
    <col min="10516" max="10516" width="7.453125" style="130" customWidth="1"/>
    <col min="10517" max="10517" width="3.453125" style="130" customWidth="1"/>
    <col min="10518" max="10518" width="3.7265625" style="130"/>
    <col min="10519" max="10521" width="5" style="130" customWidth="1"/>
    <col min="10522" max="10522" width="6.7265625" style="130" customWidth="1"/>
    <col min="10523" max="10523" width="4.1796875" style="130" customWidth="1"/>
    <col min="10524" max="10524" width="2" style="130" customWidth="1"/>
    <col min="10525" max="10753" width="3.7265625" style="130"/>
    <col min="10754" max="10754" width="2.81640625" style="130" customWidth="1"/>
    <col min="10755" max="10758" width="2.7265625" style="130" customWidth="1"/>
    <col min="10759" max="10759" width="4.26953125" style="130" customWidth="1"/>
    <col min="10760" max="10760" width="14.26953125" style="130" customWidth="1"/>
    <col min="10761" max="10761" width="13.453125" style="130" customWidth="1"/>
    <col min="10762" max="10762" width="15" style="130" customWidth="1"/>
    <col min="10763" max="10764" width="3.453125" style="130" customWidth="1"/>
    <col min="10765" max="10767" width="2.7265625" style="130" customWidth="1"/>
    <col min="10768" max="10769" width="3.453125" style="130" customWidth="1"/>
    <col min="10770" max="10770" width="3.7265625" style="130"/>
    <col min="10771" max="10771" width="3.26953125" style="130" customWidth="1"/>
    <col min="10772" max="10772" width="7.453125" style="130" customWidth="1"/>
    <col min="10773" max="10773" width="3.453125" style="130" customWidth="1"/>
    <col min="10774" max="10774" width="3.7265625" style="130"/>
    <col min="10775" max="10777" width="5" style="130" customWidth="1"/>
    <col min="10778" max="10778" width="6.7265625" style="130" customWidth="1"/>
    <col min="10779" max="10779" width="4.1796875" style="130" customWidth="1"/>
    <col min="10780" max="10780" width="2" style="130" customWidth="1"/>
    <col min="10781" max="11009" width="3.7265625" style="130"/>
    <col min="11010" max="11010" width="2.81640625" style="130" customWidth="1"/>
    <col min="11011" max="11014" width="2.7265625" style="130" customWidth="1"/>
    <col min="11015" max="11015" width="4.26953125" style="130" customWidth="1"/>
    <col min="11016" max="11016" width="14.26953125" style="130" customWidth="1"/>
    <col min="11017" max="11017" width="13.453125" style="130" customWidth="1"/>
    <col min="11018" max="11018" width="15" style="130" customWidth="1"/>
    <col min="11019" max="11020" width="3.453125" style="130" customWidth="1"/>
    <col min="11021" max="11023" width="2.7265625" style="130" customWidth="1"/>
    <col min="11024" max="11025" width="3.453125" style="130" customWidth="1"/>
    <col min="11026" max="11026" width="3.7265625" style="130"/>
    <col min="11027" max="11027" width="3.26953125" style="130" customWidth="1"/>
    <col min="11028" max="11028" width="7.453125" style="130" customWidth="1"/>
    <col min="11029" max="11029" width="3.453125" style="130" customWidth="1"/>
    <col min="11030" max="11030" width="3.7265625" style="130"/>
    <col min="11031" max="11033" width="5" style="130" customWidth="1"/>
    <col min="11034" max="11034" width="6.7265625" style="130" customWidth="1"/>
    <col min="11035" max="11035" width="4.1796875" style="130" customWidth="1"/>
    <col min="11036" max="11036" width="2" style="130" customWidth="1"/>
    <col min="11037" max="11265" width="3.7265625" style="130"/>
    <col min="11266" max="11266" width="2.81640625" style="130" customWidth="1"/>
    <col min="11267" max="11270" width="2.7265625" style="130" customWidth="1"/>
    <col min="11271" max="11271" width="4.26953125" style="130" customWidth="1"/>
    <col min="11272" max="11272" width="14.26953125" style="130" customWidth="1"/>
    <col min="11273" max="11273" width="13.453125" style="130" customWidth="1"/>
    <col min="11274" max="11274" width="15" style="130" customWidth="1"/>
    <col min="11275" max="11276" width="3.453125" style="130" customWidth="1"/>
    <col min="11277" max="11279" width="2.7265625" style="130" customWidth="1"/>
    <col min="11280" max="11281" width="3.453125" style="130" customWidth="1"/>
    <col min="11282" max="11282" width="3.7265625" style="130"/>
    <col min="11283" max="11283" width="3.26953125" style="130" customWidth="1"/>
    <col min="11284" max="11284" width="7.453125" style="130" customWidth="1"/>
    <col min="11285" max="11285" width="3.453125" style="130" customWidth="1"/>
    <col min="11286" max="11286" width="3.7265625" style="130"/>
    <col min="11287" max="11289" width="5" style="130" customWidth="1"/>
    <col min="11290" max="11290" width="6.7265625" style="130" customWidth="1"/>
    <col min="11291" max="11291" width="4.1796875" style="130" customWidth="1"/>
    <col min="11292" max="11292" width="2" style="130" customWidth="1"/>
    <col min="11293" max="11521" width="3.7265625" style="130"/>
    <col min="11522" max="11522" width="2.81640625" style="130" customWidth="1"/>
    <col min="11523" max="11526" width="2.7265625" style="130" customWidth="1"/>
    <col min="11527" max="11527" width="4.26953125" style="130" customWidth="1"/>
    <col min="11528" max="11528" width="14.26953125" style="130" customWidth="1"/>
    <col min="11529" max="11529" width="13.453125" style="130" customWidth="1"/>
    <col min="11530" max="11530" width="15" style="130" customWidth="1"/>
    <col min="11531" max="11532" width="3.453125" style="130" customWidth="1"/>
    <col min="11533" max="11535" width="2.7265625" style="130" customWidth="1"/>
    <col min="11536" max="11537" width="3.453125" style="130" customWidth="1"/>
    <col min="11538" max="11538" width="3.7265625" style="130"/>
    <col min="11539" max="11539" width="3.26953125" style="130" customWidth="1"/>
    <col min="11540" max="11540" width="7.453125" style="130" customWidth="1"/>
    <col min="11541" max="11541" width="3.453125" style="130" customWidth="1"/>
    <col min="11542" max="11542" width="3.7265625" style="130"/>
    <col min="11543" max="11545" width="5" style="130" customWidth="1"/>
    <col min="11546" max="11546" width="6.7265625" style="130" customWidth="1"/>
    <col min="11547" max="11547" width="4.1796875" style="130" customWidth="1"/>
    <col min="11548" max="11548" width="2" style="130" customWidth="1"/>
    <col min="11549" max="11777" width="3.7265625" style="130"/>
    <col min="11778" max="11778" width="2.81640625" style="130" customWidth="1"/>
    <col min="11779" max="11782" width="2.7265625" style="130" customWidth="1"/>
    <col min="11783" max="11783" width="4.26953125" style="130" customWidth="1"/>
    <col min="11784" max="11784" width="14.26953125" style="130" customWidth="1"/>
    <col min="11785" max="11785" width="13.453125" style="130" customWidth="1"/>
    <col min="11786" max="11786" width="15" style="130" customWidth="1"/>
    <col min="11787" max="11788" width="3.453125" style="130" customWidth="1"/>
    <col min="11789" max="11791" width="2.7265625" style="130" customWidth="1"/>
    <col min="11792" max="11793" width="3.453125" style="130" customWidth="1"/>
    <col min="11794" max="11794" width="3.7265625" style="130"/>
    <col min="11795" max="11795" width="3.26953125" style="130" customWidth="1"/>
    <col min="11796" max="11796" width="7.453125" style="130" customWidth="1"/>
    <col min="11797" max="11797" width="3.453125" style="130" customWidth="1"/>
    <col min="11798" max="11798" width="3.7265625" style="130"/>
    <col min="11799" max="11801" width="5" style="130" customWidth="1"/>
    <col min="11802" max="11802" width="6.7265625" style="130" customWidth="1"/>
    <col min="11803" max="11803" width="4.1796875" style="130" customWidth="1"/>
    <col min="11804" max="11804" width="2" style="130" customWidth="1"/>
    <col min="11805" max="12033" width="3.7265625" style="130"/>
    <col min="12034" max="12034" width="2.81640625" style="130" customWidth="1"/>
    <col min="12035" max="12038" width="2.7265625" style="130" customWidth="1"/>
    <col min="12039" max="12039" width="4.26953125" style="130" customWidth="1"/>
    <col min="12040" max="12040" width="14.26953125" style="130" customWidth="1"/>
    <col min="12041" max="12041" width="13.453125" style="130" customWidth="1"/>
    <col min="12042" max="12042" width="15" style="130" customWidth="1"/>
    <col min="12043" max="12044" width="3.453125" style="130" customWidth="1"/>
    <col min="12045" max="12047" width="2.7265625" style="130" customWidth="1"/>
    <col min="12048" max="12049" width="3.453125" style="130" customWidth="1"/>
    <col min="12050" max="12050" width="3.7265625" style="130"/>
    <col min="12051" max="12051" width="3.26953125" style="130" customWidth="1"/>
    <col min="12052" max="12052" width="7.453125" style="130" customWidth="1"/>
    <col min="12053" max="12053" width="3.453125" style="130" customWidth="1"/>
    <col min="12054" max="12054" width="3.7265625" style="130"/>
    <col min="12055" max="12057" width="5" style="130" customWidth="1"/>
    <col min="12058" max="12058" width="6.7265625" style="130" customWidth="1"/>
    <col min="12059" max="12059" width="4.1796875" style="130" customWidth="1"/>
    <col min="12060" max="12060" width="2" style="130" customWidth="1"/>
    <col min="12061" max="12289" width="3.7265625" style="130"/>
    <col min="12290" max="12290" width="2.81640625" style="130" customWidth="1"/>
    <col min="12291" max="12294" width="2.7265625" style="130" customWidth="1"/>
    <col min="12295" max="12295" width="4.26953125" style="130" customWidth="1"/>
    <col min="12296" max="12296" width="14.26953125" style="130" customWidth="1"/>
    <col min="12297" max="12297" width="13.453125" style="130" customWidth="1"/>
    <col min="12298" max="12298" width="15" style="130" customWidth="1"/>
    <col min="12299" max="12300" width="3.453125" style="130" customWidth="1"/>
    <col min="12301" max="12303" width="2.7265625" style="130" customWidth="1"/>
    <col min="12304" max="12305" width="3.453125" style="130" customWidth="1"/>
    <col min="12306" max="12306" width="3.7265625" style="130"/>
    <col min="12307" max="12307" width="3.26953125" style="130" customWidth="1"/>
    <col min="12308" max="12308" width="7.453125" style="130" customWidth="1"/>
    <col min="12309" max="12309" width="3.453125" style="130" customWidth="1"/>
    <col min="12310" max="12310" width="3.7265625" style="130"/>
    <col min="12311" max="12313" width="5" style="130" customWidth="1"/>
    <col min="12314" max="12314" width="6.7265625" style="130" customWidth="1"/>
    <col min="12315" max="12315" width="4.1796875" style="130" customWidth="1"/>
    <col min="12316" max="12316" width="2" style="130" customWidth="1"/>
    <col min="12317" max="12545" width="3.7265625" style="130"/>
    <col min="12546" max="12546" width="2.81640625" style="130" customWidth="1"/>
    <col min="12547" max="12550" width="2.7265625" style="130" customWidth="1"/>
    <col min="12551" max="12551" width="4.26953125" style="130" customWidth="1"/>
    <col min="12552" max="12552" width="14.26953125" style="130" customWidth="1"/>
    <col min="12553" max="12553" width="13.453125" style="130" customWidth="1"/>
    <col min="12554" max="12554" width="15" style="130" customWidth="1"/>
    <col min="12555" max="12556" width="3.453125" style="130" customWidth="1"/>
    <col min="12557" max="12559" width="2.7265625" style="130" customWidth="1"/>
    <col min="12560" max="12561" width="3.453125" style="130" customWidth="1"/>
    <col min="12562" max="12562" width="3.7265625" style="130"/>
    <col min="12563" max="12563" width="3.26953125" style="130" customWidth="1"/>
    <col min="12564" max="12564" width="7.453125" style="130" customWidth="1"/>
    <col min="12565" max="12565" width="3.453125" style="130" customWidth="1"/>
    <col min="12566" max="12566" width="3.7265625" style="130"/>
    <col min="12567" max="12569" width="5" style="130" customWidth="1"/>
    <col min="12570" max="12570" width="6.7265625" style="130" customWidth="1"/>
    <col min="12571" max="12571" width="4.1796875" style="130" customWidth="1"/>
    <col min="12572" max="12572" width="2" style="130" customWidth="1"/>
    <col min="12573" max="12801" width="3.7265625" style="130"/>
    <col min="12802" max="12802" width="2.81640625" style="130" customWidth="1"/>
    <col min="12803" max="12806" width="2.7265625" style="130" customWidth="1"/>
    <col min="12807" max="12807" width="4.26953125" style="130" customWidth="1"/>
    <col min="12808" max="12808" width="14.26953125" style="130" customWidth="1"/>
    <col min="12809" max="12809" width="13.453125" style="130" customWidth="1"/>
    <col min="12810" max="12810" width="15" style="130" customWidth="1"/>
    <col min="12811" max="12812" width="3.453125" style="130" customWidth="1"/>
    <col min="12813" max="12815" width="2.7265625" style="130" customWidth="1"/>
    <col min="12816" max="12817" width="3.453125" style="130" customWidth="1"/>
    <col min="12818" max="12818" width="3.7265625" style="130"/>
    <col min="12819" max="12819" width="3.26953125" style="130" customWidth="1"/>
    <col min="12820" max="12820" width="7.453125" style="130" customWidth="1"/>
    <col min="12821" max="12821" width="3.453125" style="130" customWidth="1"/>
    <col min="12822" max="12822" width="3.7265625" style="130"/>
    <col min="12823" max="12825" width="5" style="130" customWidth="1"/>
    <col min="12826" max="12826" width="6.7265625" style="130" customWidth="1"/>
    <col min="12827" max="12827" width="4.1796875" style="130" customWidth="1"/>
    <col min="12828" max="12828" width="2" style="130" customWidth="1"/>
    <col min="12829" max="13057" width="3.7265625" style="130"/>
    <col min="13058" max="13058" width="2.81640625" style="130" customWidth="1"/>
    <col min="13059" max="13062" width="2.7265625" style="130" customWidth="1"/>
    <col min="13063" max="13063" width="4.26953125" style="130" customWidth="1"/>
    <col min="13064" max="13064" width="14.26953125" style="130" customWidth="1"/>
    <col min="13065" max="13065" width="13.453125" style="130" customWidth="1"/>
    <col min="13066" max="13066" width="15" style="130" customWidth="1"/>
    <col min="13067" max="13068" width="3.453125" style="130" customWidth="1"/>
    <col min="13069" max="13071" width="2.7265625" style="130" customWidth="1"/>
    <col min="13072" max="13073" width="3.453125" style="130" customWidth="1"/>
    <col min="13074" max="13074" width="3.7265625" style="130"/>
    <col min="13075" max="13075" width="3.26953125" style="130" customWidth="1"/>
    <col min="13076" max="13076" width="7.453125" style="130" customWidth="1"/>
    <col min="13077" max="13077" width="3.453125" style="130" customWidth="1"/>
    <col min="13078" max="13078" width="3.7265625" style="130"/>
    <col min="13079" max="13081" width="5" style="130" customWidth="1"/>
    <col min="13082" max="13082" width="6.7265625" style="130" customWidth="1"/>
    <col min="13083" max="13083" width="4.1796875" style="130" customWidth="1"/>
    <col min="13084" max="13084" width="2" style="130" customWidth="1"/>
    <col min="13085" max="13313" width="3.7265625" style="130"/>
    <col min="13314" max="13314" width="2.81640625" style="130" customWidth="1"/>
    <col min="13315" max="13318" width="2.7265625" style="130" customWidth="1"/>
    <col min="13319" max="13319" width="4.26953125" style="130" customWidth="1"/>
    <col min="13320" max="13320" width="14.26953125" style="130" customWidth="1"/>
    <col min="13321" max="13321" width="13.453125" style="130" customWidth="1"/>
    <col min="13322" max="13322" width="15" style="130" customWidth="1"/>
    <col min="13323" max="13324" width="3.453125" style="130" customWidth="1"/>
    <col min="13325" max="13327" width="2.7265625" style="130" customWidth="1"/>
    <col min="13328" max="13329" width="3.453125" style="130" customWidth="1"/>
    <col min="13330" max="13330" width="3.7265625" style="130"/>
    <col min="13331" max="13331" width="3.26953125" style="130" customWidth="1"/>
    <col min="13332" max="13332" width="7.453125" style="130" customWidth="1"/>
    <col min="13333" max="13333" width="3.453125" style="130" customWidth="1"/>
    <col min="13334" max="13334" width="3.7265625" style="130"/>
    <col min="13335" max="13337" width="5" style="130" customWidth="1"/>
    <col min="13338" max="13338" width="6.7265625" style="130" customWidth="1"/>
    <col min="13339" max="13339" width="4.1796875" style="130" customWidth="1"/>
    <col min="13340" max="13340" width="2" style="130" customWidth="1"/>
    <col min="13341" max="13569" width="3.7265625" style="130"/>
    <col min="13570" max="13570" width="2.81640625" style="130" customWidth="1"/>
    <col min="13571" max="13574" width="2.7265625" style="130" customWidth="1"/>
    <col min="13575" max="13575" width="4.26953125" style="130" customWidth="1"/>
    <col min="13576" max="13576" width="14.26953125" style="130" customWidth="1"/>
    <col min="13577" max="13577" width="13.453125" style="130" customWidth="1"/>
    <col min="13578" max="13578" width="15" style="130" customWidth="1"/>
    <col min="13579" max="13580" width="3.453125" style="130" customWidth="1"/>
    <col min="13581" max="13583" width="2.7265625" style="130" customWidth="1"/>
    <col min="13584" max="13585" width="3.453125" style="130" customWidth="1"/>
    <col min="13586" max="13586" width="3.7265625" style="130"/>
    <col min="13587" max="13587" width="3.26953125" style="130" customWidth="1"/>
    <col min="13588" max="13588" width="7.453125" style="130" customWidth="1"/>
    <col min="13589" max="13589" width="3.453125" style="130" customWidth="1"/>
    <col min="13590" max="13590" width="3.7265625" style="130"/>
    <col min="13591" max="13593" width="5" style="130" customWidth="1"/>
    <col min="13594" max="13594" width="6.7265625" style="130" customWidth="1"/>
    <col min="13595" max="13595" width="4.1796875" style="130" customWidth="1"/>
    <col min="13596" max="13596" width="2" style="130" customWidth="1"/>
    <col min="13597" max="13825" width="3.7265625" style="130"/>
    <col min="13826" max="13826" width="2.81640625" style="130" customWidth="1"/>
    <col min="13827" max="13830" width="2.7265625" style="130" customWidth="1"/>
    <col min="13831" max="13831" width="4.26953125" style="130" customWidth="1"/>
    <col min="13832" max="13832" width="14.26953125" style="130" customWidth="1"/>
    <col min="13833" max="13833" width="13.453125" style="130" customWidth="1"/>
    <col min="13834" max="13834" width="15" style="130" customWidth="1"/>
    <col min="13835" max="13836" width="3.453125" style="130" customWidth="1"/>
    <col min="13837" max="13839" width="2.7265625" style="130" customWidth="1"/>
    <col min="13840" max="13841" width="3.453125" style="130" customWidth="1"/>
    <col min="13842" max="13842" width="3.7265625" style="130"/>
    <col min="13843" max="13843" width="3.26953125" style="130" customWidth="1"/>
    <col min="13844" max="13844" width="7.453125" style="130" customWidth="1"/>
    <col min="13845" max="13845" width="3.453125" style="130" customWidth="1"/>
    <col min="13846" max="13846" width="3.7265625" style="130"/>
    <col min="13847" max="13849" width="5" style="130" customWidth="1"/>
    <col min="13850" max="13850" width="6.7265625" style="130" customWidth="1"/>
    <col min="13851" max="13851" width="4.1796875" style="130" customWidth="1"/>
    <col min="13852" max="13852" width="2" style="130" customWidth="1"/>
    <col min="13853" max="14081" width="3.7265625" style="130"/>
    <col min="14082" max="14082" width="2.81640625" style="130" customWidth="1"/>
    <col min="14083" max="14086" width="2.7265625" style="130" customWidth="1"/>
    <col min="14087" max="14087" width="4.26953125" style="130" customWidth="1"/>
    <col min="14088" max="14088" width="14.26953125" style="130" customWidth="1"/>
    <col min="14089" max="14089" width="13.453125" style="130" customWidth="1"/>
    <col min="14090" max="14090" width="15" style="130" customWidth="1"/>
    <col min="14091" max="14092" width="3.453125" style="130" customWidth="1"/>
    <col min="14093" max="14095" width="2.7265625" style="130" customWidth="1"/>
    <col min="14096" max="14097" width="3.453125" style="130" customWidth="1"/>
    <col min="14098" max="14098" width="3.7265625" style="130"/>
    <col min="14099" max="14099" width="3.26953125" style="130" customWidth="1"/>
    <col min="14100" max="14100" width="7.453125" style="130" customWidth="1"/>
    <col min="14101" max="14101" width="3.453125" style="130" customWidth="1"/>
    <col min="14102" max="14102" width="3.7265625" style="130"/>
    <col min="14103" max="14105" width="5" style="130" customWidth="1"/>
    <col min="14106" max="14106" width="6.7265625" style="130" customWidth="1"/>
    <col min="14107" max="14107" width="4.1796875" style="130" customWidth="1"/>
    <col min="14108" max="14108" width="2" style="130" customWidth="1"/>
    <col min="14109" max="14337" width="3.7265625" style="130"/>
    <col min="14338" max="14338" width="2.81640625" style="130" customWidth="1"/>
    <col min="14339" max="14342" width="2.7265625" style="130" customWidth="1"/>
    <col min="14343" max="14343" width="4.26953125" style="130" customWidth="1"/>
    <col min="14344" max="14344" width="14.26953125" style="130" customWidth="1"/>
    <col min="14345" max="14345" width="13.453125" style="130" customWidth="1"/>
    <col min="14346" max="14346" width="15" style="130" customWidth="1"/>
    <col min="14347" max="14348" width="3.453125" style="130" customWidth="1"/>
    <col min="14349" max="14351" width="2.7265625" style="130" customWidth="1"/>
    <col min="14352" max="14353" width="3.453125" style="130" customWidth="1"/>
    <col min="14354" max="14354" width="3.7265625" style="130"/>
    <col min="14355" max="14355" width="3.26953125" style="130" customWidth="1"/>
    <col min="14356" max="14356" width="7.453125" style="130" customWidth="1"/>
    <col min="14357" max="14357" width="3.453125" style="130" customWidth="1"/>
    <col min="14358" max="14358" width="3.7265625" style="130"/>
    <col min="14359" max="14361" width="5" style="130" customWidth="1"/>
    <col min="14362" max="14362" width="6.7265625" style="130" customWidth="1"/>
    <col min="14363" max="14363" width="4.1796875" style="130" customWidth="1"/>
    <col min="14364" max="14364" width="2" style="130" customWidth="1"/>
    <col min="14365" max="14593" width="3.7265625" style="130"/>
    <col min="14594" max="14594" width="2.81640625" style="130" customWidth="1"/>
    <col min="14595" max="14598" width="2.7265625" style="130" customWidth="1"/>
    <col min="14599" max="14599" width="4.26953125" style="130" customWidth="1"/>
    <col min="14600" max="14600" width="14.26953125" style="130" customWidth="1"/>
    <col min="14601" max="14601" width="13.453125" style="130" customWidth="1"/>
    <col min="14602" max="14602" width="15" style="130" customWidth="1"/>
    <col min="14603" max="14604" width="3.453125" style="130" customWidth="1"/>
    <col min="14605" max="14607" width="2.7265625" style="130" customWidth="1"/>
    <col min="14608" max="14609" width="3.453125" style="130" customWidth="1"/>
    <col min="14610" max="14610" width="3.7265625" style="130"/>
    <col min="14611" max="14611" width="3.26953125" style="130" customWidth="1"/>
    <col min="14612" max="14612" width="7.453125" style="130" customWidth="1"/>
    <col min="14613" max="14613" width="3.453125" style="130" customWidth="1"/>
    <col min="14614" max="14614" width="3.7265625" style="130"/>
    <col min="14615" max="14617" width="5" style="130" customWidth="1"/>
    <col min="14618" max="14618" width="6.7265625" style="130" customWidth="1"/>
    <col min="14619" max="14619" width="4.1796875" style="130" customWidth="1"/>
    <col min="14620" max="14620" width="2" style="130" customWidth="1"/>
    <col min="14621" max="14849" width="3.7265625" style="130"/>
    <col min="14850" max="14850" width="2.81640625" style="130" customWidth="1"/>
    <col min="14851" max="14854" width="2.7265625" style="130" customWidth="1"/>
    <col min="14855" max="14855" width="4.26953125" style="130" customWidth="1"/>
    <col min="14856" max="14856" width="14.26953125" style="130" customWidth="1"/>
    <col min="14857" max="14857" width="13.453125" style="130" customWidth="1"/>
    <col min="14858" max="14858" width="15" style="130" customWidth="1"/>
    <col min="14859" max="14860" width="3.453125" style="130" customWidth="1"/>
    <col min="14861" max="14863" width="2.7265625" style="130" customWidth="1"/>
    <col min="14864" max="14865" width="3.453125" style="130" customWidth="1"/>
    <col min="14866" max="14866" width="3.7265625" style="130"/>
    <col min="14867" max="14867" width="3.26953125" style="130" customWidth="1"/>
    <col min="14868" max="14868" width="7.453125" style="130" customWidth="1"/>
    <col min="14869" max="14869" width="3.453125" style="130" customWidth="1"/>
    <col min="14870" max="14870" width="3.7265625" style="130"/>
    <col min="14871" max="14873" width="5" style="130" customWidth="1"/>
    <col min="14874" max="14874" width="6.7265625" style="130" customWidth="1"/>
    <col min="14875" max="14875" width="4.1796875" style="130" customWidth="1"/>
    <col min="14876" max="14876" width="2" style="130" customWidth="1"/>
    <col min="14877" max="15105" width="3.7265625" style="130"/>
    <col min="15106" max="15106" width="2.81640625" style="130" customWidth="1"/>
    <col min="15107" max="15110" width="2.7265625" style="130" customWidth="1"/>
    <col min="15111" max="15111" width="4.26953125" style="130" customWidth="1"/>
    <col min="15112" max="15112" width="14.26953125" style="130" customWidth="1"/>
    <col min="15113" max="15113" width="13.453125" style="130" customWidth="1"/>
    <col min="15114" max="15114" width="15" style="130" customWidth="1"/>
    <col min="15115" max="15116" width="3.453125" style="130" customWidth="1"/>
    <col min="15117" max="15119" width="2.7265625" style="130" customWidth="1"/>
    <col min="15120" max="15121" width="3.453125" style="130" customWidth="1"/>
    <col min="15122" max="15122" width="3.7265625" style="130"/>
    <col min="15123" max="15123" width="3.26953125" style="130" customWidth="1"/>
    <col min="15124" max="15124" width="7.453125" style="130" customWidth="1"/>
    <col min="15125" max="15125" width="3.453125" style="130" customWidth="1"/>
    <col min="15126" max="15126" width="3.7265625" style="130"/>
    <col min="15127" max="15129" width="5" style="130" customWidth="1"/>
    <col min="15130" max="15130" width="6.7265625" style="130" customWidth="1"/>
    <col min="15131" max="15131" width="4.1796875" style="130" customWidth="1"/>
    <col min="15132" max="15132" width="2" style="130" customWidth="1"/>
    <col min="15133" max="15361" width="3.7265625" style="130"/>
    <col min="15362" max="15362" width="2.81640625" style="130" customWidth="1"/>
    <col min="15363" max="15366" width="2.7265625" style="130" customWidth="1"/>
    <col min="15367" max="15367" width="4.26953125" style="130" customWidth="1"/>
    <col min="15368" max="15368" width="14.26953125" style="130" customWidth="1"/>
    <col min="15369" max="15369" width="13.453125" style="130" customWidth="1"/>
    <col min="15370" max="15370" width="15" style="130" customWidth="1"/>
    <col min="15371" max="15372" width="3.453125" style="130" customWidth="1"/>
    <col min="15373" max="15375" width="2.7265625" style="130" customWidth="1"/>
    <col min="15376" max="15377" width="3.453125" style="130" customWidth="1"/>
    <col min="15378" max="15378" width="3.7265625" style="130"/>
    <col min="15379" max="15379" width="3.26953125" style="130" customWidth="1"/>
    <col min="15380" max="15380" width="7.453125" style="130" customWidth="1"/>
    <col min="15381" max="15381" width="3.453125" style="130" customWidth="1"/>
    <col min="15382" max="15382" width="3.7265625" style="130"/>
    <col min="15383" max="15385" width="5" style="130" customWidth="1"/>
    <col min="15386" max="15386" width="6.7265625" style="130" customWidth="1"/>
    <col min="15387" max="15387" width="4.1796875" style="130" customWidth="1"/>
    <col min="15388" max="15388" width="2" style="130" customWidth="1"/>
    <col min="15389" max="15617" width="3.7265625" style="130"/>
    <col min="15618" max="15618" width="2.81640625" style="130" customWidth="1"/>
    <col min="15619" max="15622" width="2.7265625" style="130" customWidth="1"/>
    <col min="15623" max="15623" width="4.26953125" style="130" customWidth="1"/>
    <col min="15624" max="15624" width="14.26953125" style="130" customWidth="1"/>
    <col min="15625" max="15625" width="13.453125" style="130" customWidth="1"/>
    <col min="15626" max="15626" width="15" style="130" customWidth="1"/>
    <col min="15627" max="15628" width="3.453125" style="130" customWidth="1"/>
    <col min="15629" max="15631" width="2.7265625" style="130" customWidth="1"/>
    <col min="15632" max="15633" width="3.453125" style="130" customWidth="1"/>
    <col min="15634" max="15634" width="3.7265625" style="130"/>
    <col min="15635" max="15635" width="3.26953125" style="130" customWidth="1"/>
    <col min="15636" max="15636" width="7.453125" style="130" customWidth="1"/>
    <col min="15637" max="15637" width="3.453125" style="130" customWidth="1"/>
    <col min="15638" max="15638" width="3.7265625" style="130"/>
    <col min="15639" max="15641" width="5" style="130" customWidth="1"/>
    <col min="15642" max="15642" width="6.7265625" style="130" customWidth="1"/>
    <col min="15643" max="15643" width="4.1796875" style="130" customWidth="1"/>
    <col min="15644" max="15644" width="2" style="130" customWidth="1"/>
    <col min="15645" max="15873" width="3.7265625" style="130"/>
    <col min="15874" max="15874" width="2.81640625" style="130" customWidth="1"/>
    <col min="15875" max="15878" width="2.7265625" style="130" customWidth="1"/>
    <col min="15879" max="15879" width="4.26953125" style="130" customWidth="1"/>
    <col min="15880" max="15880" width="14.26953125" style="130" customWidth="1"/>
    <col min="15881" max="15881" width="13.453125" style="130" customWidth="1"/>
    <col min="15882" max="15882" width="15" style="130" customWidth="1"/>
    <col min="15883" max="15884" width="3.453125" style="130" customWidth="1"/>
    <col min="15885" max="15887" width="2.7265625" style="130" customWidth="1"/>
    <col min="15888" max="15889" width="3.453125" style="130" customWidth="1"/>
    <col min="15890" max="15890" width="3.7265625" style="130"/>
    <col min="15891" max="15891" width="3.26953125" style="130" customWidth="1"/>
    <col min="15892" max="15892" width="7.453125" style="130" customWidth="1"/>
    <col min="15893" max="15893" width="3.453125" style="130" customWidth="1"/>
    <col min="15894" max="15894" width="3.7265625" style="130"/>
    <col min="15895" max="15897" width="5" style="130" customWidth="1"/>
    <col min="15898" max="15898" width="6.7265625" style="130" customWidth="1"/>
    <col min="15899" max="15899" width="4.1796875" style="130" customWidth="1"/>
    <col min="15900" max="15900" width="2" style="130" customWidth="1"/>
    <col min="15901" max="16129" width="3.7265625" style="130"/>
    <col min="16130" max="16130" width="2.81640625" style="130" customWidth="1"/>
    <col min="16131" max="16134" width="2.7265625" style="130" customWidth="1"/>
    <col min="16135" max="16135" width="4.26953125" style="130" customWidth="1"/>
    <col min="16136" max="16136" width="14.26953125" style="130" customWidth="1"/>
    <col min="16137" max="16137" width="13.453125" style="130" customWidth="1"/>
    <col min="16138" max="16138" width="15" style="130" customWidth="1"/>
    <col min="16139" max="16140" width="3.453125" style="130" customWidth="1"/>
    <col min="16141" max="16143" width="2.7265625" style="130" customWidth="1"/>
    <col min="16144" max="16145" width="3.453125" style="130" customWidth="1"/>
    <col min="16146" max="16146" width="3.7265625" style="130"/>
    <col min="16147" max="16147" width="3.26953125" style="130" customWidth="1"/>
    <col min="16148" max="16148" width="7.453125" style="130" customWidth="1"/>
    <col min="16149" max="16149" width="3.453125" style="130" customWidth="1"/>
    <col min="16150" max="16150" width="3.7265625" style="130"/>
    <col min="16151" max="16153" width="5" style="130" customWidth="1"/>
    <col min="16154" max="16154" width="6.7265625" style="130" customWidth="1"/>
    <col min="16155" max="16155" width="4.1796875" style="130" customWidth="1"/>
    <col min="16156" max="16156" width="2" style="130" customWidth="1"/>
    <col min="16157" max="16384" width="3.7265625" style="130"/>
  </cols>
  <sheetData>
    <row r="1" spans="1:31" ht="15" thickBot="1" x14ac:dyDescent="0.4">
      <c r="A1" s="234"/>
      <c r="B1" s="518"/>
      <c r="C1" s="518"/>
      <c r="D1" s="518"/>
      <c r="E1" s="518"/>
      <c r="F1" s="518"/>
      <c r="G1" s="518"/>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45.75" customHeight="1" x14ac:dyDescent="0.35">
      <c r="A2" s="234"/>
      <c r="B2" s="519"/>
      <c r="C2" s="520"/>
      <c r="D2" s="520"/>
      <c r="E2" s="520"/>
      <c r="F2" s="520"/>
      <c r="G2" s="521"/>
      <c r="H2" s="1940" t="s">
        <v>0</v>
      </c>
      <c r="I2" s="1941"/>
      <c r="J2" s="1941"/>
      <c r="K2" s="1941"/>
      <c r="L2" s="1941"/>
      <c r="M2" s="1941"/>
      <c r="N2" s="1941"/>
      <c r="O2" s="1941"/>
      <c r="P2" s="1941"/>
      <c r="Q2" s="1941"/>
      <c r="R2" s="1941"/>
      <c r="S2" s="1941"/>
      <c r="T2" s="1941"/>
      <c r="U2" s="1941"/>
      <c r="V2" s="1941"/>
      <c r="W2" s="1941"/>
      <c r="X2" s="1941"/>
      <c r="Y2" s="1941"/>
      <c r="Z2" s="1941"/>
      <c r="AA2" s="1941"/>
      <c r="AB2" s="1942"/>
      <c r="AC2" s="234"/>
      <c r="AD2" s="234"/>
      <c r="AE2" s="234"/>
    </row>
    <row r="3" spans="1:31" ht="14.5" customHeight="1" x14ac:dyDescent="0.35">
      <c r="A3" s="234"/>
      <c r="B3" s="522"/>
      <c r="C3" s="523"/>
      <c r="D3" s="523"/>
      <c r="E3" s="523"/>
      <c r="F3" s="523"/>
      <c r="G3" s="524"/>
      <c r="H3" s="531" t="s">
        <v>1</v>
      </c>
      <c r="I3" s="532"/>
      <c r="J3" s="532"/>
      <c r="K3" s="532"/>
      <c r="L3" s="532"/>
      <c r="M3" s="532"/>
      <c r="N3" s="532"/>
      <c r="O3" s="533"/>
      <c r="P3" s="531" t="s">
        <v>2</v>
      </c>
      <c r="Q3" s="532"/>
      <c r="R3" s="532"/>
      <c r="S3" s="532"/>
      <c r="T3" s="532"/>
      <c r="U3" s="532"/>
      <c r="V3" s="532"/>
      <c r="W3" s="532"/>
      <c r="X3" s="532"/>
      <c r="Y3" s="532"/>
      <c r="Z3" s="532"/>
      <c r="AA3" s="532"/>
      <c r="AB3" s="533"/>
      <c r="AC3" s="234"/>
      <c r="AD3" s="234"/>
      <c r="AE3" s="234"/>
    </row>
    <row r="4" spans="1:31" ht="15" customHeight="1" thickBot="1" x14ac:dyDescent="0.4">
      <c r="A4" s="234"/>
      <c r="B4" s="1937"/>
      <c r="C4" s="1938"/>
      <c r="D4" s="1938"/>
      <c r="E4" s="1938"/>
      <c r="F4" s="1938"/>
      <c r="G4" s="1939"/>
      <c r="H4" s="534" t="s">
        <v>3</v>
      </c>
      <c r="I4" s="535"/>
      <c r="J4" s="535"/>
      <c r="K4" s="535"/>
      <c r="L4" s="535"/>
      <c r="M4" s="535"/>
      <c r="N4" s="535"/>
      <c r="O4" s="535"/>
      <c r="P4" s="535"/>
      <c r="Q4" s="535"/>
      <c r="R4" s="535"/>
      <c r="S4" s="535"/>
      <c r="T4" s="535"/>
      <c r="U4" s="535"/>
      <c r="V4" s="535"/>
      <c r="W4" s="535"/>
      <c r="X4" s="535"/>
      <c r="Y4" s="535"/>
      <c r="Z4" s="535"/>
      <c r="AA4" s="535"/>
      <c r="AB4" s="536"/>
      <c r="AC4" s="234"/>
      <c r="AD4" s="234"/>
      <c r="AE4" s="234"/>
    </row>
    <row r="5" spans="1:31" x14ac:dyDescent="0.35">
      <c r="A5" s="234"/>
      <c r="B5" s="234"/>
      <c r="C5" s="234"/>
      <c r="D5" s="234"/>
      <c r="E5" s="234"/>
      <c r="F5" s="234"/>
      <c r="G5" s="234"/>
      <c r="H5" s="2"/>
      <c r="I5" s="2"/>
      <c r="J5" s="2"/>
      <c r="K5" s="2"/>
      <c r="L5" s="2"/>
      <c r="M5" s="2"/>
      <c r="N5" s="2"/>
      <c r="O5" s="2"/>
      <c r="P5" s="2"/>
      <c r="Q5" s="2"/>
      <c r="R5" s="2"/>
      <c r="S5" s="2"/>
      <c r="T5" s="2"/>
      <c r="U5" s="2"/>
      <c r="V5" s="2"/>
      <c r="W5" s="2"/>
      <c r="X5" s="2"/>
      <c r="Y5" s="2"/>
      <c r="Z5" s="2"/>
      <c r="AA5" s="2"/>
      <c r="AB5" s="2"/>
      <c r="AC5" s="234"/>
      <c r="AD5" s="234"/>
      <c r="AE5" s="234"/>
    </row>
    <row r="6" spans="1:31" ht="15" thickBot="1" x14ac:dyDescent="0.4">
      <c r="A6" s="234"/>
      <c r="B6" s="7"/>
      <c r="C6" s="8"/>
      <c r="D6" s="8"/>
      <c r="E6" s="8"/>
      <c r="F6" s="8"/>
      <c r="G6" s="8"/>
      <c r="H6" s="8"/>
      <c r="I6" s="62"/>
      <c r="J6" s="62"/>
      <c r="K6" s="62"/>
      <c r="L6" s="62"/>
      <c r="M6" s="62"/>
      <c r="N6" s="62"/>
      <c r="O6" s="62"/>
      <c r="P6" s="62"/>
      <c r="Q6" s="62"/>
      <c r="R6" s="62"/>
      <c r="S6" s="62"/>
      <c r="T6" s="62"/>
      <c r="U6" s="62"/>
      <c r="V6" s="62"/>
      <c r="W6" s="8"/>
      <c r="X6" s="8"/>
      <c r="Y6" s="8"/>
      <c r="Z6" s="8"/>
      <c r="AA6" s="8"/>
      <c r="AB6" s="9"/>
      <c r="AC6" s="234"/>
      <c r="AD6" s="234"/>
      <c r="AE6" s="234"/>
    </row>
    <row r="7" spans="1:31" ht="15" customHeight="1" x14ac:dyDescent="0.35">
      <c r="A7" s="234"/>
      <c r="B7" s="10"/>
      <c r="C7" s="488" t="s">
        <v>4</v>
      </c>
      <c r="D7" s="489"/>
      <c r="E7" s="489"/>
      <c r="F7" s="489"/>
      <c r="G7" s="489"/>
      <c r="H7" s="490"/>
      <c r="I7" s="873" t="s">
        <v>441</v>
      </c>
      <c r="J7" s="874"/>
      <c r="K7" s="874"/>
      <c r="L7" s="874"/>
      <c r="M7" s="874"/>
      <c r="N7" s="874"/>
      <c r="O7" s="874"/>
      <c r="P7" s="874"/>
      <c r="Q7" s="874"/>
      <c r="R7" s="874"/>
      <c r="S7" s="874"/>
      <c r="T7" s="874"/>
      <c r="U7" s="874"/>
      <c r="V7" s="874"/>
      <c r="W7" s="874"/>
      <c r="X7" s="874"/>
      <c r="Y7" s="874"/>
      <c r="Z7" s="874"/>
      <c r="AA7" s="874"/>
      <c r="AB7" s="11"/>
      <c r="AC7" s="234"/>
      <c r="AD7" s="234"/>
      <c r="AE7" s="234"/>
    </row>
    <row r="8" spans="1:31" x14ac:dyDescent="0.35">
      <c r="A8" s="234"/>
      <c r="B8" s="10"/>
      <c r="C8" s="1930"/>
      <c r="D8" s="1931"/>
      <c r="E8" s="1931"/>
      <c r="F8" s="1931"/>
      <c r="G8" s="1931"/>
      <c r="H8" s="1932"/>
      <c r="I8" s="1933"/>
      <c r="J8" s="1934"/>
      <c r="K8" s="1934"/>
      <c r="L8" s="1934"/>
      <c r="M8" s="1934"/>
      <c r="N8" s="1934"/>
      <c r="O8" s="1934"/>
      <c r="P8" s="1934"/>
      <c r="Q8" s="1934"/>
      <c r="R8" s="1934"/>
      <c r="S8" s="1934"/>
      <c r="T8" s="1934"/>
      <c r="U8" s="1934"/>
      <c r="V8" s="1934"/>
      <c r="W8" s="1934"/>
      <c r="X8" s="1934"/>
      <c r="Y8" s="1934"/>
      <c r="Z8" s="1934"/>
      <c r="AA8" s="1934"/>
      <c r="AB8" s="11"/>
      <c r="AC8" s="234"/>
      <c r="AD8" s="234"/>
      <c r="AE8" s="234"/>
    </row>
    <row r="9" spans="1:31" ht="15" thickBot="1" x14ac:dyDescent="0.4">
      <c r="A9" s="234"/>
      <c r="B9" s="10"/>
      <c r="C9" s="3"/>
      <c r="D9" s="3"/>
      <c r="E9" s="3"/>
      <c r="F9" s="3"/>
      <c r="G9" s="3"/>
      <c r="H9" s="3"/>
      <c r="I9" s="57"/>
      <c r="J9" s="57"/>
      <c r="K9" s="57"/>
      <c r="L9" s="57"/>
      <c r="M9" s="57"/>
      <c r="N9" s="57"/>
      <c r="O9" s="57"/>
      <c r="P9" s="57"/>
      <c r="Q9" s="57"/>
      <c r="R9" s="57"/>
      <c r="S9" s="57"/>
      <c r="T9" s="57"/>
      <c r="U9" s="57"/>
      <c r="V9" s="57"/>
      <c r="W9" s="3"/>
      <c r="X9" s="3"/>
      <c r="Y9" s="3"/>
      <c r="Z9" s="3"/>
      <c r="AA9" s="3"/>
      <c r="AB9" s="11"/>
      <c r="AC9" s="234"/>
      <c r="AD9" s="234"/>
      <c r="AE9" s="234"/>
    </row>
    <row r="10" spans="1:31" ht="15" customHeight="1" thickBot="1" x14ac:dyDescent="0.4">
      <c r="A10" s="234"/>
      <c r="B10" s="10"/>
      <c r="C10" s="488" t="s">
        <v>5</v>
      </c>
      <c r="D10" s="489"/>
      <c r="E10" s="489"/>
      <c r="F10" s="489"/>
      <c r="G10" s="489"/>
      <c r="H10" s="490"/>
      <c r="I10" s="548" t="s">
        <v>442</v>
      </c>
      <c r="J10" s="549"/>
      <c r="K10" s="549"/>
      <c r="L10" s="549"/>
      <c r="M10" s="549"/>
      <c r="N10" s="549"/>
      <c r="O10" s="549"/>
      <c r="P10" s="549"/>
      <c r="Q10" s="550"/>
      <c r="R10" s="500" t="s">
        <v>7</v>
      </c>
      <c r="S10" s="501"/>
      <c r="T10" s="501"/>
      <c r="U10" s="502"/>
      <c r="V10" s="557" t="s">
        <v>8</v>
      </c>
      <c r="W10" s="558"/>
      <c r="X10" s="558"/>
      <c r="Y10" s="558"/>
      <c r="Z10" s="558"/>
      <c r="AA10" s="558"/>
      <c r="AB10" s="11"/>
      <c r="AC10" s="234"/>
      <c r="AD10" s="234"/>
      <c r="AE10" s="234"/>
    </row>
    <row r="11" spans="1:31" ht="28.5" customHeight="1" thickBot="1" x14ac:dyDescent="0.4">
      <c r="A11" s="234"/>
      <c r="B11" s="10"/>
      <c r="C11" s="1930"/>
      <c r="D11" s="1931"/>
      <c r="E11" s="1931"/>
      <c r="F11" s="1931"/>
      <c r="G11" s="1931"/>
      <c r="H11" s="1932"/>
      <c r="I11" s="911"/>
      <c r="J11" s="842"/>
      <c r="K11" s="842"/>
      <c r="L11" s="842"/>
      <c r="M11" s="842"/>
      <c r="N11" s="842"/>
      <c r="O11" s="842"/>
      <c r="P11" s="842"/>
      <c r="Q11" s="2244"/>
      <c r="R11" s="517" t="s">
        <v>443</v>
      </c>
      <c r="S11" s="485"/>
      <c r="T11" s="485"/>
      <c r="U11" s="541"/>
      <c r="V11" s="1935">
        <v>4</v>
      </c>
      <c r="W11" s="1936"/>
      <c r="X11" s="1936"/>
      <c r="Y11" s="1936"/>
      <c r="Z11" s="1936"/>
      <c r="AA11" s="1936"/>
      <c r="AB11" s="11"/>
      <c r="AC11" s="234"/>
      <c r="AD11" s="234"/>
      <c r="AE11" s="234"/>
    </row>
    <row r="12" spans="1:31" ht="15" thickBot="1" x14ac:dyDescent="0.4">
      <c r="A12" s="234"/>
      <c r="B12" s="12"/>
      <c r="C12" s="4"/>
      <c r="D12" s="4"/>
      <c r="E12" s="4"/>
      <c r="F12" s="4"/>
      <c r="G12" s="4"/>
      <c r="H12" s="4"/>
      <c r="I12" s="4"/>
      <c r="J12" s="4"/>
      <c r="K12" s="4"/>
      <c r="L12" s="4"/>
      <c r="M12" s="4"/>
      <c r="N12" s="4"/>
      <c r="O12" s="4"/>
      <c r="P12" s="4"/>
      <c r="Q12" s="4"/>
      <c r="R12" s="4"/>
      <c r="S12" s="4"/>
      <c r="T12" s="4"/>
      <c r="U12" s="4"/>
      <c r="V12" s="4"/>
      <c r="W12" s="4"/>
      <c r="X12" s="4"/>
      <c r="Y12" s="4"/>
      <c r="Z12" s="4"/>
      <c r="AA12" s="4"/>
      <c r="AB12" s="58"/>
      <c r="AC12" s="234"/>
      <c r="AD12" s="234"/>
      <c r="AE12" s="234"/>
    </row>
    <row r="13" spans="1:31" ht="15" customHeight="1" x14ac:dyDescent="0.35">
      <c r="A13" s="234"/>
      <c r="B13" s="12"/>
      <c r="C13" s="488" t="s">
        <v>10</v>
      </c>
      <c r="D13" s="489"/>
      <c r="E13" s="489"/>
      <c r="F13" s="489"/>
      <c r="G13" s="489"/>
      <c r="H13" s="1953"/>
      <c r="I13" s="2254" t="s">
        <v>444</v>
      </c>
      <c r="J13" s="668"/>
      <c r="K13" s="668"/>
      <c r="L13" s="668"/>
      <c r="M13" s="668"/>
      <c r="N13" s="668"/>
      <c r="O13" s="668"/>
      <c r="P13" s="668"/>
      <c r="Q13" s="668"/>
      <c r="R13" s="668"/>
      <c r="S13" s="782"/>
      <c r="T13" s="557" t="s">
        <v>11</v>
      </c>
      <c r="U13" s="558"/>
      <c r="V13" s="558"/>
      <c r="W13" s="558"/>
      <c r="X13" s="558"/>
      <c r="Y13" s="558"/>
      <c r="Z13" s="558"/>
      <c r="AA13" s="559"/>
      <c r="AB13" s="58"/>
      <c r="AC13" s="234"/>
      <c r="AD13" s="234"/>
      <c r="AE13" s="234"/>
    </row>
    <row r="14" spans="1:31" ht="69" customHeight="1" thickBot="1" x14ac:dyDescent="0.4">
      <c r="A14" s="234"/>
      <c r="B14" s="12"/>
      <c r="C14" s="1930"/>
      <c r="D14" s="1931"/>
      <c r="E14" s="1931"/>
      <c r="F14" s="1931"/>
      <c r="G14" s="1931"/>
      <c r="H14" s="1954"/>
      <c r="I14" s="2255"/>
      <c r="J14" s="623"/>
      <c r="K14" s="623"/>
      <c r="L14" s="623"/>
      <c r="M14" s="623"/>
      <c r="N14" s="623"/>
      <c r="O14" s="623"/>
      <c r="P14" s="623"/>
      <c r="Q14" s="623"/>
      <c r="R14" s="623"/>
      <c r="S14" s="2256"/>
      <c r="T14" s="1935" t="s">
        <v>12</v>
      </c>
      <c r="U14" s="1936"/>
      <c r="V14" s="1936"/>
      <c r="W14" s="1936"/>
      <c r="X14" s="1936"/>
      <c r="Y14" s="1936"/>
      <c r="Z14" s="1936"/>
      <c r="AA14" s="1961"/>
      <c r="AB14" s="58"/>
      <c r="AC14" s="234"/>
      <c r="AD14" s="234"/>
      <c r="AE14" s="234"/>
    </row>
    <row r="15" spans="1:31" ht="15" thickBot="1" x14ac:dyDescent="0.4">
      <c r="A15" s="234"/>
      <c r="B15" s="12"/>
      <c r="C15" s="4"/>
      <c r="D15" s="4"/>
      <c r="E15" s="4"/>
      <c r="F15" s="4"/>
      <c r="G15" s="4"/>
      <c r="H15" s="4"/>
      <c r="I15" s="4"/>
      <c r="J15" s="4"/>
      <c r="K15" s="4"/>
      <c r="L15" s="4"/>
      <c r="M15" s="4"/>
      <c r="N15" s="4"/>
      <c r="O15" s="4"/>
      <c r="P15" s="4"/>
      <c r="Q15" s="4"/>
      <c r="R15" s="4"/>
      <c r="S15" s="4"/>
      <c r="T15" s="4"/>
      <c r="U15" s="4"/>
      <c r="V15" s="4"/>
      <c r="W15" s="4"/>
      <c r="X15" s="4"/>
      <c r="Y15" s="4"/>
      <c r="Z15" s="4"/>
      <c r="AA15" s="4"/>
      <c r="AB15" s="58"/>
      <c r="AC15" s="234"/>
      <c r="AD15" s="234"/>
      <c r="AE15" s="234"/>
    </row>
    <row r="16" spans="1:31" ht="57.75" customHeight="1" thickBot="1" x14ac:dyDescent="0.4">
      <c r="A16" s="234"/>
      <c r="B16" s="12"/>
      <c r="C16" s="500" t="s">
        <v>13</v>
      </c>
      <c r="D16" s="501"/>
      <c r="E16" s="501"/>
      <c r="F16" s="501"/>
      <c r="G16" s="501"/>
      <c r="H16" s="1943"/>
      <c r="I16" s="1944" t="s">
        <v>445</v>
      </c>
      <c r="J16" s="485"/>
      <c r="K16" s="485"/>
      <c r="L16" s="485"/>
      <c r="M16" s="485"/>
      <c r="N16" s="485"/>
      <c r="O16" s="485"/>
      <c r="P16" s="485"/>
      <c r="Q16" s="485"/>
      <c r="R16" s="485"/>
      <c r="S16" s="485"/>
      <c r="T16" s="485"/>
      <c r="U16" s="485"/>
      <c r="V16" s="485"/>
      <c r="W16" s="485"/>
      <c r="X16" s="485"/>
      <c r="Y16" s="485"/>
      <c r="Z16" s="485"/>
      <c r="AA16" s="1945"/>
      <c r="AB16" s="58"/>
      <c r="AC16" s="234"/>
      <c r="AD16" s="234"/>
      <c r="AE16" s="234"/>
    </row>
    <row r="17" spans="1:31" ht="16.5" customHeight="1" thickBot="1" x14ac:dyDescent="0.4">
      <c r="A17" s="234"/>
      <c r="B17" s="12"/>
      <c r="C17" s="57"/>
      <c r="D17" s="57"/>
      <c r="E17" s="57"/>
      <c r="F17" s="57"/>
      <c r="G17" s="57"/>
      <c r="H17" s="57"/>
      <c r="I17" s="114"/>
      <c r="J17" s="114"/>
      <c r="K17" s="114"/>
      <c r="L17" s="114"/>
      <c r="M17" s="114"/>
      <c r="N17" s="114"/>
      <c r="O17" s="114"/>
      <c r="P17" s="114"/>
      <c r="Q17" s="114"/>
      <c r="R17" s="114"/>
      <c r="S17" s="114"/>
      <c r="T17" s="114"/>
      <c r="U17" s="114"/>
      <c r="V17" s="114"/>
      <c r="W17" s="114"/>
      <c r="X17" s="114"/>
      <c r="Y17" s="114"/>
      <c r="Z17" s="114"/>
      <c r="AA17" s="114"/>
      <c r="AB17" s="58"/>
      <c r="AC17" s="234"/>
      <c r="AD17" s="234"/>
      <c r="AE17" s="234"/>
    </row>
    <row r="18" spans="1:31" ht="52.5" customHeight="1" thickBot="1" x14ac:dyDescent="0.4">
      <c r="A18" s="234"/>
      <c r="B18" s="12"/>
      <c r="C18" s="500" t="s">
        <v>15</v>
      </c>
      <c r="D18" s="501"/>
      <c r="E18" s="501"/>
      <c r="F18" s="501"/>
      <c r="G18" s="501"/>
      <c r="H18" s="1943"/>
      <c r="I18" s="1944" t="s">
        <v>446</v>
      </c>
      <c r="J18" s="485"/>
      <c r="K18" s="485"/>
      <c r="L18" s="485"/>
      <c r="M18" s="485"/>
      <c r="N18" s="485"/>
      <c r="O18" s="485"/>
      <c r="P18" s="485"/>
      <c r="Q18" s="485"/>
      <c r="R18" s="485"/>
      <c r="S18" s="485"/>
      <c r="T18" s="485"/>
      <c r="U18" s="485"/>
      <c r="V18" s="485"/>
      <c r="W18" s="485"/>
      <c r="X18" s="485"/>
      <c r="Y18" s="485"/>
      <c r="Z18" s="485"/>
      <c r="AA18" s="1945"/>
      <c r="AB18" s="58"/>
      <c r="AC18" s="234"/>
      <c r="AD18" s="234"/>
      <c r="AE18" s="234"/>
    </row>
    <row r="19" spans="1:31" ht="16.5" customHeight="1" thickBot="1" x14ac:dyDescent="0.4">
      <c r="A19" s="234"/>
      <c r="B19" s="12"/>
      <c r="C19" s="57"/>
      <c r="D19" s="57"/>
      <c r="E19" s="57"/>
      <c r="F19" s="57"/>
      <c r="G19" s="57"/>
      <c r="H19" s="57"/>
      <c r="I19" s="114"/>
      <c r="J19" s="114"/>
      <c r="K19" s="114"/>
      <c r="L19" s="114"/>
      <c r="M19" s="114"/>
      <c r="N19" s="114"/>
      <c r="O19" s="114"/>
      <c r="P19" s="114"/>
      <c r="Q19" s="114"/>
      <c r="R19" s="114"/>
      <c r="S19" s="114"/>
      <c r="T19" s="114"/>
      <c r="U19" s="114"/>
      <c r="V19" s="114"/>
      <c r="W19" s="114"/>
      <c r="X19" s="114"/>
      <c r="Y19" s="114"/>
      <c r="Z19" s="114"/>
      <c r="AA19" s="114"/>
      <c r="AB19" s="58"/>
      <c r="AC19" s="234"/>
      <c r="AD19" s="234"/>
      <c r="AE19" s="234"/>
    </row>
    <row r="20" spans="1:31" ht="22.5" customHeight="1" x14ac:dyDescent="0.35">
      <c r="A20" s="234"/>
      <c r="B20" s="12"/>
      <c r="C20" s="488" t="s">
        <v>592</v>
      </c>
      <c r="D20" s="489"/>
      <c r="E20" s="489"/>
      <c r="F20" s="489"/>
      <c r="G20" s="489"/>
      <c r="H20" s="490"/>
      <c r="I20" s="2374">
        <v>46035</v>
      </c>
      <c r="J20" s="2375"/>
      <c r="K20" s="2375"/>
      <c r="L20" s="2376"/>
      <c r="M20" s="557" t="s">
        <v>18</v>
      </c>
      <c r="N20" s="558"/>
      <c r="O20" s="558"/>
      <c r="P20" s="558"/>
      <c r="Q20" s="558"/>
      <c r="R20" s="558"/>
      <c r="S20" s="1226"/>
      <c r="T20" s="557" t="s">
        <v>19</v>
      </c>
      <c r="U20" s="558"/>
      <c r="V20" s="558"/>
      <c r="W20" s="558"/>
      <c r="X20" s="558"/>
      <c r="Y20" s="558"/>
      <c r="Z20" s="558"/>
      <c r="AA20" s="558"/>
      <c r="AB20" s="58"/>
      <c r="AC20" s="234"/>
      <c r="AD20" s="234"/>
      <c r="AE20" s="234"/>
    </row>
    <row r="21" spans="1:31" ht="30.75" customHeight="1" thickBot="1" x14ac:dyDescent="0.4">
      <c r="A21" s="234"/>
      <c r="B21" s="12"/>
      <c r="C21" s="776"/>
      <c r="D21" s="777"/>
      <c r="E21" s="777"/>
      <c r="F21" s="777"/>
      <c r="G21" s="777"/>
      <c r="H21" s="778"/>
      <c r="I21" s="2377"/>
      <c r="J21" s="2378"/>
      <c r="K21" s="2378"/>
      <c r="L21" s="2379"/>
      <c r="M21" s="2380" t="s">
        <v>154</v>
      </c>
      <c r="N21" s="2381"/>
      <c r="O21" s="2381"/>
      <c r="P21" s="2381"/>
      <c r="Q21" s="2381"/>
      <c r="R21" s="2381"/>
      <c r="S21" s="2382"/>
      <c r="T21" s="2383" t="s">
        <v>447</v>
      </c>
      <c r="U21" s="2384"/>
      <c r="V21" s="2384"/>
      <c r="W21" s="2384"/>
      <c r="X21" s="2384"/>
      <c r="Y21" s="2384"/>
      <c r="Z21" s="2384"/>
      <c r="AA21" s="2384"/>
      <c r="AB21" s="58"/>
      <c r="AC21" s="234"/>
      <c r="AD21" s="234"/>
      <c r="AE21" s="234"/>
    </row>
    <row r="22" spans="1:31" ht="15" thickBot="1" x14ac:dyDescent="0.4">
      <c r="A22" s="234"/>
      <c r="B22" s="12"/>
      <c r="C22" s="4"/>
      <c r="D22" s="4"/>
      <c r="E22" s="4"/>
      <c r="F22" s="4"/>
      <c r="G22" s="4"/>
      <c r="H22" s="4"/>
      <c r="I22" s="4"/>
      <c r="J22" s="4"/>
      <c r="K22" s="4"/>
      <c r="L22" s="4"/>
      <c r="M22" s="4"/>
      <c r="N22" s="4"/>
      <c r="O22" s="4"/>
      <c r="P22" s="4"/>
      <c r="Q22" s="4"/>
      <c r="R22" s="4"/>
      <c r="S22" s="4"/>
      <c r="T22" s="4"/>
      <c r="U22" s="4"/>
      <c r="V22" s="4"/>
      <c r="W22" s="4"/>
      <c r="X22" s="4"/>
      <c r="Y22" s="4"/>
      <c r="Z22" s="4"/>
      <c r="AA22" s="4"/>
      <c r="AB22" s="58"/>
      <c r="AC22" s="234"/>
      <c r="AD22" s="234"/>
      <c r="AE22" s="234"/>
    </row>
    <row r="23" spans="1:31" ht="31.5" customHeight="1" x14ac:dyDescent="0.35">
      <c r="A23" s="234"/>
      <c r="B23" s="12"/>
      <c r="C23" s="557" t="s">
        <v>22</v>
      </c>
      <c r="D23" s="558"/>
      <c r="E23" s="558"/>
      <c r="F23" s="558"/>
      <c r="G23" s="558"/>
      <c r="H23" s="558"/>
      <c r="I23" s="1226"/>
      <c r="J23" s="557" t="s">
        <v>23</v>
      </c>
      <c r="K23" s="558"/>
      <c r="L23" s="558"/>
      <c r="M23" s="558"/>
      <c r="N23" s="558"/>
      <c r="O23" s="558"/>
      <c r="P23" s="1226"/>
      <c r="Q23" s="557" t="s">
        <v>24</v>
      </c>
      <c r="R23" s="558"/>
      <c r="S23" s="558"/>
      <c r="T23" s="558"/>
      <c r="U23" s="558"/>
      <c r="V23" s="558"/>
      <c r="W23" s="558"/>
      <c r="X23" s="558"/>
      <c r="Y23" s="558"/>
      <c r="Z23" s="558"/>
      <c r="AA23" s="558"/>
      <c r="AB23" s="58"/>
      <c r="AC23" s="234"/>
      <c r="AD23" s="234"/>
      <c r="AE23" s="234"/>
    </row>
    <row r="24" spans="1:31" ht="58.5" customHeight="1" x14ac:dyDescent="0.35">
      <c r="A24" s="524"/>
      <c r="B24" s="2359"/>
      <c r="C24" s="2371" t="s">
        <v>1435</v>
      </c>
      <c r="D24" s="2372"/>
      <c r="E24" s="2372"/>
      <c r="F24" s="2372"/>
      <c r="G24" s="2372"/>
      <c r="H24" s="2372"/>
      <c r="I24" s="2373"/>
      <c r="J24" s="616" t="s">
        <v>448</v>
      </c>
      <c r="K24" s="617"/>
      <c r="L24" s="617"/>
      <c r="M24" s="617"/>
      <c r="N24" s="617"/>
      <c r="O24" s="617"/>
      <c r="P24" s="618"/>
      <c r="Q24" s="2367" t="s">
        <v>449</v>
      </c>
      <c r="R24" s="1182"/>
      <c r="S24" s="1182"/>
      <c r="T24" s="1182"/>
      <c r="U24" s="1182"/>
      <c r="V24" s="1182"/>
      <c r="W24" s="1182"/>
      <c r="X24" s="1182"/>
      <c r="Y24" s="1182"/>
      <c r="Z24" s="1182"/>
      <c r="AA24" s="1187"/>
      <c r="AB24" s="2022"/>
      <c r="AC24" s="1211"/>
      <c r="AD24" s="1208"/>
      <c r="AE24" s="1208"/>
    </row>
    <row r="25" spans="1:31" x14ac:dyDescent="0.35">
      <c r="A25" s="524"/>
      <c r="B25" s="2359"/>
      <c r="C25" s="2360"/>
      <c r="D25" s="2361"/>
      <c r="E25" s="2361"/>
      <c r="F25" s="2361"/>
      <c r="G25" s="2361"/>
      <c r="H25" s="2361"/>
      <c r="I25" s="2362"/>
      <c r="J25" s="619"/>
      <c r="K25" s="620"/>
      <c r="L25" s="620"/>
      <c r="M25" s="620"/>
      <c r="N25" s="620"/>
      <c r="O25" s="620"/>
      <c r="P25" s="621"/>
      <c r="Q25" s="2368"/>
      <c r="R25" s="796"/>
      <c r="S25" s="796"/>
      <c r="T25" s="796"/>
      <c r="U25" s="796"/>
      <c r="V25" s="796"/>
      <c r="W25" s="796"/>
      <c r="X25" s="796"/>
      <c r="Y25" s="796"/>
      <c r="Z25" s="796"/>
      <c r="AA25" s="1188"/>
      <c r="AB25" s="2022"/>
      <c r="AC25" s="1211"/>
      <c r="AD25" s="1208"/>
      <c r="AE25" s="1208"/>
    </row>
    <row r="26" spans="1:31" ht="33" customHeight="1" thickBot="1" x14ac:dyDescent="0.4">
      <c r="A26" s="524"/>
      <c r="B26" s="2359"/>
      <c r="C26" s="2363" t="s">
        <v>1436</v>
      </c>
      <c r="D26" s="2364"/>
      <c r="E26" s="2364"/>
      <c r="F26" s="2364"/>
      <c r="G26" s="2364"/>
      <c r="H26" s="2364"/>
      <c r="I26" s="2365"/>
      <c r="J26" s="669"/>
      <c r="K26" s="670"/>
      <c r="L26" s="670"/>
      <c r="M26" s="670"/>
      <c r="N26" s="670"/>
      <c r="O26" s="670"/>
      <c r="P26" s="2366"/>
      <c r="Q26" s="2369"/>
      <c r="R26" s="798"/>
      <c r="S26" s="798"/>
      <c r="T26" s="798"/>
      <c r="U26" s="798"/>
      <c r="V26" s="798"/>
      <c r="W26" s="798"/>
      <c r="X26" s="798"/>
      <c r="Y26" s="798"/>
      <c r="Z26" s="798"/>
      <c r="AA26" s="2370"/>
      <c r="AB26" s="2022"/>
      <c r="AC26" s="1211"/>
      <c r="AD26" s="1208"/>
      <c r="AE26" s="1208"/>
    </row>
    <row r="27" spans="1:31" ht="15" thickBot="1" x14ac:dyDescent="0.4">
      <c r="A27" s="234"/>
      <c r="B27" s="12"/>
      <c r="C27" s="4"/>
      <c r="D27" s="4"/>
      <c r="E27" s="4"/>
      <c r="F27" s="4"/>
      <c r="G27" s="4"/>
      <c r="H27" s="4"/>
      <c r="I27" s="4"/>
      <c r="J27" s="4"/>
      <c r="K27" s="4"/>
      <c r="L27" s="4"/>
      <c r="M27" s="4"/>
      <c r="N27" s="4"/>
      <c r="O27" s="4"/>
      <c r="P27" s="4"/>
      <c r="Q27" s="4"/>
      <c r="R27" s="4"/>
      <c r="S27" s="4"/>
      <c r="T27" s="4"/>
      <c r="U27" s="4"/>
      <c r="V27" s="4"/>
      <c r="W27" s="4"/>
      <c r="X27" s="4"/>
      <c r="Y27" s="4"/>
      <c r="Z27" s="4"/>
      <c r="AA27" s="4"/>
      <c r="AB27" s="58"/>
      <c r="AC27" s="234"/>
      <c r="AD27" s="234"/>
      <c r="AE27" s="234"/>
    </row>
    <row r="28" spans="1:31" ht="53.25" customHeight="1" thickBot="1" x14ac:dyDescent="0.4">
      <c r="A28" s="234"/>
      <c r="B28" s="12"/>
      <c r="C28" s="500" t="s">
        <v>26</v>
      </c>
      <c r="D28" s="501"/>
      <c r="E28" s="501"/>
      <c r="F28" s="501"/>
      <c r="G28" s="501"/>
      <c r="H28" s="1943"/>
      <c r="I28" s="1944" t="s">
        <v>450</v>
      </c>
      <c r="J28" s="485"/>
      <c r="K28" s="485"/>
      <c r="L28" s="485"/>
      <c r="M28" s="485"/>
      <c r="N28" s="485"/>
      <c r="O28" s="485"/>
      <c r="P28" s="485"/>
      <c r="Q28" s="485"/>
      <c r="R28" s="485"/>
      <c r="S28" s="485"/>
      <c r="T28" s="485"/>
      <c r="U28" s="485"/>
      <c r="V28" s="485"/>
      <c r="W28" s="485"/>
      <c r="X28" s="485"/>
      <c r="Y28" s="485"/>
      <c r="Z28" s="485"/>
      <c r="AA28" s="1945"/>
      <c r="AB28" s="58"/>
      <c r="AC28" s="234"/>
      <c r="AD28" s="234"/>
      <c r="AE28" s="234"/>
    </row>
    <row r="29" spans="1:31" ht="15" thickBot="1" x14ac:dyDescent="0.4">
      <c r="A29" s="234"/>
      <c r="B29" s="12"/>
      <c r="C29" s="57"/>
      <c r="D29" s="57"/>
      <c r="E29" s="57"/>
      <c r="F29" s="57"/>
      <c r="G29" s="57"/>
      <c r="H29" s="57"/>
      <c r="I29" s="114"/>
      <c r="J29" s="114"/>
      <c r="K29" s="114"/>
      <c r="L29" s="114"/>
      <c r="M29" s="114"/>
      <c r="N29" s="114"/>
      <c r="O29" s="114"/>
      <c r="P29" s="114"/>
      <c r="Q29" s="114"/>
      <c r="R29" s="114"/>
      <c r="S29" s="114"/>
      <c r="T29" s="114"/>
      <c r="U29" s="114"/>
      <c r="V29" s="114"/>
      <c r="W29" s="114"/>
      <c r="X29" s="114"/>
      <c r="Y29" s="114"/>
      <c r="Z29" s="114"/>
      <c r="AA29" s="114"/>
      <c r="AB29" s="58"/>
      <c r="AC29" s="234"/>
      <c r="AD29" s="234"/>
      <c r="AE29" s="234"/>
    </row>
    <row r="30" spans="1:31" ht="39" customHeight="1" thickBot="1" x14ac:dyDescent="0.4">
      <c r="A30" s="234"/>
      <c r="B30" s="12"/>
      <c r="C30" s="500" t="s">
        <v>28</v>
      </c>
      <c r="D30" s="501"/>
      <c r="E30" s="501"/>
      <c r="F30" s="501"/>
      <c r="G30" s="501"/>
      <c r="H30" s="502"/>
      <c r="I30" s="517">
        <v>3</v>
      </c>
      <c r="J30" s="541"/>
      <c r="K30" s="1962" t="s">
        <v>29</v>
      </c>
      <c r="L30" s="1963"/>
      <c r="M30" s="1963"/>
      <c r="N30" s="1964"/>
      <c r="O30" s="1965" t="s">
        <v>30</v>
      </c>
      <c r="P30" s="1966"/>
      <c r="Q30" s="1966"/>
      <c r="R30" s="1967"/>
      <c r="S30" s="120"/>
      <c r="T30" s="1965" t="s">
        <v>31</v>
      </c>
      <c r="U30" s="1966"/>
      <c r="V30" s="1967"/>
      <c r="W30" s="5"/>
      <c r="X30" s="1968" t="s">
        <v>251</v>
      </c>
      <c r="Y30" s="1969"/>
      <c r="Z30" s="1970"/>
      <c r="AA30" s="458" t="s">
        <v>32</v>
      </c>
      <c r="AB30" s="58"/>
      <c r="AC30" s="234"/>
      <c r="AD30" s="234"/>
      <c r="AE30" s="234"/>
    </row>
    <row r="31" spans="1:31" ht="14.25" customHeight="1" thickBot="1" x14ac:dyDescent="0.4">
      <c r="A31" s="234"/>
      <c r="B31" s="12"/>
      <c r="C31" s="4"/>
      <c r="D31" s="4"/>
      <c r="E31" s="4"/>
      <c r="F31" s="4"/>
      <c r="G31" s="4"/>
      <c r="H31" s="4"/>
      <c r="I31" s="4"/>
      <c r="J31" s="4"/>
      <c r="K31" s="4"/>
      <c r="L31" s="4"/>
      <c r="M31" s="4"/>
      <c r="N31" s="4"/>
      <c r="O31" s="4"/>
      <c r="P31" s="4"/>
      <c r="Q31" s="4"/>
      <c r="R31" s="4"/>
      <c r="S31" s="4"/>
      <c r="T31" s="4"/>
      <c r="U31" s="4"/>
      <c r="V31" s="4"/>
      <c r="W31" s="4"/>
      <c r="X31" s="4"/>
      <c r="Y31" s="4"/>
      <c r="Z31" s="4"/>
      <c r="AA31" s="4"/>
      <c r="AB31" s="58"/>
      <c r="AC31" s="234"/>
      <c r="AD31" s="234"/>
      <c r="AE31" s="234"/>
    </row>
    <row r="32" spans="1:31" ht="15" customHeight="1" x14ac:dyDescent="0.35">
      <c r="A32" s="234"/>
      <c r="B32" s="12"/>
      <c r="C32" s="560" t="s">
        <v>34</v>
      </c>
      <c r="D32" s="561"/>
      <c r="E32" s="561"/>
      <c r="F32" s="561"/>
      <c r="G32" s="561"/>
      <c r="H32" s="561"/>
      <c r="I32" s="561"/>
      <c r="J32" s="562"/>
      <c r="K32" s="569" t="s">
        <v>35</v>
      </c>
      <c r="L32" s="570"/>
      <c r="M32" s="570"/>
      <c r="N32" s="570"/>
      <c r="O32" s="570"/>
      <c r="P32" s="570"/>
      <c r="Q32" s="570"/>
      <c r="R32" s="571"/>
      <c r="S32" s="572" t="s">
        <v>36</v>
      </c>
      <c r="T32" s="573"/>
      <c r="U32" s="573"/>
      <c r="V32" s="573"/>
      <c r="W32" s="1974"/>
      <c r="X32" s="1975" t="s">
        <v>37</v>
      </c>
      <c r="Y32" s="1976"/>
      <c r="Z32" s="1976"/>
      <c r="AA32" s="1977"/>
      <c r="AB32" s="58"/>
      <c r="AC32" s="234"/>
      <c r="AD32" s="234"/>
      <c r="AE32" s="234"/>
    </row>
    <row r="33" spans="1:31" x14ac:dyDescent="0.35">
      <c r="A33" s="234"/>
      <c r="B33" s="12"/>
      <c r="C33" s="563"/>
      <c r="D33" s="564"/>
      <c r="E33" s="564"/>
      <c r="F33" s="564"/>
      <c r="G33" s="564"/>
      <c r="H33" s="564"/>
      <c r="I33" s="564"/>
      <c r="J33" s="565"/>
      <c r="K33" s="577" t="s">
        <v>38</v>
      </c>
      <c r="L33" s="578"/>
      <c r="M33" s="578"/>
      <c r="N33" s="579"/>
      <c r="O33" s="580" t="s">
        <v>39</v>
      </c>
      <c r="P33" s="578"/>
      <c r="Q33" s="578"/>
      <c r="R33" s="579"/>
      <c r="S33" s="580" t="s">
        <v>38</v>
      </c>
      <c r="T33" s="579"/>
      <c r="U33" s="580" t="s">
        <v>39</v>
      </c>
      <c r="V33" s="578"/>
      <c r="W33" s="579"/>
      <c r="X33" s="580" t="s">
        <v>38</v>
      </c>
      <c r="Y33" s="579"/>
      <c r="Z33" s="580" t="s">
        <v>39</v>
      </c>
      <c r="AA33" s="579"/>
      <c r="AB33" s="58"/>
      <c r="AC33" s="234"/>
      <c r="AD33" s="234"/>
      <c r="AE33" s="234"/>
    </row>
    <row r="34" spans="1:31" s="127" customFormat="1" ht="15" customHeight="1" thickBot="1" x14ac:dyDescent="0.4">
      <c r="A34" s="234"/>
      <c r="B34" s="12"/>
      <c r="C34" s="563"/>
      <c r="D34" s="564"/>
      <c r="E34" s="564"/>
      <c r="F34" s="564"/>
      <c r="G34" s="564"/>
      <c r="H34" s="564"/>
      <c r="I34" s="564"/>
      <c r="J34" s="565"/>
      <c r="K34" s="582">
        <v>5.01</v>
      </c>
      <c r="L34" s="583"/>
      <c r="M34" s="583"/>
      <c r="N34" s="584"/>
      <c r="O34" s="749">
        <v>7</v>
      </c>
      <c r="P34" s="583"/>
      <c r="Q34" s="583"/>
      <c r="R34" s="584"/>
      <c r="S34" s="749">
        <v>3.01</v>
      </c>
      <c r="T34" s="584"/>
      <c r="U34" s="749">
        <v>5</v>
      </c>
      <c r="V34" s="583"/>
      <c r="W34" s="584"/>
      <c r="X34" s="749">
        <v>0.01</v>
      </c>
      <c r="Y34" s="584"/>
      <c r="Z34" s="749">
        <v>3</v>
      </c>
      <c r="AA34" s="584"/>
      <c r="AB34" s="58"/>
      <c r="AC34" s="234"/>
      <c r="AD34" s="234"/>
      <c r="AE34" s="234"/>
    </row>
    <row r="35" spans="1:31" s="127" customFormat="1" ht="32.25" customHeight="1" thickBot="1" x14ac:dyDescent="0.4">
      <c r="A35" s="234"/>
      <c r="B35" s="12"/>
      <c r="C35" s="4"/>
      <c r="D35" s="4"/>
      <c r="E35" s="4"/>
      <c r="F35" s="4"/>
      <c r="G35" s="4"/>
      <c r="H35" s="4"/>
      <c r="I35" s="4"/>
      <c r="J35" s="4"/>
      <c r="K35" s="4"/>
      <c r="L35" s="4"/>
      <c r="M35" s="4"/>
      <c r="N35" s="4"/>
      <c r="O35" s="4"/>
      <c r="P35" s="4"/>
      <c r="Q35" s="4"/>
      <c r="R35" s="4"/>
      <c r="S35" s="4"/>
      <c r="T35" s="4"/>
      <c r="U35" s="4"/>
      <c r="V35" s="4"/>
      <c r="W35" s="4"/>
      <c r="X35" s="4"/>
      <c r="Y35" s="4"/>
      <c r="Z35" s="4"/>
      <c r="AA35" s="4"/>
      <c r="AB35" s="58"/>
      <c r="AC35" s="234"/>
      <c r="AD35" s="234"/>
      <c r="AE35" s="234"/>
    </row>
    <row r="36" spans="1:31" s="127" customFormat="1" ht="85" customHeight="1" thickBot="1" x14ac:dyDescent="0.4">
      <c r="A36" s="437"/>
      <c r="B36" s="217"/>
      <c r="C36" s="500" t="s">
        <v>40</v>
      </c>
      <c r="D36" s="501"/>
      <c r="E36" s="501"/>
      <c r="F36" s="501"/>
      <c r="G36" s="501"/>
      <c r="H36" s="501"/>
      <c r="I36" s="501"/>
      <c r="J36" s="501"/>
      <c r="K36" s="501"/>
      <c r="L36" s="501"/>
      <c r="M36" s="501"/>
      <c r="N36" s="501"/>
      <c r="O36" s="501"/>
      <c r="P36" s="501"/>
      <c r="Q36" s="501"/>
      <c r="R36" s="501"/>
      <c r="S36" s="501"/>
      <c r="T36" s="501"/>
      <c r="U36" s="501"/>
      <c r="V36" s="501"/>
      <c r="W36" s="501"/>
      <c r="X36" s="501"/>
      <c r="Y36" s="501"/>
      <c r="Z36" s="501"/>
      <c r="AA36" s="1943"/>
      <c r="AB36" s="58"/>
      <c r="AC36" s="1195"/>
      <c r="AD36" s="1194"/>
      <c r="AE36" s="437"/>
    </row>
    <row r="37" spans="1:31" s="127" customFormat="1" ht="63.75" customHeight="1" thickBot="1" x14ac:dyDescent="0.4">
      <c r="A37" s="437"/>
      <c r="B37" s="217"/>
      <c r="C37" s="557" t="s">
        <v>41</v>
      </c>
      <c r="D37" s="558"/>
      <c r="E37" s="558"/>
      <c r="F37" s="558"/>
      <c r="G37" s="1226"/>
      <c r="H37" s="205" t="s">
        <v>451</v>
      </c>
      <c r="I37" s="205" t="s">
        <v>452</v>
      </c>
      <c r="J37" s="205" t="s">
        <v>453</v>
      </c>
      <c r="K37" s="500" t="s">
        <v>43</v>
      </c>
      <c r="L37" s="501"/>
      <c r="M37" s="501"/>
      <c r="N37" s="501"/>
      <c r="O37" s="501"/>
      <c r="P37" s="501"/>
      <c r="Q37" s="501"/>
      <c r="R37" s="501"/>
      <c r="S37" s="501"/>
      <c r="T37" s="501"/>
      <c r="U37" s="501"/>
      <c r="V37" s="501"/>
      <c r="W37" s="501"/>
      <c r="X37" s="501"/>
      <c r="Y37" s="501"/>
      <c r="Z37" s="501"/>
      <c r="AA37" s="501"/>
      <c r="AB37" s="58"/>
      <c r="AC37" s="1195"/>
      <c r="AD37" s="1194"/>
      <c r="AE37" s="437"/>
    </row>
    <row r="38" spans="1:31" s="127" customFormat="1" ht="75" customHeight="1" x14ac:dyDescent="0.35">
      <c r="A38" s="437"/>
      <c r="B38" s="217"/>
      <c r="C38" s="655" t="s">
        <v>454</v>
      </c>
      <c r="D38" s="656"/>
      <c r="E38" s="656"/>
      <c r="F38" s="656"/>
      <c r="G38" s="2308"/>
      <c r="H38" s="238">
        <v>61</v>
      </c>
      <c r="I38" s="238">
        <v>993</v>
      </c>
      <c r="J38" s="459">
        <v>6.0999999999999999E-2</v>
      </c>
      <c r="K38" s="2387" t="s">
        <v>455</v>
      </c>
      <c r="L38" s="2388"/>
      <c r="M38" s="2388"/>
      <c r="N38" s="2388"/>
      <c r="O38" s="2388"/>
      <c r="P38" s="2388"/>
      <c r="Q38" s="2388"/>
      <c r="R38" s="2388"/>
      <c r="S38" s="2388"/>
      <c r="T38" s="2388"/>
      <c r="U38" s="2388"/>
      <c r="V38" s="2388"/>
      <c r="W38" s="2388"/>
      <c r="X38" s="2388"/>
      <c r="Y38" s="2388"/>
      <c r="Z38" s="2388"/>
      <c r="AA38" s="2389"/>
      <c r="AB38" s="58"/>
      <c r="AC38" s="1195"/>
      <c r="AD38" s="1194"/>
      <c r="AE38" s="437"/>
    </row>
    <row r="39" spans="1:31" s="127" customFormat="1" ht="50" customHeight="1" x14ac:dyDescent="0.35">
      <c r="A39" s="437"/>
      <c r="B39" s="217"/>
      <c r="C39" s="655" t="s">
        <v>728</v>
      </c>
      <c r="D39" s="656"/>
      <c r="E39" s="656"/>
      <c r="F39" s="656"/>
      <c r="G39" s="2308"/>
      <c r="H39" s="238">
        <v>59</v>
      </c>
      <c r="I39" s="238">
        <v>3799</v>
      </c>
      <c r="J39" s="459">
        <v>1.6E-2</v>
      </c>
      <c r="K39" s="1254" t="s">
        <v>729</v>
      </c>
      <c r="L39" s="1255"/>
      <c r="M39" s="1255"/>
      <c r="N39" s="1255"/>
      <c r="O39" s="1255"/>
      <c r="P39" s="1255"/>
      <c r="Q39" s="1255"/>
      <c r="R39" s="1255"/>
      <c r="S39" s="1255"/>
      <c r="T39" s="1255"/>
      <c r="U39" s="1255"/>
      <c r="V39" s="1255"/>
      <c r="W39" s="1255"/>
      <c r="X39" s="1255"/>
      <c r="Y39" s="1255"/>
      <c r="Z39" s="1255"/>
      <c r="AA39" s="1255"/>
      <c r="AB39" s="58"/>
      <c r="AC39" s="1195"/>
      <c r="AD39" s="1194"/>
      <c r="AE39" s="437"/>
    </row>
    <row r="40" spans="1:31" s="127" customFormat="1" ht="35.15" customHeight="1" x14ac:dyDescent="0.35">
      <c r="A40" s="1979"/>
      <c r="B40" s="1980"/>
      <c r="C40" s="616" t="s">
        <v>1437</v>
      </c>
      <c r="D40" s="617"/>
      <c r="E40" s="617"/>
      <c r="F40" s="617"/>
      <c r="G40" s="818"/>
      <c r="H40" s="628">
        <v>63</v>
      </c>
      <c r="I40" s="628">
        <v>4983</v>
      </c>
      <c r="J40" s="2385">
        <v>1.2999999999999999E-2</v>
      </c>
      <c r="K40" s="2390" t="s">
        <v>1438</v>
      </c>
      <c r="L40" s="2391"/>
      <c r="M40" s="2391"/>
      <c r="N40" s="2391"/>
      <c r="O40" s="2391"/>
      <c r="P40" s="2391"/>
      <c r="Q40" s="2391"/>
      <c r="R40" s="2391"/>
      <c r="S40" s="2391"/>
      <c r="T40" s="2391"/>
      <c r="U40" s="2391"/>
      <c r="V40" s="2391"/>
      <c r="W40" s="2391"/>
      <c r="X40" s="2391"/>
      <c r="Y40" s="2391"/>
      <c r="Z40" s="2391"/>
      <c r="AA40" s="2392"/>
      <c r="AB40" s="2022"/>
      <c r="AC40" s="1195"/>
      <c r="AD40" s="1194"/>
      <c r="AE40" s="1194"/>
    </row>
    <row r="41" spans="1:31" s="127" customFormat="1" ht="35.15" customHeight="1" x14ac:dyDescent="0.35">
      <c r="A41" s="1979"/>
      <c r="B41" s="1980"/>
      <c r="C41" s="622"/>
      <c r="D41" s="623"/>
      <c r="E41" s="623"/>
      <c r="F41" s="623"/>
      <c r="G41" s="2256"/>
      <c r="H41" s="630"/>
      <c r="I41" s="630"/>
      <c r="J41" s="2386"/>
      <c r="K41" s="2393" t="s">
        <v>1439</v>
      </c>
      <c r="L41" s="2394"/>
      <c r="M41" s="2394"/>
      <c r="N41" s="2394"/>
      <c r="O41" s="2394"/>
      <c r="P41" s="2394"/>
      <c r="Q41" s="2394"/>
      <c r="R41" s="2394"/>
      <c r="S41" s="2394"/>
      <c r="T41" s="2394"/>
      <c r="U41" s="2394"/>
      <c r="V41" s="2394"/>
      <c r="W41" s="2394"/>
      <c r="X41" s="2394"/>
      <c r="Y41" s="2394"/>
      <c r="Z41" s="2394"/>
      <c r="AA41" s="2395"/>
      <c r="AB41" s="2022"/>
      <c r="AC41" s="1195"/>
      <c r="AD41" s="1194"/>
      <c r="AE41" s="1194"/>
    </row>
    <row r="42" spans="1:31" s="127" customFormat="1" ht="35.15" customHeight="1" x14ac:dyDescent="0.35">
      <c r="A42" s="1979"/>
      <c r="B42" s="1980"/>
      <c r="C42" s="616" t="s">
        <v>953</v>
      </c>
      <c r="D42" s="617"/>
      <c r="E42" s="617"/>
      <c r="F42" s="617"/>
      <c r="G42" s="818"/>
      <c r="H42" s="628">
        <v>61</v>
      </c>
      <c r="I42" s="628">
        <v>4538</v>
      </c>
      <c r="J42" s="2385">
        <v>1.2999999999999999E-2</v>
      </c>
      <c r="K42" s="652" t="s">
        <v>1440</v>
      </c>
      <c r="L42" s="653"/>
      <c r="M42" s="653"/>
      <c r="N42" s="653"/>
      <c r="O42" s="653"/>
      <c r="P42" s="653"/>
      <c r="Q42" s="653"/>
      <c r="R42" s="653"/>
      <c r="S42" s="653"/>
      <c r="T42" s="653"/>
      <c r="U42" s="653"/>
      <c r="V42" s="653"/>
      <c r="W42" s="653"/>
      <c r="X42" s="653"/>
      <c r="Y42" s="653"/>
      <c r="Z42" s="653"/>
      <c r="AA42" s="654"/>
      <c r="AB42" s="2022"/>
      <c r="AC42" s="1195"/>
      <c r="AD42" s="1194"/>
      <c r="AE42" s="1194"/>
    </row>
    <row r="43" spans="1:31" s="127" customFormat="1" ht="35.15" customHeight="1" thickBot="1" x14ac:dyDescent="0.4">
      <c r="A43" s="1979"/>
      <c r="B43" s="1980"/>
      <c r="C43" s="669"/>
      <c r="D43" s="670"/>
      <c r="E43" s="670"/>
      <c r="F43" s="670"/>
      <c r="G43" s="783"/>
      <c r="H43" s="820"/>
      <c r="I43" s="820"/>
      <c r="J43" s="2386"/>
      <c r="K43" s="658" t="s">
        <v>1439</v>
      </c>
      <c r="L43" s="659"/>
      <c r="M43" s="659"/>
      <c r="N43" s="659"/>
      <c r="O43" s="659"/>
      <c r="P43" s="659"/>
      <c r="Q43" s="659"/>
      <c r="R43" s="659"/>
      <c r="S43" s="659"/>
      <c r="T43" s="659"/>
      <c r="U43" s="659"/>
      <c r="V43" s="659"/>
      <c r="W43" s="659"/>
      <c r="X43" s="659"/>
      <c r="Y43" s="659"/>
      <c r="Z43" s="659"/>
      <c r="AA43" s="660"/>
      <c r="AB43" s="2022"/>
      <c r="AC43" s="1195"/>
      <c r="AD43" s="1194"/>
      <c r="AE43" s="1194"/>
    </row>
    <row r="44" spans="1:31" s="127" customFormat="1" ht="35.15" customHeight="1" thickBot="1" x14ac:dyDescent="0.4">
      <c r="A44" s="437"/>
      <c r="B44" s="217"/>
      <c r="C44" s="2303" t="s">
        <v>46</v>
      </c>
      <c r="D44" s="2304"/>
      <c r="E44" s="2304"/>
      <c r="F44" s="2304"/>
      <c r="G44" s="2305"/>
      <c r="H44" s="312">
        <v>244</v>
      </c>
      <c r="I44" s="460">
        <v>9775</v>
      </c>
      <c r="J44" s="459">
        <v>9.2999999999999999E-2</v>
      </c>
      <c r="K44" s="738" t="s">
        <v>1441</v>
      </c>
      <c r="L44" s="739"/>
      <c r="M44" s="739"/>
      <c r="N44" s="739"/>
      <c r="O44" s="739"/>
      <c r="P44" s="739"/>
      <c r="Q44" s="739"/>
      <c r="R44" s="739"/>
      <c r="S44" s="739"/>
      <c r="T44" s="739"/>
      <c r="U44" s="739"/>
      <c r="V44" s="739"/>
      <c r="W44" s="739"/>
      <c r="X44" s="739"/>
      <c r="Y44" s="739"/>
      <c r="Z44" s="739"/>
      <c r="AA44" s="740"/>
      <c r="AB44" s="58"/>
      <c r="AC44" s="1195"/>
      <c r="AD44" s="1194"/>
      <c r="AE44" s="437"/>
    </row>
    <row r="45" spans="1:31" s="127" customFormat="1" ht="13.5" customHeight="1" thickBot="1" x14ac:dyDescent="0.4">
      <c r="A45" s="437"/>
      <c r="B45" s="2181"/>
      <c r="C45" s="2182"/>
      <c r="D45" s="2182"/>
      <c r="E45" s="4"/>
      <c r="F45" s="4"/>
      <c r="G45" s="4"/>
      <c r="H45" s="4"/>
      <c r="I45" s="4"/>
      <c r="J45" s="4"/>
      <c r="K45" s="4"/>
      <c r="L45" s="4"/>
      <c r="M45" s="4"/>
      <c r="N45" s="4"/>
      <c r="O45" s="4"/>
      <c r="P45" s="4"/>
      <c r="Q45" s="4"/>
      <c r="R45" s="4"/>
      <c r="S45" s="4"/>
      <c r="T45" s="4"/>
      <c r="U45" s="4"/>
      <c r="V45" s="4"/>
      <c r="W45" s="4"/>
      <c r="X45" s="4"/>
      <c r="Y45" s="4"/>
      <c r="Z45" s="4"/>
      <c r="AA45" s="4"/>
      <c r="AB45" s="58"/>
      <c r="AC45" s="1195"/>
      <c r="AD45" s="1194"/>
      <c r="AE45" s="437"/>
    </row>
    <row r="46" spans="1:31" s="127" customFormat="1" ht="15" customHeight="1" x14ac:dyDescent="0.35">
      <c r="A46" s="437"/>
      <c r="B46" s="217"/>
      <c r="C46" s="488" t="s">
        <v>47</v>
      </c>
      <c r="D46" s="489"/>
      <c r="E46" s="489"/>
      <c r="F46" s="489"/>
      <c r="G46" s="489"/>
      <c r="H46" s="489"/>
      <c r="I46" s="489"/>
      <c r="J46" s="489"/>
      <c r="K46" s="489"/>
      <c r="L46" s="489"/>
      <c r="M46" s="489"/>
      <c r="N46" s="489"/>
      <c r="O46" s="489"/>
      <c r="P46" s="489"/>
      <c r="Q46" s="489"/>
      <c r="R46" s="489"/>
      <c r="S46" s="489"/>
      <c r="T46" s="489"/>
      <c r="U46" s="489"/>
      <c r="V46" s="489"/>
      <c r="W46" s="489"/>
      <c r="X46" s="489"/>
      <c r="Y46" s="489"/>
      <c r="Z46" s="489"/>
      <c r="AA46" s="489"/>
      <c r="AB46" s="58"/>
      <c r="AC46" s="1195"/>
      <c r="AD46" s="1194"/>
      <c r="AE46" s="437"/>
    </row>
    <row r="47" spans="1:31" s="127" customFormat="1" ht="7" customHeight="1" thickBot="1" x14ac:dyDescent="0.4">
      <c r="A47" s="234"/>
      <c r="B47" s="12"/>
      <c r="C47" s="491"/>
      <c r="D47" s="492"/>
      <c r="E47" s="492"/>
      <c r="F47" s="492"/>
      <c r="G47" s="492"/>
      <c r="H47" s="492"/>
      <c r="I47" s="492"/>
      <c r="J47" s="492"/>
      <c r="K47" s="492"/>
      <c r="L47" s="492"/>
      <c r="M47" s="492"/>
      <c r="N47" s="492"/>
      <c r="O47" s="492"/>
      <c r="P47" s="492"/>
      <c r="Q47" s="492"/>
      <c r="R47" s="492"/>
      <c r="S47" s="492"/>
      <c r="T47" s="492"/>
      <c r="U47" s="492"/>
      <c r="V47" s="492"/>
      <c r="W47" s="492"/>
      <c r="X47" s="492"/>
      <c r="Y47" s="492"/>
      <c r="Z47" s="492"/>
      <c r="AA47" s="492"/>
      <c r="AB47" s="58"/>
      <c r="AC47" s="234"/>
      <c r="AD47" s="234"/>
      <c r="AE47" s="234"/>
    </row>
    <row r="48" spans="1:31" s="127" customFormat="1" ht="5.25" customHeight="1" x14ac:dyDescent="0.35">
      <c r="A48" s="234"/>
      <c r="B48" s="12"/>
      <c r="C48" s="667"/>
      <c r="D48" s="668"/>
      <c r="E48" s="668"/>
      <c r="F48" s="668"/>
      <c r="G48" s="668"/>
      <c r="H48" s="668"/>
      <c r="I48" s="668"/>
      <c r="J48" s="668"/>
      <c r="K48" s="668"/>
      <c r="L48" s="668"/>
      <c r="M48" s="668"/>
      <c r="N48" s="668"/>
      <c r="O48" s="668"/>
      <c r="P48" s="668"/>
      <c r="Q48" s="668"/>
      <c r="R48" s="668"/>
      <c r="S48" s="668"/>
      <c r="T48" s="668"/>
      <c r="U48" s="668"/>
      <c r="V48" s="668"/>
      <c r="W48" s="668"/>
      <c r="X48" s="668"/>
      <c r="Y48" s="668"/>
      <c r="Z48" s="668"/>
      <c r="AA48" s="668"/>
      <c r="AB48" s="58"/>
      <c r="AC48" s="234"/>
      <c r="AD48" s="234"/>
      <c r="AE48" s="234"/>
    </row>
    <row r="49" spans="1:31" s="127" customFormat="1" x14ac:dyDescent="0.35">
      <c r="A49" s="234"/>
      <c r="B49" s="12"/>
      <c r="C49" s="619"/>
      <c r="D49" s="620"/>
      <c r="E49" s="620"/>
      <c r="F49" s="620"/>
      <c r="G49" s="620"/>
      <c r="H49" s="620"/>
      <c r="I49" s="620"/>
      <c r="J49" s="620"/>
      <c r="K49" s="620"/>
      <c r="L49" s="620"/>
      <c r="M49" s="620"/>
      <c r="N49" s="620"/>
      <c r="O49" s="620"/>
      <c r="P49" s="620"/>
      <c r="Q49" s="620"/>
      <c r="R49" s="620"/>
      <c r="S49" s="620"/>
      <c r="T49" s="620"/>
      <c r="U49" s="620"/>
      <c r="V49" s="620"/>
      <c r="W49" s="620"/>
      <c r="X49" s="620"/>
      <c r="Y49" s="620"/>
      <c r="Z49" s="620"/>
      <c r="AA49" s="620"/>
      <c r="AB49" s="58"/>
      <c r="AC49" s="234"/>
      <c r="AD49" s="234"/>
      <c r="AE49" s="234"/>
    </row>
    <row r="50" spans="1:31" s="127" customFormat="1" ht="14.5" customHeight="1" x14ac:dyDescent="0.35">
      <c r="A50" s="234"/>
      <c r="B50" s="12"/>
      <c r="C50" s="619"/>
      <c r="D50" s="620"/>
      <c r="E50" s="620"/>
      <c r="F50" s="620"/>
      <c r="G50" s="620"/>
      <c r="H50" s="620"/>
      <c r="I50" s="620"/>
      <c r="J50" s="620"/>
      <c r="K50" s="620"/>
      <c r="L50" s="620"/>
      <c r="M50" s="620"/>
      <c r="N50" s="620"/>
      <c r="O50" s="620"/>
      <c r="P50" s="620"/>
      <c r="Q50" s="620"/>
      <c r="R50" s="620"/>
      <c r="S50" s="620"/>
      <c r="T50" s="620"/>
      <c r="U50" s="620"/>
      <c r="V50" s="620"/>
      <c r="W50" s="620"/>
      <c r="X50" s="620"/>
      <c r="Y50" s="620"/>
      <c r="Z50" s="620"/>
      <c r="AA50" s="620"/>
      <c r="AB50" s="58"/>
      <c r="AC50" s="234"/>
      <c r="AD50" s="234"/>
      <c r="AE50" s="234"/>
    </row>
    <row r="51" spans="1:31" x14ac:dyDescent="0.35">
      <c r="A51" s="234"/>
      <c r="B51" s="12"/>
      <c r="C51" s="619"/>
      <c r="D51" s="620"/>
      <c r="E51" s="620"/>
      <c r="F51" s="620"/>
      <c r="G51" s="620"/>
      <c r="H51" s="620"/>
      <c r="I51" s="620"/>
      <c r="J51" s="620"/>
      <c r="K51" s="620"/>
      <c r="L51" s="620"/>
      <c r="M51" s="620"/>
      <c r="N51" s="620"/>
      <c r="O51" s="620"/>
      <c r="P51" s="620"/>
      <c r="Q51" s="620"/>
      <c r="R51" s="620"/>
      <c r="S51" s="620"/>
      <c r="T51" s="620"/>
      <c r="U51" s="620"/>
      <c r="V51" s="620"/>
      <c r="W51" s="620"/>
      <c r="X51" s="620"/>
      <c r="Y51" s="620"/>
      <c r="Z51" s="620"/>
      <c r="AA51" s="620"/>
      <c r="AB51" s="58"/>
      <c r="AC51" s="234"/>
      <c r="AD51" s="234"/>
      <c r="AE51" s="234"/>
    </row>
    <row r="52" spans="1:31" x14ac:dyDescent="0.35">
      <c r="A52" s="234"/>
      <c r="B52" s="12"/>
      <c r="C52" s="619"/>
      <c r="D52" s="620"/>
      <c r="E52" s="620"/>
      <c r="F52" s="620"/>
      <c r="G52" s="620"/>
      <c r="H52" s="620"/>
      <c r="I52" s="620"/>
      <c r="J52" s="620"/>
      <c r="K52" s="620"/>
      <c r="L52" s="620"/>
      <c r="M52" s="620"/>
      <c r="N52" s="620"/>
      <c r="O52" s="620"/>
      <c r="P52" s="620"/>
      <c r="Q52" s="620"/>
      <c r="R52" s="620"/>
      <c r="S52" s="620"/>
      <c r="T52" s="620"/>
      <c r="U52" s="620"/>
      <c r="V52" s="620"/>
      <c r="W52" s="620"/>
      <c r="X52" s="620"/>
      <c r="Y52" s="620"/>
      <c r="Z52" s="620"/>
      <c r="AA52" s="620"/>
      <c r="AB52" s="58"/>
      <c r="AC52" s="234"/>
      <c r="AD52" s="234"/>
      <c r="AE52" s="234"/>
    </row>
    <row r="53" spans="1:31" x14ac:dyDescent="0.35">
      <c r="A53" s="234"/>
      <c r="B53" s="12"/>
      <c r="C53" s="619"/>
      <c r="D53" s="620"/>
      <c r="E53" s="620"/>
      <c r="F53" s="620"/>
      <c r="G53" s="620"/>
      <c r="H53" s="620"/>
      <c r="I53" s="620"/>
      <c r="J53" s="620"/>
      <c r="K53" s="620"/>
      <c r="L53" s="620"/>
      <c r="M53" s="620"/>
      <c r="N53" s="620"/>
      <c r="O53" s="620"/>
      <c r="P53" s="620"/>
      <c r="Q53" s="620"/>
      <c r="R53" s="620"/>
      <c r="S53" s="620"/>
      <c r="T53" s="620"/>
      <c r="U53" s="620"/>
      <c r="V53" s="620"/>
      <c r="W53" s="620"/>
      <c r="X53" s="620"/>
      <c r="Y53" s="620"/>
      <c r="Z53" s="620"/>
      <c r="AA53" s="620"/>
      <c r="AB53" s="58"/>
      <c r="AC53" s="234"/>
      <c r="AD53" s="234"/>
      <c r="AE53" s="234"/>
    </row>
    <row r="54" spans="1:31" x14ac:dyDescent="0.35">
      <c r="A54" s="234"/>
      <c r="B54" s="12"/>
      <c r="C54" s="619"/>
      <c r="D54" s="620"/>
      <c r="E54" s="620"/>
      <c r="F54" s="620"/>
      <c r="G54" s="620"/>
      <c r="H54" s="620"/>
      <c r="I54" s="620"/>
      <c r="J54" s="620"/>
      <c r="K54" s="620"/>
      <c r="L54" s="620"/>
      <c r="M54" s="620"/>
      <c r="N54" s="620"/>
      <c r="O54" s="620"/>
      <c r="P54" s="620"/>
      <c r="Q54" s="620"/>
      <c r="R54" s="620"/>
      <c r="S54" s="620"/>
      <c r="T54" s="620"/>
      <c r="U54" s="620"/>
      <c r="V54" s="620"/>
      <c r="W54" s="620"/>
      <c r="X54" s="620"/>
      <c r="Y54" s="620"/>
      <c r="Z54" s="620"/>
      <c r="AA54" s="620"/>
      <c r="AB54" s="58"/>
      <c r="AC54" s="234"/>
      <c r="AD54" s="234"/>
      <c r="AE54" s="234"/>
    </row>
    <row r="55" spans="1:31" x14ac:dyDescent="0.35">
      <c r="A55" s="234"/>
      <c r="B55" s="12"/>
      <c r="C55" s="619"/>
      <c r="D55" s="620"/>
      <c r="E55" s="620"/>
      <c r="F55" s="620"/>
      <c r="G55" s="620"/>
      <c r="H55" s="620"/>
      <c r="I55" s="620"/>
      <c r="J55" s="620"/>
      <c r="K55" s="620"/>
      <c r="L55" s="620"/>
      <c r="M55" s="620"/>
      <c r="N55" s="620"/>
      <c r="O55" s="620"/>
      <c r="P55" s="620"/>
      <c r="Q55" s="620"/>
      <c r="R55" s="620"/>
      <c r="S55" s="620"/>
      <c r="T55" s="620"/>
      <c r="U55" s="620"/>
      <c r="V55" s="620"/>
      <c r="W55" s="620"/>
      <c r="X55" s="620"/>
      <c r="Y55" s="620"/>
      <c r="Z55" s="620"/>
      <c r="AA55" s="620"/>
      <c r="AB55" s="58"/>
      <c r="AC55" s="234"/>
      <c r="AD55" s="234"/>
      <c r="AE55" s="234"/>
    </row>
    <row r="56" spans="1:31" x14ac:dyDescent="0.35">
      <c r="A56" s="234"/>
      <c r="B56" s="12"/>
      <c r="C56" s="619"/>
      <c r="D56" s="620"/>
      <c r="E56" s="620"/>
      <c r="F56" s="620"/>
      <c r="G56" s="620"/>
      <c r="H56" s="620"/>
      <c r="I56" s="620"/>
      <c r="J56" s="620"/>
      <c r="K56" s="620"/>
      <c r="L56" s="620"/>
      <c r="M56" s="620"/>
      <c r="N56" s="620"/>
      <c r="O56" s="620"/>
      <c r="P56" s="620"/>
      <c r="Q56" s="620"/>
      <c r="R56" s="620"/>
      <c r="S56" s="620"/>
      <c r="T56" s="620"/>
      <c r="U56" s="620"/>
      <c r="V56" s="620"/>
      <c r="W56" s="620"/>
      <c r="X56" s="620"/>
      <c r="Y56" s="620"/>
      <c r="Z56" s="620"/>
      <c r="AA56" s="620"/>
      <c r="AB56" s="58"/>
      <c r="AC56" s="234"/>
      <c r="AD56" s="234"/>
      <c r="AE56" s="234"/>
    </row>
    <row r="57" spans="1:31" x14ac:dyDescent="0.35">
      <c r="A57" s="234"/>
      <c r="B57" s="12"/>
      <c r="C57" s="619"/>
      <c r="D57" s="620"/>
      <c r="E57" s="620"/>
      <c r="F57" s="620"/>
      <c r="G57" s="620"/>
      <c r="H57" s="620"/>
      <c r="I57" s="620"/>
      <c r="J57" s="620"/>
      <c r="K57" s="620"/>
      <c r="L57" s="620"/>
      <c r="M57" s="620"/>
      <c r="N57" s="620"/>
      <c r="O57" s="620"/>
      <c r="P57" s="620"/>
      <c r="Q57" s="620"/>
      <c r="R57" s="620"/>
      <c r="S57" s="620"/>
      <c r="T57" s="620"/>
      <c r="U57" s="620"/>
      <c r="V57" s="620"/>
      <c r="W57" s="620"/>
      <c r="X57" s="620"/>
      <c r="Y57" s="620"/>
      <c r="Z57" s="620"/>
      <c r="AA57" s="620"/>
      <c r="AB57" s="58"/>
      <c r="AC57" s="234"/>
      <c r="AD57" s="234"/>
      <c r="AE57" s="234"/>
    </row>
    <row r="58" spans="1:31" x14ac:dyDescent="0.35">
      <c r="A58" s="234"/>
      <c r="B58" s="12"/>
      <c r="C58" s="619"/>
      <c r="D58" s="620"/>
      <c r="E58" s="620"/>
      <c r="F58" s="620"/>
      <c r="G58" s="620"/>
      <c r="H58" s="620"/>
      <c r="I58" s="620"/>
      <c r="J58" s="620"/>
      <c r="K58" s="620"/>
      <c r="L58" s="620"/>
      <c r="M58" s="620"/>
      <c r="N58" s="620"/>
      <c r="O58" s="620"/>
      <c r="P58" s="620"/>
      <c r="Q58" s="620"/>
      <c r="R58" s="620"/>
      <c r="S58" s="620"/>
      <c r="T58" s="620"/>
      <c r="U58" s="620"/>
      <c r="V58" s="620"/>
      <c r="W58" s="620"/>
      <c r="X58" s="620"/>
      <c r="Y58" s="620"/>
      <c r="Z58" s="620"/>
      <c r="AA58" s="620"/>
      <c r="AB58" s="58"/>
      <c r="AC58" s="234"/>
      <c r="AD58" s="234"/>
      <c r="AE58" s="234"/>
    </row>
    <row r="59" spans="1:31" x14ac:dyDescent="0.35">
      <c r="A59" s="234"/>
      <c r="B59" s="12"/>
      <c r="C59" s="619"/>
      <c r="D59" s="620"/>
      <c r="E59" s="620"/>
      <c r="F59" s="620"/>
      <c r="G59" s="620"/>
      <c r="H59" s="620"/>
      <c r="I59" s="620"/>
      <c r="J59" s="620"/>
      <c r="K59" s="620"/>
      <c r="L59" s="620"/>
      <c r="M59" s="620"/>
      <c r="N59" s="620"/>
      <c r="O59" s="620"/>
      <c r="P59" s="620"/>
      <c r="Q59" s="620"/>
      <c r="R59" s="620"/>
      <c r="S59" s="620"/>
      <c r="T59" s="620"/>
      <c r="U59" s="620"/>
      <c r="V59" s="620"/>
      <c r="W59" s="620"/>
      <c r="X59" s="620"/>
      <c r="Y59" s="620"/>
      <c r="Z59" s="620"/>
      <c r="AA59" s="620"/>
      <c r="AB59" s="58"/>
      <c r="AC59" s="234"/>
      <c r="AD59" s="234"/>
      <c r="AE59" s="234"/>
    </row>
    <row r="60" spans="1:31" x14ac:dyDescent="0.35">
      <c r="A60" s="234"/>
      <c r="B60" s="12"/>
      <c r="C60" s="619"/>
      <c r="D60" s="620"/>
      <c r="E60" s="620"/>
      <c r="F60" s="620"/>
      <c r="G60" s="620"/>
      <c r="H60" s="620"/>
      <c r="I60" s="620"/>
      <c r="J60" s="620"/>
      <c r="K60" s="620"/>
      <c r="L60" s="620"/>
      <c r="M60" s="620"/>
      <c r="N60" s="620"/>
      <c r="O60" s="620"/>
      <c r="P60" s="620"/>
      <c r="Q60" s="620"/>
      <c r="R60" s="620"/>
      <c r="S60" s="620"/>
      <c r="T60" s="620"/>
      <c r="U60" s="620"/>
      <c r="V60" s="620"/>
      <c r="W60" s="620"/>
      <c r="X60" s="620"/>
      <c r="Y60" s="620"/>
      <c r="Z60" s="620"/>
      <c r="AA60" s="620"/>
      <c r="AB60" s="58"/>
      <c r="AC60" s="234"/>
      <c r="AD60" s="234"/>
      <c r="AE60" s="234"/>
    </row>
    <row r="61" spans="1:31" x14ac:dyDescent="0.35">
      <c r="A61" s="234"/>
      <c r="B61" s="13"/>
      <c r="C61" s="211"/>
      <c r="D61" s="211"/>
      <c r="E61" s="211"/>
      <c r="F61" s="211"/>
      <c r="G61" s="211"/>
      <c r="H61" s="211"/>
      <c r="I61" s="211"/>
      <c r="J61" s="211"/>
      <c r="K61" s="211"/>
      <c r="L61" s="211"/>
      <c r="M61" s="211"/>
      <c r="N61" s="211"/>
      <c r="O61" s="211"/>
      <c r="P61" s="211"/>
      <c r="Q61" s="211"/>
      <c r="R61" s="211"/>
      <c r="S61" s="211"/>
      <c r="T61" s="211"/>
      <c r="U61" s="211"/>
      <c r="V61" s="211"/>
      <c r="W61" s="211"/>
      <c r="X61" s="211"/>
      <c r="Y61" s="211"/>
      <c r="Z61" s="211"/>
      <c r="AA61" s="211"/>
      <c r="AB61" s="14"/>
      <c r="AC61" s="234"/>
      <c r="AD61" s="234"/>
      <c r="AE61" s="234"/>
    </row>
    <row r="62" spans="1:31" ht="15" thickBot="1" x14ac:dyDescent="0.4">
      <c r="A62" s="234"/>
      <c r="B62" s="15"/>
      <c r="C62" s="209"/>
      <c r="D62" s="209"/>
      <c r="E62" s="209"/>
      <c r="F62" s="209"/>
      <c r="G62" s="209"/>
      <c r="H62" s="209"/>
      <c r="I62" s="209"/>
      <c r="J62" s="209"/>
      <c r="K62" s="209"/>
      <c r="L62" s="209"/>
      <c r="M62" s="209"/>
      <c r="N62" s="209"/>
      <c r="O62" s="209"/>
      <c r="P62" s="209"/>
      <c r="Q62" s="209"/>
      <c r="R62" s="209"/>
      <c r="S62" s="209"/>
      <c r="T62" s="209"/>
      <c r="U62" s="209"/>
      <c r="V62" s="209"/>
      <c r="W62" s="209"/>
      <c r="X62" s="209"/>
      <c r="Y62" s="209"/>
      <c r="Z62" s="209"/>
      <c r="AA62" s="209"/>
      <c r="AB62" s="16"/>
      <c r="AC62" s="234"/>
      <c r="AD62" s="234"/>
      <c r="AE62" s="234"/>
    </row>
    <row r="63" spans="1:31" ht="15.5" customHeight="1" x14ac:dyDescent="0.35">
      <c r="A63" s="234"/>
      <c r="B63" s="266"/>
      <c r="C63" s="2396" t="s">
        <v>41</v>
      </c>
      <c r="D63" s="2397"/>
      <c r="E63" s="2397"/>
      <c r="F63" s="2397"/>
      <c r="G63" s="2398"/>
      <c r="H63" s="2396" t="s">
        <v>595</v>
      </c>
      <c r="I63" s="2398"/>
      <c r="J63" s="2396" t="s">
        <v>595</v>
      </c>
      <c r="K63" s="2397"/>
      <c r="L63" s="2397"/>
      <c r="M63" s="2398"/>
      <c r="N63" s="2396" t="s">
        <v>49</v>
      </c>
      <c r="O63" s="2397"/>
      <c r="P63" s="2397"/>
      <c r="Q63" s="2397"/>
      <c r="R63" s="2397"/>
      <c r="S63" s="2397"/>
      <c r="T63" s="2397"/>
      <c r="U63" s="2397"/>
      <c r="V63" s="2405" t="s">
        <v>50</v>
      </c>
      <c r="W63" s="2405"/>
      <c r="X63" s="2405"/>
      <c r="Y63" s="2405"/>
      <c r="Z63" s="2405"/>
      <c r="AA63" s="2405"/>
      <c r="AB63" s="63"/>
      <c r="AC63" s="234"/>
      <c r="AD63" s="234"/>
      <c r="AE63" s="234"/>
    </row>
    <row r="64" spans="1:31" ht="15.5" customHeight="1" x14ac:dyDescent="0.35">
      <c r="A64" s="234"/>
      <c r="B64" s="17"/>
      <c r="C64" s="2399"/>
      <c r="D64" s="2400"/>
      <c r="E64" s="2400"/>
      <c r="F64" s="2400"/>
      <c r="G64" s="2401"/>
      <c r="H64" s="2399" t="s">
        <v>816</v>
      </c>
      <c r="I64" s="2401"/>
      <c r="J64" s="2399" t="s">
        <v>596</v>
      </c>
      <c r="K64" s="2400"/>
      <c r="L64" s="2400"/>
      <c r="M64" s="2401"/>
      <c r="N64" s="2399"/>
      <c r="O64" s="2400"/>
      <c r="P64" s="2400"/>
      <c r="Q64" s="2400"/>
      <c r="R64" s="2400"/>
      <c r="S64" s="2400"/>
      <c r="T64" s="2400"/>
      <c r="U64" s="2400"/>
      <c r="V64" s="2406"/>
      <c r="W64" s="2406"/>
      <c r="X64" s="2406"/>
      <c r="Y64" s="2406"/>
      <c r="Z64" s="2406"/>
      <c r="AA64" s="2406"/>
      <c r="AB64" s="63"/>
      <c r="AC64" s="234"/>
      <c r="AD64" s="234"/>
      <c r="AE64" s="234"/>
    </row>
    <row r="65" spans="1:31" ht="16" thickBot="1" x14ac:dyDescent="0.4">
      <c r="A65" s="234"/>
      <c r="B65" s="17"/>
      <c r="C65" s="2402"/>
      <c r="D65" s="2403"/>
      <c r="E65" s="2403"/>
      <c r="F65" s="2403"/>
      <c r="G65" s="2404"/>
      <c r="H65" s="2402"/>
      <c r="I65" s="2404"/>
      <c r="J65" s="2402"/>
      <c r="K65" s="2403"/>
      <c r="L65" s="2403"/>
      <c r="M65" s="2404"/>
      <c r="N65" s="2402"/>
      <c r="O65" s="2403"/>
      <c r="P65" s="2403"/>
      <c r="Q65" s="2403"/>
      <c r="R65" s="2403"/>
      <c r="S65" s="2403"/>
      <c r="T65" s="2403"/>
      <c r="U65" s="2403"/>
      <c r="V65" s="2407"/>
      <c r="W65" s="2407"/>
      <c r="X65" s="2407"/>
      <c r="Y65" s="2407"/>
      <c r="Z65" s="2407"/>
      <c r="AA65" s="2407"/>
      <c r="AB65" s="63"/>
      <c r="AC65" s="234"/>
      <c r="AD65" s="234"/>
      <c r="AE65" s="234"/>
    </row>
    <row r="66" spans="1:31" ht="72" customHeight="1" thickBot="1" x14ac:dyDescent="0.4">
      <c r="A66" s="234"/>
      <c r="B66" s="266"/>
      <c r="C66" s="1261" t="s">
        <v>415</v>
      </c>
      <c r="D66" s="1262"/>
      <c r="E66" s="1262"/>
      <c r="F66" s="1262"/>
      <c r="G66" s="1263"/>
      <c r="H66" s="1264">
        <v>0.1</v>
      </c>
      <c r="I66" s="1263"/>
      <c r="J66" s="1264">
        <v>6.0999999999999999E-2</v>
      </c>
      <c r="K66" s="1262"/>
      <c r="L66" s="1262"/>
      <c r="M66" s="1263"/>
      <c r="N66" s="2408" t="s">
        <v>1442</v>
      </c>
      <c r="O66" s="2409"/>
      <c r="P66" s="2409"/>
      <c r="Q66" s="2409"/>
      <c r="R66" s="2409"/>
      <c r="S66" s="2409"/>
      <c r="T66" s="2409"/>
      <c r="U66" s="2410"/>
      <c r="V66" s="2411" t="s">
        <v>456</v>
      </c>
      <c r="W66" s="2412"/>
      <c r="X66" s="2412"/>
      <c r="Y66" s="2412"/>
      <c r="Z66" s="2412"/>
      <c r="AA66" s="2413"/>
      <c r="AB66" s="210"/>
      <c r="AC66" s="234"/>
      <c r="AD66" s="234"/>
      <c r="AE66" s="234"/>
    </row>
    <row r="67" spans="1:31" ht="60" customHeight="1" thickBot="1" x14ac:dyDescent="0.4">
      <c r="A67" s="234"/>
      <c r="B67" s="266"/>
      <c r="C67" s="760" t="s">
        <v>416</v>
      </c>
      <c r="D67" s="761"/>
      <c r="E67" s="761"/>
      <c r="F67" s="761"/>
      <c r="G67" s="762"/>
      <c r="H67" s="759">
        <v>0.06</v>
      </c>
      <c r="I67" s="752"/>
      <c r="J67" s="1237">
        <v>1.6E-2</v>
      </c>
      <c r="K67" s="761"/>
      <c r="L67" s="761"/>
      <c r="M67" s="762"/>
      <c r="N67" s="2408" t="s">
        <v>1443</v>
      </c>
      <c r="O67" s="2409"/>
      <c r="P67" s="2409"/>
      <c r="Q67" s="2409"/>
      <c r="R67" s="2409"/>
      <c r="S67" s="2409"/>
      <c r="T67" s="2409"/>
      <c r="U67" s="2410"/>
      <c r="V67" s="2411" t="s">
        <v>730</v>
      </c>
      <c r="W67" s="2412"/>
      <c r="X67" s="2412"/>
      <c r="Y67" s="2412"/>
      <c r="Z67" s="2412"/>
      <c r="AA67" s="2413"/>
      <c r="AB67" s="210"/>
      <c r="AC67" s="234"/>
      <c r="AD67" s="234"/>
      <c r="AE67" s="234"/>
    </row>
    <row r="68" spans="1:31" ht="96" customHeight="1" thickBot="1" x14ac:dyDescent="0.4">
      <c r="A68" s="234"/>
      <c r="B68" s="266"/>
      <c r="C68" s="686" t="s">
        <v>417</v>
      </c>
      <c r="D68" s="687"/>
      <c r="E68" s="687"/>
      <c r="F68" s="687"/>
      <c r="G68" s="688"/>
      <c r="H68" s="2414">
        <v>0.03</v>
      </c>
      <c r="I68" s="2415"/>
      <c r="J68" s="1237">
        <v>1.2999999999999999E-2</v>
      </c>
      <c r="K68" s="761"/>
      <c r="L68" s="761"/>
      <c r="M68" s="762"/>
      <c r="N68" s="2416" t="s">
        <v>1443</v>
      </c>
      <c r="O68" s="2417"/>
      <c r="P68" s="2417"/>
      <c r="Q68" s="2417"/>
      <c r="R68" s="2417"/>
      <c r="S68" s="2417"/>
      <c r="T68" s="2417"/>
      <c r="U68" s="2418"/>
      <c r="V68" s="2411" t="s">
        <v>1444</v>
      </c>
      <c r="W68" s="2412"/>
      <c r="X68" s="2412"/>
      <c r="Y68" s="2412"/>
      <c r="Z68" s="2412"/>
      <c r="AA68" s="2413"/>
      <c r="AB68" s="210"/>
      <c r="AC68" s="234"/>
      <c r="AD68" s="234"/>
      <c r="AE68" s="234"/>
    </row>
    <row r="69" spans="1:31" ht="96" customHeight="1" x14ac:dyDescent="0.35">
      <c r="A69" s="234"/>
      <c r="B69" s="266"/>
      <c r="C69" s="686" t="s">
        <v>418</v>
      </c>
      <c r="D69" s="687"/>
      <c r="E69" s="687"/>
      <c r="F69" s="687"/>
      <c r="G69" s="688"/>
      <c r="H69" s="1264">
        <v>0.03</v>
      </c>
      <c r="I69" s="1263"/>
      <c r="J69" s="1237">
        <v>1.2999999999999999E-2</v>
      </c>
      <c r="K69" s="761"/>
      <c r="L69" s="761"/>
      <c r="M69" s="762"/>
      <c r="N69" s="2419" t="s">
        <v>1445</v>
      </c>
      <c r="O69" s="2420"/>
      <c r="P69" s="2420"/>
      <c r="Q69" s="2420"/>
      <c r="R69" s="2420"/>
      <c r="S69" s="2420"/>
      <c r="T69" s="2420"/>
      <c r="U69" s="2421"/>
      <c r="V69" s="2422" t="s">
        <v>1446</v>
      </c>
      <c r="W69" s="2423"/>
      <c r="X69" s="2423"/>
      <c r="Y69" s="2423"/>
      <c r="Z69" s="2423"/>
      <c r="AA69" s="2424"/>
      <c r="AB69" s="210"/>
      <c r="AC69" s="234"/>
      <c r="AD69" s="234"/>
      <c r="AE69" s="234"/>
    </row>
    <row r="70" spans="1:31" ht="112.5" customHeight="1" x14ac:dyDescent="0.35">
      <c r="A70" s="234"/>
      <c r="B70" s="266"/>
      <c r="C70" s="686"/>
      <c r="D70" s="687"/>
      <c r="E70" s="687"/>
      <c r="F70" s="687"/>
      <c r="G70" s="688"/>
      <c r="H70" s="692"/>
      <c r="I70" s="688"/>
      <c r="J70" s="692"/>
      <c r="K70" s="687"/>
      <c r="L70" s="687"/>
      <c r="M70" s="688"/>
      <c r="N70" s="692"/>
      <c r="O70" s="687"/>
      <c r="P70" s="687"/>
      <c r="Q70" s="687"/>
      <c r="R70" s="687"/>
      <c r="S70" s="687"/>
      <c r="T70" s="687"/>
      <c r="U70" s="688"/>
      <c r="V70" s="692"/>
      <c r="W70" s="687"/>
      <c r="X70" s="687"/>
      <c r="Y70" s="687"/>
      <c r="Z70" s="687"/>
      <c r="AA70" s="687"/>
      <c r="AB70" s="210"/>
      <c r="AC70" s="234"/>
      <c r="AD70" s="234"/>
      <c r="AE70" s="234"/>
    </row>
    <row r="71" spans="1:31" ht="72.75" customHeight="1" x14ac:dyDescent="0.35">
      <c r="A71" s="234"/>
      <c r="B71" s="266"/>
      <c r="C71" s="686"/>
      <c r="D71" s="687"/>
      <c r="E71" s="687"/>
      <c r="F71" s="687"/>
      <c r="G71" s="688"/>
      <c r="H71" s="692"/>
      <c r="I71" s="688"/>
      <c r="J71" s="692"/>
      <c r="K71" s="687"/>
      <c r="L71" s="687"/>
      <c r="M71" s="688"/>
      <c r="N71" s="692"/>
      <c r="O71" s="687"/>
      <c r="P71" s="687"/>
      <c r="Q71" s="687"/>
      <c r="R71" s="687"/>
      <c r="S71" s="687"/>
      <c r="T71" s="687"/>
      <c r="U71" s="688"/>
      <c r="V71" s="692"/>
      <c r="W71" s="687"/>
      <c r="X71" s="687"/>
      <c r="Y71" s="687"/>
      <c r="Z71" s="687"/>
      <c r="AA71" s="687"/>
      <c r="AB71" s="210"/>
      <c r="AC71" s="234"/>
      <c r="AD71" s="234"/>
      <c r="AE71" s="234"/>
    </row>
    <row r="72" spans="1:31" x14ac:dyDescent="0.35">
      <c r="A72" s="234"/>
      <c r="B72" s="266"/>
      <c r="C72" s="686"/>
      <c r="D72" s="687"/>
      <c r="E72" s="687"/>
      <c r="F72" s="687"/>
      <c r="G72" s="688"/>
      <c r="H72" s="692"/>
      <c r="I72" s="688"/>
      <c r="J72" s="692"/>
      <c r="K72" s="687"/>
      <c r="L72" s="687"/>
      <c r="M72" s="688"/>
      <c r="N72" s="692"/>
      <c r="O72" s="687"/>
      <c r="P72" s="687"/>
      <c r="Q72" s="687"/>
      <c r="R72" s="687"/>
      <c r="S72" s="687"/>
      <c r="T72" s="687"/>
      <c r="U72" s="688"/>
      <c r="V72" s="692"/>
      <c r="W72" s="687"/>
      <c r="X72" s="687"/>
      <c r="Y72" s="687"/>
      <c r="Z72" s="687"/>
      <c r="AA72" s="687"/>
      <c r="AB72" s="210"/>
      <c r="AC72" s="234"/>
      <c r="AD72" s="234"/>
      <c r="AE72" s="234"/>
    </row>
    <row r="73" spans="1:31" x14ac:dyDescent="0.35">
      <c r="A73" s="234"/>
      <c r="B73" s="266"/>
      <c r="C73" s="686"/>
      <c r="D73" s="687"/>
      <c r="E73" s="687"/>
      <c r="F73" s="687"/>
      <c r="G73" s="688"/>
      <c r="H73" s="692"/>
      <c r="I73" s="688"/>
      <c r="J73" s="692"/>
      <c r="K73" s="687"/>
      <c r="L73" s="687"/>
      <c r="M73" s="688"/>
      <c r="N73" s="692"/>
      <c r="O73" s="687"/>
      <c r="P73" s="687"/>
      <c r="Q73" s="687"/>
      <c r="R73" s="687"/>
      <c r="S73" s="687"/>
      <c r="T73" s="687"/>
      <c r="U73" s="688"/>
      <c r="V73" s="692"/>
      <c r="W73" s="687"/>
      <c r="X73" s="687"/>
      <c r="Y73" s="687"/>
      <c r="Z73" s="687"/>
      <c r="AA73" s="687"/>
      <c r="AB73" s="210"/>
      <c r="AC73" s="234"/>
      <c r="AD73" s="234"/>
      <c r="AE73" s="234"/>
    </row>
    <row r="74" spans="1:31" x14ac:dyDescent="0.35">
      <c r="A74" s="234"/>
      <c r="B74" s="266"/>
      <c r="C74" s="686"/>
      <c r="D74" s="687"/>
      <c r="E74" s="687"/>
      <c r="F74" s="687"/>
      <c r="G74" s="688"/>
      <c r="H74" s="692"/>
      <c r="I74" s="688"/>
      <c r="J74" s="692"/>
      <c r="K74" s="687"/>
      <c r="L74" s="687"/>
      <c r="M74" s="688"/>
      <c r="N74" s="692"/>
      <c r="O74" s="687"/>
      <c r="P74" s="687"/>
      <c r="Q74" s="687"/>
      <c r="R74" s="687"/>
      <c r="S74" s="687"/>
      <c r="T74" s="687"/>
      <c r="U74" s="688"/>
      <c r="V74" s="692"/>
      <c r="W74" s="687"/>
      <c r="X74" s="687"/>
      <c r="Y74" s="687"/>
      <c r="Z74" s="687"/>
      <c r="AA74" s="687"/>
      <c r="AB74" s="210"/>
      <c r="AC74" s="234"/>
      <c r="AD74" s="234"/>
      <c r="AE74" s="234"/>
    </row>
    <row r="75" spans="1:31" x14ac:dyDescent="0.35">
      <c r="A75" s="234"/>
      <c r="B75" s="266"/>
      <c r="C75" s="686"/>
      <c r="D75" s="687"/>
      <c r="E75" s="687"/>
      <c r="F75" s="687"/>
      <c r="G75" s="688"/>
      <c r="H75" s="692"/>
      <c r="I75" s="688"/>
      <c r="J75" s="692"/>
      <c r="K75" s="687"/>
      <c r="L75" s="687"/>
      <c r="M75" s="688"/>
      <c r="N75" s="692"/>
      <c r="O75" s="687"/>
      <c r="P75" s="687"/>
      <c r="Q75" s="687"/>
      <c r="R75" s="687"/>
      <c r="S75" s="687"/>
      <c r="T75" s="687"/>
      <c r="U75" s="688"/>
      <c r="V75" s="692"/>
      <c r="W75" s="687"/>
      <c r="X75" s="687"/>
      <c r="Y75" s="687"/>
      <c r="Z75" s="687"/>
      <c r="AA75" s="687"/>
      <c r="AB75" s="210"/>
      <c r="AC75" s="234"/>
      <c r="AD75" s="234"/>
      <c r="AE75" s="234"/>
    </row>
    <row r="76" spans="1:31" x14ac:dyDescent="0.35">
      <c r="A76" s="234"/>
      <c r="B76" s="266"/>
      <c r="C76" s="686"/>
      <c r="D76" s="687"/>
      <c r="E76" s="687"/>
      <c r="F76" s="687"/>
      <c r="G76" s="688"/>
      <c r="H76" s="692"/>
      <c r="I76" s="688"/>
      <c r="J76" s="692"/>
      <c r="K76" s="687"/>
      <c r="L76" s="687"/>
      <c r="M76" s="688"/>
      <c r="N76" s="692"/>
      <c r="O76" s="687"/>
      <c r="P76" s="687"/>
      <c r="Q76" s="687"/>
      <c r="R76" s="687"/>
      <c r="S76" s="687"/>
      <c r="T76" s="687"/>
      <c r="U76" s="688"/>
      <c r="V76" s="692"/>
      <c r="W76" s="687"/>
      <c r="X76" s="687"/>
      <c r="Y76" s="687"/>
      <c r="Z76" s="687"/>
      <c r="AA76" s="687"/>
      <c r="AB76" s="210"/>
      <c r="AC76" s="234"/>
      <c r="AD76" s="234"/>
      <c r="AE76" s="234"/>
    </row>
    <row r="77" spans="1:31" ht="15" thickBot="1" x14ac:dyDescent="0.4">
      <c r="A77" s="234"/>
      <c r="B77" s="266"/>
      <c r="C77" s="696"/>
      <c r="D77" s="697"/>
      <c r="E77" s="697"/>
      <c r="F77" s="697"/>
      <c r="G77" s="698"/>
      <c r="H77" s="699"/>
      <c r="I77" s="698"/>
      <c r="J77" s="699"/>
      <c r="K77" s="697"/>
      <c r="L77" s="697"/>
      <c r="M77" s="698"/>
      <c r="N77" s="699"/>
      <c r="O77" s="697"/>
      <c r="P77" s="697"/>
      <c r="Q77" s="697"/>
      <c r="R77" s="697"/>
      <c r="S77" s="697"/>
      <c r="T77" s="697"/>
      <c r="U77" s="698"/>
      <c r="V77" s="699"/>
      <c r="W77" s="697"/>
      <c r="X77" s="697"/>
      <c r="Y77" s="697"/>
      <c r="Z77" s="697"/>
      <c r="AA77" s="697"/>
      <c r="AB77" s="210"/>
      <c r="AC77" s="234"/>
      <c r="AD77" s="234"/>
      <c r="AE77" s="234"/>
    </row>
    <row r="78" spans="1:31" x14ac:dyDescent="0.35">
      <c r="A78" s="234"/>
      <c r="B78" s="18"/>
      <c r="C78" s="211"/>
      <c r="D78" s="211"/>
      <c r="E78" s="211"/>
      <c r="F78" s="211"/>
      <c r="G78" s="211"/>
      <c r="H78" s="211"/>
      <c r="I78" s="211"/>
      <c r="J78" s="211"/>
      <c r="K78" s="211"/>
      <c r="L78" s="211"/>
      <c r="M78" s="211"/>
      <c r="N78" s="211"/>
      <c r="O78" s="211"/>
      <c r="P78" s="211"/>
      <c r="Q78" s="211"/>
      <c r="R78" s="211"/>
      <c r="S78" s="211"/>
      <c r="T78" s="211"/>
      <c r="U78" s="211"/>
      <c r="V78" s="211"/>
      <c r="W78" s="211"/>
      <c r="X78" s="211"/>
      <c r="Y78" s="211"/>
      <c r="Z78" s="211"/>
      <c r="AA78" s="211"/>
      <c r="AB78" s="212"/>
      <c r="AC78" s="234"/>
      <c r="AD78" s="234"/>
      <c r="AE78" s="234"/>
    </row>
    <row r="79" spans="1:31" x14ac:dyDescent="0.35">
      <c r="B79" s="132"/>
      <c r="C79" s="2353"/>
      <c r="D79" s="2354"/>
      <c r="E79" s="2354"/>
      <c r="F79" s="2354"/>
      <c r="G79" s="2354"/>
      <c r="H79" s="2354"/>
      <c r="I79" s="2354"/>
      <c r="J79" s="2354"/>
      <c r="K79" s="2354"/>
      <c r="L79" s="2354"/>
      <c r="M79" s="2354"/>
      <c r="N79" s="2355"/>
      <c r="O79" s="2356"/>
      <c r="P79" s="2356"/>
      <c r="Q79" s="2356"/>
      <c r="R79" s="2356"/>
      <c r="S79" s="2356"/>
      <c r="T79" s="2356"/>
      <c r="U79" s="2357"/>
      <c r="V79" s="2355"/>
      <c r="W79" s="2356"/>
      <c r="X79" s="2356"/>
      <c r="Y79" s="2356"/>
      <c r="Z79" s="2356"/>
      <c r="AA79" s="2358"/>
      <c r="AB79" s="133"/>
    </row>
    <row r="80" spans="1:31" x14ac:dyDescent="0.35">
      <c r="B80" s="132"/>
      <c r="C80" s="2353"/>
      <c r="D80" s="2354"/>
      <c r="E80" s="2354"/>
      <c r="F80" s="2354"/>
      <c r="G80" s="2354"/>
      <c r="H80" s="2354"/>
      <c r="I80" s="2354"/>
      <c r="J80" s="2354"/>
      <c r="K80" s="2354"/>
      <c r="L80" s="2354"/>
      <c r="M80" s="2354"/>
      <c r="N80" s="2355"/>
      <c r="O80" s="2356"/>
      <c r="P80" s="2356"/>
      <c r="Q80" s="2356"/>
      <c r="R80" s="2356"/>
      <c r="S80" s="2356"/>
      <c r="T80" s="2356"/>
      <c r="U80" s="2357"/>
      <c r="V80" s="2355"/>
      <c r="W80" s="2356"/>
      <c r="X80" s="2356"/>
      <c r="Y80" s="2356"/>
      <c r="Z80" s="2356"/>
      <c r="AA80" s="2358"/>
      <c r="AB80" s="133"/>
    </row>
    <row r="81" spans="2:28" ht="15.75" customHeight="1" thickBot="1" x14ac:dyDescent="0.4">
      <c r="B81" s="132"/>
      <c r="C81" s="2347"/>
      <c r="D81" s="2348"/>
      <c r="E81" s="2348"/>
      <c r="F81" s="2348"/>
      <c r="G81" s="2348"/>
      <c r="H81" s="2348"/>
      <c r="I81" s="2348"/>
      <c r="J81" s="2348"/>
      <c r="K81" s="2348"/>
      <c r="L81" s="2348"/>
      <c r="M81" s="2348"/>
      <c r="N81" s="2349"/>
      <c r="O81" s="2350"/>
      <c r="P81" s="2350"/>
      <c r="Q81" s="2350"/>
      <c r="R81" s="2350"/>
      <c r="S81" s="2350"/>
      <c r="T81" s="2350"/>
      <c r="U81" s="2351"/>
      <c r="V81" s="2349"/>
      <c r="W81" s="2350"/>
      <c r="X81" s="2350"/>
      <c r="Y81" s="2350"/>
      <c r="Z81" s="2350"/>
      <c r="AA81" s="2352"/>
      <c r="AB81" s="133"/>
    </row>
    <row r="82" spans="2:28" x14ac:dyDescent="0.35">
      <c r="B82" s="134"/>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c r="AA82" s="131"/>
      <c r="AB82" s="135"/>
    </row>
    <row r="121" ht="6" customHeight="1" x14ac:dyDescent="0.35"/>
  </sheetData>
  <mergeCells count="192">
    <mergeCell ref="V68:AA68"/>
    <mergeCell ref="C69:G69"/>
    <mergeCell ref="H69:I69"/>
    <mergeCell ref="J69:M69"/>
    <mergeCell ref="N69:U69"/>
    <mergeCell ref="V69:AA69"/>
    <mergeCell ref="AC44:AD44"/>
    <mergeCell ref="B45:D45"/>
    <mergeCell ref="AC45:AD45"/>
    <mergeCell ref="C46:AA47"/>
    <mergeCell ref="AC46:AD46"/>
    <mergeCell ref="C48:AA60"/>
    <mergeCell ref="C63:G65"/>
    <mergeCell ref="H63:I63"/>
    <mergeCell ref="H64:I64"/>
    <mergeCell ref="H65:I65"/>
    <mergeCell ref="J63:M63"/>
    <mergeCell ref="J64:M64"/>
    <mergeCell ref="J65:M65"/>
    <mergeCell ref="N63:U65"/>
    <mergeCell ref="V63:AA65"/>
    <mergeCell ref="AE40:AE41"/>
    <mergeCell ref="A42:A43"/>
    <mergeCell ref="B42:B43"/>
    <mergeCell ref="C42:G43"/>
    <mergeCell ref="H42:H43"/>
    <mergeCell ref="I42:I43"/>
    <mergeCell ref="J42:J43"/>
    <mergeCell ref="AB42:AB43"/>
    <mergeCell ref="AC42:AD43"/>
    <mergeCell ref="AE42:AE43"/>
    <mergeCell ref="K42:AA42"/>
    <mergeCell ref="AC36:AD36"/>
    <mergeCell ref="AC37:AD37"/>
    <mergeCell ref="AC38:AD38"/>
    <mergeCell ref="AC39:AD39"/>
    <mergeCell ref="A40:A41"/>
    <mergeCell ref="B40:B41"/>
    <mergeCell ref="C40:G41"/>
    <mergeCell ref="H40:H41"/>
    <mergeCell ref="I40:I41"/>
    <mergeCell ref="J40:J41"/>
    <mergeCell ref="AB40:AB41"/>
    <mergeCell ref="AC40:AD41"/>
    <mergeCell ref="K38:AA38"/>
    <mergeCell ref="K40:AA40"/>
    <mergeCell ref="K41:AA41"/>
    <mergeCell ref="C36:AA36"/>
    <mergeCell ref="C38:G38"/>
    <mergeCell ref="C37:G37"/>
    <mergeCell ref="K37:AA37"/>
    <mergeCell ref="C39:G39"/>
    <mergeCell ref="K39:AA39"/>
    <mergeCell ref="C32:J34"/>
    <mergeCell ref="K32:R32"/>
    <mergeCell ref="S32:W32"/>
    <mergeCell ref="X32:AA32"/>
    <mergeCell ref="K33:N33"/>
    <mergeCell ref="O33:R33"/>
    <mergeCell ref="S33:T33"/>
    <mergeCell ref="U33:W33"/>
    <mergeCell ref="X33:Y33"/>
    <mergeCell ref="Z33:AA33"/>
    <mergeCell ref="K34:N34"/>
    <mergeCell ref="O34:R34"/>
    <mergeCell ref="S34:T34"/>
    <mergeCell ref="U34:W34"/>
    <mergeCell ref="X34:Y34"/>
    <mergeCell ref="Z34:AA34"/>
    <mergeCell ref="AC24:AC26"/>
    <mergeCell ref="AD24:AD26"/>
    <mergeCell ref="AE24:AE26"/>
    <mergeCell ref="I28:AA28"/>
    <mergeCell ref="C30:H30"/>
    <mergeCell ref="I30:J30"/>
    <mergeCell ref="K30:N30"/>
    <mergeCell ref="O30:R30"/>
    <mergeCell ref="T30:V30"/>
    <mergeCell ref="X30:Z30"/>
    <mergeCell ref="C28:H28"/>
    <mergeCell ref="B1:D1"/>
    <mergeCell ref="E1:G1"/>
    <mergeCell ref="A24:A26"/>
    <mergeCell ref="B24:B26"/>
    <mergeCell ref="C25:I25"/>
    <mergeCell ref="C26:I26"/>
    <mergeCell ref="J24:P26"/>
    <mergeCell ref="Q24:AA26"/>
    <mergeCell ref="AB24:AB26"/>
    <mergeCell ref="C23:I23"/>
    <mergeCell ref="J23:P23"/>
    <mergeCell ref="Q23:AA23"/>
    <mergeCell ref="C24:I24"/>
    <mergeCell ref="C18:H18"/>
    <mergeCell ref="I18:AA18"/>
    <mergeCell ref="C20:H21"/>
    <mergeCell ref="I20:L21"/>
    <mergeCell ref="M20:S20"/>
    <mergeCell ref="T20:AA20"/>
    <mergeCell ref="M21:S21"/>
    <mergeCell ref="T21:AA21"/>
    <mergeCell ref="C13:H14"/>
    <mergeCell ref="I13:S14"/>
    <mergeCell ref="T13:AA13"/>
    <mergeCell ref="C81:G81"/>
    <mergeCell ref="H81:I81"/>
    <mergeCell ref="J81:M81"/>
    <mergeCell ref="N81:U81"/>
    <mergeCell ref="V81:AA81"/>
    <mergeCell ref="C79:G79"/>
    <mergeCell ref="H79:I79"/>
    <mergeCell ref="J79:M79"/>
    <mergeCell ref="N79:U79"/>
    <mergeCell ref="V79:AA79"/>
    <mergeCell ref="C80:G80"/>
    <mergeCell ref="H80:I80"/>
    <mergeCell ref="J80:M80"/>
    <mergeCell ref="N80:U80"/>
    <mergeCell ref="V80:AA80"/>
    <mergeCell ref="H70:I70"/>
    <mergeCell ref="J70:M70"/>
    <mergeCell ref="N70:U70"/>
    <mergeCell ref="V70:AA70"/>
    <mergeCell ref="C71:G71"/>
    <mergeCell ref="H71:I71"/>
    <mergeCell ref="J71:M71"/>
    <mergeCell ref="K43:AA43"/>
    <mergeCell ref="C44:G44"/>
    <mergeCell ref="K44:AA44"/>
    <mergeCell ref="C66:G66"/>
    <mergeCell ref="H66:I66"/>
    <mergeCell ref="J66:M66"/>
    <mergeCell ref="N66:U66"/>
    <mergeCell ref="V66:AA66"/>
    <mergeCell ref="C67:G67"/>
    <mergeCell ref="H67:I67"/>
    <mergeCell ref="J67:M67"/>
    <mergeCell ref="N67:U67"/>
    <mergeCell ref="V67:AA67"/>
    <mergeCell ref="C68:G68"/>
    <mergeCell ref="H68:I68"/>
    <mergeCell ref="J68:M68"/>
    <mergeCell ref="N68:U68"/>
    <mergeCell ref="B2:G4"/>
    <mergeCell ref="H2:AB2"/>
    <mergeCell ref="H3:O3"/>
    <mergeCell ref="P3:AB3"/>
    <mergeCell ref="H4:AB4"/>
    <mergeCell ref="N71:U71"/>
    <mergeCell ref="V71:AA71"/>
    <mergeCell ref="C72:G72"/>
    <mergeCell ref="H72:I72"/>
    <mergeCell ref="J72:M72"/>
    <mergeCell ref="N72:U72"/>
    <mergeCell ref="V72:AA72"/>
    <mergeCell ref="T14:AA14"/>
    <mergeCell ref="C16:H16"/>
    <mergeCell ref="I16:AA16"/>
    <mergeCell ref="C7:H8"/>
    <mergeCell ref="I7:AA8"/>
    <mergeCell ref="C10:H11"/>
    <mergeCell ref="I10:Q11"/>
    <mergeCell ref="R10:U10"/>
    <mergeCell ref="V10:AA10"/>
    <mergeCell ref="R11:U11"/>
    <mergeCell ref="V11:AA11"/>
    <mergeCell ref="C70:G70"/>
    <mergeCell ref="C73:G73"/>
    <mergeCell ref="H73:I73"/>
    <mergeCell ref="J73:M73"/>
    <mergeCell ref="N73:U73"/>
    <mergeCell ref="V73:AA73"/>
    <mergeCell ref="C74:G74"/>
    <mergeCell ref="H74:I74"/>
    <mergeCell ref="J74:M74"/>
    <mergeCell ref="N74:U74"/>
    <mergeCell ref="V74:AA74"/>
    <mergeCell ref="C77:G77"/>
    <mergeCell ref="H77:I77"/>
    <mergeCell ref="J77:M77"/>
    <mergeCell ref="N77:U77"/>
    <mergeCell ref="V77:AA77"/>
    <mergeCell ref="C75:G75"/>
    <mergeCell ref="H75:I75"/>
    <mergeCell ref="J75:M75"/>
    <mergeCell ref="N75:U75"/>
    <mergeCell ref="V75:AA75"/>
    <mergeCell ref="C76:G76"/>
    <mergeCell ref="H76:I76"/>
    <mergeCell ref="J76:M76"/>
    <mergeCell ref="N76:U76"/>
    <mergeCell ref="V76:AA76"/>
  </mergeCells>
  <pageMargins left="0.7" right="0.7" top="0.75" bottom="0.75" header="0.3" footer="0.3"/>
  <drawing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B105"/>
  <sheetViews>
    <sheetView topLeftCell="A58" workbookViewId="0">
      <selection activeCell="B44" sqref="B44:AB54"/>
    </sheetView>
  </sheetViews>
  <sheetFormatPr baseColWidth="10" defaultColWidth="3.7265625" defaultRowHeight="14.5" x14ac:dyDescent="0.35"/>
  <cols>
    <col min="1" max="1" width="3.7265625" style="126"/>
    <col min="2" max="2" width="2.81640625" style="126" customWidth="1"/>
    <col min="3" max="3" width="10.7265625" style="101" customWidth="1"/>
    <col min="4" max="4" width="12.1796875" style="101" customWidth="1"/>
    <col min="5" max="5" width="21.26953125" style="101" customWidth="1"/>
    <col min="6" max="6" width="27.453125" style="101" customWidth="1"/>
    <col min="7" max="7" width="17" style="101" customWidth="1"/>
    <col min="8" max="9" width="12.453125" style="101" bestFit="1" customWidth="1"/>
    <col min="10" max="10" width="13.36328125" style="101" bestFit="1" customWidth="1"/>
    <col min="11" max="11" width="6.1796875" style="101" customWidth="1"/>
    <col min="12" max="12" width="4" style="101" customWidth="1"/>
    <col min="13" max="13" width="6.26953125" style="101" customWidth="1"/>
    <col min="14" max="14" width="3.453125" style="101" customWidth="1"/>
    <col min="15" max="15" width="3.7265625" style="101"/>
    <col min="16" max="16" width="4.7265625" style="101" customWidth="1"/>
    <col min="17" max="17" width="16.1796875" style="101" customWidth="1"/>
    <col min="18" max="18" width="3.7265625" style="101" customWidth="1"/>
    <col min="19" max="19" width="3.7265625" style="101"/>
    <col min="20" max="20" width="5" style="101" customWidth="1"/>
    <col min="21" max="21" width="5.26953125" style="101" bestFit="1" customWidth="1"/>
    <col min="22" max="22" width="21.54296875" style="101" customWidth="1"/>
    <col min="23" max="23" width="2" style="126" customWidth="1"/>
    <col min="24" max="29" width="3.7265625" style="126"/>
    <col min="30" max="30" width="10.7265625" style="126" bestFit="1" customWidth="1"/>
    <col min="31" max="31" width="11.453125" style="126" customWidth="1"/>
    <col min="32" max="33" width="3.7265625" style="126"/>
    <col min="34" max="34" width="7" style="126" bestFit="1" customWidth="1"/>
    <col min="35" max="16384" width="3.7265625" style="126"/>
  </cols>
  <sheetData>
    <row r="1" spans="1:28" ht="15" thickBot="1" x14ac:dyDescent="0.4">
      <c r="A1" s="234"/>
      <c r="B1" s="518"/>
      <c r="C1" s="518"/>
      <c r="D1" s="518"/>
      <c r="E1" s="518"/>
      <c r="F1" s="518"/>
      <c r="G1" s="518"/>
      <c r="H1" s="234"/>
      <c r="I1" s="234"/>
      <c r="J1" s="234"/>
      <c r="K1" s="234"/>
      <c r="L1" s="234"/>
      <c r="M1" s="234"/>
      <c r="N1" s="234"/>
      <c r="O1" s="234"/>
      <c r="P1" s="234"/>
      <c r="Q1" s="234"/>
      <c r="R1" s="234"/>
      <c r="S1" s="234"/>
      <c r="T1" s="234"/>
      <c r="U1" s="234"/>
      <c r="V1" s="234"/>
      <c r="W1" s="234"/>
      <c r="X1" s="234"/>
      <c r="Y1" s="234"/>
      <c r="Z1" s="234"/>
      <c r="AA1" s="234"/>
      <c r="AB1" s="234"/>
    </row>
    <row r="2" spans="1:28" ht="44.25" customHeight="1" x14ac:dyDescent="0.35">
      <c r="A2" s="234"/>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row>
    <row r="3" spans="1:28" ht="14.5" customHeight="1" x14ac:dyDescent="0.35">
      <c r="A3" s="234"/>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row>
    <row r="4" spans="1:28" ht="15" customHeight="1" thickBot="1" x14ac:dyDescent="0.4">
      <c r="A4" s="234"/>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row>
    <row r="5" spans="1:28" ht="15" thickBot="1" x14ac:dyDescent="0.4">
      <c r="A5" s="234"/>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row>
    <row r="6" spans="1:28" x14ac:dyDescent="0.35">
      <c r="A6" s="234"/>
      <c r="B6" s="488" t="s">
        <v>820</v>
      </c>
      <c r="C6" s="489"/>
      <c r="D6" s="489"/>
      <c r="E6" s="489"/>
      <c r="F6" s="489"/>
      <c r="G6" s="489"/>
      <c r="H6" s="490"/>
      <c r="I6" s="542">
        <v>45689</v>
      </c>
      <c r="J6" s="488" t="s">
        <v>4</v>
      </c>
      <c r="K6" s="490"/>
      <c r="L6" s="544" t="s">
        <v>1447</v>
      </c>
      <c r="M6" s="545"/>
      <c r="N6" s="545"/>
      <c r="O6" s="545"/>
      <c r="P6" s="545"/>
      <c r="Q6" s="545"/>
      <c r="R6" s="545"/>
      <c r="S6" s="545"/>
      <c r="T6" s="545"/>
      <c r="U6" s="545"/>
      <c r="V6" s="545"/>
      <c r="W6" s="545"/>
      <c r="X6" s="545"/>
      <c r="Y6" s="545"/>
      <c r="Z6" s="545"/>
      <c r="AA6" s="545"/>
      <c r="AB6" s="545"/>
    </row>
    <row r="7" spans="1:28" ht="15" customHeight="1" thickBot="1" x14ac:dyDescent="0.4">
      <c r="A7" s="234"/>
      <c r="B7" s="491"/>
      <c r="C7" s="492"/>
      <c r="D7" s="492"/>
      <c r="E7" s="492"/>
      <c r="F7" s="492"/>
      <c r="G7" s="492"/>
      <c r="H7" s="493"/>
      <c r="I7" s="543"/>
      <c r="J7" s="491"/>
      <c r="K7" s="493"/>
      <c r="L7" s="546"/>
      <c r="M7" s="547"/>
      <c r="N7" s="547"/>
      <c r="O7" s="547"/>
      <c r="P7" s="547"/>
      <c r="Q7" s="547"/>
      <c r="R7" s="547"/>
      <c r="S7" s="547"/>
      <c r="T7" s="547"/>
      <c r="U7" s="547"/>
      <c r="V7" s="547"/>
      <c r="W7" s="547"/>
      <c r="X7" s="547"/>
      <c r="Y7" s="547"/>
      <c r="Z7" s="547"/>
      <c r="AA7" s="547"/>
      <c r="AB7" s="547"/>
    </row>
    <row r="8" spans="1:28" ht="15" thickBot="1" x14ac:dyDescent="0.4">
      <c r="A8" s="234"/>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row>
    <row r="9" spans="1:28" ht="28" customHeight="1" thickBot="1" x14ac:dyDescent="0.4">
      <c r="A9" s="234"/>
      <c r="B9" s="500" t="s">
        <v>822</v>
      </c>
      <c r="C9" s="501"/>
      <c r="D9" s="501"/>
      <c r="E9" s="501"/>
      <c r="F9" s="501"/>
      <c r="G9" s="501"/>
      <c r="H9" s="502"/>
      <c r="I9" s="539" t="s">
        <v>948</v>
      </c>
      <c r="J9" s="540"/>
      <c r="K9" s="540"/>
      <c r="L9" s="540"/>
      <c r="M9" s="540"/>
      <c r="N9" s="540"/>
      <c r="O9" s="540"/>
      <c r="P9" s="540"/>
      <c r="Q9" s="540"/>
      <c r="R9" s="540"/>
      <c r="S9" s="540"/>
      <c r="T9" s="540"/>
      <c r="U9" s="540"/>
      <c r="V9" s="540"/>
      <c r="W9" s="540"/>
      <c r="X9" s="540"/>
      <c r="Y9" s="540"/>
      <c r="Z9" s="540"/>
      <c r="AA9" s="540"/>
      <c r="AB9" s="540"/>
    </row>
    <row r="10" spans="1:28" ht="15" customHeight="1" thickBot="1" x14ac:dyDescent="0.4">
      <c r="A10" s="234"/>
      <c r="B10" s="729"/>
      <c r="C10" s="730"/>
      <c r="D10" s="730"/>
      <c r="E10" s="730"/>
      <c r="F10" s="730"/>
      <c r="G10" s="730"/>
      <c r="H10" s="730"/>
      <c r="I10" s="730"/>
      <c r="J10" s="730"/>
      <c r="K10" s="730"/>
      <c r="L10" s="730"/>
      <c r="M10" s="730"/>
      <c r="N10" s="730"/>
      <c r="O10" s="730"/>
      <c r="P10" s="730"/>
      <c r="Q10" s="730"/>
      <c r="R10" s="730"/>
      <c r="S10" s="730"/>
      <c r="T10" s="730"/>
      <c r="U10" s="730"/>
      <c r="V10" s="730"/>
      <c r="W10" s="730"/>
      <c r="X10" s="730"/>
      <c r="Y10" s="730"/>
      <c r="Z10" s="730"/>
      <c r="AA10" s="730"/>
      <c r="AB10" s="730"/>
    </row>
    <row r="11" spans="1:28" ht="15" customHeight="1" thickBot="1" x14ac:dyDescent="0.4">
      <c r="A11" s="234"/>
      <c r="B11" s="488" t="s">
        <v>5</v>
      </c>
      <c r="C11" s="489"/>
      <c r="D11" s="489"/>
      <c r="E11" s="489"/>
      <c r="F11" s="489"/>
      <c r="G11" s="489"/>
      <c r="H11" s="490"/>
      <c r="I11" s="548" t="s">
        <v>457</v>
      </c>
      <c r="J11" s="549"/>
      <c r="K11" s="549"/>
      <c r="L11" s="549"/>
      <c r="M11" s="549"/>
      <c r="N11" s="549"/>
      <c r="O11" s="549"/>
      <c r="P11" s="550"/>
      <c r="Q11" s="500" t="s">
        <v>460</v>
      </c>
      <c r="R11" s="501"/>
      <c r="S11" s="501"/>
      <c r="T11" s="501"/>
      <c r="U11" s="502"/>
      <c r="V11" s="500" t="s">
        <v>7</v>
      </c>
      <c r="W11" s="501"/>
      <c r="X11" s="501"/>
      <c r="Y11" s="502"/>
      <c r="Z11" s="500" t="s">
        <v>8</v>
      </c>
      <c r="AA11" s="501"/>
      <c r="AB11" s="501"/>
    </row>
    <row r="12" spans="1:28" ht="15" thickBot="1" x14ac:dyDescent="0.4">
      <c r="A12" s="234"/>
      <c r="B12" s="491"/>
      <c r="C12" s="492"/>
      <c r="D12" s="492"/>
      <c r="E12" s="492"/>
      <c r="F12" s="492"/>
      <c r="G12" s="492"/>
      <c r="H12" s="493"/>
      <c r="I12" s="551"/>
      <c r="J12" s="552"/>
      <c r="K12" s="552"/>
      <c r="L12" s="552"/>
      <c r="M12" s="552"/>
      <c r="N12" s="552"/>
      <c r="O12" s="552"/>
      <c r="P12" s="553"/>
      <c r="Q12" s="517" t="s">
        <v>266</v>
      </c>
      <c r="R12" s="485"/>
      <c r="S12" s="485"/>
      <c r="T12" s="485"/>
      <c r="U12" s="541"/>
      <c r="V12" s="517" t="s">
        <v>458</v>
      </c>
      <c r="W12" s="485"/>
      <c r="X12" s="485"/>
      <c r="Y12" s="541"/>
      <c r="Z12" s="517">
        <v>6</v>
      </c>
      <c r="AA12" s="485"/>
      <c r="AB12" s="485"/>
    </row>
    <row r="13" spans="1:28" ht="15" customHeight="1" thickBot="1" x14ac:dyDescent="0.4">
      <c r="A13" s="234"/>
      <c r="B13" s="729"/>
      <c r="C13" s="730"/>
      <c r="D13" s="730"/>
      <c r="E13" s="730"/>
      <c r="F13" s="730"/>
      <c r="G13" s="730"/>
      <c r="H13" s="730"/>
      <c r="I13" s="730"/>
      <c r="J13" s="730"/>
      <c r="K13" s="730"/>
      <c r="L13" s="730"/>
      <c r="M13" s="730"/>
      <c r="N13" s="730"/>
      <c r="O13" s="730"/>
      <c r="P13" s="730"/>
      <c r="Q13" s="730"/>
      <c r="R13" s="730"/>
      <c r="S13" s="730"/>
      <c r="T13" s="730"/>
      <c r="U13" s="730"/>
      <c r="V13" s="730"/>
      <c r="W13" s="730"/>
      <c r="X13" s="730"/>
      <c r="Y13" s="730"/>
      <c r="Z13" s="730"/>
      <c r="AA13" s="730"/>
      <c r="AB13" s="730"/>
    </row>
    <row r="14" spans="1:28" ht="15" thickBot="1" x14ac:dyDescent="0.4">
      <c r="A14" s="234"/>
      <c r="B14" s="488" t="s">
        <v>10</v>
      </c>
      <c r="C14" s="489"/>
      <c r="D14" s="489"/>
      <c r="E14" s="489"/>
      <c r="F14" s="489"/>
      <c r="G14" s="489"/>
      <c r="H14" s="490"/>
      <c r="I14" s="667" t="s">
        <v>459</v>
      </c>
      <c r="J14" s="668"/>
      <c r="K14" s="668"/>
      <c r="L14" s="668"/>
      <c r="M14" s="668"/>
      <c r="N14" s="668"/>
      <c r="O14" s="668"/>
      <c r="P14" s="668"/>
      <c r="Q14" s="668"/>
      <c r="R14" s="668"/>
      <c r="S14" s="668"/>
      <c r="T14" s="668"/>
      <c r="U14" s="782"/>
      <c r="V14" s="500" t="s">
        <v>824</v>
      </c>
      <c r="W14" s="501"/>
      <c r="X14" s="501"/>
      <c r="Y14" s="501"/>
      <c r="Z14" s="501"/>
      <c r="AA14" s="501"/>
      <c r="AB14" s="501"/>
    </row>
    <row r="15" spans="1:28" ht="15" thickBot="1" x14ac:dyDescent="0.4">
      <c r="A15" s="234"/>
      <c r="B15" s="491"/>
      <c r="C15" s="492"/>
      <c r="D15" s="492"/>
      <c r="E15" s="492"/>
      <c r="F15" s="492"/>
      <c r="G15" s="492"/>
      <c r="H15" s="493"/>
      <c r="I15" s="669"/>
      <c r="J15" s="670"/>
      <c r="K15" s="670"/>
      <c r="L15" s="670"/>
      <c r="M15" s="670"/>
      <c r="N15" s="670"/>
      <c r="O15" s="670"/>
      <c r="P15" s="670"/>
      <c r="Q15" s="670"/>
      <c r="R15" s="670"/>
      <c r="S15" s="670"/>
      <c r="T15" s="670"/>
      <c r="U15" s="783"/>
      <c r="V15" s="514" t="s">
        <v>1073</v>
      </c>
      <c r="W15" s="515"/>
      <c r="X15" s="515"/>
      <c r="Y15" s="515"/>
      <c r="Z15" s="515"/>
      <c r="AA15" s="515"/>
      <c r="AB15" s="515"/>
    </row>
    <row r="16" spans="1:28" ht="31.5" customHeight="1" thickBot="1" x14ac:dyDescent="0.4">
      <c r="A16" s="234"/>
      <c r="B16" s="729"/>
      <c r="C16" s="730"/>
      <c r="D16" s="730"/>
      <c r="E16" s="730"/>
      <c r="F16" s="730"/>
      <c r="G16" s="730"/>
      <c r="H16" s="730"/>
      <c r="I16" s="730"/>
      <c r="J16" s="730"/>
      <c r="K16" s="730"/>
      <c r="L16" s="730"/>
      <c r="M16" s="730"/>
      <c r="N16" s="730"/>
      <c r="O16" s="730"/>
      <c r="P16" s="730"/>
      <c r="Q16" s="730"/>
      <c r="R16" s="730"/>
      <c r="S16" s="730"/>
      <c r="T16" s="730"/>
      <c r="U16" s="730"/>
      <c r="V16" s="730"/>
      <c r="W16" s="730"/>
      <c r="X16" s="730"/>
      <c r="Y16" s="730"/>
      <c r="Z16" s="730"/>
      <c r="AA16" s="730"/>
      <c r="AB16" s="730"/>
    </row>
    <row r="17" spans="1:28" ht="16.5" customHeight="1" thickBot="1" x14ac:dyDescent="0.4">
      <c r="A17" s="234"/>
      <c r="B17" s="500" t="s">
        <v>13</v>
      </c>
      <c r="C17" s="501"/>
      <c r="D17" s="501"/>
      <c r="E17" s="501"/>
      <c r="F17" s="501"/>
      <c r="G17" s="501"/>
      <c r="H17" s="502"/>
      <c r="I17" s="517" t="s">
        <v>461</v>
      </c>
      <c r="J17" s="485"/>
      <c r="K17" s="485"/>
      <c r="L17" s="485"/>
      <c r="M17" s="485"/>
      <c r="N17" s="485"/>
      <c r="O17" s="485"/>
      <c r="P17" s="485"/>
      <c r="Q17" s="485"/>
      <c r="R17" s="485"/>
      <c r="S17" s="485"/>
      <c r="T17" s="485"/>
      <c r="U17" s="485"/>
      <c r="V17" s="485"/>
      <c r="W17" s="485"/>
      <c r="X17" s="485"/>
      <c r="Y17" s="485"/>
      <c r="Z17" s="485"/>
      <c r="AA17" s="485"/>
      <c r="AB17" s="485"/>
    </row>
    <row r="18" spans="1:28" ht="65.25" customHeight="1" thickBot="1" x14ac:dyDescent="0.4">
      <c r="A18" s="234"/>
      <c r="B18" s="729"/>
      <c r="C18" s="730"/>
      <c r="D18" s="730"/>
      <c r="E18" s="730"/>
      <c r="F18" s="730"/>
      <c r="G18" s="730"/>
      <c r="H18" s="730"/>
      <c r="I18" s="730"/>
      <c r="J18" s="730"/>
      <c r="K18" s="730"/>
      <c r="L18" s="730"/>
      <c r="M18" s="730"/>
      <c r="N18" s="730"/>
      <c r="O18" s="730"/>
      <c r="P18" s="730"/>
      <c r="Q18" s="730"/>
      <c r="R18" s="730"/>
      <c r="S18" s="730"/>
      <c r="T18" s="730"/>
      <c r="U18" s="730"/>
      <c r="V18" s="730"/>
      <c r="W18" s="730"/>
      <c r="X18" s="730"/>
      <c r="Y18" s="730"/>
      <c r="Z18" s="730"/>
      <c r="AA18" s="730"/>
      <c r="AB18" s="730"/>
    </row>
    <row r="19" spans="1:28" ht="56" customHeight="1" thickBot="1" x14ac:dyDescent="0.4">
      <c r="A19" s="234"/>
      <c r="B19" s="500" t="s">
        <v>826</v>
      </c>
      <c r="C19" s="501"/>
      <c r="D19" s="501"/>
      <c r="E19" s="501"/>
      <c r="F19" s="501"/>
      <c r="G19" s="501"/>
      <c r="H19" s="502"/>
      <c r="I19" s="517" t="s">
        <v>462</v>
      </c>
      <c r="J19" s="485"/>
      <c r="K19" s="485"/>
      <c r="L19" s="485"/>
      <c r="M19" s="485"/>
      <c r="N19" s="485"/>
      <c r="O19" s="485"/>
      <c r="P19" s="485"/>
      <c r="Q19" s="485"/>
      <c r="R19" s="485"/>
      <c r="S19" s="485"/>
      <c r="T19" s="485"/>
      <c r="U19" s="485"/>
      <c r="V19" s="485"/>
      <c r="W19" s="485"/>
      <c r="X19" s="485"/>
      <c r="Y19" s="485"/>
      <c r="Z19" s="485"/>
      <c r="AA19" s="485"/>
      <c r="AB19" s="485"/>
    </row>
    <row r="20" spans="1:28" ht="14.5" customHeight="1" thickBot="1" x14ac:dyDescent="0.4">
      <c r="A20" s="234"/>
      <c r="B20" s="729"/>
      <c r="C20" s="730"/>
      <c r="D20" s="730"/>
      <c r="E20" s="730"/>
      <c r="F20" s="730"/>
      <c r="G20" s="730"/>
      <c r="H20" s="730"/>
      <c r="I20" s="730"/>
      <c r="J20" s="730"/>
      <c r="K20" s="730"/>
      <c r="L20" s="730"/>
      <c r="M20" s="730"/>
      <c r="N20" s="730"/>
      <c r="O20" s="730"/>
      <c r="P20" s="730"/>
      <c r="Q20" s="730"/>
      <c r="R20" s="730"/>
      <c r="S20" s="730"/>
      <c r="T20" s="730"/>
      <c r="U20" s="730"/>
      <c r="V20" s="730"/>
      <c r="W20" s="730"/>
      <c r="X20" s="730"/>
      <c r="Y20" s="730"/>
      <c r="Z20" s="730"/>
      <c r="AA20" s="730"/>
      <c r="AB20" s="730"/>
    </row>
    <row r="21" spans="1:28" ht="15" customHeight="1" thickBot="1" x14ac:dyDescent="0.4">
      <c r="A21" s="234"/>
      <c r="B21" s="500" t="s">
        <v>463</v>
      </c>
      <c r="C21" s="501"/>
      <c r="D21" s="501"/>
      <c r="E21" s="501"/>
      <c r="F21" s="501"/>
      <c r="G21" s="502"/>
      <c r="H21" s="514" t="s">
        <v>132</v>
      </c>
      <c r="I21" s="515"/>
      <c r="J21" s="516"/>
      <c r="K21" s="500" t="s">
        <v>835</v>
      </c>
      <c r="L21" s="501"/>
      <c r="M21" s="501"/>
      <c r="N21" s="501"/>
      <c r="O21" s="501"/>
      <c r="P21" s="501"/>
      <c r="Q21" s="501"/>
      <c r="R21" s="501"/>
      <c r="S21" s="501"/>
      <c r="T21" s="502"/>
      <c r="U21" s="517" t="s">
        <v>59</v>
      </c>
      <c r="V21" s="485"/>
      <c r="W21" s="485"/>
      <c r="X21" s="485"/>
      <c r="Y21" s="485"/>
      <c r="Z21" s="485"/>
      <c r="AA21" s="485"/>
      <c r="AB21" s="485"/>
    </row>
    <row r="22" spans="1:28" ht="15" thickBot="1" x14ac:dyDescent="0.4">
      <c r="A22" s="234"/>
      <c r="B22" s="50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row>
    <row r="23" spans="1:28" ht="31.5" customHeight="1" thickBot="1" x14ac:dyDescent="0.4">
      <c r="A23" s="234"/>
      <c r="B23" s="500" t="s">
        <v>836</v>
      </c>
      <c r="C23" s="501"/>
      <c r="D23" s="501"/>
      <c r="E23" s="501"/>
      <c r="F23" s="501"/>
      <c r="G23" s="501"/>
      <c r="H23" s="502"/>
      <c r="I23" s="517" t="s">
        <v>465</v>
      </c>
      <c r="J23" s="485"/>
      <c r="K23" s="485"/>
      <c r="L23" s="485"/>
      <c r="M23" s="485"/>
      <c r="N23" s="485"/>
      <c r="O23" s="485"/>
      <c r="P23" s="485"/>
      <c r="Q23" s="485"/>
      <c r="R23" s="485"/>
      <c r="S23" s="485"/>
      <c r="T23" s="485"/>
      <c r="U23" s="485"/>
      <c r="V23" s="485"/>
      <c r="W23" s="485"/>
      <c r="X23" s="485"/>
      <c r="Y23" s="485"/>
      <c r="Z23" s="485"/>
      <c r="AA23" s="485"/>
      <c r="AB23" s="485"/>
    </row>
    <row r="24" spans="1:28" ht="64.5" customHeight="1" thickBot="1" x14ac:dyDescent="0.4">
      <c r="A24" s="234"/>
      <c r="B24" s="486"/>
      <c r="C24" s="487"/>
      <c r="D24" s="487"/>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row>
    <row r="25" spans="1:28" ht="15" thickBot="1" x14ac:dyDescent="0.4">
      <c r="A25" s="234"/>
      <c r="B25" s="500" t="s">
        <v>268</v>
      </c>
      <c r="C25" s="501"/>
      <c r="D25" s="501"/>
      <c r="E25" s="501"/>
      <c r="F25" s="501"/>
      <c r="G25" s="501"/>
      <c r="H25" s="501"/>
      <c r="I25" s="501"/>
      <c r="J25" s="501"/>
      <c r="K25" s="501"/>
      <c r="L25" s="501"/>
      <c r="M25" s="223"/>
      <c r="N25" s="500" t="s">
        <v>24</v>
      </c>
      <c r="O25" s="501"/>
      <c r="P25" s="501"/>
      <c r="Q25" s="501"/>
      <c r="R25" s="501"/>
      <c r="S25" s="501"/>
      <c r="T25" s="501"/>
      <c r="U25" s="501"/>
      <c r="V25" s="501"/>
      <c r="W25" s="501"/>
      <c r="X25" s="501"/>
      <c r="Y25" s="501"/>
      <c r="Z25" s="501"/>
      <c r="AA25" s="501"/>
      <c r="AB25" s="501"/>
    </row>
    <row r="26" spans="1:28" ht="33" customHeight="1" thickBot="1" x14ac:dyDescent="0.4">
      <c r="A26" s="234"/>
      <c r="B26" s="483" t="s">
        <v>464</v>
      </c>
      <c r="C26" s="484"/>
      <c r="D26" s="484"/>
      <c r="E26" s="484"/>
      <c r="F26" s="484"/>
      <c r="G26" s="484"/>
      <c r="H26" s="484"/>
      <c r="I26" s="484"/>
      <c r="J26" s="484"/>
      <c r="K26" s="484"/>
      <c r="L26" s="484"/>
      <c r="M26" s="484"/>
      <c r="N26" s="485" t="s">
        <v>1074</v>
      </c>
      <c r="O26" s="485"/>
      <c r="P26" s="485"/>
      <c r="Q26" s="485"/>
      <c r="R26" s="485"/>
      <c r="S26" s="485"/>
      <c r="T26" s="485"/>
      <c r="U26" s="485"/>
      <c r="V26" s="485"/>
      <c r="W26" s="485"/>
      <c r="X26" s="485"/>
      <c r="Y26" s="485"/>
      <c r="Z26" s="485"/>
      <c r="AA26" s="485"/>
      <c r="AB26" s="485"/>
    </row>
    <row r="27" spans="1:28" ht="15" thickBot="1" x14ac:dyDescent="0.4">
      <c r="A27" s="234"/>
      <c r="B27" s="486"/>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row>
    <row r="28" spans="1:28" ht="35.25" customHeight="1" thickBot="1" x14ac:dyDescent="0.4">
      <c r="A28" s="234"/>
      <c r="B28" s="488" t="s">
        <v>839</v>
      </c>
      <c r="C28" s="489"/>
      <c r="D28" s="489"/>
      <c r="E28" s="489"/>
      <c r="F28" s="489"/>
      <c r="G28" s="489"/>
      <c r="H28" s="490"/>
      <c r="I28" s="667" t="s">
        <v>466</v>
      </c>
      <c r="J28" s="668"/>
      <c r="K28" s="668"/>
      <c r="L28" s="782"/>
      <c r="M28" s="500" t="s">
        <v>22</v>
      </c>
      <c r="N28" s="501"/>
      <c r="O28" s="501"/>
      <c r="P28" s="501"/>
      <c r="Q28" s="501"/>
      <c r="R28" s="501"/>
      <c r="S28" s="501"/>
      <c r="T28" s="501"/>
      <c r="U28" s="501"/>
      <c r="V28" s="501"/>
      <c r="W28" s="502"/>
      <c r="X28" s="500" t="s">
        <v>18</v>
      </c>
      <c r="Y28" s="501"/>
      <c r="Z28" s="501"/>
      <c r="AA28" s="501"/>
      <c r="AB28" s="501"/>
    </row>
    <row r="29" spans="1:28" ht="14.5" customHeight="1" x14ac:dyDescent="0.35">
      <c r="A29" s="671"/>
      <c r="B29" s="776"/>
      <c r="C29" s="777"/>
      <c r="D29" s="777"/>
      <c r="E29" s="777"/>
      <c r="F29" s="777"/>
      <c r="G29" s="777"/>
      <c r="H29" s="778"/>
      <c r="I29" s="619"/>
      <c r="J29" s="620"/>
      <c r="K29" s="620"/>
      <c r="L29" s="819"/>
      <c r="M29" s="784" t="s">
        <v>1448</v>
      </c>
      <c r="N29" s="785"/>
      <c r="O29" s="785"/>
      <c r="P29" s="785"/>
      <c r="Q29" s="785"/>
      <c r="R29" s="785"/>
      <c r="S29" s="785"/>
      <c r="T29" s="785"/>
      <c r="U29" s="785"/>
      <c r="V29" s="785"/>
      <c r="W29" s="786"/>
      <c r="X29" s="793" t="s">
        <v>20</v>
      </c>
      <c r="Y29" s="794"/>
      <c r="Z29" s="794"/>
      <c r="AA29" s="794"/>
      <c r="AB29" s="794"/>
    </row>
    <row r="30" spans="1:28" ht="14.5" customHeight="1" thickBot="1" x14ac:dyDescent="0.4">
      <c r="A30" s="671"/>
      <c r="B30" s="491"/>
      <c r="C30" s="492"/>
      <c r="D30" s="492"/>
      <c r="E30" s="492"/>
      <c r="F30" s="492"/>
      <c r="G30" s="492"/>
      <c r="H30" s="493"/>
      <c r="I30" s="669"/>
      <c r="J30" s="670"/>
      <c r="K30" s="670"/>
      <c r="L30" s="783"/>
      <c r="M30" s="790" t="s">
        <v>1449</v>
      </c>
      <c r="N30" s="791"/>
      <c r="O30" s="791"/>
      <c r="P30" s="791"/>
      <c r="Q30" s="791"/>
      <c r="R30" s="791"/>
      <c r="S30" s="791"/>
      <c r="T30" s="791"/>
      <c r="U30" s="791"/>
      <c r="V30" s="791"/>
      <c r="W30" s="792"/>
      <c r="X30" s="797"/>
      <c r="Y30" s="798"/>
      <c r="Z30" s="798"/>
      <c r="AA30" s="798"/>
      <c r="AB30" s="798"/>
    </row>
    <row r="31" spans="1:28" ht="14.25" customHeight="1" thickBot="1" x14ac:dyDescent="0.4">
      <c r="A31" s="234"/>
      <c r="B31" s="486"/>
      <c r="C31" s="487"/>
      <c r="D31" s="487"/>
      <c r="E31" s="487"/>
      <c r="F31" s="487"/>
      <c r="G31" s="487"/>
      <c r="H31" s="487"/>
      <c r="I31" s="487"/>
      <c r="J31" s="487"/>
      <c r="K31" s="487"/>
      <c r="L31" s="487"/>
      <c r="M31" s="487"/>
      <c r="N31" s="487"/>
      <c r="O31" s="487"/>
      <c r="P31" s="487"/>
      <c r="Q31" s="487"/>
      <c r="R31" s="487"/>
      <c r="S31" s="487"/>
      <c r="T31" s="487"/>
      <c r="U31" s="487"/>
      <c r="V31" s="487"/>
      <c r="W31" s="487"/>
      <c r="X31" s="487"/>
      <c r="Y31" s="487"/>
      <c r="Z31" s="487"/>
      <c r="AA31" s="487"/>
      <c r="AB31" s="487"/>
    </row>
    <row r="32" spans="1:28" ht="15" customHeight="1" thickBot="1" x14ac:dyDescent="0.4">
      <c r="A32" s="234"/>
      <c r="B32" s="560" t="s">
        <v>842</v>
      </c>
      <c r="C32" s="561"/>
      <c r="D32" s="561"/>
      <c r="E32" s="561"/>
      <c r="F32" s="561"/>
      <c r="G32" s="561"/>
      <c r="H32" s="561"/>
      <c r="I32" s="561"/>
      <c r="J32" s="562"/>
      <c r="K32" s="569" t="s">
        <v>35</v>
      </c>
      <c r="L32" s="570"/>
      <c r="M32" s="570"/>
      <c r="N32" s="570"/>
      <c r="O32" s="570"/>
      <c r="P32" s="570"/>
      <c r="Q32" s="570"/>
      <c r="R32" s="571"/>
      <c r="S32" s="572" t="s">
        <v>36</v>
      </c>
      <c r="T32" s="573"/>
      <c r="U32" s="573"/>
      <c r="V32" s="573"/>
      <c r="W32" s="574"/>
      <c r="X32" s="575" t="s">
        <v>37</v>
      </c>
      <c r="Y32" s="576"/>
      <c r="Z32" s="576"/>
      <c r="AA32" s="576"/>
      <c r="AB32" s="576"/>
    </row>
    <row r="33" spans="1:28" x14ac:dyDescent="0.35">
      <c r="A33" s="234"/>
      <c r="B33" s="563"/>
      <c r="C33" s="564"/>
      <c r="D33" s="564"/>
      <c r="E33" s="564"/>
      <c r="F33" s="564"/>
      <c r="G33" s="564"/>
      <c r="H33" s="564"/>
      <c r="I33" s="564"/>
      <c r="J33" s="565"/>
      <c r="K33" s="577" t="s">
        <v>38</v>
      </c>
      <c r="L33" s="578"/>
      <c r="M33" s="578"/>
      <c r="N33" s="579"/>
      <c r="O33" s="580" t="s">
        <v>39</v>
      </c>
      <c r="P33" s="578"/>
      <c r="Q33" s="578"/>
      <c r="R33" s="579"/>
      <c r="S33" s="580" t="s">
        <v>38</v>
      </c>
      <c r="T33" s="579"/>
      <c r="U33" s="580" t="s">
        <v>39</v>
      </c>
      <c r="V33" s="578"/>
      <c r="W33" s="579"/>
      <c r="X33" s="506" t="s">
        <v>38</v>
      </c>
      <c r="Y33" s="507"/>
      <c r="Z33" s="506" t="s">
        <v>39</v>
      </c>
      <c r="AA33" s="581"/>
      <c r="AB33" s="507"/>
    </row>
    <row r="34" spans="1:28" s="127" customFormat="1" ht="15" customHeight="1" thickBot="1" x14ac:dyDescent="0.4">
      <c r="A34" s="234"/>
      <c r="B34" s="566"/>
      <c r="C34" s="567"/>
      <c r="D34" s="567"/>
      <c r="E34" s="567"/>
      <c r="F34" s="567"/>
      <c r="G34" s="567"/>
      <c r="H34" s="567"/>
      <c r="I34" s="567"/>
      <c r="J34" s="568"/>
      <c r="K34" s="799">
        <v>0</v>
      </c>
      <c r="L34" s="800"/>
      <c r="M34" s="800"/>
      <c r="N34" s="801"/>
      <c r="O34" s="802">
        <v>0.3</v>
      </c>
      <c r="P34" s="800"/>
      <c r="Q34" s="800"/>
      <c r="R34" s="801"/>
      <c r="S34" s="802">
        <v>0.31</v>
      </c>
      <c r="T34" s="801"/>
      <c r="U34" s="802">
        <v>0.59</v>
      </c>
      <c r="V34" s="800"/>
      <c r="W34" s="801"/>
      <c r="X34" s="802">
        <v>0.6</v>
      </c>
      <c r="Y34" s="801"/>
      <c r="Z34" s="554">
        <v>1</v>
      </c>
      <c r="AA34" s="555"/>
      <c r="AB34" s="556"/>
    </row>
    <row r="35" spans="1:28" s="127" customFormat="1" ht="15" customHeight="1" thickBot="1" x14ac:dyDescent="0.4">
      <c r="A35" s="234"/>
      <c r="B35" s="729"/>
      <c r="C35" s="730"/>
      <c r="D35" s="730"/>
      <c r="E35" s="730"/>
      <c r="F35" s="730"/>
      <c r="G35" s="730"/>
      <c r="H35" s="730"/>
      <c r="I35" s="730"/>
      <c r="J35" s="730"/>
      <c r="K35" s="730"/>
      <c r="L35" s="730"/>
      <c r="M35" s="730"/>
      <c r="N35" s="730"/>
      <c r="O35" s="730"/>
      <c r="P35" s="730"/>
      <c r="Q35" s="730"/>
      <c r="R35" s="730"/>
      <c r="S35" s="730"/>
      <c r="T35" s="730"/>
      <c r="U35" s="730"/>
      <c r="V35" s="730"/>
      <c r="W35" s="730"/>
      <c r="X35" s="730"/>
      <c r="Y35" s="730"/>
      <c r="Z35" s="730"/>
      <c r="AA35" s="730"/>
      <c r="AB35" s="730"/>
    </row>
    <row r="36" spans="1:28" s="127" customFormat="1" ht="27" customHeight="1" thickBot="1" x14ac:dyDescent="0.4">
      <c r="A36" s="437"/>
      <c r="B36" s="488" t="s">
        <v>40</v>
      </c>
      <c r="C36" s="489"/>
      <c r="D36" s="489"/>
      <c r="E36" s="489"/>
      <c r="F36" s="489"/>
      <c r="G36" s="489"/>
      <c r="H36" s="489"/>
      <c r="I36" s="489"/>
      <c r="J36" s="489"/>
      <c r="K36" s="489"/>
      <c r="L36" s="489"/>
      <c r="M36" s="489"/>
      <c r="N36" s="489"/>
      <c r="O36" s="489"/>
      <c r="P36" s="489"/>
      <c r="Q36" s="489"/>
      <c r="R36" s="489"/>
      <c r="S36" s="489"/>
      <c r="T36" s="489"/>
      <c r="U36" s="489"/>
      <c r="V36" s="489"/>
      <c r="W36" s="489"/>
      <c r="X36" s="489"/>
      <c r="Y36" s="489"/>
      <c r="Z36" s="489"/>
      <c r="AA36" s="489"/>
      <c r="AB36" s="489"/>
    </row>
    <row r="37" spans="1:28" s="127" customFormat="1" ht="26.5" customHeight="1" thickBot="1" x14ac:dyDescent="0.4">
      <c r="A37" s="437"/>
      <c r="B37" s="500" t="s">
        <v>41</v>
      </c>
      <c r="C37" s="501"/>
      <c r="D37" s="501"/>
      <c r="E37" s="501"/>
      <c r="F37" s="501"/>
      <c r="G37" s="501"/>
      <c r="H37" s="214" t="s">
        <v>977</v>
      </c>
      <c r="I37" s="224" t="s">
        <v>978</v>
      </c>
      <c r="J37" s="213" t="s">
        <v>42</v>
      </c>
      <c r="K37" s="557" t="s">
        <v>43</v>
      </c>
      <c r="L37" s="558"/>
      <c r="M37" s="558"/>
      <c r="N37" s="558"/>
      <c r="O37" s="558"/>
      <c r="P37" s="558"/>
      <c r="Q37" s="558"/>
      <c r="R37" s="558"/>
      <c r="S37" s="558"/>
      <c r="T37" s="558"/>
      <c r="U37" s="558"/>
      <c r="V37" s="558"/>
      <c r="W37" s="558"/>
      <c r="X37" s="558"/>
      <c r="Y37" s="558"/>
      <c r="Z37" s="558"/>
      <c r="AA37" s="558"/>
      <c r="AB37" s="559"/>
    </row>
    <row r="38" spans="1:28" s="127" customFormat="1" ht="28" customHeight="1" x14ac:dyDescent="0.35">
      <c r="A38" s="437"/>
      <c r="B38" s="877" t="s">
        <v>467</v>
      </c>
      <c r="C38" s="878"/>
      <c r="D38" s="878"/>
      <c r="E38" s="878"/>
      <c r="F38" s="878"/>
      <c r="G38" s="2426"/>
      <c r="H38" s="315">
        <v>3950</v>
      </c>
      <c r="I38" s="315">
        <v>6544</v>
      </c>
      <c r="J38" s="264">
        <v>0.60360000000000003</v>
      </c>
      <c r="K38" s="738" t="s">
        <v>468</v>
      </c>
      <c r="L38" s="739"/>
      <c r="M38" s="739"/>
      <c r="N38" s="739"/>
      <c r="O38" s="739"/>
      <c r="P38" s="739"/>
      <c r="Q38" s="739"/>
      <c r="R38" s="739"/>
      <c r="S38" s="739"/>
      <c r="T38" s="739"/>
      <c r="U38" s="739"/>
      <c r="V38" s="739"/>
      <c r="W38" s="739"/>
      <c r="X38" s="739"/>
      <c r="Y38" s="739"/>
      <c r="Z38" s="739"/>
      <c r="AA38" s="739"/>
      <c r="AB38" s="740"/>
    </row>
    <row r="39" spans="1:28" s="127" customFormat="1" ht="28" customHeight="1" x14ac:dyDescent="0.35">
      <c r="A39" s="437"/>
      <c r="B39" s="912" t="s">
        <v>469</v>
      </c>
      <c r="C39" s="913"/>
      <c r="D39" s="913"/>
      <c r="E39" s="913"/>
      <c r="F39" s="913"/>
      <c r="G39" s="2425"/>
      <c r="H39" s="317">
        <v>3542</v>
      </c>
      <c r="I39" s="317">
        <v>5703</v>
      </c>
      <c r="J39" s="264">
        <v>0.62109999999999999</v>
      </c>
      <c r="K39" s="738" t="s">
        <v>732</v>
      </c>
      <c r="L39" s="739"/>
      <c r="M39" s="739"/>
      <c r="N39" s="739"/>
      <c r="O39" s="739"/>
      <c r="P39" s="739"/>
      <c r="Q39" s="739"/>
      <c r="R39" s="739"/>
      <c r="S39" s="739"/>
      <c r="T39" s="739"/>
      <c r="U39" s="739"/>
      <c r="V39" s="739"/>
      <c r="W39" s="739"/>
      <c r="X39" s="739"/>
      <c r="Y39" s="739"/>
      <c r="Z39" s="739"/>
      <c r="AA39" s="739"/>
      <c r="AB39" s="740"/>
    </row>
    <row r="40" spans="1:28" s="127" customFormat="1" ht="56" customHeight="1" x14ac:dyDescent="0.35">
      <c r="A40" s="437"/>
      <c r="B40" s="912" t="s">
        <v>470</v>
      </c>
      <c r="C40" s="913"/>
      <c r="D40" s="913"/>
      <c r="E40" s="913"/>
      <c r="F40" s="913"/>
      <c r="G40" s="2425"/>
      <c r="H40" s="317">
        <v>5313</v>
      </c>
      <c r="I40" s="317">
        <v>7372</v>
      </c>
      <c r="J40" s="264">
        <v>0.72070000000000001</v>
      </c>
      <c r="K40" s="738" t="s">
        <v>1450</v>
      </c>
      <c r="L40" s="739"/>
      <c r="M40" s="739"/>
      <c r="N40" s="739"/>
      <c r="O40" s="739"/>
      <c r="P40" s="739"/>
      <c r="Q40" s="739"/>
      <c r="R40" s="739"/>
      <c r="S40" s="739"/>
      <c r="T40" s="739"/>
      <c r="U40" s="739"/>
      <c r="V40" s="739"/>
      <c r="W40" s="739"/>
      <c r="X40" s="739"/>
      <c r="Y40" s="739"/>
      <c r="Z40" s="739"/>
      <c r="AA40" s="739"/>
      <c r="AB40" s="740"/>
    </row>
    <row r="41" spans="1:28" s="127" customFormat="1" ht="84" customHeight="1" thickBot="1" x14ac:dyDescent="0.4">
      <c r="A41" s="437"/>
      <c r="B41" s="912" t="s">
        <v>471</v>
      </c>
      <c r="C41" s="913"/>
      <c r="D41" s="913"/>
      <c r="E41" s="913"/>
      <c r="F41" s="913"/>
      <c r="G41" s="913"/>
      <c r="H41" s="461">
        <v>15121</v>
      </c>
      <c r="I41" s="317">
        <v>17194</v>
      </c>
      <c r="J41" s="264">
        <v>0.87939999999999996</v>
      </c>
      <c r="K41" s="738" t="s">
        <v>1451</v>
      </c>
      <c r="L41" s="739"/>
      <c r="M41" s="739"/>
      <c r="N41" s="739"/>
      <c r="O41" s="739"/>
      <c r="P41" s="739"/>
      <c r="Q41" s="739"/>
      <c r="R41" s="739"/>
      <c r="S41" s="739"/>
      <c r="T41" s="739"/>
      <c r="U41" s="739"/>
      <c r="V41" s="739"/>
      <c r="W41" s="739"/>
      <c r="X41" s="739"/>
      <c r="Y41" s="739"/>
      <c r="Z41" s="739"/>
      <c r="AA41" s="739"/>
      <c r="AB41" s="740"/>
    </row>
    <row r="42" spans="1:28" s="127" customFormat="1" ht="15" thickBot="1" x14ac:dyDescent="0.4">
      <c r="A42" s="437"/>
      <c r="B42" s="661" t="s">
        <v>46</v>
      </c>
      <c r="C42" s="662"/>
      <c r="D42" s="662"/>
      <c r="E42" s="662"/>
      <c r="F42" s="662"/>
      <c r="G42" s="663"/>
      <c r="H42" s="227">
        <v>27926</v>
      </c>
      <c r="I42" s="227">
        <v>36813</v>
      </c>
      <c r="J42" s="219">
        <v>0.76</v>
      </c>
      <c r="K42" s="664"/>
      <c r="L42" s="665"/>
      <c r="M42" s="665"/>
      <c r="N42" s="665"/>
      <c r="O42" s="665"/>
      <c r="P42" s="665"/>
      <c r="Q42" s="665"/>
      <c r="R42" s="665"/>
      <c r="S42" s="665"/>
      <c r="T42" s="665"/>
      <c r="U42" s="665"/>
      <c r="V42" s="665"/>
      <c r="W42" s="665"/>
      <c r="X42" s="665"/>
      <c r="Y42" s="665"/>
      <c r="Z42" s="665"/>
      <c r="AA42" s="665"/>
      <c r="AB42" s="666"/>
    </row>
    <row r="43" spans="1:28" s="127" customFormat="1" ht="15" thickBot="1" x14ac:dyDescent="0.4">
      <c r="A43" s="437"/>
      <c r="B43" s="486"/>
      <c r="C43" s="487"/>
      <c r="D43" s="487"/>
      <c r="E43" s="487"/>
      <c r="F43" s="487"/>
      <c r="G43" s="487"/>
      <c r="H43" s="487"/>
      <c r="I43" s="487"/>
      <c r="J43" s="487"/>
      <c r="K43" s="487"/>
      <c r="L43" s="487"/>
      <c r="M43" s="487"/>
      <c r="N43" s="487"/>
      <c r="O43" s="487"/>
      <c r="P43" s="487"/>
      <c r="Q43" s="487"/>
      <c r="R43" s="487"/>
      <c r="S43" s="487"/>
      <c r="T43" s="487"/>
      <c r="U43" s="487"/>
      <c r="V43" s="487"/>
      <c r="W43" s="487"/>
      <c r="X43" s="487"/>
      <c r="Y43" s="487"/>
      <c r="Z43" s="487"/>
      <c r="AA43" s="487"/>
      <c r="AB43" s="487"/>
    </row>
    <row r="44" spans="1:28" s="127" customFormat="1" ht="15" customHeight="1" thickBot="1" x14ac:dyDescent="0.4">
      <c r="A44" s="437"/>
      <c r="B44" s="500" t="s">
        <v>855</v>
      </c>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row>
    <row r="45" spans="1:28" ht="14.5" customHeight="1" x14ac:dyDescent="0.35">
      <c r="A45" s="234"/>
      <c r="B45" s="667" t="s">
        <v>71</v>
      </c>
      <c r="C45" s="668"/>
      <c r="D45" s="668"/>
      <c r="E45" s="668"/>
      <c r="F45" s="668"/>
      <c r="G45" s="668"/>
      <c r="H45" s="668"/>
      <c r="I45" s="668"/>
      <c r="J45" s="668"/>
      <c r="K45" s="668"/>
      <c r="L45" s="668"/>
      <c r="M45" s="668"/>
      <c r="N45" s="668"/>
      <c r="O45" s="668"/>
      <c r="P45" s="668"/>
      <c r="Q45" s="668"/>
      <c r="R45" s="668"/>
      <c r="S45" s="668"/>
      <c r="T45" s="668"/>
      <c r="U45" s="668"/>
      <c r="V45" s="668"/>
      <c r="W45" s="668"/>
      <c r="X45" s="668"/>
      <c r="Y45" s="668"/>
      <c r="Z45" s="668"/>
      <c r="AA45" s="668"/>
      <c r="AB45" s="668"/>
    </row>
    <row r="46" spans="1:28" x14ac:dyDescent="0.35">
      <c r="A46" s="234"/>
      <c r="B46" s="619"/>
      <c r="C46" s="620"/>
      <c r="D46" s="620"/>
      <c r="E46" s="620"/>
      <c r="F46" s="620"/>
      <c r="G46" s="620"/>
      <c r="H46" s="620"/>
      <c r="I46" s="620"/>
      <c r="J46" s="620"/>
      <c r="K46" s="620"/>
      <c r="L46" s="620"/>
      <c r="M46" s="620"/>
      <c r="N46" s="620"/>
      <c r="O46" s="620"/>
      <c r="P46" s="620"/>
      <c r="Q46" s="620"/>
      <c r="R46" s="620"/>
      <c r="S46" s="620"/>
      <c r="T46" s="620"/>
      <c r="U46" s="620"/>
      <c r="V46" s="620"/>
      <c r="W46" s="620"/>
      <c r="X46" s="620"/>
      <c r="Y46" s="620"/>
      <c r="Z46" s="620"/>
      <c r="AA46" s="620"/>
      <c r="AB46" s="620"/>
    </row>
    <row r="47" spans="1:28" x14ac:dyDescent="0.35">
      <c r="A47" s="234"/>
      <c r="B47" s="619"/>
      <c r="C47" s="620"/>
      <c r="D47" s="620"/>
      <c r="E47" s="620"/>
      <c r="F47" s="620"/>
      <c r="G47" s="620"/>
      <c r="H47" s="620"/>
      <c r="I47" s="620"/>
      <c r="J47" s="620"/>
      <c r="K47" s="620"/>
      <c r="L47" s="620"/>
      <c r="M47" s="620"/>
      <c r="N47" s="620"/>
      <c r="O47" s="620"/>
      <c r="P47" s="620"/>
      <c r="Q47" s="620"/>
      <c r="R47" s="620"/>
      <c r="S47" s="620"/>
      <c r="T47" s="620"/>
      <c r="U47" s="620"/>
      <c r="V47" s="620"/>
      <c r="W47" s="620"/>
      <c r="X47" s="620"/>
      <c r="Y47" s="620"/>
      <c r="Z47" s="620"/>
      <c r="AA47" s="620"/>
      <c r="AB47" s="620"/>
    </row>
    <row r="48" spans="1:28" x14ac:dyDescent="0.35">
      <c r="A48" s="234"/>
      <c r="B48" s="619"/>
      <c r="C48" s="620"/>
      <c r="D48" s="620"/>
      <c r="E48" s="620"/>
      <c r="F48" s="620"/>
      <c r="G48" s="620"/>
      <c r="H48" s="620"/>
      <c r="I48" s="620"/>
      <c r="J48" s="620"/>
      <c r="K48" s="620"/>
      <c r="L48" s="620"/>
      <c r="M48" s="620"/>
      <c r="N48" s="620"/>
      <c r="O48" s="620"/>
      <c r="P48" s="620"/>
      <c r="Q48" s="620"/>
      <c r="R48" s="620"/>
      <c r="S48" s="620"/>
      <c r="T48" s="620"/>
      <c r="U48" s="620"/>
      <c r="V48" s="620"/>
      <c r="W48" s="620"/>
      <c r="X48" s="620"/>
      <c r="Y48" s="620"/>
      <c r="Z48" s="620"/>
      <c r="AA48" s="620"/>
      <c r="AB48" s="620"/>
    </row>
    <row r="49" spans="1:28" x14ac:dyDescent="0.35">
      <c r="A49" s="234"/>
      <c r="B49" s="619"/>
      <c r="C49" s="620"/>
      <c r="D49" s="620"/>
      <c r="E49" s="620"/>
      <c r="F49" s="620"/>
      <c r="G49" s="620"/>
      <c r="H49" s="620"/>
      <c r="I49" s="620"/>
      <c r="J49" s="620"/>
      <c r="K49" s="620"/>
      <c r="L49" s="620"/>
      <c r="M49" s="620"/>
      <c r="N49" s="620"/>
      <c r="O49" s="620"/>
      <c r="P49" s="620"/>
      <c r="Q49" s="620"/>
      <c r="R49" s="620"/>
      <c r="S49" s="620"/>
      <c r="T49" s="620"/>
      <c r="U49" s="620"/>
      <c r="V49" s="620"/>
      <c r="W49" s="620"/>
      <c r="X49" s="620"/>
      <c r="Y49" s="620"/>
      <c r="Z49" s="620"/>
      <c r="AA49" s="620"/>
      <c r="AB49" s="620"/>
    </row>
    <row r="50" spans="1:28" x14ac:dyDescent="0.35">
      <c r="A50" s="234"/>
      <c r="B50" s="619"/>
      <c r="C50" s="620"/>
      <c r="D50" s="620"/>
      <c r="E50" s="620"/>
      <c r="F50" s="620"/>
      <c r="G50" s="620"/>
      <c r="H50" s="620"/>
      <c r="I50" s="620"/>
      <c r="J50" s="620"/>
      <c r="K50" s="620"/>
      <c r="L50" s="620"/>
      <c r="M50" s="620"/>
      <c r="N50" s="620"/>
      <c r="O50" s="620"/>
      <c r="P50" s="620"/>
      <c r="Q50" s="620"/>
      <c r="R50" s="620"/>
      <c r="S50" s="620"/>
      <c r="T50" s="620"/>
      <c r="U50" s="620"/>
      <c r="V50" s="620"/>
      <c r="W50" s="620"/>
      <c r="X50" s="620"/>
      <c r="Y50" s="620"/>
      <c r="Z50" s="620"/>
      <c r="AA50" s="620"/>
      <c r="AB50" s="620"/>
    </row>
    <row r="51" spans="1:28" x14ac:dyDescent="0.35">
      <c r="A51" s="234"/>
      <c r="B51" s="619"/>
      <c r="C51" s="620"/>
      <c r="D51" s="620"/>
      <c r="E51" s="620"/>
      <c r="F51" s="620"/>
      <c r="G51" s="620"/>
      <c r="H51" s="620"/>
      <c r="I51" s="620"/>
      <c r="J51" s="620"/>
      <c r="K51" s="620"/>
      <c r="L51" s="620"/>
      <c r="M51" s="620"/>
      <c r="N51" s="620"/>
      <c r="O51" s="620"/>
      <c r="P51" s="620"/>
      <c r="Q51" s="620"/>
      <c r="R51" s="620"/>
      <c r="S51" s="620"/>
      <c r="T51" s="620"/>
      <c r="U51" s="620"/>
      <c r="V51" s="620"/>
      <c r="W51" s="620"/>
      <c r="X51" s="620"/>
      <c r="Y51" s="620"/>
      <c r="Z51" s="620"/>
      <c r="AA51" s="620"/>
      <c r="AB51" s="620"/>
    </row>
    <row r="52" spans="1:28" x14ac:dyDescent="0.35">
      <c r="A52" s="234"/>
      <c r="B52" s="619"/>
      <c r="C52" s="620"/>
      <c r="D52" s="620"/>
      <c r="E52" s="620"/>
      <c r="F52" s="620"/>
      <c r="G52" s="620"/>
      <c r="H52" s="620"/>
      <c r="I52" s="620"/>
      <c r="J52" s="620"/>
      <c r="K52" s="620"/>
      <c r="L52" s="620"/>
      <c r="M52" s="620"/>
      <c r="N52" s="620"/>
      <c r="O52" s="620"/>
      <c r="P52" s="620"/>
      <c r="Q52" s="620"/>
      <c r="R52" s="620"/>
      <c r="S52" s="620"/>
      <c r="T52" s="620"/>
      <c r="U52" s="620"/>
      <c r="V52" s="620"/>
      <c r="W52" s="620"/>
      <c r="X52" s="620"/>
      <c r="Y52" s="620"/>
      <c r="Z52" s="620"/>
      <c r="AA52" s="620"/>
      <c r="AB52" s="620"/>
    </row>
    <row r="53" spans="1:28" x14ac:dyDescent="0.35">
      <c r="A53" s="234"/>
      <c r="B53" s="619"/>
      <c r="C53" s="620"/>
      <c r="D53" s="620"/>
      <c r="E53" s="62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row>
    <row r="54" spans="1:28" ht="15" thickBot="1" x14ac:dyDescent="0.4">
      <c r="A54" s="234"/>
      <c r="B54" s="669"/>
      <c r="C54" s="670"/>
      <c r="D54" s="670"/>
      <c r="E54" s="670"/>
      <c r="F54" s="670"/>
      <c r="G54" s="670"/>
      <c r="H54" s="670"/>
      <c r="I54" s="670"/>
      <c r="J54" s="670"/>
      <c r="K54" s="670"/>
      <c r="L54" s="670"/>
      <c r="M54" s="670"/>
      <c r="N54" s="670"/>
      <c r="O54" s="670"/>
      <c r="P54" s="670"/>
      <c r="Q54" s="670"/>
      <c r="R54" s="670"/>
      <c r="S54" s="670"/>
      <c r="T54" s="670"/>
      <c r="U54" s="670"/>
      <c r="V54" s="670"/>
      <c r="W54" s="670"/>
      <c r="X54" s="670"/>
      <c r="Y54" s="670"/>
      <c r="Z54" s="670"/>
      <c r="AA54" s="670"/>
      <c r="AB54" s="670"/>
    </row>
    <row r="55" spans="1:28" ht="15" thickBot="1" x14ac:dyDescent="0.4">
      <c r="A55" s="234"/>
      <c r="B55" s="486"/>
      <c r="C55" s="487"/>
      <c r="D55" s="487"/>
      <c r="E55" s="487"/>
      <c r="F55" s="487"/>
      <c r="G55" s="487"/>
      <c r="H55" s="487"/>
      <c r="I55" s="487"/>
      <c r="J55" s="487"/>
      <c r="K55" s="487"/>
      <c r="L55" s="487"/>
      <c r="M55" s="487"/>
      <c r="N55" s="487"/>
      <c r="O55" s="487"/>
      <c r="P55" s="487"/>
      <c r="Q55" s="487"/>
      <c r="R55" s="487"/>
      <c r="S55" s="487"/>
      <c r="T55" s="487"/>
      <c r="U55" s="487"/>
      <c r="V55" s="487"/>
      <c r="W55" s="487"/>
      <c r="X55" s="487"/>
      <c r="Y55" s="487"/>
      <c r="Z55" s="487"/>
      <c r="AA55" s="487"/>
      <c r="AB55" s="487"/>
    </row>
    <row r="56" spans="1:28" ht="29" customHeight="1" x14ac:dyDescent="0.35">
      <c r="A56" s="671"/>
      <c r="B56" s="672" t="s">
        <v>41</v>
      </c>
      <c r="C56" s="673"/>
      <c r="D56" s="673"/>
      <c r="E56" s="673"/>
      <c r="F56" s="673"/>
      <c r="G56" s="674"/>
      <c r="H56" s="678" t="s">
        <v>595</v>
      </c>
      <c r="I56" s="674"/>
      <c r="J56" s="678" t="s">
        <v>595</v>
      </c>
      <c r="K56" s="673"/>
      <c r="L56" s="673"/>
      <c r="M56" s="674"/>
      <c r="N56" s="678" t="s">
        <v>49</v>
      </c>
      <c r="O56" s="673"/>
      <c r="P56" s="673"/>
      <c r="Q56" s="673"/>
      <c r="R56" s="673"/>
      <c r="S56" s="673"/>
      <c r="T56" s="673"/>
      <c r="U56" s="674"/>
      <c r="V56" s="680" t="s">
        <v>50</v>
      </c>
      <c r="W56" s="681"/>
      <c r="X56" s="681"/>
      <c r="Y56" s="681"/>
      <c r="Z56" s="681"/>
      <c r="AA56" s="681"/>
      <c r="AB56" s="682"/>
    </row>
    <row r="57" spans="1:28" ht="58" customHeight="1" x14ac:dyDescent="0.35">
      <c r="A57" s="671"/>
      <c r="B57" s="675"/>
      <c r="C57" s="676"/>
      <c r="D57" s="676"/>
      <c r="E57" s="676"/>
      <c r="F57" s="676"/>
      <c r="G57" s="677"/>
      <c r="H57" s="679" t="s">
        <v>816</v>
      </c>
      <c r="I57" s="677"/>
      <c r="J57" s="679" t="s">
        <v>596</v>
      </c>
      <c r="K57" s="676"/>
      <c r="L57" s="676"/>
      <c r="M57" s="677"/>
      <c r="N57" s="679"/>
      <c r="O57" s="676"/>
      <c r="P57" s="676"/>
      <c r="Q57" s="676"/>
      <c r="R57" s="676"/>
      <c r="S57" s="676"/>
      <c r="T57" s="676"/>
      <c r="U57" s="677"/>
      <c r="V57" s="683"/>
      <c r="W57" s="684"/>
      <c r="X57" s="684"/>
      <c r="Y57" s="684"/>
      <c r="Z57" s="684"/>
      <c r="AA57" s="684"/>
      <c r="AB57" s="685"/>
    </row>
    <row r="58" spans="1:28" ht="72.5" customHeight="1" x14ac:dyDescent="0.35">
      <c r="A58" s="234"/>
      <c r="B58" s="686" t="s">
        <v>467</v>
      </c>
      <c r="C58" s="687"/>
      <c r="D58" s="687"/>
      <c r="E58" s="687"/>
      <c r="F58" s="687"/>
      <c r="G58" s="688"/>
      <c r="H58" s="692" t="s">
        <v>51</v>
      </c>
      <c r="I58" s="688"/>
      <c r="J58" s="2427">
        <v>0.60360000000000003</v>
      </c>
      <c r="K58" s="2428"/>
      <c r="L58" s="2428"/>
      <c r="M58" s="2429"/>
      <c r="N58" s="766" t="s">
        <v>472</v>
      </c>
      <c r="O58" s="767"/>
      <c r="P58" s="767"/>
      <c r="Q58" s="767"/>
      <c r="R58" s="767"/>
      <c r="S58" s="767"/>
      <c r="T58" s="767"/>
      <c r="U58" s="768"/>
      <c r="V58" s="766" t="s">
        <v>473</v>
      </c>
      <c r="W58" s="767"/>
      <c r="X58" s="767"/>
      <c r="Y58" s="767"/>
      <c r="Z58" s="767"/>
      <c r="AA58" s="767"/>
      <c r="AB58" s="768"/>
    </row>
    <row r="59" spans="1:28" ht="72.5" customHeight="1" x14ac:dyDescent="0.35">
      <c r="A59" s="234"/>
      <c r="B59" s="686" t="s">
        <v>469</v>
      </c>
      <c r="C59" s="687"/>
      <c r="D59" s="687"/>
      <c r="E59" s="687"/>
      <c r="F59" s="687"/>
      <c r="G59" s="688"/>
      <c r="H59" s="692" t="s">
        <v>51</v>
      </c>
      <c r="I59" s="688"/>
      <c r="J59" s="2427">
        <v>0.62109999999999999</v>
      </c>
      <c r="K59" s="2428"/>
      <c r="L59" s="2428"/>
      <c r="M59" s="2429"/>
      <c r="N59" s="766" t="s">
        <v>733</v>
      </c>
      <c r="O59" s="767"/>
      <c r="P59" s="767"/>
      <c r="Q59" s="767"/>
      <c r="R59" s="767"/>
      <c r="S59" s="767"/>
      <c r="T59" s="767"/>
      <c r="U59" s="768"/>
      <c r="V59" s="766" t="s">
        <v>473</v>
      </c>
      <c r="W59" s="767"/>
      <c r="X59" s="767"/>
      <c r="Y59" s="767"/>
      <c r="Z59" s="767"/>
      <c r="AA59" s="767"/>
      <c r="AB59" s="768"/>
    </row>
    <row r="60" spans="1:28" ht="145" customHeight="1" x14ac:dyDescent="0.35">
      <c r="A60" s="234"/>
      <c r="B60" s="686" t="s">
        <v>470</v>
      </c>
      <c r="C60" s="687"/>
      <c r="D60" s="687"/>
      <c r="E60" s="687"/>
      <c r="F60" s="687"/>
      <c r="G60" s="688"/>
      <c r="H60" s="692" t="s">
        <v>51</v>
      </c>
      <c r="I60" s="688"/>
      <c r="J60" s="2427">
        <v>0.72070000000000001</v>
      </c>
      <c r="K60" s="2428"/>
      <c r="L60" s="2428"/>
      <c r="M60" s="2429"/>
      <c r="N60" s="766" t="s">
        <v>1452</v>
      </c>
      <c r="O60" s="767"/>
      <c r="P60" s="767"/>
      <c r="Q60" s="767"/>
      <c r="R60" s="767"/>
      <c r="S60" s="767"/>
      <c r="T60" s="767"/>
      <c r="U60" s="768"/>
      <c r="V60" s="766" t="s">
        <v>1453</v>
      </c>
      <c r="W60" s="767"/>
      <c r="X60" s="767"/>
      <c r="Y60" s="767"/>
      <c r="Z60" s="767"/>
      <c r="AA60" s="767"/>
      <c r="AB60" s="768"/>
    </row>
    <row r="61" spans="1:28" ht="145" customHeight="1" thickBot="1" x14ac:dyDescent="0.4">
      <c r="A61" s="234"/>
      <c r="B61" s="696" t="s">
        <v>471</v>
      </c>
      <c r="C61" s="697"/>
      <c r="D61" s="697"/>
      <c r="E61" s="697"/>
      <c r="F61" s="697"/>
      <c r="G61" s="698"/>
      <c r="H61" s="699" t="s">
        <v>51</v>
      </c>
      <c r="I61" s="698"/>
      <c r="J61" s="2430">
        <v>0.88</v>
      </c>
      <c r="K61" s="2431"/>
      <c r="L61" s="2431"/>
      <c r="M61" s="2432"/>
      <c r="N61" s="756" t="s">
        <v>1454</v>
      </c>
      <c r="O61" s="757"/>
      <c r="P61" s="757"/>
      <c r="Q61" s="757"/>
      <c r="R61" s="757"/>
      <c r="S61" s="757"/>
      <c r="T61" s="757"/>
      <c r="U61" s="758"/>
      <c r="V61" s="756" t="s">
        <v>1453</v>
      </c>
      <c r="W61" s="757"/>
      <c r="X61" s="757"/>
      <c r="Y61" s="757"/>
      <c r="Z61" s="757"/>
      <c r="AA61" s="757"/>
      <c r="AB61" s="758"/>
    </row>
    <row r="62" spans="1:28" ht="105" customHeight="1" thickBot="1" x14ac:dyDescent="0.4">
      <c r="A62" s="234"/>
      <c r="B62" s="503"/>
      <c r="C62" s="504"/>
      <c r="D62" s="504"/>
      <c r="E62" s="504"/>
      <c r="F62" s="504"/>
      <c r="G62" s="504"/>
      <c r="H62" s="504"/>
      <c r="I62" s="504"/>
      <c r="J62" s="504"/>
      <c r="K62" s="504"/>
      <c r="L62" s="504"/>
      <c r="M62" s="504"/>
      <c r="N62" s="504"/>
      <c r="O62" s="504"/>
      <c r="P62" s="504"/>
      <c r="Q62" s="504"/>
      <c r="R62" s="504"/>
      <c r="S62" s="504"/>
      <c r="T62" s="504"/>
      <c r="U62" s="504"/>
      <c r="V62" s="504"/>
      <c r="W62" s="504"/>
      <c r="X62" s="504"/>
      <c r="Y62" s="504"/>
      <c r="Z62" s="504"/>
      <c r="AA62" s="504"/>
      <c r="AB62" s="504"/>
    </row>
    <row r="63" spans="1:28" ht="96.65" customHeight="1" x14ac:dyDescent="0.35">
      <c r="A63" s="234"/>
      <c r="B63" s="714" t="s">
        <v>856</v>
      </c>
      <c r="C63" s="715"/>
      <c r="D63" s="715"/>
      <c r="E63" s="715"/>
      <c r="F63" s="715"/>
      <c r="G63" s="715"/>
      <c r="H63" s="715" t="s">
        <v>857</v>
      </c>
      <c r="I63" s="715"/>
      <c r="J63" s="715"/>
      <c r="K63" s="715"/>
      <c r="L63" s="715"/>
      <c r="M63" s="715"/>
      <c r="N63" s="715"/>
      <c r="O63" s="715"/>
      <c r="P63" s="715"/>
      <c r="Q63" s="715"/>
      <c r="R63" s="718"/>
      <c r="S63" s="714" t="s">
        <v>858</v>
      </c>
      <c r="T63" s="715"/>
      <c r="U63" s="715"/>
      <c r="V63" s="715"/>
      <c r="W63" s="715"/>
      <c r="X63" s="715"/>
      <c r="Y63" s="715"/>
      <c r="Z63" s="715"/>
      <c r="AA63" s="715"/>
      <c r="AB63" s="715"/>
    </row>
    <row r="64" spans="1:28" ht="14.5" customHeight="1" thickBot="1" x14ac:dyDescent="0.4">
      <c r="A64" s="234"/>
      <c r="B64" s="716"/>
      <c r="C64" s="717"/>
      <c r="D64" s="717"/>
      <c r="E64" s="717"/>
      <c r="F64" s="717"/>
      <c r="G64" s="717"/>
      <c r="H64" s="717"/>
      <c r="I64" s="717"/>
      <c r="J64" s="717"/>
      <c r="K64" s="717"/>
      <c r="L64" s="717"/>
      <c r="M64" s="717"/>
      <c r="N64" s="717"/>
      <c r="O64" s="717"/>
      <c r="P64" s="717"/>
      <c r="Q64" s="717"/>
      <c r="R64" s="719"/>
      <c r="S64" s="716"/>
      <c r="T64" s="717"/>
      <c r="U64" s="717"/>
      <c r="V64" s="717"/>
      <c r="W64" s="717"/>
      <c r="X64" s="717"/>
      <c r="Y64" s="717"/>
      <c r="Z64" s="717"/>
      <c r="AA64" s="717"/>
      <c r="AB64" s="717"/>
    </row>
    <row r="65" spans="1:28" ht="140" customHeight="1" thickBot="1" x14ac:dyDescent="0.4">
      <c r="A65" s="234"/>
      <c r="B65" s="720">
        <v>0.76</v>
      </c>
      <c r="C65" s="721"/>
      <c r="D65" s="721"/>
      <c r="E65" s="721"/>
      <c r="F65" s="721"/>
      <c r="G65" s="722"/>
      <c r="H65" s="902" t="s">
        <v>1455</v>
      </c>
      <c r="I65" s="903"/>
      <c r="J65" s="903"/>
      <c r="K65" s="903"/>
      <c r="L65" s="903"/>
      <c r="M65" s="903"/>
      <c r="N65" s="903"/>
      <c r="O65" s="903"/>
      <c r="P65" s="903"/>
      <c r="Q65" s="903"/>
      <c r="R65" s="904"/>
      <c r="S65" s="1248" t="s">
        <v>1456</v>
      </c>
      <c r="T65" s="1249"/>
      <c r="U65" s="1249"/>
      <c r="V65" s="1249"/>
      <c r="W65" s="1249"/>
      <c r="X65" s="1249"/>
      <c r="Y65" s="1249"/>
      <c r="Z65" s="1249"/>
      <c r="AA65" s="1249"/>
      <c r="AB65" s="1249"/>
    </row>
    <row r="66" spans="1:28" ht="15" thickBot="1" x14ac:dyDescent="0.4">
      <c r="A66" s="234"/>
      <c r="B66" s="700"/>
      <c r="C66" s="701"/>
      <c r="D66" s="701"/>
      <c r="E66" s="701"/>
      <c r="F66" s="701"/>
      <c r="G66" s="701"/>
      <c r="H66" s="701"/>
      <c r="I66" s="701"/>
      <c r="J66" s="701"/>
      <c r="K66" s="701"/>
      <c r="L66" s="701"/>
      <c r="M66" s="701"/>
      <c r="N66" s="701"/>
      <c r="O66" s="701"/>
      <c r="P66" s="701"/>
      <c r="Q66" s="701"/>
      <c r="R66" s="701"/>
      <c r="S66" s="701"/>
      <c r="T66" s="701"/>
      <c r="U66" s="701"/>
      <c r="V66" s="701"/>
      <c r="W66" s="701"/>
      <c r="X66" s="701"/>
      <c r="Y66" s="701"/>
      <c r="Z66" s="701"/>
      <c r="AA66" s="701"/>
      <c r="AB66" s="701"/>
    </row>
    <row r="67" spans="1:28" ht="14.5" customHeight="1" x14ac:dyDescent="0.35">
      <c r="A67" s="671"/>
      <c r="B67" s="702" t="s">
        <v>861</v>
      </c>
      <c r="C67" s="703"/>
      <c r="D67" s="703"/>
      <c r="E67" s="703"/>
      <c r="F67" s="703"/>
      <c r="G67" s="703"/>
      <c r="H67" s="704"/>
      <c r="I67" s="867" t="s">
        <v>1103</v>
      </c>
      <c r="J67" s="868"/>
      <c r="K67" s="868"/>
      <c r="L67" s="868"/>
      <c r="M67" s="868"/>
      <c r="N67" s="868"/>
      <c r="O67" s="868"/>
      <c r="P67" s="869"/>
      <c r="Q67" s="702" t="s">
        <v>863</v>
      </c>
      <c r="R67" s="703"/>
      <c r="S67" s="703"/>
      <c r="T67" s="703"/>
      <c r="U67" s="704"/>
      <c r="V67" s="784" t="s">
        <v>1106</v>
      </c>
      <c r="W67" s="785"/>
      <c r="X67" s="785"/>
      <c r="Y67" s="785"/>
      <c r="Z67" s="785"/>
      <c r="AA67" s="785"/>
      <c r="AB67" s="785"/>
    </row>
    <row r="68" spans="1:28" ht="14.5" customHeight="1" x14ac:dyDescent="0.35">
      <c r="A68" s="671"/>
      <c r="B68" s="705"/>
      <c r="C68" s="706"/>
      <c r="D68" s="706"/>
      <c r="E68" s="706"/>
      <c r="F68" s="706"/>
      <c r="G68" s="706"/>
      <c r="H68" s="707"/>
      <c r="I68" s="870" t="s">
        <v>1457</v>
      </c>
      <c r="J68" s="871"/>
      <c r="K68" s="871"/>
      <c r="L68" s="871"/>
      <c r="M68" s="871"/>
      <c r="N68" s="871"/>
      <c r="O68" s="871"/>
      <c r="P68" s="872"/>
      <c r="Q68" s="705"/>
      <c r="R68" s="706"/>
      <c r="S68" s="706"/>
      <c r="T68" s="706"/>
      <c r="U68" s="707"/>
      <c r="V68" s="787" t="s">
        <v>1108</v>
      </c>
      <c r="W68" s="788"/>
      <c r="X68" s="788"/>
      <c r="Y68" s="788"/>
      <c r="Z68" s="788"/>
      <c r="AA68" s="788"/>
      <c r="AB68" s="788"/>
    </row>
    <row r="69" spans="1:28" ht="14.5" customHeight="1" x14ac:dyDescent="0.35">
      <c r="A69" s="234"/>
      <c r="B69" s="705"/>
      <c r="C69" s="706"/>
      <c r="D69" s="706"/>
      <c r="E69" s="706"/>
      <c r="F69" s="706"/>
      <c r="G69" s="706"/>
      <c r="H69" s="707"/>
      <c r="I69" s="870" t="s">
        <v>1105</v>
      </c>
      <c r="J69" s="871"/>
      <c r="K69" s="871"/>
      <c r="L69" s="871"/>
      <c r="M69" s="871"/>
      <c r="N69" s="871"/>
      <c r="O69" s="871"/>
      <c r="P69" s="872"/>
      <c r="Q69" s="705"/>
      <c r="R69" s="706"/>
      <c r="S69" s="706"/>
      <c r="T69" s="706"/>
      <c r="U69" s="707"/>
      <c r="V69" s="787" t="s">
        <v>1108</v>
      </c>
      <c r="W69" s="788"/>
      <c r="X69" s="788"/>
      <c r="Y69" s="788"/>
      <c r="Z69" s="788"/>
      <c r="AA69" s="788"/>
      <c r="AB69" s="788"/>
    </row>
    <row r="70" spans="1:28" x14ac:dyDescent="0.35">
      <c r="A70" s="234"/>
      <c r="B70" s="234"/>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234"/>
      <c r="AB70" s="234"/>
    </row>
    <row r="71" spans="1:28" x14ac:dyDescent="0.35">
      <c r="A71" s="234"/>
      <c r="B71" s="234"/>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234"/>
      <c r="AB71" s="234"/>
    </row>
    <row r="72" spans="1:28" x14ac:dyDescent="0.35">
      <c r="A72" s="234"/>
      <c r="B72" s="234"/>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234"/>
      <c r="AB72" s="234"/>
    </row>
    <row r="73" spans="1:28" x14ac:dyDescent="0.35">
      <c r="A73" s="234"/>
      <c r="B73" s="234"/>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234"/>
      <c r="AB73" s="234"/>
    </row>
    <row r="74" spans="1:28" x14ac:dyDescent="0.35">
      <c r="A74" s="234"/>
      <c r="B74" s="234"/>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234"/>
      <c r="AB74" s="234"/>
    </row>
    <row r="75" spans="1:28" x14ac:dyDescent="0.35">
      <c r="A75" s="234"/>
      <c r="B75" s="234"/>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234"/>
      <c r="AB75" s="234"/>
    </row>
    <row r="76" spans="1:28" x14ac:dyDescent="0.35">
      <c r="A76" s="234"/>
      <c r="B76" s="234"/>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234"/>
      <c r="AB76" s="234"/>
    </row>
    <row r="77" spans="1:28" x14ac:dyDescent="0.35">
      <c r="A77" s="234"/>
      <c r="B77" s="234"/>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234"/>
      <c r="AB77" s="234"/>
    </row>
    <row r="78" spans="1:28" x14ac:dyDescent="0.35">
      <c r="A78" s="234"/>
      <c r="B78" s="234"/>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234"/>
      <c r="AB78" s="234"/>
    </row>
    <row r="79" spans="1:28" x14ac:dyDescent="0.35">
      <c r="A79" s="234"/>
      <c r="B79" s="234"/>
      <c r="C79" s="234"/>
      <c r="D79" s="234"/>
      <c r="E79" s="234"/>
      <c r="F79" s="234"/>
      <c r="G79" s="234"/>
      <c r="H79" s="234"/>
      <c r="I79" s="234"/>
      <c r="J79" s="234"/>
      <c r="K79" s="234"/>
      <c r="L79" s="234"/>
      <c r="M79" s="234"/>
      <c r="N79" s="234"/>
      <c r="O79" s="234"/>
      <c r="P79" s="234"/>
      <c r="Q79" s="234"/>
      <c r="R79" s="234"/>
      <c r="S79" s="234"/>
      <c r="T79" s="234"/>
      <c r="U79" s="234"/>
      <c r="V79" s="234"/>
      <c r="W79" s="234"/>
      <c r="X79" s="234"/>
      <c r="Y79" s="234"/>
      <c r="Z79" s="234"/>
      <c r="AA79" s="234"/>
      <c r="AB79" s="234"/>
    </row>
    <row r="80" spans="1:28" x14ac:dyDescent="0.35">
      <c r="A80" s="234"/>
      <c r="B80" s="234"/>
      <c r="C80" s="234"/>
      <c r="D80" s="234"/>
      <c r="E80" s="234"/>
      <c r="F80" s="234"/>
      <c r="G80" s="234"/>
      <c r="H80" s="234"/>
      <c r="I80" s="234"/>
      <c r="J80" s="234"/>
      <c r="K80" s="234"/>
      <c r="L80" s="234"/>
      <c r="M80" s="234"/>
      <c r="N80" s="234"/>
      <c r="O80" s="234"/>
      <c r="P80" s="234"/>
      <c r="Q80" s="234"/>
      <c r="R80" s="234"/>
      <c r="S80" s="234"/>
      <c r="T80" s="234"/>
      <c r="U80" s="234"/>
      <c r="V80" s="234"/>
      <c r="W80" s="234"/>
      <c r="X80" s="234"/>
      <c r="Y80" s="234"/>
      <c r="Z80" s="234"/>
      <c r="AA80" s="234"/>
      <c r="AB80" s="234"/>
    </row>
    <row r="81" spans="1:28" x14ac:dyDescent="0.35">
      <c r="A81" s="234"/>
      <c r="B81" s="234"/>
      <c r="C81" s="234"/>
      <c r="D81" s="234"/>
      <c r="E81" s="234"/>
      <c r="F81" s="234"/>
      <c r="G81" s="234"/>
      <c r="H81" s="234"/>
      <c r="I81" s="234"/>
      <c r="J81" s="234"/>
      <c r="K81" s="234"/>
      <c r="L81" s="234"/>
      <c r="M81" s="234"/>
      <c r="N81" s="234"/>
      <c r="O81" s="234"/>
      <c r="P81" s="234"/>
      <c r="Q81" s="234"/>
      <c r="R81" s="234"/>
      <c r="S81" s="234"/>
      <c r="T81" s="234"/>
      <c r="U81" s="234"/>
      <c r="V81" s="234"/>
      <c r="W81" s="234"/>
      <c r="X81" s="234"/>
      <c r="Y81" s="234"/>
      <c r="Z81" s="234"/>
      <c r="AA81" s="234"/>
      <c r="AB81" s="234"/>
    </row>
    <row r="82" spans="1:28" x14ac:dyDescent="0.35">
      <c r="A82" s="234"/>
      <c r="B82" s="234"/>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234"/>
      <c r="AB82" s="234"/>
    </row>
    <row r="83" spans="1:28" x14ac:dyDescent="0.35">
      <c r="A83" s="234"/>
      <c r="B83" s="234"/>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234"/>
      <c r="AB83" s="234"/>
    </row>
    <row r="84" spans="1:28" x14ac:dyDescent="0.35">
      <c r="A84" s="234"/>
      <c r="B84" s="234"/>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234"/>
      <c r="AB84" s="234"/>
    </row>
    <row r="85" spans="1:28" x14ac:dyDescent="0.35">
      <c r="A85" s="234"/>
      <c r="B85" s="234"/>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234"/>
      <c r="AB85" s="234"/>
    </row>
    <row r="86" spans="1:28" x14ac:dyDescent="0.35">
      <c r="A86" s="234"/>
      <c r="B86" s="234"/>
      <c r="C86" s="234"/>
      <c r="D86" s="234"/>
      <c r="E86" s="234"/>
      <c r="F86" s="234"/>
      <c r="G86" s="234"/>
      <c r="H86" s="234"/>
      <c r="I86" s="234"/>
      <c r="J86" s="234"/>
      <c r="K86" s="234"/>
      <c r="L86" s="234"/>
      <c r="M86" s="234"/>
      <c r="N86" s="234"/>
      <c r="O86" s="234"/>
      <c r="P86" s="234"/>
      <c r="Q86" s="234"/>
      <c r="R86" s="234"/>
      <c r="S86" s="234"/>
      <c r="T86" s="234"/>
      <c r="U86" s="234"/>
      <c r="V86" s="234"/>
      <c r="W86" s="234"/>
      <c r="X86" s="234"/>
      <c r="Y86" s="234"/>
      <c r="Z86" s="234"/>
      <c r="AA86" s="234"/>
      <c r="AB86" s="234"/>
    </row>
    <row r="87" spans="1:28" x14ac:dyDescent="0.35">
      <c r="A87" s="234"/>
      <c r="B87" s="234"/>
      <c r="C87" s="234"/>
      <c r="D87" s="234"/>
      <c r="E87" s="234"/>
      <c r="F87" s="234"/>
      <c r="G87" s="234"/>
      <c r="H87" s="234"/>
      <c r="I87" s="234"/>
      <c r="J87" s="234"/>
      <c r="K87" s="234"/>
      <c r="L87" s="234"/>
      <c r="M87" s="234"/>
      <c r="N87" s="234"/>
      <c r="O87" s="234"/>
      <c r="P87" s="234"/>
      <c r="Q87" s="234"/>
      <c r="R87" s="234"/>
      <c r="S87" s="234"/>
      <c r="T87" s="234"/>
      <c r="U87" s="234"/>
      <c r="V87" s="234"/>
      <c r="W87" s="234"/>
      <c r="X87" s="234"/>
      <c r="Y87" s="234"/>
      <c r="Z87" s="234"/>
      <c r="AA87" s="234"/>
      <c r="AB87" s="234"/>
    </row>
    <row r="88" spans="1:28" x14ac:dyDescent="0.35">
      <c r="A88" s="234"/>
      <c r="B88" s="234"/>
      <c r="C88" s="234"/>
      <c r="D88" s="234"/>
      <c r="E88" s="234"/>
      <c r="F88" s="234"/>
      <c r="G88" s="234"/>
      <c r="H88" s="234"/>
      <c r="I88" s="234"/>
      <c r="J88" s="234"/>
      <c r="K88" s="234"/>
      <c r="L88" s="234"/>
      <c r="M88" s="234"/>
      <c r="N88" s="234"/>
      <c r="O88" s="234"/>
      <c r="P88" s="234"/>
      <c r="Q88" s="234"/>
      <c r="R88" s="234"/>
      <c r="S88" s="234"/>
      <c r="T88" s="234"/>
      <c r="U88" s="234"/>
      <c r="V88" s="234"/>
      <c r="W88" s="234"/>
      <c r="X88" s="234"/>
      <c r="Y88" s="234"/>
      <c r="Z88" s="234"/>
      <c r="AA88" s="234"/>
      <c r="AB88" s="234"/>
    </row>
    <row r="89" spans="1:28" x14ac:dyDescent="0.35">
      <c r="A89" s="234"/>
      <c r="B89" s="234"/>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234"/>
      <c r="AB89" s="234"/>
    </row>
    <row r="90" spans="1:28" x14ac:dyDescent="0.35">
      <c r="A90" s="234"/>
      <c r="B90" s="234"/>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234"/>
      <c r="AB90" s="234"/>
    </row>
    <row r="91" spans="1:28" x14ac:dyDescent="0.35">
      <c r="A91" s="234"/>
      <c r="B91" s="234"/>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234"/>
      <c r="AB91" s="234"/>
    </row>
    <row r="92" spans="1:28" x14ac:dyDescent="0.35">
      <c r="A92" s="234"/>
      <c r="B92" s="234"/>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234"/>
      <c r="AB92" s="234"/>
    </row>
    <row r="93" spans="1:28" x14ac:dyDescent="0.35">
      <c r="A93" s="234"/>
      <c r="B93" s="234"/>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234"/>
      <c r="AB93" s="234"/>
    </row>
    <row r="94" spans="1:28" x14ac:dyDescent="0.35">
      <c r="A94" s="234"/>
      <c r="B94" s="234"/>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234"/>
      <c r="AB94" s="234"/>
    </row>
    <row r="105" ht="6" customHeight="1" x14ac:dyDescent="0.35"/>
  </sheetData>
  <mergeCells count="137">
    <mergeCell ref="B66:AB66"/>
    <mergeCell ref="A67:A68"/>
    <mergeCell ref="B67:H69"/>
    <mergeCell ref="I67:P67"/>
    <mergeCell ref="I68:P68"/>
    <mergeCell ref="I69:P69"/>
    <mergeCell ref="Q67:U69"/>
    <mergeCell ref="V67:AB67"/>
    <mergeCell ref="V68:AB68"/>
    <mergeCell ref="V69:AB69"/>
    <mergeCell ref="B62:AB62"/>
    <mergeCell ref="B63:G64"/>
    <mergeCell ref="H63:R64"/>
    <mergeCell ref="S63:AB64"/>
    <mergeCell ref="B65:G65"/>
    <mergeCell ref="H65:R65"/>
    <mergeCell ref="S65:AB65"/>
    <mergeCell ref="H60:I60"/>
    <mergeCell ref="J60:M60"/>
    <mergeCell ref="N60:U60"/>
    <mergeCell ref="V60:AB60"/>
    <mergeCell ref="B61:G61"/>
    <mergeCell ref="H61:I61"/>
    <mergeCell ref="J61:M61"/>
    <mergeCell ref="N61:U61"/>
    <mergeCell ref="V61:AB61"/>
    <mergeCell ref="B60:G60"/>
    <mergeCell ref="B59:G59"/>
    <mergeCell ref="H59:I59"/>
    <mergeCell ref="J59:M59"/>
    <mergeCell ref="N59:U59"/>
    <mergeCell ref="V59:AB59"/>
    <mergeCell ref="B58:G58"/>
    <mergeCell ref="H58:I58"/>
    <mergeCell ref="J58:M58"/>
    <mergeCell ref="N58:U58"/>
    <mergeCell ref="V58:AB58"/>
    <mergeCell ref="B43:AB43"/>
    <mergeCell ref="B44:AB44"/>
    <mergeCell ref="B45:AB54"/>
    <mergeCell ref="B55:AB55"/>
    <mergeCell ref="A56:A57"/>
    <mergeCell ref="B56:G57"/>
    <mergeCell ref="H56:I56"/>
    <mergeCell ref="H57:I57"/>
    <mergeCell ref="J56:M56"/>
    <mergeCell ref="J57:M57"/>
    <mergeCell ref="N56:U57"/>
    <mergeCell ref="V56:AB57"/>
    <mergeCell ref="B40:G40"/>
    <mergeCell ref="K40:AB40"/>
    <mergeCell ref="B41:G41"/>
    <mergeCell ref="K41:AB41"/>
    <mergeCell ref="B42:G42"/>
    <mergeCell ref="K42:AB42"/>
    <mergeCell ref="X34:Y34"/>
    <mergeCell ref="Z34:AB34"/>
    <mergeCell ref="B35:AB35"/>
    <mergeCell ref="B36:AB36"/>
    <mergeCell ref="B37:G37"/>
    <mergeCell ref="K37:AB37"/>
    <mergeCell ref="B38:G38"/>
    <mergeCell ref="K38:AB38"/>
    <mergeCell ref="B39:G39"/>
    <mergeCell ref="K39:AB39"/>
    <mergeCell ref="X32:AB32"/>
    <mergeCell ref="K33:N33"/>
    <mergeCell ref="O33:R33"/>
    <mergeCell ref="S33:T33"/>
    <mergeCell ref="U33:W33"/>
    <mergeCell ref="X33:Y33"/>
    <mergeCell ref="Z33:AB33"/>
    <mergeCell ref="A29:A30"/>
    <mergeCell ref="M29:W29"/>
    <mergeCell ref="M30:W30"/>
    <mergeCell ref="X29:AB30"/>
    <mergeCell ref="B31:AB31"/>
    <mergeCell ref="B32:J34"/>
    <mergeCell ref="K32:R32"/>
    <mergeCell ref="S32:W32"/>
    <mergeCell ref="K34:N34"/>
    <mergeCell ref="O34:R34"/>
    <mergeCell ref="S34:T34"/>
    <mergeCell ref="U34:W34"/>
    <mergeCell ref="B26:M26"/>
    <mergeCell ref="N26:AB26"/>
    <mergeCell ref="B27:AB27"/>
    <mergeCell ref="B28:H30"/>
    <mergeCell ref="I28:L30"/>
    <mergeCell ref="M28:W28"/>
    <mergeCell ref="X28:AB28"/>
    <mergeCell ref="B22:AB22"/>
    <mergeCell ref="B23:H23"/>
    <mergeCell ref="I23:AB23"/>
    <mergeCell ref="B24:AB24"/>
    <mergeCell ref="B25:L25"/>
    <mergeCell ref="N25:AB25"/>
    <mergeCell ref="B20:AB20"/>
    <mergeCell ref="B21:G21"/>
    <mergeCell ref="H21:J21"/>
    <mergeCell ref="K21:T21"/>
    <mergeCell ref="U21:AB21"/>
    <mergeCell ref="B16:AB16"/>
    <mergeCell ref="B17:H17"/>
    <mergeCell ref="I17:AB17"/>
    <mergeCell ref="B18:AB18"/>
    <mergeCell ref="B19:H19"/>
    <mergeCell ref="I19:AB19"/>
    <mergeCell ref="B13:AB13"/>
    <mergeCell ref="B14:H15"/>
    <mergeCell ref="I14:U15"/>
    <mergeCell ref="V14:AB14"/>
    <mergeCell ref="V15:AB15"/>
    <mergeCell ref="B8:AB8"/>
    <mergeCell ref="B9:H9"/>
    <mergeCell ref="I9:AB9"/>
    <mergeCell ref="B10:AB10"/>
    <mergeCell ref="B11:H12"/>
    <mergeCell ref="I11:P12"/>
    <mergeCell ref="Q11:U11"/>
    <mergeCell ref="V11:Y11"/>
    <mergeCell ref="Z11:AB11"/>
    <mergeCell ref="Q12:U12"/>
    <mergeCell ref="V12:Y12"/>
    <mergeCell ref="Z12:AB12"/>
    <mergeCell ref="B5:AB5"/>
    <mergeCell ref="B6:H7"/>
    <mergeCell ref="I6:I7"/>
    <mergeCell ref="J6:K7"/>
    <mergeCell ref="L6:AB7"/>
    <mergeCell ref="B1:D1"/>
    <mergeCell ref="E1:G1"/>
    <mergeCell ref="B2:G4"/>
    <mergeCell ref="H2:AB2"/>
    <mergeCell ref="H3:O3"/>
    <mergeCell ref="P3:AB3"/>
    <mergeCell ref="H4:AB4"/>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B102"/>
  <sheetViews>
    <sheetView topLeftCell="A22" workbookViewId="0">
      <selection activeCell="B44" sqref="B44:AB54"/>
    </sheetView>
  </sheetViews>
  <sheetFormatPr baseColWidth="10" defaultColWidth="3.7265625" defaultRowHeight="14.5" x14ac:dyDescent="0.35"/>
  <cols>
    <col min="1" max="1" width="3.7265625" style="126"/>
    <col min="2" max="6" width="2.7265625" style="101" customWidth="1"/>
    <col min="7" max="7" width="4.26953125" style="101" customWidth="1"/>
    <col min="8" max="8" width="19.7265625" style="101" customWidth="1"/>
    <col min="9" max="9" width="20.26953125" style="101" customWidth="1"/>
    <col min="10" max="10" width="18.26953125" style="101" customWidth="1"/>
    <col min="11" max="12" width="3.453125" style="101" customWidth="1"/>
    <col min="13" max="13" width="2.7265625" style="101" customWidth="1"/>
    <col min="14" max="14" width="6.26953125" style="101" customWidth="1"/>
    <col min="15" max="17" width="4.7265625" style="101" customWidth="1"/>
    <col min="18" max="18" width="3.7265625" style="101"/>
    <col min="19" max="20" width="8" style="101" customWidth="1"/>
    <col min="21" max="21" width="3.54296875" style="101" customWidth="1"/>
    <col min="22" max="22" width="3.7265625" style="101"/>
    <col min="23" max="25" width="5" style="101" customWidth="1"/>
    <col min="26" max="26" width="6.7265625" style="101" customWidth="1"/>
    <col min="27" max="27" width="6" style="101" customWidth="1"/>
    <col min="28" max="28" width="2" style="126" customWidth="1"/>
    <col min="29" max="33" width="3.7265625" style="126"/>
    <col min="34" max="34" width="5.7265625" style="126" bestFit="1" customWidth="1"/>
    <col min="35" max="35" width="4.7265625" style="126" customWidth="1"/>
    <col min="36" max="16384" width="3.7265625" style="126"/>
  </cols>
  <sheetData>
    <row r="1" spans="1:28" ht="15" thickBot="1" x14ac:dyDescent="0.4">
      <c r="A1" s="280"/>
      <c r="B1" s="518"/>
      <c r="C1" s="518"/>
      <c r="D1" s="518"/>
      <c r="E1" s="518"/>
      <c r="F1" s="518"/>
      <c r="G1" s="518"/>
      <c r="H1" s="280"/>
      <c r="I1" s="280"/>
      <c r="J1" s="280"/>
      <c r="K1" s="280"/>
      <c r="L1" s="280"/>
      <c r="M1" s="280"/>
      <c r="N1" s="280"/>
      <c r="O1" s="280"/>
      <c r="P1" s="280"/>
      <c r="Q1" s="280"/>
      <c r="R1" s="280"/>
      <c r="S1" s="280"/>
      <c r="T1" s="280"/>
      <c r="U1" s="280"/>
      <c r="V1" s="280"/>
      <c r="W1" s="280"/>
      <c r="X1" s="280"/>
      <c r="Y1" s="280"/>
      <c r="Z1" s="280"/>
      <c r="AA1" s="280"/>
      <c r="AB1" s="280"/>
    </row>
    <row r="2" spans="1:28" ht="14.5" customHeight="1" x14ac:dyDescent="0.35">
      <c r="A2" s="280"/>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row>
    <row r="3" spans="1:28" ht="45.75" customHeight="1" x14ac:dyDescent="0.35">
      <c r="A3" s="280"/>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row>
    <row r="4" spans="1:28" ht="15" customHeight="1" thickBot="1" x14ac:dyDescent="0.4">
      <c r="A4" s="280"/>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row>
    <row r="5" spans="1:28" ht="15.75" customHeight="1" thickBot="1" x14ac:dyDescent="0.4">
      <c r="A5" s="280"/>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row>
    <row r="6" spans="1:28" ht="14.5" customHeight="1" x14ac:dyDescent="0.35">
      <c r="A6" s="280"/>
      <c r="B6" s="488" t="s">
        <v>820</v>
      </c>
      <c r="C6" s="489"/>
      <c r="D6" s="489"/>
      <c r="E6" s="489"/>
      <c r="F6" s="489"/>
      <c r="G6" s="489"/>
      <c r="H6" s="490"/>
      <c r="I6" s="542">
        <v>45566</v>
      </c>
      <c r="J6" s="488" t="s">
        <v>4</v>
      </c>
      <c r="K6" s="490"/>
      <c r="L6" s="544" t="s">
        <v>1447</v>
      </c>
      <c r="M6" s="545"/>
      <c r="N6" s="545"/>
      <c r="O6" s="545"/>
      <c r="P6" s="545"/>
      <c r="Q6" s="545"/>
      <c r="R6" s="545"/>
      <c r="S6" s="545"/>
      <c r="T6" s="545"/>
      <c r="U6" s="545"/>
      <c r="V6" s="545"/>
      <c r="W6" s="545"/>
      <c r="X6" s="545"/>
      <c r="Y6" s="545"/>
      <c r="Z6" s="545"/>
      <c r="AA6" s="545"/>
      <c r="AB6" s="545"/>
    </row>
    <row r="7" spans="1:28" ht="15" thickBot="1" x14ac:dyDescent="0.4">
      <c r="A7" s="280"/>
      <c r="B7" s="491"/>
      <c r="C7" s="492"/>
      <c r="D7" s="492"/>
      <c r="E7" s="492"/>
      <c r="F7" s="492"/>
      <c r="G7" s="492"/>
      <c r="H7" s="493"/>
      <c r="I7" s="543"/>
      <c r="J7" s="491"/>
      <c r="K7" s="493"/>
      <c r="L7" s="546"/>
      <c r="M7" s="547"/>
      <c r="N7" s="547"/>
      <c r="O7" s="547"/>
      <c r="P7" s="547"/>
      <c r="Q7" s="547"/>
      <c r="R7" s="547"/>
      <c r="S7" s="547"/>
      <c r="T7" s="547"/>
      <c r="U7" s="547"/>
      <c r="V7" s="547"/>
      <c r="W7" s="547"/>
      <c r="X7" s="547"/>
      <c r="Y7" s="547"/>
      <c r="Z7" s="547"/>
      <c r="AA7" s="547"/>
      <c r="AB7" s="547"/>
    </row>
    <row r="8" spans="1:28" ht="15" customHeight="1" thickBot="1" x14ac:dyDescent="0.4">
      <c r="A8" s="280"/>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row>
    <row r="9" spans="1:28" ht="28" customHeight="1" thickBot="1" x14ac:dyDescent="0.4">
      <c r="A9" s="280"/>
      <c r="B9" s="500" t="s">
        <v>822</v>
      </c>
      <c r="C9" s="501"/>
      <c r="D9" s="501"/>
      <c r="E9" s="501"/>
      <c r="F9" s="501"/>
      <c r="G9" s="501"/>
      <c r="H9" s="502"/>
      <c r="I9" s="539" t="s">
        <v>948</v>
      </c>
      <c r="J9" s="540"/>
      <c r="K9" s="540"/>
      <c r="L9" s="540"/>
      <c r="M9" s="540"/>
      <c r="N9" s="540"/>
      <c r="O9" s="540"/>
      <c r="P9" s="540"/>
      <c r="Q9" s="540"/>
      <c r="R9" s="540"/>
      <c r="S9" s="540"/>
      <c r="T9" s="540"/>
      <c r="U9" s="540"/>
      <c r="V9" s="540"/>
      <c r="W9" s="540"/>
      <c r="X9" s="540"/>
      <c r="Y9" s="540"/>
      <c r="Z9" s="540"/>
      <c r="AA9" s="540"/>
      <c r="AB9" s="540"/>
    </row>
    <row r="10" spans="1:28" ht="15" thickBot="1" x14ac:dyDescent="0.4">
      <c r="A10" s="280"/>
      <c r="B10" s="537"/>
      <c r="C10" s="538"/>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538"/>
    </row>
    <row r="11" spans="1:28" ht="15" customHeight="1" thickBot="1" x14ac:dyDescent="0.4">
      <c r="A11" s="280"/>
      <c r="B11" s="488" t="s">
        <v>5</v>
      </c>
      <c r="C11" s="489"/>
      <c r="D11" s="489"/>
      <c r="E11" s="489"/>
      <c r="F11" s="489"/>
      <c r="G11" s="489"/>
      <c r="H11" s="490"/>
      <c r="I11" s="548" t="s">
        <v>734</v>
      </c>
      <c r="J11" s="549"/>
      <c r="K11" s="549"/>
      <c r="L11" s="549"/>
      <c r="M11" s="549"/>
      <c r="N11" s="549"/>
      <c r="O11" s="549"/>
      <c r="P11" s="550"/>
      <c r="Q11" s="500" t="s">
        <v>460</v>
      </c>
      <c r="R11" s="501"/>
      <c r="S11" s="501"/>
      <c r="T11" s="501"/>
      <c r="U11" s="502"/>
      <c r="V11" s="500" t="s">
        <v>7</v>
      </c>
      <c r="W11" s="501"/>
      <c r="X11" s="501"/>
      <c r="Y11" s="502"/>
      <c r="Z11" s="500" t="s">
        <v>8</v>
      </c>
      <c r="AA11" s="501"/>
      <c r="AB11" s="501"/>
    </row>
    <row r="12" spans="1:28" ht="28.5" customHeight="1" thickBot="1" x14ac:dyDescent="0.4">
      <c r="A12" s="280"/>
      <c r="B12" s="491"/>
      <c r="C12" s="492"/>
      <c r="D12" s="492"/>
      <c r="E12" s="492"/>
      <c r="F12" s="492"/>
      <c r="G12" s="492"/>
      <c r="H12" s="493"/>
      <c r="I12" s="551"/>
      <c r="J12" s="552"/>
      <c r="K12" s="552"/>
      <c r="L12" s="552"/>
      <c r="M12" s="552"/>
      <c r="N12" s="552"/>
      <c r="O12" s="552"/>
      <c r="P12" s="553"/>
      <c r="Q12" s="517" t="s">
        <v>129</v>
      </c>
      <c r="R12" s="485"/>
      <c r="S12" s="485"/>
      <c r="T12" s="485"/>
      <c r="U12" s="541"/>
      <c r="V12" s="517" t="s">
        <v>735</v>
      </c>
      <c r="W12" s="485"/>
      <c r="X12" s="485"/>
      <c r="Y12" s="541"/>
      <c r="Z12" s="517">
        <v>5</v>
      </c>
      <c r="AA12" s="485"/>
      <c r="AB12" s="485"/>
    </row>
    <row r="13" spans="1:28" ht="15" thickBot="1" x14ac:dyDescent="0.4">
      <c r="A13" s="280"/>
      <c r="B13" s="486"/>
      <c r="C13" s="487"/>
      <c r="D13" s="487"/>
      <c r="E13" s="487"/>
      <c r="F13" s="487"/>
      <c r="G13" s="487"/>
      <c r="H13" s="487"/>
      <c r="I13" s="487"/>
      <c r="J13" s="487"/>
      <c r="K13" s="487"/>
      <c r="L13" s="487"/>
      <c r="M13" s="487"/>
      <c r="N13" s="487"/>
      <c r="O13" s="487"/>
      <c r="P13" s="487"/>
      <c r="Q13" s="487"/>
      <c r="R13" s="487"/>
      <c r="S13" s="487"/>
      <c r="T13" s="487"/>
      <c r="U13" s="487"/>
      <c r="V13" s="487"/>
      <c r="W13" s="487"/>
      <c r="X13" s="487"/>
      <c r="Y13" s="487"/>
      <c r="Z13" s="487"/>
      <c r="AA13" s="487"/>
      <c r="AB13" s="487"/>
    </row>
    <row r="14" spans="1:28" ht="15" customHeight="1" thickBot="1" x14ac:dyDescent="0.4">
      <c r="A14" s="280"/>
      <c r="B14" s="488" t="s">
        <v>10</v>
      </c>
      <c r="C14" s="489"/>
      <c r="D14" s="489"/>
      <c r="E14" s="489"/>
      <c r="F14" s="489"/>
      <c r="G14" s="489"/>
      <c r="H14" s="490"/>
      <c r="I14" s="667" t="s">
        <v>497</v>
      </c>
      <c r="J14" s="668"/>
      <c r="K14" s="668"/>
      <c r="L14" s="668"/>
      <c r="M14" s="668"/>
      <c r="N14" s="668"/>
      <c r="O14" s="668"/>
      <c r="P14" s="668"/>
      <c r="Q14" s="668"/>
      <c r="R14" s="668"/>
      <c r="S14" s="668"/>
      <c r="T14" s="668"/>
      <c r="U14" s="782"/>
      <c r="V14" s="500" t="s">
        <v>824</v>
      </c>
      <c r="W14" s="501"/>
      <c r="X14" s="501"/>
      <c r="Y14" s="501"/>
      <c r="Z14" s="501"/>
      <c r="AA14" s="501"/>
      <c r="AB14" s="501"/>
    </row>
    <row r="15" spans="1:28" ht="30" customHeight="1" thickBot="1" x14ac:dyDescent="0.4">
      <c r="A15" s="280"/>
      <c r="B15" s="491"/>
      <c r="C15" s="492"/>
      <c r="D15" s="492"/>
      <c r="E15" s="492"/>
      <c r="F15" s="492"/>
      <c r="G15" s="492"/>
      <c r="H15" s="493"/>
      <c r="I15" s="669"/>
      <c r="J15" s="670"/>
      <c r="K15" s="670"/>
      <c r="L15" s="670"/>
      <c r="M15" s="670"/>
      <c r="N15" s="670"/>
      <c r="O15" s="670"/>
      <c r="P15" s="670"/>
      <c r="Q15" s="670"/>
      <c r="R15" s="670"/>
      <c r="S15" s="670"/>
      <c r="T15" s="670"/>
      <c r="U15" s="783"/>
      <c r="V15" s="514" t="s">
        <v>123</v>
      </c>
      <c r="W15" s="515"/>
      <c r="X15" s="515"/>
      <c r="Y15" s="515"/>
      <c r="Z15" s="515"/>
      <c r="AA15" s="515"/>
      <c r="AB15" s="515"/>
    </row>
    <row r="16" spans="1:28" ht="15" thickBot="1" x14ac:dyDescent="0.4">
      <c r="A16" s="280"/>
      <c r="B16" s="486"/>
      <c r="C16" s="487"/>
      <c r="D16" s="487"/>
      <c r="E16" s="487"/>
      <c r="F16" s="487"/>
      <c r="G16" s="487"/>
      <c r="H16" s="487"/>
      <c r="I16" s="487"/>
      <c r="J16" s="487"/>
      <c r="K16" s="487"/>
      <c r="L16" s="487"/>
      <c r="M16" s="487"/>
      <c r="N16" s="487"/>
      <c r="O16" s="487"/>
      <c r="P16" s="487"/>
      <c r="Q16" s="487"/>
      <c r="R16" s="487"/>
      <c r="S16" s="487"/>
      <c r="T16" s="487"/>
      <c r="U16" s="487"/>
      <c r="V16" s="487"/>
      <c r="W16" s="487"/>
      <c r="X16" s="487"/>
      <c r="Y16" s="487"/>
      <c r="Z16" s="487"/>
      <c r="AA16" s="487"/>
      <c r="AB16" s="487"/>
    </row>
    <row r="17" spans="1:28" ht="57.75" customHeight="1" thickBot="1" x14ac:dyDescent="0.4">
      <c r="A17" s="280"/>
      <c r="B17" s="500" t="s">
        <v>13</v>
      </c>
      <c r="C17" s="501"/>
      <c r="D17" s="501"/>
      <c r="E17" s="501"/>
      <c r="F17" s="501"/>
      <c r="G17" s="501"/>
      <c r="H17" s="502"/>
      <c r="I17" s="517" t="s">
        <v>498</v>
      </c>
      <c r="J17" s="485"/>
      <c r="K17" s="485"/>
      <c r="L17" s="485"/>
      <c r="M17" s="485"/>
      <c r="N17" s="485"/>
      <c r="O17" s="485"/>
      <c r="P17" s="485"/>
      <c r="Q17" s="485"/>
      <c r="R17" s="485"/>
      <c r="S17" s="485"/>
      <c r="T17" s="485"/>
      <c r="U17" s="485"/>
      <c r="V17" s="485"/>
      <c r="W17" s="485"/>
      <c r="X17" s="485"/>
      <c r="Y17" s="485"/>
      <c r="Z17" s="485"/>
      <c r="AA17" s="485"/>
      <c r="AB17" s="485"/>
    </row>
    <row r="18" spans="1:28" ht="16.5" customHeight="1" thickBot="1" x14ac:dyDescent="0.4">
      <c r="A18" s="280"/>
      <c r="B18" s="486"/>
      <c r="C18" s="487"/>
      <c r="D18" s="487"/>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487"/>
    </row>
    <row r="19" spans="1:28" ht="57" customHeight="1" thickBot="1" x14ac:dyDescent="0.4">
      <c r="A19" s="280"/>
      <c r="B19" s="500" t="s">
        <v>826</v>
      </c>
      <c r="C19" s="501"/>
      <c r="D19" s="501"/>
      <c r="E19" s="501"/>
      <c r="F19" s="501"/>
      <c r="G19" s="501"/>
      <c r="H19" s="502"/>
      <c r="I19" s="517" t="s">
        <v>499</v>
      </c>
      <c r="J19" s="485"/>
      <c r="K19" s="485"/>
      <c r="L19" s="485"/>
      <c r="M19" s="485"/>
      <c r="N19" s="485"/>
      <c r="O19" s="485"/>
      <c r="P19" s="485"/>
      <c r="Q19" s="485"/>
      <c r="R19" s="485"/>
      <c r="S19" s="485"/>
      <c r="T19" s="485"/>
      <c r="U19" s="485"/>
      <c r="V19" s="485"/>
      <c r="W19" s="485"/>
      <c r="X19" s="485"/>
      <c r="Y19" s="485"/>
      <c r="Z19" s="485"/>
      <c r="AA19" s="485"/>
      <c r="AB19" s="485"/>
    </row>
    <row r="20" spans="1:28" ht="16.5" customHeight="1" thickBot="1" x14ac:dyDescent="0.4">
      <c r="A20" s="280"/>
      <c r="B20" s="486"/>
      <c r="C20" s="487"/>
      <c r="D20" s="487"/>
      <c r="E20" s="487"/>
      <c r="F20" s="487"/>
      <c r="G20" s="487"/>
      <c r="H20" s="487"/>
      <c r="I20" s="487"/>
      <c r="J20" s="487"/>
      <c r="K20" s="487"/>
      <c r="L20" s="487"/>
      <c r="M20" s="487"/>
      <c r="N20" s="487"/>
      <c r="O20" s="487"/>
      <c r="P20" s="487"/>
      <c r="Q20" s="487"/>
      <c r="R20" s="487"/>
      <c r="S20" s="487"/>
      <c r="T20" s="487"/>
      <c r="U20" s="487"/>
      <c r="V20" s="487"/>
      <c r="W20" s="487"/>
      <c r="X20" s="487"/>
      <c r="Y20" s="487"/>
      <c r="Z20" s="487"/>
      <c r="AA20" s="487"/>
      <c r="AB20" s="487"/>
    </row>
    <row r="21" spans="1:28" ht="28" customHeight="1" thickBot="1" x14ac:dyDescent="0.4">
      <c r="A21" s="280"/>
      <c r="B21" s="500" t="s">
        <v>463</v>
      </c>
      <c r="C21" s="501"/>
      <c r="D21" s="501"/>
      <c r="E21" s="501"/>
      <c r="F21" s="501"/>
      <c r="G21" s="502"/>
      <c r="H21" s="514" t="s">
        <v>736</v>
      </c>
      <c r="I21" s="515"/>
      <c r="J21" s="516"/>
      <c r="K21" s="500" t="s">
        <v>835</v>
      </c>
      <c r="L21" s="501"/>
      <c r="M21" s="501"/>
      <c r="N21" s="501"/>
      <c r="O21" s="501"/>
      <c r="P21" s="501"/>
      <c r="Q21" s="501"/>
      <c r="R21" s="501"/>
      <c r="S21" s="501"/>
      <c r="T21" s="502"/>
      <c r="U21" s="517" t="s">
        <v>251</v>
      </c>
      <c r="V21" s="485"/>
      <c r="W21" s="485"/>
      <c r="X21" s="485"/>
      <c r="Y21" s="485"/>
      <c r="Z21" s="485"/>
      <c r="AA21" s="485"/>
      <c r="AB21" s="485"/>
    </row>
    <row r="22" spans="1:28" ht="15" customHeight="1" thickBot="1" x14ac:dyDescent="0.4">
      <c r="A22" s="280"/>
      <c r="B22" s="50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row>
    <row r="23" spans="1:28" ht="15" customHeight="1" thickBot="1" x14ac:dyDescent="0.4">
      <c r="A23" s="280"/>
      <c r="B23" s="500" t="s">
        <v>836</v>
      </c>
      <c r="C23" s="501"/>
      <c r="D23" s="501"/>
      <c r="E23" s="501"/>
      <c r="F23" s="501"/>
      <c r="G23" s="501"/>
      <c r="H23" s="502"/>
      <c r="I23" s="517" t="s">
        <v>737</v>
      </c>
      <c r="J23" s="485"/>
      <c r="K23" s="485"/>
      <c r="L23" s="485"/>
      <c r="M23" s="485"/>
      <c r="N23" s="485"/>
      <c r="O23" s="485"/>
      <c r="P23" s="485"/>
      <c r="Q23" s="485"/>
      <c r="R23" s="485"/>
      <c r="S23" s="485"/>
      <c r="T23" s="485"/>
      <c r="U23" s="485"/>
      <c r="V23" s="485"/>
      <c r="W23" s="485"/>
      <c r="X23" s="485"/>
      <c r="Y23" s="485"/>
      <c r="Z23" s="485"/>
      <c r="AA23" s="485"/>
      <c r="AB23" s="485"/>
    </row>
    <row r="24" spans="1:28" ht="31.5" customHeight="1" thickBot="1" x14ac:dyDescent="0.4">
      <c r="A24" s="280"/>
      <c r="B24" s="486"/>
      <c r="C24" s="487"/>
      <c r="D24" s="487"/>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row>
    <row r="25" spans="1:28" ht="33.75" customHeight="1" thickBot="1" x14ac:dyDescent="0.4">
      <c r="A25" s="280"/>
      <c r="B25" s="500" t="s">
        <v>268</v>
      </c>
      <c r="C25" s="501"/>
      <c r="D25" s="501"/>
      <c r="E25" s="501"/>
      <c r="F25" s="501"/>
      <c r="G25" s="501"/>
      <c r="H25" s="501"/>
      <c r="I25" s="501"/>
      <c r="J25" s="501"/>
      <c r="K25" s="501"/>
      <c r="L25" s="501"/>
      <c r="M25" s="223"/>
      <c r="N25" s="500" t="s">
        <v>24</v>
      </c>
      <c r="O25" s="501"/>
      <c r="P25" s="501"/>
      <c r="Q25" s="501"/>
      <c r="R25" s="501"/>
      <c r="S25" s="501"/>
      <c r="T25" s="501"/>
      <c r="U25" s="501"/>
      <c r="V25" s="501"/>
      <c r="W25" s="501"/>
      <c r="X25" s="501"/>
      <c r="Y25" s="501"/>
      <c r="Z25" s="501"/>
      <c r="AA25" s="501"/>
      <c r="AB25" s="501"/>
    </row>
    <row r="26" spans="1:28" ht="14.5" customHeight="1" x14ac:dyDescent="0.35">
      <c r="A26" s="671"/>
      <c r="B26" s="2433" t="s">
        <v>464</v>
      </c>
      <c r="C26" s="2434"/>
      <c r="D26" s="2434"/>
      <c r="E26" s="2434"/>
      <c r="F26" s="2434"/>
      <c r="G26" s="2434"/>
      <c r="H26" s="2434"/>
      <c r="I26" s="2434"/>
      <c r="J26" s="2434"/>
      <c r="K26" s="2434"/>
      <c r="L26" s="2434"/>
      <c r="M26" s="2434"/>
      <c r="N26" s="668" t="s">
        <v>1074</v>
      </c>
      <c r="O26" s="668"/>
      <c r="P26" s="668"/>
      <c r="Q26" s="668"/>
      <c r="R26" s="668"/>
      <c r="S26" s="668"/>
      <c r="T26" s="668"/>
      <c r="U26" s="668"/>
      <c r="V26" s="668"/>
      <c r="W26" s="668"/>
      <c r="X26" s="668"/>
      <c r="Y26" s="668"/>
      <c r="Z26" s="668"/>
      <c r="AA26" s="668"/>
      <c r="AB26" s="668"/>
    </row>
    <row r="27" spans="1:28" ht="33" customHeight="1" thickBot="1" x14ac:dyDescent="0.4">
      <c r="A27" s="671"/>
      <c r="B27" s="2435" t="s">
        <v>1458</v>
      </c>
      <c r="C27" s="2436"/>
      <c r="D27" s="2436"/>
      <c r="E27" s="2436"/>
      <c r="F27" s="2436"/>
      <c r="G27" s="2436"/>
      <c r="H27" s="2436"/>
      <c r="I27" s="2436"/>
      <c r="J27" s="2436"/>
      <c r="K27" s="2436"/>
      <c r="L27" s="2436"/>
      <c r="M27" s="2436"/>
      <c r="N27" s="670"/>
      <c r="O27" s="670"/>
      <c r="P27" s="670"/>
      <c r="Q27" s="670"/>
      <c r="R27" s="670"/>
      <c r="S27" s="670"/>
      <c r="T27" s="670"/>
      <c r="U27" s="670"/>
      <c r="V27" s="670"/>
      <c r="W27" s="670"/>
      <c r="X27" s="670"/>
      <c r="Y27" s="670"/>
      <c r="Z27" s="670"/>
      <c r="AA27" s="670"/>
      <c r="AB27" s="670"/>
    </row>
    <row r="28" spans="1:28" ht="15" thickBot="1" x14ac:dyDescent="0.4">
      <c r="A28" s="280"/>
      <c r="B28" s="486"/>
      <c r="C28" s="487"/>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row>
    <row r="29" spans="1:28" ht="39" customHeight="1" thickBot="1" x14ac:dyDescent="0.4">
      <c r="A29" s="280"/>
      <c r="B29" s="488" t="s">
        <v>839</v>
      </c>
      <c r="C29" s="489"/>
      <c r="D29" s="489"/>
      <c r="E29" s="489"/>
      <c r="F29" s="489"/>
      <c r="G29" s="489"/>
      <c r="H29" s="490"/>
      <c r="I29" s="667" t="s">
        <v>738</v>
      </c>
      <c r="J29" s="668"/>
      <c r="K29" s="668"/>
      <c r="L29" s="782"/>
      <c r="M29" s="500" t="s">
        <v>22</v>
      </c>
      <c r="N29" s="501"/>
      <c r="O29" s="501"/>
      <c r="P29" s="501"/>
      <c r="Q29" s="501"/>
      <c r="R29" s="501"/>
      <c r="S29" s="501"/>
      <c r="T29" s="501"/>
      <c r="U29" s="501"/>
      <c r="V29" s="501"/>
      <c r="W29" s="502"/>
      <c r="X29" s="500" t="s">
        <v>18</v>
      </c>
      <c r="Y29" s="501"/>
      <c r="Z29" s="501"/>
      <c r="AA29" s="501"/>
      <c r="AB29" s="501"/>
    </row>
    <row r="30" spans="1:28" ht="14.5" customHeight="1" x14ac:dyDescent="0.35">
      <c r="A30" s="671"/>
      <c r="B30" s="776"/>
      <c r="C30" s="777"/>
      <c r="D30" s="777"/>
      <c r="E30" s="777"/>
      <c r="F30" s="777"/>
      <c r="G30" s="777"/>
      <c r="H30" s="778"/>
      <c r="I30" s="619"/>
      <c r="J30" s="620"/>
      <c r="K30" s="620"/>
      <c r="L30" s="819"/>
      <c r="M30" s="784" t="s">
        <v>1459</v>
      </c>
      <c r="N30" s="785"/>
      <c r="O30" s="785"/>
      <c r="P30" s="785"/>
      <c r="Q30" s="785"/>
      <c r="R30" s="785"/>
      <c r="S30" s="785"/>
      <c r="T30" s="785"/>
      <c r="U30" s="785"/>
      <c r="V30" s="785"/>
      <c r="W30" s="786"/>
      <c r="X30" s="793" t="s">
        <v>123</v>
      </c>
      <c r="Y30" s="794"/>
      <c r="Z30" s="794"/>
      <c r="AA30" s="794"/>
      <c r="AB30" s="794"/>
    </row>
    <row r="31" spans="1:28" ht="15" customHeight="1" thickBot="1" x14ac:dyDescent="0.4">
      <c r="A31" s="671"/>
      <c r="B31" s="491"/>
      <c r="C31" s="492"/>
      <c r="D31" s="492"/>
      <c r="E31" s="492"/>
      <c r="F31" s="492"/>
      <c r="G31" s="492"/>
      <c r="H31" s="493"/>
      <c r="I31" s="669"/>
      <c r="J31" s="670"/>
      <c r="K31" s="670"/>
      <c r="L31" s="783"/>
      <c r="M31" s="790" t="s">
        <v>1460</v>
      </c>
      <c r="N31" s="791"/>
      <c r="O31" s="791"/>
      <c r="P31" s="791"/>
      <c r="Q31" s="791"/>
      <c r="R31" s="791"/>
      <c r="S31" s="791"/>
      <c r="T31" s="791"/>
      <c r="U31" s="791"/>
      <c r="V31" s="791"/>
      <c r="W31" s="792"/>
      <c r="X31" s="797"/>
      <c r="Y31" s="798"/>
      <c r="Z31" s="798"/>
      <c r="AA31" s="798"/>
      <c r="AB31" s="798"/>
    </row>
    <row r="32" spans="1:28" ht="15" customHeight="1" thickBot="1" x14ac:dyDescent="0.4">
      <c r="A32" s="280"/>
      <c r="B32" s="486"/>
      <c r="C32" s="487"/>
      <c r="D32" s="487"/>
      <c r="E32" s="487"/>
      <c r="F32" s="487"/>
      <c r="G32" s="487"/>
      <c r="H32" s="487"/>
      <c r="I32" s="487"/>
      <c r="J32" s="487"/>
      <c r="K32" s="487"/>
      <c r="L32" s="487"/>
      <c r="M32" s="487"/>
      <c r="N32" s="487"/>
      <c r="O32" s="487"/>
      <c r="P32" s="487"/>
      <c r="Q32" s="487"/>
      <c r="R32" s="487"/>
      <c r="S32" s="487"/>
      <c r="T32" s="487"/>
      <c r="U32" s="487"/>
      <c r="V32" s="487"/>
      <c r="W32" s="487"/>
      <c r="X32" s="487"/>
      <c r="Y32" s="487"/>
      <c r="Z32" s="487"/>
      <c r="AA32" s="487"/>
      <c r="AB32" s="487"/>
    </row>
    <row r="33" spans="1:28" ht="24.75" customHeight="1" thickBot="1" x14ac:dyDescent="0.4">
      <c r="A33" s="280"/>
      <c r="B33" s="560" t="s">
        <v>842</v>
      </c>
      <c r="C33" s="561"/>
      <c r="D33" s="561"/>
      <c r="E33" s="561"/>
      <c r="F33" s="561"/>
      <c r="G33" s="561"/>
      <c r="H33" s="561"/>
      <c r="I33" s="561"/>
      <c r="J33" s="562"/>
      <c r="K33" s="569" t="s">
        <v>35</v>
      </c>
      <c r="L33" s="570"/>
      <c r="M33" s="570"/>
      <c r="N33" s="570"/>
      <c r="O33" s="570"/>
      <c r="P33" s="570"/>
      <c r="Q33" s="570"/>
      <c r="R33" s="571"/>
      <c r="S33" s="572" t="s">
        <v>36</v>
      </c>
      <c r="T33" s="573"/>
      <c r="U33" s="573"/>
      <c r="V33" s="573"/>
      <c r="W33" s="574"/>
      <c r="X33" s="575" t="s">
        <v>37</v>
      </c>
      <c r="Y33" s="576"/>
      <c r="Z33" s="576"/>
      <c r="AA33" s="576"/>
      <c r="AB33" s="576"/>
    </row>
    <row r="34" spans="1:28" x14ac:dyDescent="0.35">
      <c r="A34" s="280"/>
      <c r="B34" s="563"/>
      <c r="C34" s="564"/>
      <c r="D34" s="564"/>
      <c r="E34" s="564"/>
      <c r="F34" s="564"/>
      <c r="G34" s="564"/>
      <c r="H34" s="564"/>
      <c r="I34" s="564"/>
      <c r="J34" s="565"/>
      <c r="K34" s="577" t="s">
        <v>38</v>
      </c>
      <c r="L34" s="578"/>
      <c r="M34" s="578"/>
      <c r="N34" s="579"/>
      <c r="O34" s="580" t="s">
        <v>39</v>
      </c>
      <c r="P34" s="578"/>
      <c r="Q34" s="578"/>
      <c r="R34" s="579"/>
      <c r="S34" s="580" t="s">
        <v>38</v>
      </c>
      <c r="T34" s="579"/>
      <c r="U34" s="580" t="s">
        <v>39</v>
      </c>
      <c r="V34" s="578"/>
      <c r="W34" s="579"/>
      <c r="X34" s="506" t="s">
        <v>38</v>
      </c>
      <c r="Y34" s="507"/>
      <c r="Z34" s="506" t="s">
        <v>39</v>
      </c>
      <c r="AA34" s="581"/>
      <c r="AB34" s="507"/>
    </row>
    <row r="35" spans="1:28" s="127" customFormat="1" ht="15" customHeight="1" thickBot="1" x14ac:dyDescent="0.4">
      <c r="A35" s="280"/>
      <c r="B35" s="566"/>
      <c r="C35" s="567"/>
      <c r="D35" s="567"/>
      <c r="E35" s="567"/>
      <c r="F35" s="567"/>
      <c r="G35" s="567"/>
      <c r="H35" s="567"/>
      <c r="I35" s="567"/>
      <c r="J35" s="568"/>
      <c r="K35" s="582" t="s">
        <v>1461</v>
      </c>
      <c r="L35" s="583"/>
      <c r="M35" s="583"/>
      <c r="N35" s="584"/>
      <c r="O35" s="749" t="s">
        <v>1462</v>
      </c>
      <c r="P35" s="583"/>
      <c r="Q35" s="583"/>
      <c r="R35" s="584"/>
      <c r="S35" s="749" t="s">
        <v>1463</v>
      </c>
      <c r="T35" s="584"/>
      <c r="U35" s="749" t="s">
        <v>1464</v>
      </c>
      <c r="V35" s="583"/>
      <c r="W35" s="584"/>
      <c r="X35" s="749">
        <v>0</v>
      </c>
      <c r="Y35" s="584"/>
      <c r="Z35" s="749" t="s">
        <v>1465</v>
      </c>
      <c r="AA35" s="583"/>
      <c r="AB35" s="584"/>
    </row>
    <row r="36" spans="1:28" s="127" customFormat="1" ht="15" customHeight="1" thickBot="1" x14ac:dyDescent="0.4">
      <c r="A36" s="280"/>
      <c r="B36" s="486"/>
      <c r="C36" s="487"/>
      <c r="D36" s="487"/>
      <c r="E36" s="487"/>
      <c r="F36" s="487"/>
      <c r="G36" s="487"/>
      <c r="H36" s="487"/>
      <c r="I36" s="487"/>
      <c r="J36" s="487"/>
      <c r="K36" s="487"/>
      <c r="L36" s="487"/>
      <c r="M36" s="487"/>
      <c r="N36" s="487"/>
      <c r="O36" s="487"/>
      <c r="P36" s="487"/>
      <c r="Q36" s="487"/>
      <c r="R36" s="487"/>
      <c r="S36" s="487"/>
      <c r="T36" s="487"/>
      <c r="U36" s="487"/>
      <c r="V36" s="487"/>
      <c r="W36" s="487"/>
      <c r="X36" s="487"/>
      <c r="Y36" s="487"/>
      <c r="Z36" s="487"/>
      <c r="AA36" s="487"/>
      <c r="AB36" s="487"/>
    </row>
    <row r="37" spans="1:28" s="127" customFormat="1" ht="15" customHeight="1" thickBot="1" x14ac:dyDescent="0.4">
      <c r="A37" s="437"/>
      <c r="B37" s="488" t="s">
        <v>40</v>
      </c>
      <c r="C37" s="489"/>
      <c r="D37" s="489"/>
      <c r="E37" s="489"/>
      <c r="F37" s="489"/>
      <c r="G37" s="489"/>
      <c r="H37" s="489"/>
      <c r="I37" s="489"/>
      <c r="J37" s="489"/>
      <c r="K37" s="489"/>
      <c r="L37" s="489"/>
      <c r="M37" s="489"/>
      <c r="N37" s="489"/>
      <c r="O37" s="489"/>
      <c r="P37" s="489"/>
      <c r="Q37" s="489"/>
      <c r="R37" s="489"/>
      <c r="S37" s="489"/>
      <c r="T37" s="489"/>
      <c r="U37" s="489"/>
      <c r="V37" s="489"/>
      <c r="W37" s="489"/>
      <c r="X37" s="489"/>
      <c r="Y37" s="489"/>
      <c r="Z37" s="489"/>
      <c r="AA37" s="489"/>
      <c r="AB37" s="489"/>
    </row>
    <row r="38" spans="1:28" s="127" customFormat="1" ht="31.15" customHeight="1" x14ac:dyDescent="0.35">
      <c r="A38" s="437"/>
      <c r="B38" s="557" t="s">
        <v>41</v>
      </c>
      <c r="C38" s="558"/>
      <c r="D38" s="558"/>
      <c r="E38" s="558"/>
      <c r="F38" s="558"/>
      <c r="G38" s="559"/>
      <c r="H38" s="270" t="s">
        <v>977</v>
      </c>
      <c r="I38" s="224" t="s">
        <v>978</v>
      </c>
      <c r="J38" s="268" t="s">
        <v>42</v>
      </c>
      <c r="K38" s="557" t="s">
        <v>43</v>
      </c>
      <c r="L38" s="558"/>
      <c r="M38" s="558"/>
      <c r="N38" s="558"/>
      <c r="O38" s="558"/>
      <c r="P38" s="558"/>
      <c r="Q38" s="558"/>
      <c r="R38" s="558"/>
      <c r="S38" s="558"/>
      <c r="T38" s="558"/>
      <c r="U38" s="558"/>
      <c r="V38" s="558"/>
      <c r="W38" s="558"/>
      <c r="X38" s="558"/>
      <c r="Y38" s="558"/>
      <c r="Z38" s="558"/>
      <c r="AA38" s="558"/>
      <c r="AB38" s="559"/>
    </row>
    <row r="39" spans="1:28" s="127" customFormat="1" ht="28" customHeight="1" x14ac:dyDescent="0.35">
      <c r="A39" s="437"/>
      <c r="B39" s="577" t="s">
        <v>493</v>
      </c>
      <c r="C39" s="578"/>
      <c r="D39" s="578"/>
      <c r="E39" s="578"/>
      <c r="F39" s="578"/>
      <c r="G39" s="579"/>
      <c r="H39" s="269">
        <v>2450</v>
      </c>
      <c r="I39" s="275">
        <v>885</v>
      </c>
      <c r="J39" s="282">
        <v>2.77</v>
      </c>
      <c r="K39" s="655" t="s">
        <v>739</v>
      </c>
      <c r="L39" s="656"/>
      <c r="M39" s="656"/>
      <c r="N39" s="656"/>
      <c r="O39" s="656"/>
      <c r="P39" s="656"/>
      <c r="Q39" s="656"/>
      <c r="R39" s="656"/>
      <c r="S39" s="656"/>
      <c r="T39" s="656"/>
      <c r="U39" s="656"/>
      <c r="V39" s="656"/>
      <c r="W39" s="656"/>
      <c r="X39" s="656"/>
      <c r="Y39" s="656"/>
      <c r="Z39" s="656"/>
      <c r="AA39" s="656"/>
      <c r="AB39" s="657"/>
    </row>
    <row r="40" spans="1:28" s="127" customFormat="1" ht="28" customHeight="1" thickBot="1" x14ac:dyDescent="0.4">
      <c r="A40" s="437"/>
      <c r="B40" s="577" t="s">
        <v>494</v>
      </c>
      <c r="C40" s="578"/>
      <c r="D40" s="578"/>
      <c r="E40" s="578"/>
      <c r="F40" s="578"/>
      <c r="G40" s="579"/>
      <c r="H40" s="279">
        <v>4110</v>
      </c>
      <c r="I40" s="206">
        <v>889</v>
      </c>
      <c r="J40" s="282">
        <v>4.62</v>
      </c>
      <c r="K40" s="655" t="s">
        <v>1466</v>
      </c>
      <c r="L40" s="656"/>
      <c r="M40" s="656"/>
      <c r="N40" s="656"/>
      <c r="O40" s="656"/>
      <c r="P40" s="656"/>
      <c r="Q40" s="656"/>
      <c r="R40" s="656"/>
      <c r="S40" s="656"/>
      <c r="T40" s="656"/>
      <c r="U40" s="656"/>
      <c r="V40" s="656"/>
      <c r="W40" s="656"/>
      <c r="X40" s="656"/>
      <c r="Y40" s="656"/>
      <c r="Z40" s="656"/>
      <c r="AA40" s="656"/>
      <c r="AB40" s="657"/>
    </row>
    <row r="41" spans="1:28" s="127" customFormat="1" ht="14" customHeight="1" thickBot="1" x14ac:dyDescent="0.4">
      <c r="A41" s="437"/>
      <c r="B41" s="661" t="s">
        <v>46</v>
      </c>
      <c r="C41" s="662"/>
      <c r="D41" s="662"/>
      <c r="E41" s="662"/>
      <c r="F41" s="662"/>
      <c r="G41" s="663"/>
      <c r="H41" s="227">
        <v>6560</v>
      </c>
      <c r="I41" s="227">
        <v>1774</v>
      </c>
      <c r="J41" s="278">
        <v>3.7</v>
      </c>
      <c r="K41" s="664"/>
      <c r="L41" s="665"/>
      <c r="M41" s="665"/>
      <c r="N41" s="665"/>
      <c r="O41" s="665"/>
      <c r="P41" s="665"/>
      <c r="Q41" s="665"/>
      <c r="R41" s="665"/>
      <c r="S41" s="665"/>
      <c r="T41" s="665"/>
      <c r="U41" s="665"/>
      <c r="V41" s="665"/>
      <c r="W41" s="665"/>
      <c r="X41" s="665"/>
      <c r="Y41" s="665"/>
      <c r="Z41" s="665"/>
      <c r="AA41" s="665"/>
      <c r="AB41" s="666"/>
    </row>
    <row r="42" spans="1:28" s="127" customFormat="1" ht="15" thickBot="1" x14ac:dyDescent="0.4">
      <c r="A42" s="437"/>
      <c r="B42" s="486"/>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row>
    <row r="43" spans="1:28" s="127" customFormat="1" ht="15" customHeight="1" thickBot="1" x14ac:dyDescent="0.4">
      <c r="A43" s="437"/>
      <c r="B43" s="500" t="s">
        <v>855</v>
      </c>
      <c r="C43" s="501"/>
      <c r="D43" s="501"/>
      <c r="E43" s="501"/>
      <c r="F43" s="501"/>
      <c r="G43" s="501"/>
      <c r="H43" s="501"/>
      <c r="I43" s="501"/>
      <c r="J43" s="501"/>
      <c r="K43" s="501"/>
      <c r="L43" s="501"/>
      <c r="M43" s="501"/>
      <c r="N43" s="501"/>
      <c r="O43" s="501"/>
      <c r="P43" s="501"/>
      <c r="Q43" s="501"/>
      <c r="R43" s="501"/>
      <c r="S43" s="501"/>
      <c r="T43" s="501"/>
      <c r="U43" s="501"/>
      <c r="V43" s="501"/>
      <c r="W43" s="501"/>
      <c r="X43" s="501"/>
      <c r="Y43" s="501"/>
      <c r="Z43" s="501"/>
      <c r="AA43" s="501"/>
      <c r="AB43" s="501"/>
    </row>
    <row r="44" spans="1:28" ht="14.5" customHeight="1" x14ac:dyDescent="0.35">
      <c r="A44" s="280"/>
      <c r="B44" s="667" t="s">
        <v>71</v>
      </c>
      <c r="C44" s="668"/>
      <c r="D44" s="668"/>
      <c r="E44" s="668"/>
      <c r="F44" s="668"/>
      <c r="G44" s="668"/>
      <c r="H44" s="668"/>
      <c r="I44" s="668"/>
      <c r="J44" s="668"/>
      <c r="K44" s="668"/>
      <c r="L44" s="668"/>
      <c r="M44" s="668"/>
      <c r="N44" s="668"/>
      <c r="O44" s="668"/>
      <c r="P44" s="668"/>
      <c r="Q44" s="668"/>
      <c r="R44" s="668"/>
      <c r="S44" s="668"/>
      <c r="T44" s="668"/>
      <c r="U44" s="668"/>
      <c r="V44" s="668"/>
      <c r="W44" s="668"/>
      <c r="X44" s="668"/>
      <c r="Y44" s="668"/>
      <c r="Z44" s="668"/>
      <c r="AA44" s="668"/>
      <c r="AB44" s="668"/>
    </row>
    <row r="45" spans="1:28" x14ac:dyDescent="0.35">
      <c r="A45" s="280"/>
      <c r="B45" s="619"/>
      <c r="C45" s="620"/>
      <c r="D45" s="620"/>
      <c r="E45" s="620"/>
      <c r="F45" s="620"/>
      <c r="G45" s="620"/>
      <c r="H45" s="620"/>
      <c r="I45" s="620"/>
      <c r="J45" s="620"/>
      <c r="K45" s="620"/>
      <c r="L45" s="620"/>
      <c r="M45" s="620"/>
      <c r="N45" s="620"/>
      <c r="O45" s="620"/>
      <c r="P45" s="620"/>
      <c r="Q45" s="620"/>
      <c r="R45" s="620"/>
      <c r="S45" s="620"/>
      <c r="T45" s="620"/>
      <c r="U45" s="620"/>
      <c r="V45" s="620"/>
      <c r="W45" s="620"/>
      <c r="X45" s="620"/>
      <c r="Y45" s="620"/>
      <c r="Z45" s="620"/>
      <c r="AA45" s="620"/>
      <c r="AB45" s="620"/>
    </row>
    <row r="46" spans="1:28" x14ac:dyDescent="0.35">
      <c r="A46" s="280"/>
      <c r="B46" s="619"/>
      <c r="C46" s="620"/>
      <c r="D46" s="620"/>
      <c r="E46" s="620"/>
      <c r="F46" s="620"/>
      <c r="G46" s="620"/>
      <c r="H46" s="620"/>
      <c r="I46" s="620"/>
      <c r="J46" s="620"/>
      <c r="K46" s="620"/>
      <c r="L46" s="620"/>
      <c r="M46" s="620"/>
      <c r="N46" s="620"/>
      <c r="O46" s="620"/>
      <c r="P46" s="620"/>
      <c r="Q46" s="620"/>
      <c r="R46" s="620"/>
      <c r="S46" s="620"/>
      <c r="T46" s="620"/>
      <c r="U46" s="620"/>
      <c r="V46" s="620"/>
      <c r="W46" s="620"/>
      <c r="X46" s="620"/>
      <c r="Y46" s="620"/>
      <c r="Z46" s="620"/>
      <c r="AA46" s="620"/>
      <c r="AB46" s="620"/>
    </row>
    <row r="47" spans="1:28" x14ac:dyDescent="0.35">
      <c r="A47" s="280"/>
      <c r="B47" s="619"/>
      <c r="C47" s="620"/>
      <c r="D47" s="620"/>
      <c r="E47" s="620"/>
      <c r="F47" s="620"/>
      <c r="G47" s="620"/>
      <c r="H47" s="620"/>
      <c r="I47" s="620"/>
      <c r="J47" s="620"/>
      <c r="K47" s="620"/>
      <c r="L47" s="620"/>
      <c r="M47" s="620"/>
      <c r="N47" s="620"/>
      <c r="O47" s="620"/>
      <c r="P47" s="620"/>
      <c r="Q47" s="620"/>
      <c r="R47" s="620"/>
      <c r="S47" s="620"/>
      <c r="T47" s="620"/>
      <c r="U47" s="620"/>
      <c r="V47" s="620"/>
      <c r="W47" s="620"/>
      <c r="X47" s="620"/>
      <c r="Y47" s="620"/>
      <c r="Z47" s="620"/>
      <c r="AA47" s="620"/>
      <c r="AB47" s="620"/>
    </row>
    <row r="48" spans="1:28" x14ac:dyDescent="0.35">
      <c r="A48" s="280"/>
      <c r="B48" s="619"/>
      <c r="C48" s="620"/>
      <c r="D48" s="620"/>
      <c r="E48" s="620"/>
      <c r="F48" s="620"/>
      <c r="G48" s="620"/>
      <c r="H48" s="620"/>
      <c r="I48" s="620"/>
      <c r="J48" s="620"/>
      <c r="K48" s="620"/>
      <c r="L48" s="620"/>
      <c r="M48" s="620"/>
      <c r="N48" s="620"/>
      <c r="O48" s="620"/>
      <c r="P48" s="620"/>
      <c r="Q48" s="620"/>
      <c r="R48" s="620"/>
      <c r="S48" s="620"/>
      <c r="T48" s="620"/>
      <c r="U48" s="620"/>
      <c r="V48" s="620"/>
      <c r="W48" s="620"/>
      <c r="X48" s="620"/>
      <c r="Y48" s="620"/>
      <c r="Z48" s="620"/>
      <c r="AA48" s="620"/>
      <c r="AB48" s="620"/>
    </row>
    <row r="49" spans="1:28" x14ac:dyDescent="0.35">
      <c r="A49" s="280"/>
      <c r="B49" s="619"/>
      <c r="C49" s="620"/>
      <c r="D49" s="620"/>
      <c r="E49" s="620"/>
      <c r="F49" s="620"/>
      <c r="G49" s="620"/>
      <c r="H49" s="620"/>
      <c r="I49" s="620"/>
      <c r="J49" s="620"/>
      <c r="K49" s="620"/>
      <c r="L49" s="620"/>
      <c r="M49" s="620"/>
      <c r="N49" s="620"/>
      <c r="O49" s="620"/>
      <c r="P49" s="620"/>
      <c r="Q49" s="620"/>
      <c r="R49" s="620"/>
      <c r="S49" s="620"/>
      <c r="T49" s="620"/>
      <c r="U49" s="620"/>
      <c r="V49" s="620"/>
      <c r="W49" s="620"/>
      <c r="X49" s="620"/>
      <c r="Y49" s="620"/>
      <c r="Z49" s="620"/>
      <c r="AA49" s="620"/>
      <c r="AB49" s="620"/>
    </row>
    <row r="50" spans="1:28" x14ac:dyDescent="0.35">
      <c r="A50" s="280"/>
      <c r="B50" s="619"/>
      <c r="C50" s="620"/>
      <c r="D50" s="620"/>
      <c r="E50" s="620"/>
      <c r="F50" s="620"/>
      <c r="G50" s="620"/>
      <c r="H50" s="620"/>
      <c r="I50" s="620"/>
      <c r="J50" s="620"/>
      <c r="K50" s="620"/>
      <c r="L50" s="620"/>
      <c r="M50" s="620"/>
      <c r="N50" s="620"/>
      <c r="O50" s="620"/>
      <c r="P50" s="620"/>
      <c r="Q50" s="620"/>
      <c r="R50" s="620"/>
      <c r="S50" s="620"/>
      <c r="T50" s="620"/>
      <c r="U50" s="620"/>
      <c r="V50" s="620"/>
      <c r="W50" s="620"/>
      <c r="X50" s="620"/>
      <c r="Y50" s="620"/>
      <c r="Z50" s="620"/>
      <c r="AA50" s="620"/>
      <c r="AB50" s="620"/>
    </row>
    <row r="51" spans="1:28" x14ac:dyDescent="0.35">
      <c r="A51" s="280"/>
      <c r="B51" s="619"/>
      <c r="C51" s="620"/>
      <c r="D51" s="620"/>
      <c r="E51" s="620"/>
      <c r="F51" s="620"/>
      <c r="G51" s="620"/>
      <c r="H51" s="620"/>
      <c r="I51" s="620"/>
      <c r="J51" s="620"/>
      <c r="K51" s="620"/>
      <c r="L51" s="620"/>
      <c r="M51" s="620"/>
      <c r="N51" s="620"/>
      <c r="O51" s="620"/>
      <c r="P51" s="620"/>
      <c r="Q51" s="620"/>
      <c r="R51" s="620"/>
      <c r="S51" s="620"/>
      <c r="T51" s="620"/>
      <c r="U51" s="620"/>
      <c r="V51" s="620"/>
      <c r="W51" s="620"/>
      <c r="X51" s="620"/>
      <c r="Y51" s="620"/>
      <c r="Z51" s="620"/>
      <c r="AA51" s="620"/>
      <c r="AB51" s="620"/>
    </row>
    <row r="52" spans="1:28" x14ac:dyDescent="0.35">
      <c r="A52" s="280"/>
      <c r="B52" s="619"/>
      <c r="C52" s="620"/>
      <c r="D52" s="620"/>
      <c r="E52" s="620"/>
      <c r="F52" s="620"/>
      <c r="G52" s="620"/>
      <c r="H52" s="620"/>
      <c r="I52" s="620"/>
      <c r="J52" s="620"/>
      <c r="K52" s="620"/>
      <c r="L52" s="620"/>
      <c r="M52" s="620"/>
      <c r="N52" s="620"/>
      <c r="O52" s="620"/>
      <c r="P52" s="620"/>
      <c r="Q52" s="620"/>
      <c r="R52" s="620"/>
      <c r="S52" s="620"/>
      <c r="T52" s="620"/>
      <c r="U52" s="620"/>
      <c r="V52" s="620"/>
      <c r="W52" s="620"/>
      <c r="X52" s="620"/>
      <c r="Y52" s="620"/>
      <c r="Z52" s="620"/>
      <c r="AA52" s="620"/>
      <c r="AB52" s="620"/>
    </row>
    <row r="53" spans="1:28" ht="15" thickBot="1" x14ac:dyDescent="0.4">
      <c r="A53" s="280"/>
      <c r="B53" s="669"/>
      <c r="C53" s="670"/>
      <c r="D53" s="670"/>
      <c r="E53" s="670"/>
      <c r="F53" s="670"/>
      <c r="G53" s="670"/>
      <c r="H53" s="670"/>
      <c r="I53" s="670"/>
      <c r="J53" s="670"/>
      <c r="K53" s="670"/>
      <c r="L53" s="670"/>
      <c r="M53" s="670"/>
      <c r="N53" s="670"/>
      <c r="O53" s="670"/>
      <c r="P53" s="670"/>
      <c r="Q53" s="670"/>
      <c r="R53" s="670"/>
      <c r="S53" s="670"/>
      <c r="T53" s="670"/>
      <c r="U53" s="670"/>
      <c r="V53" s="670"/>
      <c r="W53" s="670"/>
      <c r="X53" s="670"/>
      <c r="Y53" s="670"/>
      <c r="Z53" s="670"/>
      <c r="AA53" s="670"/>
      <c r="AB53" s="670"/>
    </row>
    <row r="54" spans="1:28" ht="15" thickBot="1" x14ac:dyDescent="0.4">
      <c r="A54" s="280"/>
      <c r="B54" s="486"/>
      <c r="C54" s="487"/>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7"/>
      <c r="AB54" s="487"/>
    </row>
    <row r="55" spans="1:28" ht="14.5" customHeight="1" x14ac:dyDescent="0.35">
      <c r="A55" s="671"/>
      <c r="B55" s="672" t="s">
        <v>41</v>
      </c>
      <c r="C55" s="673"/>
      <c r="D55" s="673"/>
      <c r="E55" s="673"/>
      <c r="F55" s="673"/>
      <c r="G55" s="674"/>
      <c r="H55" s="678" t="s">
        <v>595</v>
      </c>
      <c r="I55" s="674"/>
      <c r="J55" s="678" t="s">
        <v>595</v>
      </c>
      <c r="K55" s="673"/>
      <c r="L55" s="673"/>
      <c r="M55" s="674"/>
      <c r="N55" s="678" t="s">
        <v>49</v>
      </c>
      <c r="O55" s="673"/>
      <c r="P55" s="673"/>
      <c r="Q55" s="673"/>
      <c r="R55" s="673"/>
      <c r="S55" s="673"/>
      <c r="T55" s="673"/>
      <c r="U55" s="674"/>
      <c r="V55" s="680" t="s">
        <v>50</v>
      </c>
      <c r="W55" s="681"/>
      <c r="X55" s="681"/>
      <c r="Y55" s="681"/>
      <c r="Z55" s="681"/>
      <c r="AA55" s="681"/>
      <c r="AB55" s="682"/>
    </row>
    <row r="56" spans="1:28" ht="14.5" customHeight="1" x14ac:dyDescent="0.35">
      <c r="A56" s="671"/>
      <c r="B56" s="675"/>
      <c r="C56" s="676"/>
      <c r="D56" s="676"/>
      <c r="E56" s="676"/>
      <c r="F56" s="676"/>
      <c r="G56" s="677"/>
      <c r="H56" s="679" t="s">
        <v>816</v>
      </c>
      <c r="I56" s="677"/>
      <c r="J56" s="679" t="s">
        <v>596</v>
      </c>
      <c r="K56" s="676"/>
      <c r="L56" s="676"/>
      <c r="M56" s="677"/>
      <c r="N56" s="679"/>
      <c r="O56" s="676"/>
      <c r="P56" s="676"/>
      <c r="Q56" s="676"/>
      <c r="R56" s="676"/>
      <c r="S56" s="676"/>
      <c r="T56" s="676"/>
      <c r="U56" s="677"/>
      <c r="V56" s="683"/>
      <c r="W56" s="684"/>
      <c r="X56" s="684"/>
      <c r="Y56" s="684"/>
      <c r="Z56" s="684"/>
      <c r="AA56" s="684"/>
      <c r="AB56" s="685"/>
    </row>
    <row r="57" spans="1:28" ht="116" customHeight="1" x14ac:dyDescent="0.35">
      <c r="A57" s="280"/>
      <c r="B57" s="760" t="s">
        <v>493</v>
      </c>
      <c r="C57" s="761"/>
      <c r="D57" s="761"/>
      <c r="E57" s="761"/>
      <c r="F57" s="761"/>
      <c r="G57" s="762"/>
      <c r="H57" s="1237" t="s">
        <v>51</v>
      </c>
      <c r="I57" s="762"/>
      <c r="J57" s="1237">
        <v>2.77</v>
      </c>
      <c r="K57" s="761"/>
      <c r="L57" s="761"/>
      <c r="M57" s="762"/>
      <c r="N57" s="766" t="s">
        <v>739</v>
      </c>
      <c r="O57" s="767"/>
      <c r="P57" s="767"/>
      <c r="Q57" s="767"/>
      <c r="R57" s="767"/>
      <c r="S57" s="767"/>
      <c r="T57" s="767"/>
      <c r="U57" s="768"/>
      <c r="V57" s="766" t="s">
        <v>740</v>
      </c>
      <c r="W57" s="767"/>
      <c r="X57" s="767"/>
      <c r="Y57" s="767"/>
      <c r="Z57" s="767"/>
      <c r="AA57" s="767"/>
      <c r="AB57" s="768"/>
    </row>
    <row r="58" spans="1:28" ht="87" customHeight="1" thickBot="1" x14ac:dyDescent="0.4">
      <c r="A58" s="280"/>
      <c r="B58" s="750" t="s">
        <v>494</v>
      </c>
      <c r="C58" s="751"/>
      <c r="D58" s="751"/>
      <c r="E58" s="751"/>
      <c r="F58" s="751"/>
      <c r="G58" s="752"/>
      <c r="H58" s="759">
        <v>2.16</v>
      </c>
      <c r="I58" s="752"/>
      <c r="J58" s="759">
        <v>4.62</v>
      </c>
      <c r="K58" s="751"/>
      <c r="L58" s="751"/>
      <c r="M58" s="752"/>
      <c r="N58" s="756" t="s">
        <v>1467</v>
      </c>
      <c r="O58" s="757"/>
      <c r="P58" s="757"/>
      <c r="Q58" s="757"/>
      <c r="R58" s="757"/>
      <c r="S58" s="757"/>
      <c r="T58" s="757"/>
      <c r="U58" s="758"/>
      <c r="V58" s="756" t="s">
        <v>1468</v>
      </c>
      <c r="W58" s="757"/>
      <c r="X58" s="757"/>
      <c r="Y58" s="757"/>
      <c r="Z58" s="757"/>
      <c r="AA58" s="757"/>
      <c r="AB58" s="758"/>
    </row>
    <row r="59" spans="1:28" ht="15.5" customHeight="1" thickBot="1" x14ac:dyDescent="0.4">
      <c r="A59" s="280"/>
      <c r="B59" s="1248"/>
      <c r="C59" s="1249"/>
      <c r="D59" s="1249"/>
      <c r="E59" s="1249"/>
      <c r="F59" s="1249"/>
      <c r="G59" s="1249"/>
      <c r="H59" s="1249"/>
      <c r="I59" s="1249"/>
      <c r="J59" s="1249"/>
      <c r="K59" s="1249"/>
      <c r="L59" s="1249"/>
      <c r="M59" s="1249"/>
      <c r="N59" s="1249"/>
      <c r="O59" s="1249"/>
      <c r="P59" s="1249"/>
      <c r="Q59" s="1249"/>
      <c r="R59" s="1249"/>
      <c r="S59" s="1249"/>
      <c r="T59" s="1249"/>
      <c r="U59" s="1249"/>
      <c r="V59" s="1249"/>
      <c r="W59" s="1249"/>
      <c r="X59" s="1249"/>
      <c r="Y59" s="1249"/>
      <c r="Z59" s="1249"/>
      <c r="AA59" s="1249"/>
      <c r="AB59" s="1249"/>
    </row>
    <row r="60" spans="1:28" ht="25" customHeight="1" x14ac:dyDescent="0.35">
      <c r="A60" s="280"/>
      <c r="B60" s="714" t="s">
        <v>856</v>
      </c>
      <c r="C60" s="715"/>
      <c r="D60" s="715"/>
      <c r="E60" s="715"/>
      <c r="F60" s="715"/>
      <c r="G60" s="715"/>
      <c r="H60" s="715" t="s">
        <v>857</v>
      </c>
      <c r="I60" s="715"/>
      <c r="J60" s="715"/>
      <c r="K60" s="715"/>
      <c r="L60" s="715"/>
      <c r="M60" s="715"/>
      <c r="N60" s="715"/>
      <c r="O60" s="715"/>
      <c r="P60" s="715"/>
      <c r="Q60" s="715"/>
      <c r="R60" s="718"/>
      <c r="S60" s="714" t="s">
        <v>858</v>
      </c>
      <c r="T60" s="715"/>
      <c r="U60" s="715"/>
      <c r="V60" s="715"/>
      <c r="W60" s="715"/>
      <c r="X60" s="715"/>
      <c r="Y60" s="715"/>
      <c r="Z60" s="715"/>
      <c r="AA60" s="715"/>
      <c r="AB60" s="715"/>
    </row>
    <row r="61" spans="1:28" ht="25" customHeight="1" thickBot="1" x14ac:dyDescent="0.4">
      <c r="A61" s="280"/>
      <c r="B61" s="716"/>
      <c r="C61" s="717"/>
      <c r="D61" s="717"/>
      <c r="E61" s="717"/>
      <c r="F61" s="717"/>
      <c r="G61" s="717"/>
      <c r="H61" s="717"/>
      <c r="I61" s="717"/>
      <c r="J61" s="717"/>
      <c r="K61" s="717"/>
      <c r="L61" s="717"/>
      <c r="M61" s="717"/>
      <c r="N61" s="717"/>
      <c r="O61" s="717"/>
      <c r="P61" s="717"/>
      <c r="Q61" s="717"/>
      <c r="R61" s="719"/>
      <c r="S61" s="716"/>
      <c r="T61" s="717"/>
      <c r="U61" s="717"/>
      <c r="V61" s="717"/>
      <c r="W61" s="717"/>
      <c r="X61" s="717"/>
      <c r="Y61" s="717"/>
      <c r="Z61" s="717"/>
      <c r="AA61" s="717"/>
      <c r="AB61" s="717"/>
    </row>
    <row r="62" spans="1:28" ht="70" customHeight="1" thickBot="1" x14ac:dyDescent="0.4">
      <c r="A62" s="280"/>
      <c r="B62" s="537">
        <v>3.7</v>
      </c>
      <c r="C62" s="538"/>
      <c r="D62" s="538"/>
      <c r="E62" s="538"/>
      <c r="F62" s="538"/>
      <c r="G62" s="2145"/>
      <c r="H62" s="902" t="s">
        <v>1469</v>
      </c>
      <c r="I62" s="903"/>
      <c r="J62" s="903"/>
      <c r="K62" s="903"/>
      <c r="L62" s="903"/>
      <c r="M62" s="903"/>
      <c r="N62" s="903"/>
      <c r="O62" s="903"/>
      <c r="P62" s="903"/>
      <c r="Q62" s="903"/>
      <c r="R62" s="904"/>
      <c r="S62" s="1248" t="s">
        <v>1470</v>
      </c>
      <c r="T62" s="1249"/>
      <c r="U62" s="1249"/>
      <c r="V62" s="1249"/>
      <c r="W62" s="1249"/>
      <c r="X62" s="1249"/>
      <c r="Y62" s="1249"/>
      <c r="Z62" s="1249"/>
      <c r="AA62" s="1249"/>
      <c r="AB62" s="1249"/>
    </row>
    <row r="63" spans="1:28" ht="15" thickBot="1" x14ac:dyDescent="0.4">
      <c r="A63" s="280"/>
      <c r="B63" s="700"/>
      <c r="C63" s="701"/>
      <c r="D63" s="701"/>
      <c r="E63" s="701"/>
      <c r="F63" s="701"/>
      <c r="G63" s="701"/>
      <c r="H63" s="701"/>
      <c r="I63" s="701"/>
      <c r="J63" s="701"/>
      <c r="K63" s="701"/>
      <c r="L63" s="701"/>
      <c r="M63" s="701"/>
      <c r="N63" s="701"/>
      <c r="O63" s="701"/>
      <c r="P63" s="701"/>
      <c r="Q63" s="701"/>
      <c r="R63" s="701"/>
      <c r="S63" s="701"/>
      <c r="T63" s="701"/>
      <c r="U63" s="701"/>
      <c r="V63" s="701"/>
      <c r="W63" s="701"/>
      <c r="X63" s="701"/>
      <c r="Y63" s="701"/>
      <c r="Z63" s="701"/>
      <c r="AA63" s="701"/>
      <c r="AB63" s="701"/>
    </row>
    <row r="64" spans="1:28" ht="15" customHeight="1" x14ac:dyDescent="0.35">
      <c r="A64" s="280"/>
      <c r="B64" s="702" t="s">
        <v>861</v>
      </c>
      <c r="C64" s="703"/>
      <c r="D64" s="703"/>
      <c r="E64" s="703"/>
      <c r="F64" s="703"/>
      <c r="G64" s="703"/>
      <c r="H64" s="704"/>
      <c r="I64" s="2437" t="s">
        <v>1471</v>
      </c>
      <c r="J64" s="2438"/>
      <c r="K64" s="2438"/>
      <c r="L64" s="2438"/>
      <c r="M64" s="2438"/>
      <c r="N64" s="2438"/>
      <c r="O64" s="2438"/>
      <c r="P64" s="2439"/>
      <c r="Q64" s="702" t="s">
        <v>863</v>
      </c>
      <c r="R64" s="703"/>
      <c r="S64" s="703"/>
      <c r="T64" s="703"/>
      <c r="U64" s="704"/>
      <c r="V64" s="769" t="s">
        <v>1472</v>
      </c>
      <c r="W64" s="770"/>
      <c r="X64" s="770"/>
      <c r="Y64" s="770"/>
      <c r="Z64" s="770"/>
      <c r="AA64" s="770"/>
      <c r="AB64" s="770"/>
    </row>
    <row r="65" spans="1:28" x14ac:dyDescent="0.35">
      <c r="A65" s="280"/>
      <c r="B65" s="705"/>
      <c r="C65" s="706"/>
      <c r="D65" s="706"/>
      <c r="E65" s="706"/>
      <c r="F65" s="706"/>
      <c r="G65" s="706"/>
      <c r="H65" s="707"/>
      <c r="I65" s="2440"/>
      <c r="J65" s="2441"/>
      <c r="K65" s="2441"/>
      <c r="L65" s="2441"/>
      <c r="M65" s="2441"/>
      <c r="N65" s="2441"/>
      <c r="O65" s="2441"/>
      <c r="P65" s="2442"/>
      <c r="Q65" s="705"/>
      <c r="R65" s="706"/>
      <c r="S65" s="706"/>
      <c r="T65" s="706"/>
      <c r="U65" s="707"/>
      <c r="V65" s="771"/>
      <c r="W65" s="772"/>
      <c r="X65" s="772"/>
      <c r="Y65" s="772"/>
      <c r="Z65" s="772"/>
      <c r="AA65" s="772"/>
      <c r="AB65" s="772"/>
    </row>
    <row r="66" spans="1:28" x14ac:dyDescent="0.35">
      <c r="A66" s="280"/>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row>
    <row r="67" spans="1:28" x14ac:dyDescent="0.35">
      <c r="A67" s="280"/>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row>
    <row r="68" spans="1:28" x14ac:dyDescent="0.35">
      <c r="A68" s="280"/>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row>
    <row r="69" spans="1:28" x14ac:dyDescent="0.35">
      <c r="A69" s="280"/>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row>
    <row r="70" spans="1:28" x14ac:dyDescent="0.35">
      <c r="A70" s="280"/>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row>
    <row r="71" spans="1:28" x14ac:dyDescent="0.35">
      <c r="A71" s="280"/>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row>
    <row r="72" spans="1:28" x14ac:dyDescent="0.35">
      <c r="A72" s="280"/>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row>
    <row r="73" spans="1:28" x14ac:dyDescent="0.35">
      <c r="A73" s="280"/>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row>
    <row r="74" spans="1:28" x14ac:dyDescent="0.35">
      <c r="A74" s="280"/>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row>
    <row r="75" spans="1:28" x14ac:dyDescent="0.35">
      <c r="A75" s="280"/>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row>
    <row r="76" spans="1:28" x14ac:dyDescent="0.35">
      <c r="A76" s="280"/>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row>
    <row r="77" spans="1:28" x14ac:dyDescent="0.35">
      <c r="A77" s="280"/>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row>
    <row r="78" spans="1:28" x14ac:dyDescent="0.35">
      <c r="A78" s="280"/>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row>
    <row r="79" spans="1:28" x14ac:dyDescent="0.35">
      <c r="A79" s="280"/>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row>
    <row r="80" spans="1:28" x14ac:dyDescent="0.35">
      <c r="A80" s="280"/>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row>
    <row r="81" spans="1:28" x14ac:dyDescent="0.35">
      <c r="A81" s="280"/>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row>
    <row r="82" spans="1:28" x14ac:dyDescent="0.35">
      <c r="A82" s="280"/>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row>
    <row r="83" spans="1:28" x14ac:dyDescent="0.35">
      <c r="A83" s="280"/>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row>
    <row r="84" spans="1:28" x14ac:dyDescent="0.35">
      <c r="A84" s="280"/>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row>
    <row r="85" spans="1:28" x14ac:dyDescent="0.35">
      <c r="A85" s="280"/>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row>
    <row r="86" spans="1:28" x14ac:dyDescent="0.35">
      <c r="A86" s="280"/>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row>
    <row r="87" spans="1:28" x14ac:dyDescent="0.35">
      <c r="A87" s="280"/>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row>
    <row r="88" spans="1:28" x14ac:dyDescent="0.35">
      <c r="A88" s="280"/>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row>
    <row r="89" spans="1:28" x14ac:dyDescent="0.35">
      <c r="A89" s="280"/>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row>
    <row r="90" spans="1:28" x14ac:dyDescent="0.35">
      <c r="A90" s="280"/>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row>
    <row r="102" ht="6" customHeight="1" x14ac:dyDescent="0.35"/>
  </sheetData>
  <mergeCells count="120">
    <mergeCell ref="B63:AB63"/>
    <mergeCell ref="B64:H65"/>
    <mergeCell ref="I64:P65"/>
    <mergeCell ref="Q64:U65"/>
    <mergeCell ref="V64:AB65"/>
    <mergeCell ref="H58:I58"/>
    <mergeCell ref="J58:M58"/>
    <mergeCell ref="N58:U58"/>
    <mergeCell ref="V58:AB58"/>
    <mergeCell ref="B59:AB59"/>
    <mergeCell ref="B58:G58"/>
    <mergeCell ref="B62:G62"/>
    <mergeCell ref="H62:R62"/>
    <mergeCell ref="S62:AB62"/>
    <mergeCell ref="B60:G61"/>
    <mergeCell ref="H60:R61"/>
    <mergeCell ref="S60:AB61"/>
    <mergeCell ref="A55:A56"/>
    <mergeCell ref="B55:G56"/>
    <mergeCell ref="H55:I55"/>
    <mergeCell ref="H56:I56"/>
    <mergeCell ref="J55:M55"/>
    <mergeCell ref="J56:M56"/>
    <mergeCell ref="B41:G41"/>
    <mergeCell ref="K41:AB41"/>
    <mergeCell ref="B42:AB42"/>
    <mergeCell ref="B43:AB43"/>
    <mergeCell ref="B44:AB53"/>
    <mergeCell ref="Z35:AB35"/>
    <mergeCell ref="B36:AB36"/>
    <mergeCell ref="B37:AB37"/>
    <mergeCell ref="B38:G38"/>
    <mergeCell ref="K38:AB38"/>
    <mergeCell ref="K35:N35"/>
    <mergeCell ref="O35:R35"/>
    <mergeCell ref="S35:T35"/>
    <mergeCell ref="U35:W35"/>
    <mergeCell ref="X35:Y35"/>
    <mergeCell ref="B33:J35"/>
    <mergeCell ref="K33:R33"/>
    <mergeCell ref="S33:W33"/>
    <mergeCell ref="X33:AB33"/>
    <mergeCell ref="K34:N34"/>
    <mergeCell ref="O34:R34"/>
    <mergeCell ref="S34:T34"/>
    <mergeCell ref="U34:W34"/>
    <mergeCell ref="X34:Y34"/>
    <mergeCell ref="Z34:AB34"/>
    <mergeCell ref="A30:A31"/>
    <mergeCell ref="M30:W30"/>
    <mergeCell ref="M31:W31"/>
    <mergeCell ref="X30:AB31"/>
    <mergeCell ref="B32:AB32"/>
    <mergeCell ref="A26:A27"/>
    <mergeCell ref="B26:M26"/>
    <mergeCell ref="B27:M27"/>
    <mergeCell ref="N26:AB27"/>
    <mergeCell ref="B28:AB28"/>
    <mergeCell ref="Z12:AB12"/>
    <mergeCell ref="B23:H23"/>
    <mergeCell ref="I23:AB23"/>
    <mergeCell ref="B24:AB24"/>
    <mergeCell ref="B25:L25"/>
    <mergeCell ref="N25:AB25"/>
    <mergeCell ref="B18:AB18"/>
    <mergeCell ref="B19:H19"/>
    <mergeCell ref="I19:AB19"/>
    <mergeCell ref="B20:AB20"/>
    <mergeCell ref="B21:G21"/>
    <mergeCell ref="H21:J21"/>
    <mergeCell ref="K21:T21"/>
    <mergeCell ref="U21:AB21"/>
    <mergeCell ref="B1:D1"/>
    <mergeCell ref="E1:G1"/>
    <mergeCell ref="B2:G4"/>
    <mergeCell ref="H2:AB2"/>
    <mergeCell ref="H3:O3"/>
    <mergeCell ref="P3:AB3"/>
    <mergeCell ref="H4:AB4"/>
    <mergeCell ref="B5:AB5"/>
    <mergeCell ref="B6:H7"/>
    <mergeCell ref="I6:I7"/>
    <mergeCell ref="J6:K7"/>
    <mergeCell ref="L6:AB7"/>
    <mergeCell ref="B8:AB8"/>
    <mergeCell ref="B9:H9"/>
    <mergeCell ref="I9:AB9"/>
    <mergeCell ref="B16:AB16"/>
    <mergeCell ref="B17:H17"/>
    <mergeCell ref="I17:AB17"/>
    <mergeCell ref="B22:AB22"/>
    <mergeCell ref="B29:H31"/>
    <mergeCell ref="I29:L31"/>
    <mergeCell ref="M29:W29"/>
    <mergeCell ref="X29:AB29"/>
    <mergeCell ref="B13:AB13"/>
    <mergeCell ref="B14:H15"/>
    <mergeCell ref="I14:U15"/>
    <mergeCell ref="V14:AB14"/>
    <mergeCell ref="V15:AB15"/>
    <mergeCell ref="B10:AB10"/>
    <mergeCell ref="B11:H12"/>
    <mergeCell ref="I11:P12"/>
    <mergeCell ref="Q11:U11"/>
    <mergeCell ref="V11:Y11"/>
    <mergeCell ref="Z11:AB11"/>
    <mergeCell ref="Q12:U12"/>
    <mergeCell ref="V12:Y12"/>
    <mergeCell ref="B39:G39"/>
    <mergeCell ref="K39:AB39"/>
    <mergeCell ref="B40:G40"/>
    <mergeCell ref="K40:AB40"/>
    <mergeCell ref="B54:AB54"/>
    <mergeCell ref="N55:U56"/>
    <mergeCell ref="V55:AB56"/>
    <mergeCell ref="B57:G57"/>
    <mergeCell ref="H57:I57"/>
    <mergeCell ref="J57:M57"/>
    <mergeCell ref="N57:U57"/>
    <mergeCell ref="V57:AB57"/>
  </mergeCells>
  <pageMargins left="0.7" right="0.7" top="0.75" bottom="0.75" header="0.3" footer="0.3"/>
  <drawing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B104"/>
  <sheetViews>
    <sheetView topLeftCell="A39" workbookViewId="0">
      <selection activeCell="B44" sqref="B44:AB54"/>
    </sheetView>
  </sheetViews>
  <sheetFormatPr baseColWidth="10" defaultColWidth="3.7265625" defaultRowHeight="14.5" x14ac:dyDescent="0.35"/>
  <cols>
    <col min="1" max="1" width="3.7265625" style="126"/>
    <col min="2" max="2" width="2.7265625" style="126" customWidth="1"/>
    <col min="3" max="6" width="2.7265625" style="101" customWidth="1"/>
    <col min="7" max="7" width="8.26953125" style="101" customWidth="1"/>
    <col min="8" max="8" width="18.7265625" style="101" customWidth="1"/>
    <col min="9" max="9" width="13.453125" style="101" customWidth="1"/>
    <col min="10" max="10" width="15" style="101" customWidth="1"/>
    <col min="11" max="12" width="3.453125" style="101" customWidth="1"/>
    <col min="13" max="13" width="2.7265625" style="101" customWidth="1"/>
    <col min="14" max="14" width="5.54296875" style="101" customWidth="1"/>
    <col min="15" max="15" width="7" style="101" customWidth="1"/>
    <col min="16" max="16" width="3.453125" style="101" customWidth="1"/>
    <col min="17" max="17" width="3.54296875" style="101" customWidth="1"/>
    <col min="18" max="18" width="3.7265625" style="101"/>
    <col min="19" max="19" width="9.7265625" style="101" customWidth="1"/>
    <col min="20" max="20" width="7.453125" style="101" customWidth="1"/>
    <col min="21" max="21" width="3.54296875" style="101" customWidth="1"/>
    <col min="22" max="22" width="3.7265625" style="101"/>
    <col min="23" max="24" width="5" style="101" customWidth="1"/>
    <col min="25" max="25" width="3.7265625" style="101" customWidth="1"/>
    <col min="26" max="26" width="6.7265625" style="101" customWidth="1"/>
    <col min="27" max="27" width="4.26953125" style="101" customWidth="1"/>
    <col min="28" max="28" width="2" style="126" customWidth="1"/>
    <col min="29" max="16384" width="3.7265625" style="126"/>
  </cols>
  <sheetData>
    <row r="1" spans="1:28" ht="15" thickBot="1" x14ac:dyDescent="0.4">
      <c r="A1" s="280"/>
      <c r="B1" s="518"/>
      <c r="C1" s="518"/>
      <c r="D1" s="518"/>
      <c r="E1" s="518"/>
      <c r="F1" s="518"/>
      <c r="G1" s="518"/>
      <c r="H1" s="280"/>
      <c r="I1" s="280"/>
      <c r="J1" s="280"/>
      <c r="K1" s="280"/>
      <c r="L1" s="280"/>
      <c r="M1" s="280"/>
      <c r="N1" s="280"/>
      <c r="O1" s="280"/>
      <c r="P1" s="280"/>
      <c r="Q1" s="280"/>
      <c r="R1" s="280"/>
      <c r="S1" s="280"/>
      <c r="T1" s="280"/>
      <c r="U1" s="280"/>
      <c r="V1" s="280"/>
      <c r="W1" s="280"/>
      <c r="X1" s="280"/>
      <c r="Y1" s="280"/>
      <c r="Z1" s="280"/>
      <c r="AA1" s="280"/>
      <c r="AB1" s="280"/>
    </row>
    <row r="2" spans="1:28" ht="45.75" customHeight="1" x14ac:dyDescent="0.35">
      <c r="A2" s="280"/>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row>
    <row r="3" spans="1:28" ht="15" customHeight="1" x14ac:dyDescent="0.35">
      <c r="A3" s="280"/>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row>
    <row r="4" spans="1:28" ht="15.75" customHeight="1" thickBot="1" x14ac:dyDescent="0.4">
      <c r="A4" s="280"/>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row>
    <row r="5" spans="1:28" ht="15" thickBot="1" x14ac:dyDescent="0.4">
      <c r="A5" s="280"/>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row>
    <row r="6" spans="1:28" x14ac:dyDescent="0.35">
      <c r="A6" s="280"/>
      <c r="B6" s="488" t="s">
        <v>820</v>
      </c>
      <c r="C6" s="489"/>
      <c r="D6" s="489"/>
      <c r="E6" s="489"/>
      <c r="F6" s="489"/>
      <c r="G6" s="489"/>
      <c r="H6" s="490"/>
      <c r="I6" s="542">
        <v>45566</v>
      </c>
      <c r="J6" s="488" t="s">
        <v>4</v>
      </c>
      <c r="K6" s="490"/>
      <c r="L6" s="544" t="s">
        <v>1447</v>
      </c>
      <c r="M6" s="545"/>
      <c r="N6" s="545"/>
      <c r="O6" s="545"/>
      <c r="P6" s="545"/>
      <c r="Q6" s="545"/>
      <c r="R6" s="545"/>
      <c r="S6" s="545"/>
      <c r="T6" s="545"/>
      <c r="U6" s="545"/>
      <c r="V6" s="545"/>
      <c r="W6" s="545"/>
      <c r="X6" s="545"/>
      <c r="Y6" s="545"/>
      <c r="Z6" s="545"/>
      <c r="AA6" s="545"/>
      <c r="AB6" s="545"/>
    </row>
    <row r="7" spans="1:28" ht="15" customHeight="1" thickBot="1" x14ac:dyDescent="0.4">
      <c r="A7" s="280"/>
      <c r="B7" s="491"/>
      <c r="C7" s="492"/>
      <c r="D7" s="492"/>
      <c r="E7" s="492"/>
      <c r="F7" s="492"/>
      <c r="G7" s="492"/>
      <c r="H7" s="493"/>
      <c r="I7" s="543"/>
      <c r="J7" s="491"/>
      <c r="K7" s="493"/>
      <c r="L7" s="546"/>
      <c r="M7" s="547"/>
      <c r="N7" s="547"/>
      <c r="O7" s="547"/>
      <c r="P7" s="547"/>
      <c r="Q7" s="547"/>
      <c r="R7" s="547"/>
      <c r="S7" s="547"/>
      <c r="T7" s="547"/>
      <c r="U7" s="547"/>
      <c r="V7" s="547"/>
      <c r="W7" s="547"/>
      <c r="X7" s="547"/>
      <c r="Y7" s="547"/>
      <c r="Z7" s="547"/>
      <c r="AA7" s="547"/>
      <c r="AB7" s="547"/>
    </row>
    <row r="8" spans="1:28" ht="15" thickBot="1" x14ac:dyDescent="0.4">
      <c r="A8" s="280"/>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row>
    <row r="9" spans="1:28" ht="28" customHeight="1" thickBot="1" x14ac:dyDescent="0.4">
      <c r="A9" s="280"/>
      <c r="B9" s="500" t="s">
        <v>822</v>
      </c>
      <c r="C9" s="501"/>
      <c r="D9" s="501"/>
      <c r="E9" s="501"/>
      <c r="F9" s="501"/>
      <c r="G9" s="501"/>
      <c r="H9" s="502"/>
      <c r="I9" s="539" t="s">
        <v>948</v>
      </c>
      <c r="J9" s="540"/>
      <c r="K9" s="540"/>
      <c r="L9" s="540"/>
      <c r="M9" s="540"/>
      <c r="N9" s="540"/>
      <c r="O9" s="540"/>
      <c r="P9" s="540"/>
      <c r="Q9" s="540"/>
      <c r="R9" s="540"/>
      <c r="S9" s="540"/>
      <c r="T9" s="540"/>
      <c r="U9" s="540"/>
      <c r="V9" s="540"/>
      <c r="W9" s="540"/>
      <c r="X9" s="540"/>
      <c r="Y9" s="540"/>
      <c r="Z9" s="540"/>
      <c r="AA9" s="540"/>
      <c r="AB9" s="540"/>
    </row>
    <row r="10" spans="1:28" ht="15" customHeight="1" thickBot="1" x14ac:dyDescent="0.4">
      <c r="A10" s="280"/>
      <c r="B10" s="729"/>
      <c r="C10" s="730"/>
      <c r="D10" s="730"/>
      <c r="E10" s="730"/>
      <c r="F10" s="730"/>
      <c r="G10" s="730"/>
      <c r="H10" s="730"/>
      <c r="I10" s="730"/>
      <c r="J10" s="730"/>
      <c r="K10" s="730"/>
      <c r="L10" s="730"/>
      <c r="M10" s="730"/>
      <c r="N10" s="730"/>
      <c r="O10" s="730"/>
      <c r="P10" s="730"/>
      <c r="Q10" s="730"/>
      <c r="R10" s="730"/>
      <c r="S10" s="730"/>
      <c r="T10" s="730"/>
      <c r="U10" s="730"/>
      <c r="V10" s="730"/>
      <c r="W10" s="730"/>
      <c r="X10" s="730"/>
      <c r="Y10" s="730"/>
      <c r="Z10" s="730"/>
      <c r="AA10" s="730"/>
      <c r="AB10" s="730"/>
    </row>
    <row r="11" spans="1:28" ht="28.5" customHeight="1" thickBot="1" x14ac:dyDescent="0.4">
      <c r="A11" s="280"/>
      <c r="B11" s="488" t="s">
        <v>5</v>
      </c>
      <c r="C11" s="489"/>
      <c r="D11" s="489"/>
      <c r="E11" s="489"/>
      <c r="F11" s="489"/>
      <c r="G11" s="489"/>
      <c r="H11" s="490"/>
      <c r="I11" s="548" t="s">
        <v>474</v>
      </c>
      <c r="J11" s="549"/>
      <c r="K11" s="549"/>
      <c r="L11" s="549"/>
      <c r="M11" s="549"/>
      <c r="N11" s="549"/>
      <c r="O11" s="549"/>
      <c r="P11" s="550"/>
      <c r="Q11" s="500" t="s">
        <v>460</v>
      </c>
      <c r="R11" s="501"/>
      <c r="S11" s="501"/>
      <c r="T11" s="501"/>
      <c r="U11" s="502"/>
      <c r="V11" s="500" t="s">
        <v>7</v>
      </c>
      <c r="W11" s="501"/>
      <c r="X11" s="501"/>
      <c r="Y11" s="502"/>
      <c r="Z11" s="500" t="s">
        <v>8</v>
      </c>
      <c r="AA11" s="501"/>
      <c r="AB11" s="501"/>
    </row>
    <row r="12" spans="1:28" ht="15" thickBot="1" x14ac:dyDescent="0.4">
      <c r="A12" s="280"/>
      <c r="B12" s="491"/>
      <c r="C12" s="492"/>
      <c r="D12" s="492"/>
      <c r="E12" s="492"/>
      <c r="F12" s="492"/>
      <c r="G12" s="492"/>
      <c r="H12" s="493"/>
      <c r="I12" s="551"/>
      <c r="J12" s="552"/>
      <c r="K12" s="552"/>
      <c r="L12" s="552"/>
      <c r="M12" s="552"/>
      <c r="N12" s="552"/>
      <c r="O12" s="552"/>
      <c r="P12" s="553"/>
      <c r="Q12" s="517" t="s">
        <v>129</v>
      </c>
      <c r="R12" s="485"/>
      <c r="S12" s="485"/>
      <c r="T12" s="485"/>
      <c r="U12" s="541"/>
      <c r="V12" s="517" t="s">
        <v>475</v>
      </c>
      <c r="W12" s="485"/>
      <c r="X12" s="485"/>
      <c r="Y12" s="541"/>
      <c r="Z12" s="517">
        <v>5</v>
      </c>
      <c r="AA12" s="485"/>
      <c r="AB12" s="485"/>
    </row>
    <row r="13" spans="1:28" ht="15" customHeight="1" thickBot="1" x14ac:dyDescent="0.4">
      <c r="A13" s="280"/>
      <c r="B13" s="729"/>
      <c r="C13" s="730"/>
      <c r="D13" s="730"/>
      <c r="E13" s="730"/>
      <c r="F13" s="730"/>
      <c r="G13" s="730"/>
      <c r="H13" s="730"/>
      <c r="I13" s="730"/>
      <c r="J13" s="730"/>
      <c r="K13" s="730"/>
      <c r="L13" s="730"/>
      <c r="M13" s="730"/>
      <c r="N13" s="730"/>
      <c r="O13" s="730"/>
      <c r="P13" s="730"/>
      <c r="Q13" s="730"/>
      <c r="R13" s="730"/>
      <c r="S13" s="730"/>
      <c r="T13" s="730"/>
      <c r="U13" s="730"/>
      <c r="V13" s="730"/>
      <c r="W13" s="730"/>
      <c r="X13" s="730"/>
      <c r="Y13" s="730"/>
      <c r="Z13" s="730"/>
      <c r="AA13" s="730"/>
      <c r="AB13" s="730"/>
    </row>
    <row r="14" spans="1:28" ht="30" customHeight="1" thickBot="1" x14ac:dyDescent="0.4">
      <c r="A14" s="280"/>
      <c r="B14" s="488" t="s">
        <v>10</v>
      </c>
      <c r="C14" s="489"/>
      <c r="D14" s="489"/>
      <c r="E14" s="489"/>
      <c r="F14" s="489"/>
      <c r="G14" s="489"/>
      <c r="H14" s="490"/>
      <c r="I14" s="667" t="s">
        <v>476</v>
      </c>
      <c r="J14" s="668"/>
      <c r="K14" s="668"/>
      <c r="L14" s="668"/>
      <c r="M14" s="668"/>
      <c r="N14" s="668"/>
      <c r="O14" s="668"/>
      <c r="P14" s="668"/>
      <c r="Q14" s="668"/>
      <c r="R14" s="668"/>
      <c r="S14" s="668"/>
      <c r="T14" s="668"/>
      <c r="U14" s="782"/>
      <c r="V14" s="500" t="s">
        <v>824</v>
      </c>
      <c r="W14" s="501"/>
      <c r="X14" s="501"/>
      <c r="Y14" s="501"/>
      <c r="Z14" s="501"/>
      <c r="AA14" s="501"/>
      <c r="AB14" s="501"/>
    </row>
    <row r="15" spans="1:28" ht="15" thickBot="1" x14ac:dyDescent="0.4">
      <c r="A15" s="280"/>
      <c r="B15" s="491"/>
      <c r="C15" s="492"/>
      <c r="D15" s="492"/>
      <c r="E15" s="492"/>
      <c r="F15" s="492"/>
      <c r="G15" s="492"/>
      <c r="H15" s="493"/>
      <c r="I15" s="669"/>
      <c r="J15" s="670"/>
      <c r="K15" s="670"/>
      <c r="L15" s="670"/>
      <c r="M15" s="670"/>
      <c r="N15" s="670"/>
      <c r="O15" s="670"/>
      <c r="P15" s="670"/>
      <c r="Q15" s="670"/>
      <c r="R15" s="670"/>
      <c r="S15" s="670"/>
      <c r="T15" s="670"/>
      <c r="U15" s="783"/>
      <c r="V15" s="514" t="s">
        <v>1073</v>
      </c>
      <c r="W15" s="515"/>
      <c r="X15" s="515"/>
      <c r="Y15" s="515"/>
      <c r="Z15" s="515"/>
      <c r="AA15" s="515"/>
      <c r="AB15" s="515"/>
    </row>
    <row r="16" spans="1:28" ht="37.5" customHeight="1" thickBot="1" x14ac:dyDescent="0.4">
      <c r="A16" s="280"/>
      <c r="B16" s="729"/>
      <c r="C16" s="730"/>
      <c r="D16" s="730"/>
      <c r="E16" s="730"/>
      <c r="F16" s="730"/>
      <c r="G16" s="730"/>
      <c r="H16" s="730"/>
      <c r="I16" s="730"/>
      <c r="J16" s="730"/>
      <c r="K16" s="730"/>
      <c r="L16" s="730"/>
      <c r="M16" s="730"/>
      <c r="N16" s="730"/>
      <c r="O16" s="730"/>
      <c r="P16" s="730"/>
      <c r="Q16" s="730"/>
      <c r="R16" s="730"/>
      <c r="S16" s="730"/>
      <c r="T16" s="730"/>
      <c r="U16" s="730"/>
      <c r="V16" s="730"/>
      <c r="W16" s="730"/>
      <c r="X16" s="730"/>
      <c r="Y16" s="730"/>
      <c r="Z16" s="730"/>
      <c r="AA16" s="730"/>
      <c r="AB16" s="730"/>
    </row>
    <row r="17" spans="1:28" ht="28" customHeight="1" thickBot="1" x14ac:dyDescent="0.4">
      <c r="A17" s="280"/>
      <c r="B17" s="500" t="s">
        <v>13</v>
      </c>
      <c r="C17" s="501"/>
      <c r="D17" s="501"/>
      <c r="E17" s="501"/>
      <c r="F17" s="501"/>
      <c r="G17" s="501"/>
      <c r="H17" s="502"/>
      <c r="I17" s="517" t="s">
        <v>477</v>
      </c>
      <c r="J17" s="485"/>
      <c r="K17" s="485"/>
      <c r="L17" s="485"/>
      <c r="M17" s="485"/>
      <c r="N17" s="485"/>
      <c r="O17" s="485"/>
      <c r="P17" s="485"/>
      <c r="Q17" s="485"/>
      <c r="R17" s="485"/>
      <c r="S17" s="485"/>
      <c r="T17" s="485"/>
      <c r="U17" s="485"/>
      <c r="V17" s="485"/>
      <c r="W17" s="485"/>
      <c r="X17" s="485"/>
      <c r="Y17" s="485"/>
      <c r="Z17" s="485"/>
      <c r="AA17" s="485"/>
      <c r="AB17" s="485"/>
    </row>
    <row r="18" spans="1:28" ht="63.75" customHeight="1" thickBot="1" x14ac:dyDescent="0.4">
      <c r="A18" s="280"/>
      <c r="B18" s="729"/>
      <c r="C18" s="730"/>
      <c r="D18" s="730"/>
      <c r="E18" s="730"/>
      <c r="F18" s="730"/>
      <c r="G18" s="730"/>
      <c r="H18" s="730"/>
      <c r="I18" s="730"/>
      <c r="J18" s="730"/>
      <c r="K18" s="730"/>
      <c r="L18" s="730"/>
      <c r="M18" s="730"/>
      <c r="N18" s="730"/>
      <c r="O18" s="730"/>
      <c r="P18" s="730"/>
      <c r="Q18" s="730"/>
      <c r="R18" s="730"/>
      <c r="S18" s="730"/>
      <c r="T18" s="730"/>
      <c r="U18" s="730"/>
      <c r="V18" s="730"/>
      <c r="W18" s="730"/>
      <c r="X18" s="730"/>
      <c r="Y18" s="730"/>
      <c r="Z18" s="730"/>
      <c r="AA18" s="730"/>
      <c r="AB18" s="730"/>
    </row>
    <row r="19" spans="1:28" ht="42" customHeight="1" thickBot="1" x14ac:dyDescent="0.4">
      <c r="A19" s="280"/>
      <c r="B19" s="500" t="s">
        <v>826</v>
      </c>
      <c r="C19" s="501"/>
      <c r="D19" s="501"/>
      <c r="E19" s="501"/>
      <c r="F19" s="501"/>
      <c r="G19" s="501"/>
      <c r="H19" s="502"/>
      <c r="I19" s="517" t="s">
        <v>478</v>
      </c>
      <c r="J19" s="485"/>
      <c r="K19" s="485"/>
      <c r="L19" s="485"/>
      <c r="M19" s="485"/>
      <c r="N19" s="485"/>
      <c r="O19" s="485"/>
      <c r="P19" s="485"/>
      <c r="Q19" s="485"/>
      <c r="R19" s="485"/>
      <c r="S19" s="485"/>
      <c r="T19" s="485"/>
      <c r="U19" s="485"/>
      <c r="V19" s="485"/>
      <c r="W19" s="485"/>
      <c r="X19" s="485"/>
      <c r="Y19" s="485"/>
      <c r="Z19" s="485"/>
      <c r="AA19" s="485"/>
      <c r="AB19" s="485"/>
    </row>
    <row r="20" spans="1:28" ht="22.5" customHeight="1" thickBot="1" x14ac:dyDescent="0.4">
      <c r="A20" s="280"/>
      <c r="B20" s="729"/>
      <c r="C20" s="730"/>
      <c r="D20" s="730"/>
      <c r="E20" s="730"/>
      <c r="F20" s="730"/>
      <c r="G20" s="730"/>
      <c r="H20" s="730"/>
      <c r="I20" s="730"/>
      <c r="J20" s="730"/>
      <c r="K20" s="730"/>
      <c r="L20" s="730"/>
      <c r="M20" s="730"/>
      <c r="N20" s="730"/>
      <c r="O20" s="730"/>
      <c r="P20" s="730"/>
      <c r="Q20" s="730"/>
      <c r="R20" s="730"/>
      <c r="S20" s="730"/>
      <c r="T20" s="730"/>
      <c r="U20" s="730"/>
      <c r="V20" s="730"/>
      <c r="W20" s="730"/>
      <c r="X20" s="730"/>
      <c r="Y20" s="730"/>
      <c r="Z20" s="730"/>
      <c r="AA20" s="730"/>
      <c r="AB20" s="730"/>
    </row>
    <row r="21" spans="1:28" ht="21.75" customHeight="1" thickBot="1" x14ac:dyDescent="0.4">
      <c r="A21" s="280"/>
      <c r="B21" s="500" t="s">
        <v>463</v>
      </c>
      <c r="C21" s="501"/>
      <c r="D21" s="501"/>
      <c r="E21" s="501"/>
      <c r="F21" s="501"/>
      <c r="G21" s="502"/>
      <c r="H21" s="514" t="s">
        <v>479</v>
      </c>
      <c r="I21" s="515"/>
      <c r="J21" s="516"/>
      <c r="K21" s="500" t="s">
        <v>835</v>
      </c>
      <c r="L21" s="501"/>
      <c r="M21" s="501"/>
      <c r="N21" s="501"/>
      <c r="O21" s="501"/>
      <c r="P21" s="501"/>
      <c r="Q21" s="501"/>
      <c r="R21" s="501"/>
      <c r="S21" s="501"/>
      <c r="T21" s="502"/>
      <c r="U21" s="517" t="s">
        <v>251</v>
      </c>
      <c r="V21" s="485"/>
      <c r="W21" s="485"/>
      <c r="X21" s="485"/>
      <c r="Y21" s="485"/>
      <c r="Z21" s="485"/>
      <c r="AA21" s="485"/>
      <c r="AB21" s="485"/>
    </row>
    <row r="22" spans="1:28" ht="15" thickBot="1" x14ac:dyDescent="0.4">
      <c r="A22" s="280"/>
      <c r="B22" s="50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row>
    <row r="23" spans="1:28" ht="31.5" customHeight="1" thickBot="1" x14ac:dyDescent="0.4">
      <c r="A23" s="280"/>
      <c r="B23" s="500" t="s">
        <v>836</v>
      </c>
      <c r="C23" s="501"/>
      <c r="D23" s="501"/>
      <c r="E23" s="501"/>
      <c r="F23" s="501"/>
      <c r="G23" s="501"/>
      <c r="H23" s="502"/>
      <c r="I23" s="517" t="s">
        <v>480</v>
      </c>
      <c r="J23" s="485"/>
      <c r="K23" s="485"/>
      <c r="L23" s="485"/>
      <c r="M23" s="485"/>
      <c r="N23" s="485"/>
      <c r="O23" s="485"/>
      <c r="P23" s="485"/>
      <c r="Q23" s="485"/>
      <c r="R23" s="485"/>
      <c r="S23" s="485"/>
      <c r="T23" s="485"/>
      <c r="U23" s="485"/>
      <c r="V23" s="485"/>
      <c r="W23" s="485"/>
      <c r="X23" s="485"/>
      <c r="Y23" s="485"/>
      <c r="Z23" s="485"/>
      <c r="AA23" s="485"/>
      <c r="AB23" s="485"/>
    </row>
    <row r="24" spans="1:28" ht="30.75" customHeight="1" thickBot="1" x14ac:dyDescent="0.4">
      <c r="A24" s="280"/>
      <c r="B24" s="486"/>
      <c r="C24" s="487"/>
      <c r="D24" s="487"/>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row>
    <row r="25" spans="1:28" ht="15" thickBot="1" x14ac:dyDescent="0.4">
      <c r="A25" s="280"/>
      <c r="B25" s="500" t="s">
        <v>268</v>
      </c>
      <c r="C25" s="501"/>
      <c r="D25" s="501"/>
      <c r="E25" s="501"/>
      <c r="F25" s="501"/>
      <c r="G25" s="501"/>
      <c r="H25" s="501"/>
      <c r="I25" s="501"/>
      <c r="J25" s="501"/>
      <c r="K25" s="501"/>
      <c r="L25" s="501"/>
      <c r="M25" s="223"/>
      <c r="N25" s="500" t="s">
        <v>24</v>
      </c>
      <c r="O25" s="501"/>
      <c r="P25" s="501"/>
      <c r="Q25" s="501"/>
      <c r="R25" s="501"/>
      <c r="S25" s="501"/>
      <c r="T25" s="501"/>
      <c r="U25" s="501"/>
      <c r="V25" s="501"/>
      <c r="W25" s="501"/>
      <c r="X25" s="501"/>
      <c r="Y25" s="501"/>
      <c r="Z25" s="501"/>
      <c r="AA25" s="501"/>
      <c r="AB25" s="501"/>
    </row>
    <row r="26" spans="1:28" ht="33" customHeight="1" thickBot="1" x14ac:dyDescent="0.4">
      <c r="A26" s="280"/>
      <c r="B26" s="483" t="s">
        <v>464</v>
      </c>
      <c r="C26" s="484"/>
      <c r="D26" s="484"/>
      <c r="E26" s="484"/>
      <c r="F26" s="484"/>
      <c r="G26" s="484"/>
      <c r="H26" s="484"/>
      <c r="I26" s="484"/>
      <c r="J26" s="484"/>
      <c r="K26" s="484"/>
      <c r="L26" s="484"/>
      <c r="M26" s="484"/>
      <c r="N26" s="485" t="s">
        <v>1074</v>
      </c>
      <c r="O26" s="485"/>
      <c r="P26" s="485"/>
      <c r="Q26" s="485"/>
      <c r="R26" s="485"/>
      <c r="S26" s="485"/>
      <c r="T26" s="485"/>
      <c r="U26" s="485"/>
      <c r="V26" s="485"/>
      <c r="W26" s="485"/>
      <c r="X26" s="485"/>
      <c r="Y26" s="485"/>
      <c r="Z26" s="485"/>
      <c r="AA26" s="485"/>
      <c r="AB26" s="485"/>
    </row>
    <row r="27" spans="1:28" ht="15" thickBot="1" x14ac:dyDescent="0.4">
      <c r="A27" s="280"/>
      <c r="B27" s="486"/>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row>
    <row r="28" spans="1:28" ht="40.5" customHeight="1" thickBot="1" x14ac:dyDescent="0.4">
      <c r="A28" s="280"/>
      <c r="B28" s="488" t="s">
        <v>839</v>
      </c>
      <c r="C28" s="489"/>
      <c r="D28" s="489"/>
      <c r="E28" s="489"/>
      <c r="F28" s="489"/>
      <c r="G28" s="489"/>
      <c r="H28" s="490"/>
      <c r="I28" s="667" t="s">
        <v>481</v>
      </c>
      <c r="J28" s="668"/>
      <c r="K28" s="668"/>
      <c r="L28" s="782"/>
      <c r="M28" s="500" t="s">
        <v>22</v>
      </c>
      <c r="N28" s="501"/>
      <c r="O28" s="501"/>
      <c r="P28" s="501"/>
      <c r="Q28" s="501"/>
      <c r="R28" s="501"/>
      <c r="S28" s="501"/>
      <c r="T28" s="501"/>
      <c r="U28" s="501"/>
      <c r="V28" s="501"/>
      <c r="W28" s="502"/>
      <c r="X28" s="500" t="s">
        <v>18</v>
      </c>
      <c r="Y28" s="501"/>
      <c r="Z28" s="501"/>
      <c r="AA28" s="501"/>
      <c r="AB28" s="501"/>
    </row>
    <row r="29" spans="1:28" ht="14.5" customHeight="1" x14ac:dyDescent="0.35">
      <c r="A29" s="671"/>
      <c r="B29" s="776"/>
      <c r="C29" s="777"/>
      <c r="D29" s="777"/>
      <c r="E29" s="777"/>
      <c r="F29" s="777"/>
      <c r="G29" s="777"/>
      <c r="H29" s="778"/>
      <c r="I29" s="619"/>
      <c r="J29" s="620"/>
      <c r="K29" s="620"/>
      <c r="L29" s="819"/>
      <c r="M29" s="784" t="s">
        <v>1473</v>
      </c>
      <c r="N29" s="785"/>
      <c r="O29" s="785"/>
      <c r="P29" s="785"/>
      <c r="Q29" s="785"/>
      <c r="R29" s="785"/>
      <c r="S29" s="785"/>
      <c r="T29" s="785"/>
      <c r="U29" s="785"/>
      <c r="V29" s="785"/>
      <c r="W29" s="786"/>
      <c r="X29" s="793" t="s">
        <v>20</v>
      </c>
      <c r="Y29" s="794"/>
      <c r="Z29" s="794"/>
      <c r="AA29" s="794"/>
      <c r="AB29" s="794"/>
    </row>
    <row r="30" spans="1:28" ht="15.75" customHeight="1" thickBot="1" x14ac:dyDescent="0.4">
      <c r="A30" s="671"/>
      <c r="B30" s="491"/>
      <c r="C30" s="492"/>
      <c r="D30" s="492"/>
      <c r="E30" s="492"/>
      <c r="F30" s="492"/>
      <c r="G30" s="492"/>
      <c r="H30" s="493"/>
      <c r="I30" s="669"/>
      <c r="J30" s="670"/>
      <c r="K30" s="670"/>
      <c r="L30" s="783"/>
      <c r="M30" s="790" t="s">
        <v>1474</v>
      </c>
      <c r="N30" s="791"/>
      <c r="O30" s="791"/>
      <c r="P30" s="791"/>
      <c r="Q30" s="791"/>
      <c r="R30" s="791"/>
      <c r="S30" s="791"/>
      <c r="T30" s="791"/>
      <c r="U30" s="791"/>
      <c r="V30" s="791"/>
      <c r="W30" s="792"/>
      <c r="X30" s="797"/>
      <c r="Y30" s="798"/>
      <c r="Z30" s="798"/>
      <c r="AA30" s="798"/>
      <c r="AB30" s="798"/>
    </row>
    <row r="31" spans="1:28" ht="14.5" customHeight="1" thickBot="1" x14ac:dyDescent="0.4">
      <c r="A31" s="280"/>
      <c r="B31" s="486"/>
      <c r="C31" s="487"/>
      <c r="D31" s="487"/>
      <c r="E31" s="487"/>
      <c r="F31" s="487"/>
      <c r="G31" s="487"/>
      <c r="H31" s="487"/>
      <c r="I31" s="487"/>
      <c r="J31" s="487"/>
      <c r="K31" s="487"/>
      <c r="L31" s="487"/>
      <c r="M31" s="487"/>
      <c r="N31" s="487"/>
      <c r="O31" s="487"/>
      <c r="P31" s="487"/>
      <c r="Q31" s="487"/>
      <c r="R31" s="487"/>
      <c r="S31" s="487"/>
      <c r="T31" s="487"/>
      <c r="U31" s="487"/>
      <c r="V31" s="487"/>
      <c r="W31" s="487"/>
      <c r="X31" s="487"/>
      <c r="Y31" s="487"/>
      <c r="Z31" s="487"/>
      <c r="AA31" s="487"/>
      <c r="AB31" s="487"/>
    </row>
    <row r="32" spans="1:28" ht="15" customHeight="1" thickBot="1" x14ac:dyDescent="0.4">
      <c r="A32" s="280"/>
      <c r="B32" s="560" t="s">
        <v>842</v>
      </c>
      <c r="C32" s="561"/>
      <c r="D32" s="561"/>
      <c r="E32" s="561"/>
      <c r="F32" s="561"/>
      <c r="G32" s="561"/>
      <c r="H32" s="561"/>
      <c r="I32" s="561"/>
      <c r="J32" s="562"/>
      <c r="K32" s="569" t="s">
        <v>35</v>
      </c>
      <c r="L32" s="570"/>
      <c r="M32" s="570"/>
      <c r="N32" s="570"/>
      <c r="O32" s="570"/>
      <c r="P32" s="570"/>
      <c r="Q32" s="570"/>
      <c r="R32" s="571"/>
      <c r="S32" s="572" t="s">
        <v>36</v>
      </c>
      <c r="T32" s="573"/>
      <c r="U32" s="573"/>
      <c r="V32" s="573"/>
      <c r="W32" s="574"/>
      <c r="X32" s="575" t="s">
        <v>37</v>
      </c>
      <c r="Y32" s="576"/>
      <c r="Z32" s="576"/>
      <c r="AA32" s="576"/>
      <c r="AB32" s="576"/>
    </row>
    <row r="33" spans="1:28" x14ac:dyDescent="0.35">
      <c r="A33" s="280"/>
      <c r="B33" s="563"/>
      <c r="C33" s="564"/>
      <c r="D33" s="564"/>
      <c r="E33" s="564"/>
      <c r="F33" s="564"/>
      <c r="G33" s="564"/>
      <c r="H33" s="564"/>
      <c r="I33" s="564"/>
      <c r="J33" s="565"/>
      <c r="K33" s="577" t="s">
        <v>38</v>
      </c>
      <c r="L33" s="578"/>
      <c r="M33" s="578"/>
      <c r="N33" s="579"/>
      <c r="O33" s="580" t="s">
        <v>39</v>
      </c>
      <c r="P33" s="578"/>
      <c r="Q33" s="578"/>
      <c r="R33" s="579"/>
      <c r="S33" s="580" t="s">
        <v>38</v>
      </c>
      <c r="T33" s="579"/>
      <c r="U33" s="580" t="s">
        <v>39</v>
      </c>
      <c r="V33" s="578"/>
      <c r="W33" s="579"/>
      <c r="X33" s="506" t="s">
        <v>38</v>
      </c>
      <c r="Y33" s="507"/>
      <c r="Z33" s="506" t="s">
        <v>39</v>
      </c>
      <c r="AA33" s="581"/>
      <c r="AB33" s="507"/>
    </row>
    <row r="34" spans="1:28" s="127" customFormat="1" ht="15" customHeight="1" thickBot="1" x14ac:dyDescent="0.4">
      <c r="A34" s="280"/>
      <c r="B34" s="566"/>
      <c r="C34" s="567"/>
      <c r="D34" s="567"/>
      <c r="E34" s="567"/>
      <c r="F34" s="567"/>
      <c r="G34" s="567"/>
      <c r="H34" s="567"/>
      <c r="I34" s="567"/>
      <c r="J34" s="568"/>
      <c r="K34" s="879" t="s">
        <v>485</v>
      </c>
      <c r="L34" s="880"/>
      <c r="M34" s="880"/>
      <c r="N34" s="881"/>
      <c r="O34" s="882" t="s">
        <v>486</v>
      </c>
      <c r="P34" s="880"/>
      <c r="Q34" s="880"/>
      <c r="R34" s="881"/>
      <c r="S34" s="882" t="s">
        <v>483</v>
      </c>
      <c r="T34" s="881"/>
      <c r="U34" s="882" t="s">
        <v>484</v>
      </c>
      <c r="V34" s="880"/>
      <c r="W34" s="881"/>
      <c r="X34" s="749">
        <v>0</v>
      </c>
      <c r="Y34" s="584"/>
      <c r="Z34" s="749" t="s">
        <v>482</v>
      </c>
      <c r="AA34" s="583"/>
      <c r="AB34" s="584"/>
    </row>
    <row r="35" spans="1:28" s="127" customFormat="1" ht="15" customHeight="1" thickBot="1" x14ac:dyDescent="0.4">
      <c r="A35" s="280"/>
      <c r="B35" s="729"/>
      <c r="C35" s="730"/>
      <c r="D35" s="730"/>
      <c r="E35" s="730"/>
      <c r="F35" s="730"/>
      <c r="G35" s="730"/>
      <c r="H35" s="730"/>
      <c r="I35" s="730"/>
      <c r="J35" s="730"/>
      <c r="K35" s="730"/>
      <c r="L35" s="730"/>
      <c r="M35" s="730"/>
      <c r="N35" s="730"/>
      <c r="O35" s="730"/>
      <c r="P35" s="730"/>
      <c r="Q35" s="730"/>
      <c r="R35" s="730"/>
      <c r="S35" s="730"/>
      <c r="T35" s="730"/>
      <c r="U35" s="730"/>
      <c r="V35" s="730"/>
      <c r="W35" s="730"/>
      <c r="X35" s="730"/>
      <c r="Y35" s="730"/>
      <c r="Z35" s="730"/>
      <c r="AA35" s="730"/>
      <c r="AB35" s="730"/>
    </row>
    <row r="36" spans="1:28" s="127" customFormat="1" ht="15" thickBot="1" x14ac:dyDescent="0.4">
      <c r="A36" s="437"/>
      <c r="B36" s="488" t="s">
        <v>40</v>
      </c>
      <c r="C36" s="489"/>
      <c r="D36" s="489"/>
      <c r="E36" s="489"/>
      <c r="F36" s="489"/>
      <c r="G36" s="489"/>
      <c r="H36" s="489"/>
      <c r="I36" s="489"/>
      <c r="J36" s="489"/>
      <c r="K36" s="489"/>
      <c r="L36" s="489"/>
      <c r="M36" s="489"/>
      <c r="N36" s="489"/>
      <c r="O36" s="489"/>
      <c r="P36" s="489"/>
      <c r="Q36" s="489"/>
      <c r="R36" s="489"/>
      <c r="S36" s="489"/>
      <c r="T36" s="489"/>
      <c r="U36" s="489"/>
      <c r="V36" s="489"/>
      <c r="W36" s="489"/>
      <c r="X36" s="489"/>
      <c r="Y36" s="489"/>
      <c r="Z36" s="489"/>
      <c r="AA36" s="489"/>
      <c r="AB36" s="489"/>
    </row>
    <row r="37" spans="1:28" s="127" customFormat="1" ht="31.9" customHeight="1" thickBot="1" x14ac:dyDescent="0.4">
      <c r="A37" s="437"/>
      <c r="B37" s="500" t="s">
        <v>41</v>
      </c>
      <c r="C37" s="501"/>
      <c r="D37" s="501"/>
      <c r="E37" s="501"/>
      <c r="F37" s="501"/>
      <c r="G37" s="501"/>
      <c r="H37" s="270" t="s">
        <v>977</v>
      </c>
      <c r="I37" s="224" t="s">
        <v>978</v>
      </c>
      <c r="J37" s="268" t="s">
        <v>42</v>
      </c>
      <c r="K37" s="557" t="s">
        <v>43</v>
      </c>
      <c r="L37" s="558"/>
      <c r="M37" s="558"/>
      <c r="N37" s="558"/>
      <c r="O37" s="558"/>
      <c r="P37" s="558"/>
      <c r="Q37" s="558"/>
      <c r="R37" s="558"/>
      <c r="S37" s="558"/>
      <c r="T37" s="558"/>
      <c r="U37" s="558"/>
      <c r="V37" s="558"/>
      <c r="W37" s="558"/>
      <c r="X37" s="558"/>
      <c r="Y37" s="558"/>
      <c r="Z37" s="558"/>
      <c r="AA37" s="558"/>
      <c r="AB37" s="559"/>
    </row>
    <row r="38" spans="1:28" s="127" customFormat="1" ht="28" customHeight="1" x14ac:dyDescent="0.35">
      <c r="A38" s="437"/>
      <c r="B38" s="877" t="s">
        <v>467</v>
      </c>
      <c r="C38" s="878"/>
      <c r="D38" s="878"/>
      <c r="E38" s="878"/>
      <c r="F38" s="878"/>
      <c r="G38" s="2426"/>
      <c r="H38" s="275">
        <v>171680</v>
      </c>
      <c r="I38" s="417">
        <v>418</v>
      </c>
      <c r="J38" s="275">
        <v>410.72</v>
      </c>
      <c r="K38" s="738" t="s">
        <v>487</v>
      </c>
      <c r="L38" s="739"/>
      <c r="M38" s="739"/>
      <c r="N38" s="739"/>
      <c r="O38" s="739"/>
      <c r="P38" s="739"/>
      <c r="Q38" s="739"/>
      <c r="R38" s="739"/>
      <c r="S38" s="739"/>
      <c r="T38" s="739"/>
      <c r="U38" s="739"/>
      <c r="V38" s="739"/>
      <c r="W38" s="739"/>
      <c r="X38" s="739"/>
      <c r="Y38" s="739"/>
      <c r="Z38" s="739"/>
      <c r="AA38" s="739"/>
      <c r="AB38" s="740"/>
    </row>
    <row r="39" spans="1:28" s="127" customFormat="1" ht="28" customHeight="1" x14ac:dyDescent="0.35">
      <c r="A39" s="437"/>
      <c r="B39" s="912" t="s">
        <v>469</v>
      </c>
      <c r="C39" s="913"/>
      <c r="D39" s="913"/>
      <c r="E39" s="913"/>
      <c r="F39" s="913"/>
      <c r="G39" s="2425"/>
      <c r="H39" s="206">
        <v>207760</v>
      </c>
      <c r="I39" s="462">
        <v>467</v>
      </c>
      <c r="J39" s="275">
        <v>444.88</v>
      </c>
      <c r="K39" s="738" t="s">
        <v>741</v>
      </c>
      <c r="L39" s="739"/>
      <c r="M39" s="739"/>
      <c r="N39" s="739"/>
      <c r="O39" s="739"/>
      <c r="P39" s="739"/>
      <c r="Q39" s="739"/>
      <c r="R39" s="739"/>
      <c r="S39" s="739"/>
      <c r="T39" s="739"/>
      <c r="U39" s="739"/>
      <c r="V39" s="739"/>
      <c r="W39" s="739"/>
      <c r="X39" s="739"/>
      <c r="Y39" s="739"/>
      <c r="Z39" s="739"/>
      <c r="AA39" s="739"/>
      <c r="AB39" s="740"/>
    </row>
    <row r="40" spans="1:28" s="127" customFormat="1" ht="70" customHeight="1" x14ac:dyDescent="0.35">
      <c r="A40" s="437"/>
      <c r="B40" s="912" t="s">
        <v>470</v>
      </c>
      <c r="C40" s="913"/>
      <c r="D40" s="913"/>
      <c r="E40" s="913"/>
      <c r="F40" s="913"/>
      <c r="G40" s="2425"/>
      <c r="H40" s="275">
        <v>294160</v>
      </c>
      <c r="I40" s="417">
        <v>1200</v>
      </c>
      <c r="J40" s="275">
        <v>245.13</v>
      </c>
      <c r="K40" s="738" t="s">
        <v>1475</v>
      </c>
      <c r="L40" s="739"/>
      <c r="M40" s="739"/>
      <c r="N40" s="739"/>
      <c r="O40" s="739"/>
      <c r="P40" s="739"/>
      <c r="Q40" s="739"/>
      <c r="R40" s="739"/>
      <c r="S40" s="739"/>
      <c r="T40" s="739"/>
      <c r="U40" s="739"/>
      <c r="V40" s="739"/>
      <c r="W40" s="739"/>
      <c r="X40" s="739"/>
      <c r="Y40" s="739"/>
      <c r="Z40" s="739"/>
      <c r="AA40" s="739"/>
      <c r="AB40" s="740"/>
    </row>
    <row r="41" spans="1:28" s="127" customFormat="1" ht="112" customHeight="1" thickBot="1" x14ac:dyDescent="0.4">
      <c r="A41" s="437"/>
      <c r="B41" s="912" t="s">
        <v>471</v>
      </c>
      <c r="C41" s="913"/>
      <c r="D41" s="913"/>
      <c r="E41" s="913"/>
      <c r="F41" s="913"/>
      <c r="G41" s="913"/>
      <c r="H41" s="279">
        <v>264240</v>
      </c>
      <c r="I41" s="206">
        <v>889</v>
      </c>
      <c r="J41" s="282">
        <v>297.23</v>
      </c>
      <c r="K41" s="738" t="s">
        <v>1476</v>
      </c>
      <c r="L41" s="739"/>
      <c r="M41" s="739"/>
      <c r="N41" s="739"/>
      <c r="O41" s="739"/>
      <c r="P41" s="739"/>
      <c r="Q41" s="739"/>
      <c r="R41" s="739"/>
      <c r="S41" s="739"/>
      <c r="T41" s="739"/>
      <c r="U41" s="739"/>
      <c r="V41" s="739"/>
      <c r="W41" s="739"/>
      <c r="X41" s="739"/>
      <c r="Y41" s="739"/>
      <c r="Z41" s="739"/>
      <c r="AA41" s="739"/>
      <c r="AB41" s="740"/>
    </row>
    <row r="42" spans="1:28" s="127" customFormat="1" ht="15" thickBot="1" x14ac:dyDescent="0.4">
      <c r="A42" s="437"/>
      <c r="B42" s="661" t="s">
        <v>46</v>
      </c>
      <c r="C42" s="662"/>
      <c r="D42" s="662"/>
      <c r="E42" s="662"/>
      <c r="F42" s="662"/>
      <c r="G42" s="663"/>
      <c r="H42" s="227">
        <v>937840</v>
      </c>
      <c r="I42" s="227">
        <v>2974</v>
      </c>
      <c r="J42" s="278">
        <v>315.34633489999999</v>
      </c>
      <c r="K42" s="664"/>
      <c r="L42" s="665"/>
      <c r="M42" s="665"/>
      <c r="N42" s="665"/>
      <c r="O42" s="665"/>
      <c r="P42" s="665"/>
      <c r="Q42" s="665"/>
      <c r="R42" s="665"/>
      <c r="S42" s="665"/>
      <c r="T42" s="665"/>
      <c r="U42" s="665"/>
      <c r="V42" s="665"/>
      <c r="W42" s="665"/>
      <c r="X42" s="665"/>
      <c r="Y42" s="665"/>
      <c r="Z42" s="665"/>
      <c r="AA42" s="665"/>
      <c r="AB42" s="666"/>
    </row>
    <row r="43" spans="1:28" s="127" customFormat="1" ht="15" customHeight="1" thickBot="1" x14ac:dyDescent="0.4">
      <c r="A43" s="437"/>
      <c r="B43" s="486"/>
      <c r="C43" s="487"/>
      <c r="D43" s="487"/>
      <c r="E43" s="487"/>
      <c r="F43" s="487"/>
      <c r="G43" s="487"/>
      <c r="H43" s="487"/>
      <c r="I43" s="487"/>
      <c r="J43" s="487"/>
      <c r="K43" s="487"/>
      <c r="L43" s="487"/>
      <c r="M43" s="487"/>
      <c r="N43" s="487"/>
      <c r="O43" s="487"/>
      <c r="P43" s="487"/>
      <c r="Q43" s="487"/>
      <c r="R43" s="487"/>
      <c r="S43" s="487"/>
      <c r="T43" s="487"/>
      <c r="U43" s="487"/>
      <c r="V43" s="487"/>
      <c r="W43" s="487"/>
      <c r="X43" s="487"/>
      <c r="Y43" s="487"/>
      <c r="Z43" s="487"/>
      <c r="AA43" s="487"/>
      <c r="AB43" s="487"/>
    </row>
    <row r="44" spans="1:28" ht="14.5" customHeight="1" thickBot="1" x14ac:dyDescent="0.4">
      <c r="A44" s="437"/>
      <c r="B44" s="500" t="s">
        <v>855</v>
      </c>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row>
    <row r="45" spans="1:28" x14ac:dyDescent="0.35">
      <c r="A45" s="280"/>
      <c r="B45" s="667" t="s">
        <v>71</v>
      </c>
      <c r="C45" s="668"/>
      <c r="D45" s="668"/>
      <c r="E45" s="668"/>
      <c r="F45" s="668"/>
      <c r="G45" s="668"/>
      <c r="H45" s="668"/>
      <c r="I45" s="668"/>
      <c r="J45" s="668"/>
      <c r="K45" s="668"/>
      <c r="L45" s="668"/>
      <c r="M45" s="668"/>
      <c r="N45" s="668"/>
      <c r="O45" s="668"/>
      <c r="P45" s="668"/>
      <c r="Q45" s="668"/>
      <c r="R45" s="668"/>
      <c r="S45" s="668"/>
      <c r="T45" s="668"/>
      <c r="U45" s="668"/>
      <c r="V45" s="668"/>
      <c r="W45" s="668"/>
      <c r="X45" s="668"/>
      <c r="Y45" s="668"/>
      <c r="Z45" s="668"/>
      <c r="AA45" s="668"/>
      <c r="AB45" s="668"/>
    </row>
    <row r="46" spans="1:28" x14ac:dyDescent="0.35">
      <c r="A46" s="280"/>
      <c r="B46" s="619"/>
      <c r="C46" s="620"/>
      <c r="D46" s="620"/>
      <c r="E46" s="620"/>
      <c r="F46" s="620"/>
      <c r="G46" s="620"/>
      <c r="H46" s="620"/>
      <c r="I46" s="620"/>
      <c r="J46" s="620"/>
      <c r="K46" s="620"/>
      <c r="L46" s="620"/>
      <c r="M46" s="620"/>
      <c r="N46" s="620"/>
      <c r="O46" s="620"/>
      <c r="P46" s="620"/>
      <c r="Q46" s="620"/>
      <c r="R46" s="620"/>
      <c r="S46" s="620"/>
      <c r="T46" s="620"/>
      <c r="U46" s="620"/>
      <c r="V46" s="620"/>
      <c r="W46" s="620"/>
      <c r="X46" s="620"/>
      <c r="Y46" s="620"/>
      <c r="Z46" s="620"/>
      <c r="AA46" s="620"/>
      <c r="AB46" s="620"/>
    </row>
    <row r="47" spans="1:28" x14ac:dyDescent="0.35">
      <c r="A47" s="280"/>
      <c r="B47" s="619"/>
      <c r="C47" s="620"/>
      <c r="D47" s="620"/>
      <c r="E47" s="620"/>
      <c r="F47" s="620"/>
      <c r="G47" s="620"/>
      <c r="H47" s="620"/>
      <c r="I47" s="620"/>
      <c r="J47" s="620"/>
      <c r="K47" s="620"/>
      <c r="L47" s="620"/>
      <c r="M47" s="620"/>
      <c r="N47" s="620"/>
      <c r="O47" s="620"/>
      <c r="P47" s="620"/>
      <c r="Q47" s="620"/>
      <c r="R47" s="620"/>
      <c r="S47" s="620"/>
      <c r="T47" s="620"/>
      <c r="U47" s="620"/>
      <c r="V47" s="620"/>
      <c r="W47" s="620"/>
      <c r="X47" s="620"/>
      <c r="Y47" s="620"/>
      <c r="Z47" s="620"/>
      <c r="AA47" s="620"/>
      <c r="AB47" s="620"/>
    </row>
    <row r="48" spans="1:28" x14ac:dyDescent="0.35">
      <c r="A48" s="280"/>
      <c r="B48" s="619"/>
      <c r="C48" s="620"/>
      <c r="D48" s="620"/>
      <c r="E48" s="620"/>
      <c r="F48" s="620"/>
      <c r="G48" s="620"/>
      <c r="H48" s="620"/>
      <c r="I48" s="620"/>
      <c r="J48" s="620"/>
      <c r="K48" s="620"/>
      <c r="L48" s="620"/>
      <c r="M48" s="620"/>
      <c r="N48" s="620"/>
      <c r="O48" s="620"/>
      <c r="P48" s="620"/>
      <c r="Q48" s="620"/>
      <c r="R48" s="620"/>
      <c r="S48" s="620"/>
      <c r="T48" s="620"/>
      <c r="U48" s="620"/>
      <c r="V48" s="620"/>
      <c r="W48" s="620"/>
      <c r="X48" s="620"/>
      <c r="Y48" s="620"/>
      <c r="Z48" s="620"/>
      <c r="AA48" s="620"/>
      <c r="AB48" s="620"/>
    </row>
    <row r="49" spans="1:28" x14ac:dyDescent="0.35">
      <c r="A49" s="280"/>
      <c r="B49" s="619"/>
      <c r="C49" s="620"/>
      <c r="D49" s="620"/>
      <c r="E49" s="620"/>
      <c r="F49" s="620"/>
      <c r="G49" s="620"/>
      <c r="H49" s="620"/>
      <c r="I49" s="620"/>
      <c r="J49" s="620"/>
      <c r="K49" s="620"/>
      <c r="L49" s="620"/>
      <c r="M49" s="620"/>
      <c r="N49" s="620"/>
      <c r="O49" s="620"/>
      <c r="P49" s="620"/>
      <c r="Q49" s="620"/>
      <c r="R49" s="620"/>
      <c r="S49" s="620"/>
      <c r="T49" s="620"/>
      <c r="U49" s="620"/>
      <c r="V49" s="620"/>
      <c r="W49" s="620"/>
      <c r="X49" s="620"/>
      <c r="Y49" s="620"/>
      <c r="Z49" s="620"/>
      <c r="AA49" s="620"/>
      <c r="AB49" s="620"/>
    </row>
    <row r="50" spans="1:28" x14ac:dyDescent="0.35">
      <c r="A50" s="280"/>
      <c r="B50" s="619"/>
      <c r="C50" s="620"/>
      <c r="D50" s="620"/>
      <c r="E50" s="620"/>
      <c r="F50" s="620"/>
      <c r="G50" s="620"/>
      <c r="H50" s="620"/>
      <c r="I50" s="620"/>
      <c r="J50" s="620"/>
      <c r="K50" s="620"/>
      <c r="L50" s="620"/>
      <c r="M50" s="620"/>
      <c r="N50" s="620"/>
      <c r="O50" s="620"/>
      <c r="P50" s="620"/>
      <c r="Q50" s="620"/>
      <c r="R50" s="620"/>
      <c r="S50" s="620"/>
      <c r="T50" s="620"/>
      <c r="U50" s="620"/>
      <c r="V50" s="620"/>
      <c r="W50" s="620"/>
      <c r="X50" s="620"/>
      <c r="Y50" s="620"/>
      <c r="Z50" s="620"/>
      <c r="AA50" s="620"/>
      <c r="AB50" s="620"/>
    </row>
    <row r="51" spans="1:28" x14ac:dyDescent="0.35">
      <c r="A51" s="280"/>
      <c r="B51" s="619"/>
      <c r="C51" s="620"/>
      <c r="D51" s="620"/>
      <c r="E51" s="620"/>
      <c r="F51" s="620"/>
      <c r="G51" s="620"/>
      <c r="H51" s="620"/>
      <c r="I51" s="620"/>
      <c r="J51" s="620"/>
      <c r="K51" s="620"/>
      <c r="L51" s="620"/>
      <c r="M51" s="620"/>
      <c r="N51" s="620"/>
      <c r="O51" s="620"/>
      <c r="P51" s="620"/>
      <c r="Q51" s="620"/>
      <c r="R51" s="620"/>
      <c r="S51" s="620"/>
      <c r="T51" s="620"/>
      <c r="U51" s="620"/>
      <c r="V51" s="620"/>
      <c r="W51" s="620"/>
      <c r="X51" s="620"/>
      <c r="Y51" s="620"/>
      <c r="Z51" s="620"/>
      <c r="AA51" s="620"/>
      <c r="AB51" s="620"/>
    </row>
    <row r="52" spans="1:28" x14ac:dyDescent="0.35">
      <c r="A52" s="280"/>
      <c r="B52" s="619"/>
      <c r="C52" s="620"/>
      <c r="D52" s="620"/>
      <c r="E52" s="620"/>
      <c r="F52" s="620"/>
      <c r="G52" s="620"/>
      <c r="H52" s="620"/>
      <c r="I52" s="620"/>
      <c r="J52" s="620"/>
      <c r="K52" s="620"/>
      <c r="L52" s="620"/>
      <c r="M52" s="620"/>
      <c r="N52" s="620"/>
      <c r="O52" s="620"/>
      <c r="P52" s="620"/>
      <c r="Q52" s="620"/>
      <c r="R52" s="620"/>
      <c r="S52" s="620"/>
      <c r="T52" s="620"/>
      <c r="U52" s="620"/>
      <c r="V52" s="620"/>
      <c r="W52" s="620"/>
      <c r="X52" s="620"/>
      <c r="Y52" s="620"/>
      <c r="Z52" s="620"/>
      <c r="AA52" s="620"/>
      <c r="AB52" s="620"/>
    </row>
    <row r="53" spans="1:28" x14ac:dyDescent="0.35">
      <c r="A53" s="280"/>
      <c r="B53" s="619"/>
      <c r="C53" s="620"/>
      <c r="D53" s="620"/>
      <c r="E53" s="62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row>
    <row r="54" spans="1:28" ht="15" thickBot="1" x14ac:dyDescent="0.4">
      <c r="A54" s="280"/>
      <c r="B54" s="669"/>
      <c r="C54" s="670"/>
      <c r="D54" s="670"/>
      <c r="E54" s="670"/>
      <c r="F54" s="670"/>
      <c r="G54" s="670"/>
      <c r="H54" s="670"/>
      <c r="I54" s="670"/>
      <c r="J54" s="670"/>
      <c r="K54" s="670"/>
      <c r="L54" s="670"/>
      <c r="M54" s="670"/>
      <c r="N54" s="670"/>
      <c r="O54" s="670"/>
      <c r="P54" s="670"/>
      <c r="Q54" s="670"/>
      <c r="R54" s="670"/>
      <c r="S54" s="670"/>
      <c r="T54" s="670"/>
      <c r="U54" s="670"/>
      <c r="V54" s="670"/>
      <c r="W54" s="670"/>
      <c r="X54" s="670"/>
      <c r="Y54" s="670"/>
      <c r="Z54" s="670"/>
      <c r="AA54" s="670"/>
      <c r="AB54" s="670"/>
    </row>
    <row r="55" spans="1:28" ht="15" thickBot="1" x14ac:dyDescent="0.4">
      <c r="A55" s="280"/>
      <c r="B55" s="486"/>
      <c r="C55" s="487"/>
      <c r="D55" s="487"/>
      <c r="E55" s="487"/>
      <c r="F55" s="487"/>
      <c r="G55" s="487"/>
      <c r="H55" s="487"/>
      <c r="I55" s="487"/>
      <c r="J55" s="487"/>
      <c r="K55" s="487"/>
      <c r="L55" s="487"/>
      <c r="M55" s="487"/>
      <c r="N55" s="487"/>
      <c r="O55" s="487"/>
      <c r="P55" s="487"/>
      <c r="Q55" s="487"/>
      <c r="R55" s="487"/>
      <c r="S55" s="487"/>
      <c r="T55" s="487"/>
      <c r="U55" s="487"/>
      <c r="V55" s="487"/>
      <c r="W55" s="487"/>
      <c r="X55" s="487"/>
      <c r="Y55" s="487"/>
      <c r="Z55" s="487"/>
      <c r="AA55" s="487"/>
      <c r="AB55" s="487"/>
    </row>
    <row r="56" spans="1:28" ht="14.5" customHeight="1" x14ac:dyDescent="0.35">
      <c r="A56" s="671"/>
      <c r="B56" s="672" t="s">
        <v>41</v>
      </c>
      <c r="C56" s="673"/>
      <c r="D56" s="673"/>
      <c r="E56" s="673"/>
      <c r="F56" s="673"/>
      <c r="G56" s="674"/>
      <c r="H56" s="678" t="s">
        <v>595</v>
      </c>
      <c r="I56" s="674"/>
      <c r="J56" s="678" t="s">
        <v>595</v>
      </c>
      <c r="K56" s="673"/>
      <c r="L56" s="673"/>
      <c r="M56" s="674"/>
      <c r="N56" s="678" t="s">
        <v>49</v>
      </c>
      <c r="O56" s="673"/>
      <c r="P56" s="673"/>
      <c r="Q56" s="673"/>
      <c r="R56" s="673"/>
      <c r="S56" s="673"/>
      <c r="T56" s="673"/>
      <c r="U56" s="674"/>
      <c r="V56" s="680" t="s">
        <v>50</v>
      </c>
      <c r="W56" s="681"/>
      <c r="X56" s="681"/>
      <c r="Y56" s="681"/>
      <c r="Z56" s="681"/>
      <c r="AA56" s="681"/>
      <c r="AB56" s="682"/>
    </row>
    <row r="57" spans="1:28" ht="15" thickBot="1" x14ac:dyDescent="0.4">
      <c r="A57" s="671"/>
      <c r="B57" s="675"/>
      <c r="C57" s="676"/>
      <c r="D57" s="676"/>
      <c r="E57" s="676"/>
      <c r="F57" s="676"/>
      <c r="G57" s="677"/>
      <c r="H57" s="679" t="s">
        <v>816</v>
      </c>
      <c r="I57" s="677"/>
      <c r="J57" s="1205" t="s">
        <v>596</v>
      </c>
      <c r="K57" s="1207"/>
      <c r="L57" s="1207"/>
      <c r="M57" s="1206"/>
      <c r="N57" s="679"/>
      <c r="O57" s="676"/>
      <c r="P57" s="676"/>
      <c r="Q57" s="676"/>
      <c r="R57" s="676"/>
      <c r="S57" s="676"/>
      <c r="T57" s="676"/>
      <c r="U57" s="677"/>
      <c r="V57" s="683"/>
      <c r="W57" s="684"/>
      <c r="X57" s="684"/>
      <c r="Y57" s="684"/>
      <c r="Z57" s="684"/>
      <c r="AA57" s="684"/>
      <c r="AB57" s="685"/>
    </row>
    <row r="58" spans="1:28" ht="145" customHeight="1" x14ac:dyDescent="0.35">
      <c r="A58" s="280"/>
      <c r="B58" s="686" t="s">
        <v>467</v>
      </c>
      <c r="C58" s="687"/>
      <c r="D58" s="687"/>
      <c r="E58" s="687"/>
      <c r="F58" s="687"/>
      <c r="G58" s="688"/>
      <c r="H58" s="1237" t="s">
        <v>51</v>
      </c>
      <c r="I58" s="762"/>
      <c r="J58" s="2443">
        <v>410.72</v>
      </c>
      <c r="K58" s="2310"/>
      <c r="L58" s="2310"/>
      <c r="M58" s="2311"/>
      <c r="N58" s="766" t="s">
        <v>487</v>
      </c>
      <c r="O58" s="767"/>
      <c r="P58" s="767"/>
      <c r="Q58" s="767"/>
      <c r="R58" s="767"/>
      <c r="S58" s="767"/>
      <c r="T58" s="767"/>
      <c r="U58" s="768"/>
      <c r="V58" s="693" t="s">
        <v>488</v>
      </c>
      <c r="W58" s="694"/>
      <c r="X58" s="694"/>
      <c r="Y58" s="694"/>
      <c r="Z58" s="694"/>
      <c r="AA58" s="694"/>
      <c r="AB58" s="695"/>
    </row>
    <row r="59" spans="1:28" ht="101.5" customHeight="1" x14ac:dyDescent="0.35">
      <c r="A59" s="280"/>
      <c r="B59" s="686" t="s">
        <v>469</v>
      </c>
      <c r="C59" s="687"/>
      <c r="D59" s="687"/>
      <c r="E59" s="687"/>
      <c r="F59" s="687"/>
      <c r="G59" s="688"/>
      <c r="H59" s="1237" t="s">
        <v>51</v>
      </c>
      <c r="I59" s="762"/>
      <c r="J59" s="2275">
        <v>444.88</v>
      </c>
      <c r="K59" s="656"/>
      <c r="L59" s="656"/>
      <c r="M59" s="657"/>
      <c r="N59" s="766" t="s">
        <v>741</v>
      </c>
      <c r="O59" s="767"/>
      <c r="P59" s="767"/>
      <c r="Q59" s="767"/>
      <c r="R59" s="767"/>
      <c r="S59" s="767"/>
      <c r="T59" s="767"/>
      <c r="U59" s="768"/>
      <c r="V59" s="693" t="s">
        <v>742</v>
      </c>
      <c r="W59" s="694"/>
      <c r="X59" s="694"/>
      <c r="Y59" s="694"/>
      <c r="Z59" s="694"/>
      <c r="AA59" s="694"/>
      <c r="AB59" s="695"/>
    </row>
    <row r="60" spans="1:28" ht="188.5" customHeight="1" x14ac:dyDescent="0.35">
      <c r="A60" s="280"/>
      <c r="B60" s="686" t="s">
        <v>470</v>
      </c>
      <c r="C60" s="687"/>
      <c r="D60" s="687"/>
      <c r="E60" s="687"/>
      <c r="F60" s="687"/>
      <c r="G60" s="688"/>
      <c r="H60" s="1237" t="s">
        <v>51</v>
      </c>
      <c r="I60" s="762"/>
      <c r="J60" s="2275">
        <v>245.13</v>
      </c>
      <c r="K60" s="656"/>
      <c r="L60" s="656"/>
      <c r="M60" s="657"/>
      <c r="N60" s="766" t="s">
        <v>1477</v>
      </c>
      <c r="O60" s="767"/>
      <c r="P60" s="767"/>
      <c r="Q60" s="767"/>
      <c r="R60" s="767"/>
      <c r="S60" s="767"/>
      <c r="T60" s="767"/>
      <c r="U60" s="768"/>
      <c r="V60" s="766" t="s">
        <v>1478</v>
      </c>
      <c r="W60" s="767"/>
      <c r="X60" s="767"/>
      <c r="Y60" s="767"/>
      <c r="Z60" s="767"/>
      <c r="AA60" s="767"/>
      <c r="AB60" s="768"/>
    </row>
    <row r="61" spans="1:28" ht="87" customHeight="1" thickBot="1" x14ac:dyDescent="0.4">
      <c r="A61" s="280"/>
      <c r="B61" s="696" t="s">
        <v>471</v>
      </c>
      <c r="C61" s="697"/>
      <c r="D61" s="697"/>
      <c r="E61" s="697"/>
      <c r="F61" s="697"/>
      <c r="G61" s="698"/>
      <c r="H61" s="759">
        <v>209.28</v>
      </c>
      <c r="I61" s="752"/>
      <c r="J61" s="759">
        <v>297.23</v>
      </c>
      <c r="K61" s="751"/>
      <c r="L61" s="751"/>
      <c r="M61" s="752"/>
      <c r="N61" s="756" t="s">
        <v>1479</v>
      </c>
      <c r="O61" s="757"/>
      <c r="P61" s="757"/>
      <c r="Q61" s="757"/>
      <c r="R61" s="757"/>
      <c r="S61" s="757"/>
      <c r="T61" s="757"/>
      <c r="U61" s="758"/>
      <c r="V61" s="756" t="s">
        <v>1480</v>
      </c>
      <c r="W61" s="757"/>
      <c r="X61" s="757"/>
      <c r="Y61" s="757"/>
      <c r="Z61" s="757"/>
      <c r="AA61" s="757"/>
      <c r="AB61" s="758"/>
    </row>
    <row r="62" spans="1:28" ht="109.15" customHeight="1" thickBot="1" x14ac:dyDescent="0.4">
      <c r="A62" s="280"/>
      <c r="B62" s="503"/>
      <c r="C62" s="504"/>
      <c r="D62" s="504"/>
      <c r="E62" s="504"/>
      <c r="F62" s="504"/>
      <c r="G62" s="504"/>
      <c r="H62" s="504"/>
      <c r="I62" s="504"/>
      <c r="J62" s="504"/>
      <c r="K62" s="504"/>
      <c r="L62" s="504"/>
      <c r="M62" s="504"/>
      <c r="N62" s="504"/>
      <c r="O62" s="504"/>
      <c r="P62" s="504"/>
      <c r="Q62" s="504"/>
      <c r="R62" s="504"/>
      <c r="S62" s="504"/>
      <c r="T62" s="504"/>
      <c r="U62" s="504"/>
      <c r="V62" s="504"/>
      <c r="W62" s="504"/>
      <c r="X62" s="504"/>
      <c r="Y62" s="504"/>
      <c r="Z62" s="504"/>
      <c r="AA62" s="504"/>
      <c r="AB62" s="504"/>
    </row>
    <row r="63" spans="1:28" ht="14.5" customHeight="1" x14ac:dyDescent="0.35">
      <c r="A63" s="280"/>
      <c r="B63" s="714" t="s">
        <v>856</v>
      </c>
      <c r="C63" s="715"/>
      <c r="D63" s="715"/>
      <c r="E63" s="715"/>
      <c r="F63" s="715"/>
      <c r="G63" s="715"/>
      <c r="H63" s="715" t="s">
        <v>857</v>
      </c>
      <c r="I63" s="715"/>
      <c r="J63" s="715"/>
      <c r="K63" s="715"/>
      <c r="L63" s="715"/>
      <c r="M63" s="715"/>
      <c r="N63" s="715"/>
      <c r="O63" s="715"/>
      <c r="P63" s="715"/>
      <c r="Q63" s="715"/>
      <c r="R63" s="718"/>
      <c r="S63" s="714" t="s">
        <v>858</v>
      </c>
      <c r="T63" s="715"/>
      <c r="U63" s="715"/>
      <c r="V63" s="715"/>
      <c r="W63" s="715"/>
      <c r="X63" s="715"/>
      <c r="Y63" s="715"/>
      <c r="Z63" s="715"/>
      <c r="AA63" s="715"/>
      <c r="AB63" s="715"/>
    </row>
    <row r="64" spans="1:28" ht="15" customHeight="1" thickBot="1" x14ac:dyDescent="0.4">
      <c r="A64" s="280"/>
      <c r="B64" s="716"/>
      <c r="C64" s="717"/>
      <c r="D64" s="717"/>
      <c r="E64" s="717"/>
      <c r="F64" s="717"/>
      <c r="G64" s="717"/>
      <c r="H64" s="717"/>
      <c r="I64" s="717"/>
      <c r="J64" s="717"/>
      <c r="K64" s="717"/>
      <c r="L64" s="717"/>
      <c r="M64" s="717"/>
      <c r="N64" s="717"/>
      <c r="O64" s="717"/>
      <c r="P64" s="717"/>
      <c r="Q64" s="717"/>
      <c r="R64" s="719"/>
      <c r="S64" s="716"/>
      <c r="T64" s="717"/>
      <c r="U64" s="717"/>
      <c r="V64" s="717"/>
      <c r="W64" s="717"/>
      <c r="X64" s="717"/>
      <c r="Y64" s="717"/>
      <c r="Z64" s="717"/>
      <c r="AA64" s="717"/>
      <c r="AB64" s="717"/>
    </row>
    <row r="65" spans="1:28" ht="101.5" customHeight="1" thickBot="1" x14ac:dyDescent="0.4">
      <c r="A65" s="280"/>
      <c r="B65" s="537">
        <v>315.35000000000002</v>
      </c>
      <c r="C65" s="538"/>
      <c r="D65" s="538"/>
      <c r="E65" s="538"/>
      <c r="F65" s="538"/>
      <c r="G65" s="2145"/>
      <c r="H65" s="902" t="s">
        <v>1481</v>
      </c>
      <c r="I65" s="903"/>
      <c r="J65" s="903"/>
      <c r="K65" s="903"/>
      <c r="L65" s="903"/>
      <c r="M65" s="903"/>
      <c r="N65" s="903"/>
      <c r="O65" s="903"/>
      <c r="P65" s="903"/>
      <c r="Q65" s="903"/>
      <c r="R65" s="904"/>
      <c r="S65" s="1248" t="s">
        <v>1482</v>
      </c>
      <c r="T65" s="1249"/>
      <c r="U65" s="1249"/>
      <c r="V65" s="1249"/>
      <c r="W65" s="1249"/>
      <c r="X65" s="1249"/>
      <c r="Y65" s="1249"/>
      <c r="Z65" s="1249"/>
      <c r="AA65" s="1249"/>
      <c r="AB65" s="1249"/>
    </row>
    <row r="66" spans="1:28" ht="15" thickBot="1" x14ac:dyDescent="0.4">
      <c r="A66" s="280"/>
      <c r="B66" s="700"/>
      <c r="C66" s="701"/>
      <c r="D66" s="701"/>
      <c r="E66" s="701"/>
      <c r="F66" s="701"/>
      <c r="G66" s="701"/>
      <c r="H66" s="701"/>
      <c r="I66" s="701"/>
      <c r="J66" s="701"/>
      <c r="K66" s="701"/>
      <c r="L66" s="701"/>
      <c r="M66" s="701"/>
      <c r="N66" s="701"/>
      <c r="O66" s="701"/>
      <c r="P66" s="701"/>
      <c r="Q66" s="701"/>
      <c r="R66" s="701"/>
      <c r="S66" s="701"/>
      <c r="T66" s="701"/>
      <c r="U66" s="701"/>
      <c r="V66" s="701"/>
      <c r="W66" s="701"/>
      <c r="X66" s="701"/>
      <c r="Y66" s="701"/>
      <c r="Z66" s="701"/>
      <c r="AA66" s="701"/>
      <c r="AB66" s="701"/>
    </row>
    <row r="67" spans="1:28" ht="14.5" customHeight="1" x14ac:dyDescent="0.35">
      <c r="A67" s="671"/>
      <c r="B67" s="702" t="s">
        <v>861</v>
      </c>
      <c r="C67" s="703"/>
      <c r="D67" s="703"/>
      <c r="E67" s="703"/>
      <c r="F67" s="703"/>
      <c r="G67" s="703"/>
      <c r="H67" s="704"/>
      <c r="I67" s="867" t="s">
        <v>1103</v>
      </c>
      <c r="J67" s="868"/>
      <c r="K67" s="868"/>
      <c r="L67" s="868"/>
      <c r="M67" s="868"/>
      <c r="N67" s="868"/>
      <c r="O67" s="868"/>
      <c r="P67" s="869"/>
      <c r="Q67" s="702" t="s">
        <v>863</v>
      </c>
      <c r="R67" s="703"/>
      <c r="S67" s="703"/>
      <c r="T67" s="703"/>
      <c r="U67" s="704"/>
      <c r="V67" s="784" t="s">
        <v>1106</v>
      </c>
      <c r="W67" s="785"/>
      <c r="X67" s="785"/>
      <c r="Y67" s="785"/>
      <c r="Z67" s="785"/>
      <c r="AA67" s="785"/>
      <c r="AB67" s="785"/>
    </row>
    <row r="68" spans="1:28" ht="14.5" customHeight="1" x14ac:dyDescent="0.35">
      <c r="A68" s="671"/>
      <c r="B68" s="705"/>
      <c r="C68" s="706"/>
      <c r="D68" s="706"/>
      <c r="E68" s="706"/>
      <c r="F68" s="706"/>
      <c r="G68" s="706"/>
      <c r="H68" s="707"/>
      <c r="I68" s="870" t="s">
        <v>1457</v>
      </c>
      <c r="J68" s="871"/>
      <c r="K68" s="871"/>
      <c r="L68" s="871"/>
      <c r="M68" s="871"/>
      <c r="N68" s="871"/>
      <c r="O68" s="871"/>
      <c r="P68" s="872"/>
      <c r="Q68" s="705"/>
      <c r="R68" s="706"/>
      <c r="S68" s="706"/>
      <c r="T68" s="706"/>
      <c r="U68" s="707"/>
      <c r="V68" s="787" t="s">
        <v>1108</v>
      </c>
      <c r="W68" s="788"/>
      <c r="X68" s="788"/>
      <c r="Y68" s="788"/>
      <c r="Z68" s="788"/>
      <c r="AA68" s="788"/>
      <c r="AB68" s="788"/>
    </row>
    <row r="69" spans="1:28" ht="14.5" customHeight="1" x14ac:dyDescent="0.35">
      <c r="A69" s="280"/>
      <c r="B69" s="705"/>
      <c r="C69" s="706"/>
      <c r="D69" s="706"/>
      <c r="E69" s="706"/>
      <c r="F69" s="706"/>
      <c r="G69" s="706"/>
      <c r="H69" s="707"/>
      <c r="I69" s="870" t="s">
        <v>1105</v>
      </c>
      <c r="J69" s="871"/>
      <c r="K69" s="871"/>
      <c r="L69" s="871"/>
      <c r="M69" s="871"/>
      <c r="N69" s="871"/>
      <c r="O69" s="871"/>
      <c r="P69" s="872"/>
      <c r="Q69" s="705"/>
      <c r="R69" s="706"/>
      <c r="S69" s="706"/>
      <c r="T69" s="706"/>
      <c r="U69" s="707"/>
      <c r="V69" s="787" t="s">
        <v>1108</v>
      </c>
      <c r="W69" s="788"/>
      <c r="X69" s="788"/>
      <c r="Y69" s="788"/>
      <c r="Z69" s="788"/>
      <c r="AA69" s="788"/>
      <c r="AB69" s="788"/>
    </row>
    <row r="70" spans="1:28" x14ac:dyDescent="0.35">
      <c r="A70" s="280"/>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row>
    <row r="71" spans="1:28" x14ac:dyDescent="0.35">
      <c r="A71" s="280"/>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row>
    <row r="72" spans="1:28" x14ac:dyDescent="0.35">
      <c r="A72" s="280"/>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row>
    <row r="73" spans="1:28" x14ac:dyDescent="0.35">
      <c r="A73" s="280"/>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row>
    <row r="74" spans="1:28" x14ac:dyDescent="0.35">
      <c r="A74" s="280"/>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row>
    <row r="75" spans="1:28" x14ac:dyDescent="0.35">
      <c r="A75" s="280"/>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row>
    <row r="76" spans="1:28" x14ac:dyDescent="0.35">
      <c r="A76" s="280"/>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row>
    <row r="77" spans="1:28" x14ac:dyDescent="0.35">
      <c r="A77" s="280"/>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row>
    <row r="78" spans="1:28" x14ac:dyDescent="0.35">
      <c r="A78" s="280"/>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row>
    <row r="79" spans="1:28" x14ac:dyDescent="0.35">
      <c r="A79" s="280"/>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row>
    <row r="80" spans="1:28" x14ac:dyDescent="0.35">
      <c r="A80" s="280"/>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row>
    <row r="81" spans="1:28" x14ac:dyDescent="0.35">
      <c r="A81" s="280"/>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row>
    <row r="82" spans="1:28" x14ac:dyDescent="0.35">
      <c r="A82" s="280"/>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row>
    <row r="83" spans="1:28" x14ac:dyDescent="0.35">
      <c r="A83" s="280"/>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row>
    <row r="84" spans="1:28" x14ac:dyDescent="0.35">
      <c r="A84" s="280"/>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row>
    <row r="85" spans="1:28" x14ac:dyDescent="0.35">
      <c r="A85" s="280"/>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row>
    <row r="86" spans="1:28" x14ac:dyDescent="0.35">
      <c r="A86" s="280"/>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row>
    <row r="87" spans="1:28" x14ac:dyDescent="0.35">
      <c r="A87" s="280"/>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row>
    <row r="88" spans="1:28" x14ac:dyDescent="0.35">
      <c r="A88" s="280"/>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row>
    <row r="89" spans="1:28" x14ac:dyDescent="0.35">
      <c r="A89" s="280"/>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row>
    <row r="90" spans="1:28" x14ac:dyDescent="0.35">
      <c r="A90" s="280"/>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row>
    <row r="91" spans="1:28" x14ac:dyDescent="0.35">
      <c r="A91" s="280"/>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row>
    <row r="92" spans="1:28" x14ac:dyDescent="0.35">
      <c r="A92" s="280"/>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row>
    <row r="93" spans="1:28" x14ac:dyDescent="0.35">
      <c r="A93" s="280"/>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row>
    <row r="94" spans="1:28" x14ac:dyDescent="0.35">
      <c r="A94" s="280"/>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row>
    <row r="104" ht="6" customHeight="1" x14ac:dyDescent="0.35"/>
  </sheetData>
  <mergeCells count="137">
    <mergeCell ref="B63:G64"/>
    <mergeCell ref="H63:R64"/>
    <mergeCell ref="S63:AB64"/>
    <mergeCell ref="B62:AB62"/>
    <mergeCell ref="B14:H15"/>
    <mergeCell ref="I14:U15"/>
    <mergeCell ref="V14:AB14"/>
    <mergeCell ref="V15:AB15"/>
    <mergeCell ref="B16:AB16"/>
    <mergeCell ref="B8:AB8"/>
    <mergeCell ref="B9:H9"/>
    <mergeCell ref="I9:AB9"/>
    <mergeCell ref="B10:AB10"/>
    <mergeCell ref="B11:H12"/>
    <mergeCell ref="I11:P12"/>
    <mergeCell ref="Q11:U11"/>
    <mergeCell ref="V11:Y11"/>
    <mergeCell ref="B20:AB20"/>
    <mergeCell ref="B21:G21"/>
    <mergeCell ref="H21:J21"/>
    <mergeCell ref="K21:T21"/>
    <mergeCell ref="U21:AB21"/>
    <mergeCell ref="B32:J34"/>
    <mergeCell ref="K32:R32"/>
    <mergeCell ref="K34:N34"/>
    <mergeCell ref="O34:R34"/>
    <mergeCell ref="S34:T34"/>
    <mergeCell ref="B40:G40"/>
    <mergeCell ref="K40:AB40"/>
    <mergeCell ref="B41:G41"/>
    <mergeCell ref="K41:AB41"/>
    <mergeCell ref="B42:G42"/>
    <mergeCell ref="K42:AB42"/>
    <mergeCell ref="B43:AB43"/>
    <mergeCell ref="B44:AB44"/>
    <mergeCell ref="H61:I61"/>
    <mergeCell ref="J61:M61"/>
    <mergeCell ref="N61:U61"/>
    <mergeCell ref="B61:G61"/>
    <mergeCell ref="V61:AB61"/>
    <mergeCell ref="Z11:AB11"/>
    <mergeCell ref="Q12:U12"/>
    <mergeCell ref="V12:Y12"/>
    <mergeCell ref="Z12:AB12"/>
    <mergeCell ref="B13:AB13"/>
    <mergeCell ref="B1:D1"/>
    <mergeCell ref="E1:G1"/>
    <mergeCell ref="B5:AB5"/>
    <mergeCell ref="B6:H7"/>
    <mergeCell ref="I6:I7"/>
    <mergeCell ref="J6:K7"/>
    <mergeCell ref="L6:AB7"/>
    <mergeCell ref="B2:G4"/>
    <mergeCell ref="H2:AB2"/>
    <mergeCell ref="H3:O3"/>
    <mergeCell ref="P3:AB3"/>
    <mergeCell ref="H4:AB4"/>
    <mergeCell ref="B22:AB22"/>
    <mergeCell ref="B23:H23"/>
    <mergeCell ref="I23:AB23"/>
    <mergeCell ref="B24:AB24"/>
    <mergeCell ref="B25:L25"/>
    <mergeCell ref="N25:AB25"/>
    <mergeCell ref="B17:H17"/>
    <mergeCell ref="I17:AB17"/>
    <mergeCell ref="B18:AB18"/>
    <mergeCell ref="B19:H19"/>
    <mergeCell ref="I19:AB19"/>
    <mergeCell ref="A29:A30"/>
    <mergeCell ref="M29:W29"/>
    <mergeCell ref="M30:W30"/>
    <mergeCell ref="X29:AB30"/>
    <mergeCell ref="B31:AB31"/>
    <mergeCell ref="B26:M26"/>
    <mergeCell ref="N26:AB26"/>
    <mergeCell ref="B27:AB27"/>
    <mergeCell ref="B28:H30"/>
    <mergeCell ref="I28:L30"/>
    <mergeCell ref="M28:W28"/>
    <mergeCell ref="X28:AB28"/>
    <mergeCell ref="B37:G37"/>
    <mergeCell ref="K37:AB37"/>
    <mergeCell ref="B38:G38"/>
    <mergeCell ref="K38:AB38"/>
    <mergeCell ref="B39:G39"/>
    <mergeCell ref="K39:AB39"/>
    <mergeCell ref="S32:W32"/>
    <mergeCell ref="X32:AB32"/>
    <mergeCell ref="K33:N33"/>
    <mergeCell ref="O33:R33"/>
    <mergeCell ref="S33:T33"/>
    <mergeCell ref="U33:W33"/>
    <mergeCell ref="X33:Y33"/>
    <mergeCell ref="Z33:AB33"/>
    <mergeCell ref="U34:W34"/>
    <mergeCell ref="X34:Y34"/>
    <mergeCell ref="Z34:AB34"/>
    <mergeCell ref="B35:AB35"/>
    <mergeCell ref="B36:AB36"/>
    <mergeCell ref="B58:G58"/>
    <mergeCell ref="H58:I58"/>
    <mergeCell ref="J58:M58"/>
    <mergeCell ref="N58:U58"/>
    <mergeCell ref="V58:AB58"/>
    <mergeCell ref="B45:AB54"/>
    <mergeCell ref="B55:AB55"/>
    <mergeCell ref="A56:A57"/>
    <mergeCell ref="B56:G57"/>
    <mergeCell ref="H56:I56"/>
    <mergeCell ref="H57:I57"/>
    <mergeCell ref="J56:M56"/>
    <mergeCell ref="J57:M57"/>
    <mergeCell ref="N56:U57"/>
    <mergeCell ref="V56:AB57"/>
    <mergeCell ref="B60:G60"/>
    <mergeCell ref="H60:I60"/>
    <mergeCell ref="J60:M60"/>
    <mergeCell ref="N60:U60"/>
    <mergeCell ref="V60:AB60"/>
    <mergeCell ref="B59:G59"/>
    <mergeCell ref="H59:I59"/>
    <mergeCell ref="J59:M59"/>
    <mergeCell ref="N59:U59"/>
    <mergeCell ref="V59:AB59"/>
    <mergeCell ref="B65:G65"/>
    <mergeCell ref="H65:R65"/>
    <mergeCell ref="S65:AB65"/>
    <mergeCell ref="B66:AB66"/>
    <mergeCell ref="A67:A68"/>
    <mergeCell ref="B67:H69"/>
    <mergeCell ref="I67:P67"/>
    <mergeCell ref="I68:P68"/>
    <mergeCell ref="I69:P69"/>
    <mergeCell ref="Q67:U69"/>
    <mergeCell ref="V67:AB67"/>
    <mergeCell ref="V68:AB68"/>
    <mergeCell ref="V69:AB69"/>
  </mergeCells>
  <pageMargins left="0.7" right="0.7" top="0.75" bottom="0.75" header="0.3" footer="0.3"/>
  <drawing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E101"/>
  <sheetViews>
    <sheetView topLeftCell="A40" workbookViewId="0">
      <selection activeCell="B44" sqref="B44:AB54"/>
    </sheetView>
  </sheetViews>
  <sheetFormatPr baseColWidth="10" defaultColWidth="3.7265625" defaultRowHeight="14.5" x14ac:dyDescent="0.35"/>
  <cols>
    <col min="1" max="1" width="3.7265625" style="126"/>
    <col min="2" max="2" width="2.81640625" style="126" customWidth="1"/>
    <col min="3" max="6" width="2.7265625" style="101" customWidth="1"/>
    <col min="7" max="7" width="4.26953125" style="101" customWidth="1"/>
    <col min="8" max="8" width="26.7265625" style="101" customWidth="1"/>
    <col min="9" max="9" width="15.54296875" style="101" customWidth="1"/>
    <col min="10" max="10" width="15" style="101" customWidth="1"/>
    <col min="11" max="12" width="3.453125" style="101" customWidth="1"/>
    <col min="13" max="13" width="6.81640625" style="101" customWidth="1"/>
    <col min="14" max="15" width="2.7265625" style="101" customWidth="1"/>
    <col min="16" max="16" width="6.453125" style="101" customWidth="1"/>
    <col min="17" max="17" width="3.54296875" style="101" customWidth="1"/>
    <col min="18" max="18" width="3.7265625" style="101"/>
    <col min="19" max="19" width="4.1796875" style="101" customWidth="1"/>
    <col min="20" max="20" width="11" style="101" customWidth="1"/>
    <col min="21" max="21" width="4.7265625" style="101" customWidth="1"/>
    <col min="22" max="22" width="3.7265625" style="101"/>
    <col min="23" max="25" width="5" style="101" customWidth="1"/>
    <col min="26" max="26" width="6.7265625" style="101" customWidth="1"/>
    <col min="27" max="27" width="4.1796875" style="101" customWidth="1"/>
    <col min="28" max="28" width="3.453125" style="126" customWidth="1"/>
    <col min="29" max="16384" width="3.7265625" style="126"/>
  </cols>
  <sheetData>
    <row r="1" spans="1:31" ht="15" thickBot="1" x14ac:dyDescent="0.4">
      <c r="A1" s="280"/>
      <c r="B1" s="518"/>
      <c r="C1" s="518"/>
      <c r="D1" s="518"/>
      <c r="E1" s="518"/>
      <c r="F1" s="518"/>
      <c r="G1" s="518"/>
      <c r="H1" s="280"/>
      <c r="I1" s="280"/>
      <c r="J1" s="280"/>
      <c r="K1" s="280"/>
      <c r="L1" s="280"/>
      <c r="M1" s="280"/>
      <c r="N1" s="280"/>
      <c r="O1" s="280"/>
      <c r="P1" s="280"/>
      <c r="Q1" s="280"/>
      <c r="R1" s="280"/>
      <c r="S1" s="280"/>
      <c r="T1" s="280"/>
      <c r="U1" s="280"/>
      <c r="V1" s="280"/>
      <c r="W1" s="280"/>
      <c r="X1" s="280"/>
      <c r="Y1" s="280"/>
      <c r="Z1" s="280"/>
      <c r="AA1" s="280"/>
      <c r="AB1" s="280"/>
      <c r="AC1" s="280"/>
      <c r="AD1" s="280"/>
      <c r="AE1" s="280"/>
    </row>
    <row r="2" spans="1:31" ht="45.75" customHeight="1" x14ac:dyDescent="0.35">
      <c r="A2" s="280"/>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c r="AC2" s="280"/>
      <c r="AD2" s="280"/>
      <c r="AE2" s="280"/>
    </row>
    <row r="3" spans="1:31" ht="14.5" customHeight="1" x14ac:dyDescent="0.35">
      <c r="A3" s="280"/>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c r="AC3" s="280"/>
      <c r="AD3" s="280"/>
      <c r="AE3" s="280"/>
    </row>
    <row r="4" spans="1:31" ht="15" customHeight="1" thickBot="1" x14ac:dyDescent="0.4">
      <c r="A4" s="280"/>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c r="AC4" s="280"/>
      <c r="AD4" s="280"/>
      <c r="AE4" s="280"/>
    </row>
    <row r="5" spans="1:31" ht="15" thickBot="1" x14ac:dyDescent="0.4">
      <c r="A5" s="280"/>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280"/>
      <c r="AD5" s="280"/>
      <c r="AE5" s="280"/>
    </row>
    <row r="6" spans="1:31" x14ac:dyDescent="0.35">
      <c r="A6" s="280"/>
      <c r="B6" s="488" t="s">
        <v>820</v>
      </c>
      <c r="C6" s="489"/>
      <c r="D6" s="489"/>
      <c r="E6" s="489"/>
      <c r="F6" s="489"/>
      <c r="G6" s="489"/>
      <c r="H6" s="490"/>
      <c r="I6" s="542">
        <v>45352</v>
      </c>
      <c r="J6" s="488" t="s">
        <v>4</v>
      </c>
      <c r="K6" s="490"/>
      <c r="L6" s="544" t="s">
        <v>1447</v>
      </c>
      <c r="M6" s="545"/>
      <c r="N6" s="545"/>
      <c r="O6" s="545"/>
      <c r="P6" s="545"/>
      <c r="Q6" s="545"/>
      <c r="R6" s="545"/>
      <c r="S6" s="545"/>
      <c r="T6" s="545"/>
      <c r="U6" s="545"/>
      <c r="V6" s="545"/>
      <c r="W6" s="545"/>
      <c r="X6" s="545"/>
      <c r="Y6" s="545"/>
      <c r="Z6" s="545"/>
      <c r="AA6" s="545"/>
      <c r="AB6" s="545"/>
      <c r="AC6" s="280"/>
      <c r="AD6" s="280"/>
      <c r="AE6" s="280"/>
    </row>
    <row r="7" spans="1:31" ht="15" customHeight="1" thickBot="1" x14ac:dyDescent="0.4">
      <c r="A7" s="280"/>
      <c r="B7" s="491"/>
      <c r="C7" s="492"/>
      <c r="D7" s="492"/>
      <c r="E7" s="492"/>
      <c r="F7" s="492"/>
      <c r="G7" s="492"/>
      <c r="H7" s="493"/>
      <c r="I7" s="543"/>
      <c r="J7" s="491"/>
      <c r="K7" s="493"/>
      <c r="L7" s="546"/>
      <c r="M7" s="547"/>
      <c r="N7" s="547"/>
      <c r="O7" s="547"/>
      <c r="P7" s="547"/>
      <c r="Q7" s="547"/>
      <c r="R7" s="547"/>
      <c r="S7" s="547"/>
      <c r="T7" s="547"/>
      <c r="U7" s="547"/>
      <c r="V7" s="547"/>
      <c r="W7" s="547"/>
      <c r="X7" s="547"/>
      <c r="Y7" s="547"/>
      <c r="Z7" s="547"/>
      <c r="AA7" s="547"/>
      <c r="AB7" s="547"/>
      <c r="AC7" s="280"/>
      <c r="AD7" s="280"/>
      <c r="AE7" s="280"/>
    </row>
    <row r="8" spans="1:31" ht="15" thickBot="1" x14ac:dyDescent="0.4">
      <c r="A8" s="280"/>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c r="AC8" s="280"/>
      <c r="AD8" s="280"/>
      <c r="AE8" s="280"/>
    </row>
    <row r="9" spans="1:31" ht="28" customHeight="1" thickBot="1" x14ac:dyDescent="0.4">
      <c r="A9" s="280"/>
      <c r="B9" s="500" t="s">
        <v>822</v>
      </c>
      <c r="C9" s="501"/>
      <c r="D9" s="501"/>
      <c r="E9" s="501"/>
      <c r="F9" s="501"/>
      <c r="G9" s="501"/>
      <c r="H9" s="502"/>
      <c r="I9" s="539" t="s">
        <v>948</v>
      </c>
      <c r="J9" s="540"/>
      <c r="K9" s="540"/>
      <c r="L9" s="540"/>
      <c r="M9" s="540"/>
      <c r="N9" s="540"/>
      <c r="O9" s="540"/>
      <c r="P9" s="540"/>
      <c r="Q9" s="540"/>
      <c r="R9" s="540"/>
      <c r="S9" s="540"/>
      <c r="T9" s="540"/>
      <c r="U9" s="540"/>
      <c r="V9" s="540"/>
      <c r="W9" s="540"/>
      <c r="X9" s="540"/>
      <c r="Y9" s="540"/>
      <c r="Z9" s="540"/>
      <c r="AA9" s="540"/>
      <c r="AB9" s="540"/>
      <c r="AC9" s="280"/>
      <c r="AD9" s="280"/>
      <c r="AE9" s="280"/>
    </row>
    <row r="10" spans="1:31" ht="15" customHeight="1" thickBot="1" x14ac:dyDescent="0.4">
      <c r="A10" s="280"/>
      <c r="B10" s="729"/>
      <c r="C10" s="730"/>
      <c r="D10" s="730"/>
      <c r="E10" s="730"/>
      <c r="F10" s="730"/>
      <c r="G10" s="730"/>
      <c r="H10" s="730"/>
      <c r="I10" s="730"/>
      <c r="J10" s="730"/>
      <c r="K10" s="730"/>
      <c r="L10" s="730"/>
      <c r="M10" s="730"/>
      <c r="N10" s="730"/>
      <c r="O10" s="730"/>
      <c r="P10" s="730"/>
      <c r="Q10" s="730"/>
      <c r="R10" s="730"/>
      <c r="S10" s="730"/>
      <c r="T10" s="730"/>
      <c r="U10" s="730"/>
      <c r="V10" s="730"/>
      <c r="W10" s="730"/>
      <c r="X10" s="730"/>
      <c r="Y10" s="730"/>
      <c r="Z10" s="730"/>
      <c r="AA10" s="730"/>
      <c r="AB10" s="730"/>
      <c r="AC10" s="280"/>
      <c r="AD10" s="280"/>
      <c r="AE10" s="280"/>
    </row>
    <row r="11" spans="1:31" ht="28.5" customHeight="1" thickBot="1" x14ac:dyDescent="0.4">
      <c r="A11" s="280"/>
      <c r="B11" s="488" t="s">
        <v>5</v>
      </c>
      <c r="C11" s="489"/>
      <c r="D11" s="489"/>
      <c r="E11" s="489"/>
      <c r="F11" s="489"/>
      <c r="G11" s="489"/>
      <c r="H11" s="490"/>
      <c r="I11" s="548" t="s">
        <v>489</v>
      </c>
      <c r="J11" s="549"/>
      <c r="K11" s="549"/>
      <c r="L11" s="549"/>
      <c r="M11" s="549"/>
      <c r="N11" s="549"/>
      <c r="O11" s="549"/>
      <c r="P11" s="550"/>
      <c r="Q11" s="500" t="s">
        <v>460</v>
      </c>
      <c r="R11" s="501"/>
      <c r="S11" s="501"/>
      <c r="T11" s="501"/>
      <c r="U11" s="502"/>
      <c r="V11" s="500" t="s">
        <v>7</v>
      </c>
      <c r="W11" s="501"/>
      <c r="X11" s="501"/>
      <c r="Y11" s="502"/>
      <c r="Z11" s="500" t="s">
        <v>8</v>
      </c>
      <c r="AA11" s="501"/>
      <c r="AB11" s="501"/>
      <c r="AC11" s="280"/>
      <c r="AD11" s="280"/>
      <c r="AE11" s="280"/>
    </row>
    <row r="12" spans="1:31" ht="15" thickBot="1" x14ac:dyDescent="0.4">
      <c r="A12" s="280"/>
      <c r="B12" s="491"/>
      <c r="C12" s="492"/>
      <c r="D12" s="492"/>
      <c r="E12" s="492"/>
      <c r="F12" s="492"/>
      <c r="G12" s="492"/>
      <c r="H12" s="493"/>
      <c r="I12" s="551"/>
      <c r="J12" s="552"/>
      <c r="K12" s="552"/>
      <c r="L12" s="552"/>
      <c r="M12" s="552"/>
      <c r="N12" s="552"/>
      <c r="O12" s="552"/>
      <c r="P12" s="553"/>
      <c r="Q12" s="517" t="s">
        <v>266</v>
      </c>
      <c r="R12" s="485"/>
      <c r="S12" s="485"/>
      <c r="T12" s="485"/>
      <c r="U12" s="541"/>
      <c r="V12" s="517" t="s">
        <v>490</v>
      </c>
      <c r="W12" s="485"/>
      <c r="X12" s="485"/>
      <c r="Y12" s="541"/>
      <c r="Z12" s="517">
        <v>4</v>
      </c>
      <c r="AA12" s="485"/>
      <c r="AB12" s="485"/>
      <c r="AC12" s="280"/>
      <c r="AD12" s="280"/>
      <c r="AE12" s="280"/>
    </row>
    <row r="13" spans="1:31" ht="15" customHeight="1" thickBot="1" x14ac:dyDescent="0.4">
      <c r="A13" s="280"/>
      <c r="B13" s="729"/>
      <c r="C13" s="730"/>
      <c r="D13" s="730"/>
      <c r="E13" s="730"/>
      <c r="F13" s="730"/>
      <c r="G13" s="730"/>
      <c r="H13" s="730"/>
      <c r="I13" s="730"/>
      <c r="J13" s="730"/>
      <c r="K13" s="730"/>
      <c r="L13" s="730"/>
      <c r="M13" s="730"/>
      <c r="N13" s="730"/>
      <c r="O13" s="730"/>
      <c r="P13" s="730"/>
      <c r="Q13" s="730"/>
      <c r="R13" s="730"/>
      <c r="S13" s="730"/>
      <c r="T13" s="730"/>
      <c r="U13" s="730"/>
      <c r="V13" s="730"/>
      <c r="W13" s="730"/>
      <c r="X13" s="730"/>
      <c r="Y13" s="730"/>
      <c r="Z13" s="730"/>
      <c r="AA13" s="730"/>
      <c r="AB13" s="730"/>
      <c r="AC13" s="280"/>
      <c r="AD13" s="280"/>
      <c r="AE13" s="280"/>
    </row>
    <row r="14" spans="1:31" ht="30" customHeight="1" thickBot="1" x14ac:dyDescent="0.4">
      <c r="A14" s="280"/>
      <c r="B14" s="488" t="s">
        <v>10</v>
      </c>
      <c r="C14" s="489"/>
      <c r="D14" s="489"/>
      <c r="E14" s="489"/>
      <c r="F14" s="489"/>
      <c r="G14" s="489"/>
      <c r="H14" s="490"/>
      <c r="I14" s="667" t="s">
        <v>491</v>
      </c>
      <c r="J14" s="668"/>
      <c r="K14" s="668"/>
      <c r="L14" s="668"/>
      <c r="M14" s="668"/>
      <c r="N14" s="668"/>
      <c r="O14" s="668"/>
      <c r="P14" s="668"/>
      <c r="Q14" s="668"/>
      <c r="R14" s="668"/>
      <c r="S14" s="668"/>
      <c r="T14" s="668"/>
      <c r="U14" s="782"/>
      <c r="V14" s="500" t="s">
        <v>824</v>
      </c>
      <c r="W14" s="501"/>
      <c r="X14" s="501"/>
      <c r="Y14" s="501"/>
      <c r="Z14" s="501"/>
      <c r="AA14" s="501"/>
      <c r="AB14" s="501"/>
      <c r="AC14" s="280"/>
      <c r="AD14" s="280"/>
      <c r="AE14" s="280"/>
    </row>
    <row r="15" spans="1:31" ht="15" thickBot="1" x14ac:dyDescent="0.4">
      <c r="A15" s="280"/>
      <c r="B15" s="491"/>
      <c r="C15" s="492"/>
      <c r="D15" s="492"/>
      <c r="E15" s="492"/>
      <c r="F15" s="492"/>
      <c r="G15" s="492"/>
      <c r="H15" s="493"/>
      <c r="I15" s="669"/>
      <c r="J15" s="670"/>
      <c r="K15" s="670"/>
      <c r="L15" s="670"/>
      <c r="M15" s="670"/>
      <c r="N15" s="670"/>
      <c r="O15" s="670"/>
      <c r="P15" s="670"/>
      <c r="Q15" s="670"/>
      <c r="R15" s="670"/>
      <c r="S15" s="670"/>
      <c r="T15" s="670"/>
      <c r="U15" s="783"/>
      <c r="V15" s="514" t="s">
        <v>123</v>
      </c>
      <c r="W15" s="515"/>
      <c r="X15" s="515"/>
      <c r="Y15" s="515"/>
      <c r="Z15" s="515"/>
      <c r="AA15" s="515"/>
      <c r="AB15" s="515"/>
      <c r="AC15" s="280"/>
      <c r="AD15" s="280"/>
      <c r="AE15" s="280"/>
    </row>
    <row r="16" spans="1:31" ht="48" customHeight="1" thickBot="1" x14ac:dyDescent="0.4">
      <c r="A16" s="280"/>
      <c r="B16" s="729"/>
      <c r="C16" s="730"/>
      <c r="D16" s="730"/>
      <c r="E16" s="730"/>
      <c r="F16" s="730"/>
      <c r="G16" s="730"/>
      <c r="H16" s="730"/>
      <c r="I16" s="730"/>
      <c r="J16" s="730"/>
      <c r="K16" s="730"/>
      <c r="L16" s="730"/>
      <c r="M16" s="730"/>
      <c r="N16" s="730"/>
      <c r="O16" s="730"/>
      <c r="P16" s="730"/>
      <c r="Q16" s="730"/>
      <c r="R16" s="730"/>
      <c r="S16" s="730"/>
      <c r="T16" s="730"/>
      <c r="U16" s="730"/>
      <c r="V16" s="730"/>
      <c r="W16" s="730"/>
      <c r="X16" s="730"/>
      <c r="Y16" s="730"/>
      <c r="Z16" s="730"/>
      <c r="AA16" s="730"/>
      <c r="AB16" s="730"/>
      <c r="AC16" s="280"/>
      <c r="AD16" s="280"/>
      <c r="AE16" s="280"/>
    </row>
    <row r="17" spans="1:31" ht="28" customHeight="1" thickBot="1" x14ac:dyDescent="0.4">
      <c r="A17" s="280"/>
      <c r="B17" s="500" t="s">
        <v>13</v>
      </c>
      <c r="C17" s="501"/>
      <c r="D17" s="501"/>
      <c r="E17" s="501"/>
      <c r="F17" s="501"/>
      <c r="G17" s="501"/>
      <c r="H17" s="502"/>
      <c r="I17" s="517" t="s">
        <v>498</v>
      </c>
      <c r="J17" s="485"/>
      <c r="K17" s="485"/>
      <c r="L17" s="485"/>
      <c r="M17" s="485"/>
      <c r="N17" s="485"/>
      <c r="O17" s="485"/>
      <c r="P17" s="485"/>
      <c r="Q17" s="485"/>
      <c r="R17" s="485"/>
      <c r="S17" s="485"/>
      <c r="T17" s="485"/>
      <c r="U17" s="485"/>
      <c r="V17" s="485"/>
      <c r="W17" s="485"/>
      <c r="X17" s="485"/>
      <c r="Y17" s="485"/>
      <c r="Z17" s="485"/>
      <c r="AA17" s="485"/>
      <c r="AB17" s="485"/>
      <c r="AC17" s="280"/>
      <c r="AD17" s="280"/>
      <c r="AE17" s="280"/>
    </row>
    <row r="18" spans="1:31" ht="99.75" customHeight="1" thickBot="1" x14ac:dyDescent="0.4">
      <c r="A18" s="280"/>
      <c r="B18" s="729"/>
      <c r="C18" s="730"/>
      <c r="D18" s="730"/>
      <c r="E18" s="730"/>
      <c r="F18" s="730"/>
      <c r="G18" s="730"/>
      <c r="H18" s="730"/>
      <c r="I18" s="730"/>
      <c r="J18" s="730"/>
      <c r="K18" s="730"/>
      <c r="L18" s="730"/>
      <c r="M18" s="730"/>
      <c r="N18" s="730"/>
      <c r="O18" s="730"/>
      <c r="P18" s="730"/>
      <c r="Q18" s="730"/>
      <c r="R18" s="730"/>
      <c r="S18" s="730"/>
      <c r="T18" s="730"/>
      <c r="U18" s="730"/>
      <c r="V18" s="730"/>
      <c r="W18" s="730"/>
      <c r="X18" s="730"/>
      <c r="Y18" s="730"/>
      <c r="Z18" s="730"/>
      <c r="AA18" s="730"/>
      <c r="AB18" s="730"/>
      <c r="AC18" s="280"/>
      <c r="AD18" s="280"/>
      <c r="AE18" s="280"/>
    </row>
    <row r="19" spans="1:31" ht="84" customHeight="1" thickBot="1" x14ac:dyDescent="0.4">
      <c r="A19" s="280"/>
      <c r="B19" s="500" t="s">
        <v>826</v>
      </c>
      <c r="C19" s="501"/>
      <c r="D19" s="501"/>
      <c r="E19" s="501"/>
      <c r="F19" s="501"/>
      <c r="G19" s="501"/>
      <c r="H19" s="502"/>
      <c r="I19" s="517" t="s">
        <v>1483</v>
      </c>
      <c r="J19" s="485"/>
      <c r="K19" s="485"/>
      <c r="L19" s="485"/>
      <c r="M19" s="485"/>
      <c r="N19" s="485"/>
      <c r="O19" s="485"/>
      <c r="P19" s="485"/>
      <c r="Q19" s="485"/>
      <c r="R19" s="485"/>
      <c r="S19" s="485"/>
      <c r="T19" s="485"/>
      <c r="U19" s="485"/>
      <c r="V19" s="485"/>
      <c r="W19" s="485"/>
      <c r="X19" s="485"/>
      <c r="Y19" s="485"/>
      <c r="Z19" s="485"/>
      <c r="AA19" s="485"/>
      <c r="AB19" s="485"/>
      <c r="AC19" s="280"/>
      <c r="AD19" s="280"/>
      <c r="AE19" s="280"/>
    </row>
    <row r="20" spans="1:31" ht="14.5" customHeight="1" thickBot="1" x14ac:dyDescent="0.4">
      <c r="A20" s="280"/>
      <c r="B20" s="729"/>
      <c r="C20" s="730"/>
      <c r="D20" s="730"/>
      <c r="E20" s="730"/>
      <c r="F20" s="730"/>
      <c r="G20" s="730"/>
      <c r="H20" s="730"/>
      <c r="I20" s="730"/>
      <c r="J20" s="730"/>
      <c r="K20" s="730"/>
      <c r="L20" s="730"/>
      <c r="M20" s="730"/>
      <c r="N20" s="730"/>
      <c r="O20" s="730"/>
      <c r="P20" s="730"/>
      <c r="Q20" s="730"/>
      <c r="R20" s="730"/>
      <c r="S20" s="730"/>
      <c r="T20" s="730"/>
      <c r="U20" s="730"/>
      <c r="V20" s="730"/>
      <c r="W20" s="730"/>
      <c r="X20" s="730"/>
      <c r="Y20" s="730"/>
      <c r="Z20" s="730"/>
      <c r="AA20" s="730"/>
      <c r="AB20" s="730"/>
      <c r="AC20" s="280"/>
      <c r="AD20" s="280"/>
      <c r="AE20" s="280"/>
    </row>
    <row r="21" spans="1:31" ht="28" customHeight="1" thickBot="1" x14ac:dyDescent="0.4">
      <c r="A21" s="280"/>
      <c r="B21" s="500" t="s">
        <v>463</v>
      </c>
      <c r="C21" s="501"/>
      <c r="D21" s="501"/>
      <c r="E21" s="501"/>
      <c r="F21" s="501"/>
      <c r="G21" s="502"/>
      <c r="H21" s="514" t="s">
        <v>132</v>
      </c>
      <c r="I21" s="515"/>
      <c r="J21" s="516"/>
      <c r="K21" s="500" t="s">
        <v>835</v>
      </c>
      <c r="L21" s="501"/>
      <c r="M21" s="501"/>
      <c r="N21" s="501"/>
      <c r="O21" s="501"/>
      <c r="P21" s="501"/>
      <c r="Q21" s="501"/>
      <c r="R21" s="501"/>
      <c r="S21" s="501"/>
      <c r="T21" s="502"/>
      <c r="U21" s="517" t="s">
        <v>251</v>
      </c>
      <c r="V21" s="485"/>
      <c r="W21" s="485"/>
      <c r="X21" s="485"/>
      <c r="Y21" s="485"/>
      <c r="Z21" s="485"/>
      <c r="AA21" s="485"/>
      <c r="AB21" s="485"/>
      <c r="AC21" s="280"/>
      <c r="AD21" s="280"/>
      <c r="AE21" s="280"/>
    </row>
    <row r="22" spans="1:31" ht="15" thickBot="1" x14ac:dyDescent="0.4">
      <c r="A22" s="280"/>
      <c r="B22" s="50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c r="AC22" s="280"/>
      <c r="AD22" s="280"/>
      <c r="AE22" s="280"/>
    </row>
    <row r="23" spans="1:31" ht="32.25" customHeight="1" thickBot="1" x14ac:dyDescent="0.4">
      <c r="A23" s="280"/>
      <c r="B23" s="500" t="s">
        <v>836</v>
      </c>
      <c r="C23" s="501"/>
      <c r="D23" s="501"/>
      <c r="E23" s="501"/>
      <c r="F23" s="501"/>
      <c r="G23" s="501"/>
      <c r="H23" s="502"/>
      <c r="I23" s="517" t="s">
        <v>492</v>
      </c>
      <c r="J23" s="485"/>
      <c r="K23" s="485"/>
      <c r="L23" s="485"/>
      <c r="M23" s="485"/>
      <c r="N23" s="485"/>
      <c r="O23" s="485"/>
      <c r="P23" s="485"/>
      <c r="Q23" s="485"/>
      <c r="R23" s="485"/>
      <c r="S23" s="485"/>
      <c r="T23" s="485"/>
      <c r="U23" s="485"/>
      <c r="V23" s="485"/>
      <c r="W23" s="485"/>
      <c r="X23" s="485"/>
      <c r="Y23" s="485"/>
      <c r="Z23" s="485"/>
      <c r="AA23" s="485"/>
      <c r="AB23" s="485"/>
      <c r="AC23" s="280"/>
      <c r="AD23" s="280"/>
      <c r="AE23" s="280"/>
    </row>
    <row r="24" spans="1:31" ht="34.5" customHeight="1" thickBot="1" x14ac:dyDescent="0.4">
      <c r="A24" s="280"/>
      <c r="B24" s="486"/>
      <c r="C24" s="487"/>
      <c r="D24" s="487"/>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c r="AC24" s="280"/>
      <c r="AD24" s="280"/>
      <c r="AE24" s="280"/>
    </row>
    <row r="25" spans="1:31" ht="15" thickBot="1" x14ac:dyDescent="0.4">
      <c r="A25" s="280"/>
      <c r="B25" s="500" t="s">
        <v>268</v>
      </c>
      <c r="C25" s="501"/>
      <c r="D25" s="501"/>
      <c r="E25" s="501"/>
      <c r="F25" s="501"/>
      <c r="G25" s="501"/>
      <c r="H25" s="501"/>
      <c r="I25" s="501"/>
      <c r="J25" s="501"/>
      <c r="K25" s="501"/>
      <c r="L25" s="501"/>
      <c r="M25" s="223"/>
      <c r="N25" s="500" t="s">
        <v>24</v>
      </c>
      <c r="O25" s="501"/>
      <c r="P25" s="501"/>
      <c r="Q25" s="501"/>
      <c r="R25" s="501"/>
      <c r="S25" s="501"/>
      <c r="T25" s="501"/>
      <c r="U25" s="501"/>
      <c r="V25" s="501"/>
      <c r="W25" s="501"/>
      <c r="X25" s="501"/>
      <c r="Y25" s="501"/>
      <c r="Z25" s="501"/>
      <c r="AA25" s="501"/>
      <c r="AB25" s="501"/>
      <c r="AC25" s="280"/>
      <c r="AD25" s="280"/>
      <c r="AE25" s="280"/>
    </row>
    <row r="26" spans="1:31" ht="33" customHeight="1" x14ac:dyDescent="0.35">
      <c r="A26" s="671"/>
      <c r="B26" s="2433" t="s">
        <v>1484</v>
      </c>
      <c r="C26" s="2434"/>
      <c r="D26" s="2434"/>
      <c r="E26" s="2434"/>
      <c r="F26" s="2434"/>
      <c r="G26" s="2434"/>
      <c r="H26" s="2434"/>
      <c r="I26" s="2434"/>
      <c r="J26" s="2434"/>
      <c r="K26" s="2434"/>
      <c r="L26" s="2434"/>
      <c r="M26" s="2434"/>
      <c r="N26" s="668" t="s">
        <v>1074</v>
      </c>
      <c r="O26" s="668"/>
      <c r="P26" s="668"/>
      <c r="Q26" s="668"/>
      <c r="R26" s="668"/>
      <c r="S26" s="668"/>
      <c r="T26" s="668"/>
      <c r="U26" s="668"/>
      <c r="V26" s="668"/>
      <c r="W26" s="668"/>
      <c r="X26" s="668"/>
      <c r="Y26" s="668"/>
      <c r="Z26" s="668"/>
      <c r="AA26" s="668"/>
      <c r="AB26" s="668"/>
      <c r="AC26" s="1208"/>
      <c r="AD26" s="1208"/>
      <c r="AE26" s="1208"/>
    </row>
    <row r="27" spans="1:31" ht="15" thickBot="1" x14ac:dyDescent="0.4">
      <c r="A27" s="671"/>
      <c r="B27" s="2435" t="s">
        <v>1485</v>
      </c>
      <c r="C27" s="2436"/>
      <c r="D27" s="2436"/>
      <c r="E27" s="2436"/>
      <c r="F27" s="2436"/>
      <c r="G27" s="2436"/>
      <c r="H27" s="2436"/>
      <c r="I27" s="2436"/>
      <c r="J27" s="2436"/>
      <c r="K27" s="2436"/>
      <c r="L27" s="2436"/>
      <c r="M27" s="2436"/>
      <c r="N27" s="670"/>
      <c r="O27" s="670"/>
      <c r="P27" s="670"/>
      <c r="Q27" s="670"/>
      <c r="R27" s="670"/>
      <c r="S27" s="670"/>
      <c r="T27" s="670"/>
      <c r="U27" s="670"/>
      <c r="V27" s="670"/>
      <c r="W27" s="670"/>
      <c r="X27" s="670"/>
      <c r="Y27" s="670"/>
      <c r="Z27" s="670"/>
      <c r="AA27" s="670"/>
      <c r="AB27" s="670"/>
      <c r="AC27" s="1208"/>
      <c r="AD27" s="1208"/>
      <c r="AE27" s="1208"/>
    </row>
    <row r="28" spans="1:31" ht="41.25" customHeight="1" thickBot="1" x14ac:dyDescent="0.4">
      <c r="A28" s="280"/>
      <c r="B28" s="729"/>
      <c r="C28" s="730"/>
      <c r="D28" s="730"/>
      <c r="E28" s="730"/>
      <c r="F28" s="730"/>
      <c r="G28" s="730"/>
      <c r="H28" s="730"/>
      <c r="I28" s="730"/>
      <c r="J28" s="730"/>
      <c r="K28" s="730"/>
      <c r="L28" s="730"/>
      <c r="M28" s="730"/>
      <c r="N28" s="730"/>
      <c r="O28" s="730"/>
      <c r="P28" s="730"/>
      <c r="Q28" s="730"/>
      <c r="R28" s="730"/>
      <c r="S28" s="730"/>
      <c r="T28" s="730"/>
      <c r="U28" s="730"/>
      <c r="V28" s="730"/>
      <c r="W28" s="730"/>
      <c r="X28" s="730"/>
      <c r="Y28" s="730"/>
      <c r="Z28" s="730"/>
      <c r="AA28" s="730"/>
      <c r="AB28" s="730"/>
      <c r="AC28" s="280"/>
      <c r="AD28" s="280"/>
      <c r="AE28" s="280"/>
    </row>
    <row r="29" spans="1:31" ht="15" thickBot="1" x14ac:dyDescent="0.4">
      <c r="A29" s="280"/>
      <c r="B29" s="488" t="s">
        <v>839</v>
      </c>
      <c r="C29" s="489"/>
      <c r="D29" s="489"/>
      <c r="E29" s="489"/>
      <c r="F29" s="489"/>
      <c r="G29" s="489"/>
      <c r="H29" s="490"/>
      <c r="I29" s="667" t="s">
        <v>1486</v>
      </c>
      <c r="J29" s="668"/>
      <c r="K29" s="668"/>
      <c r="L29" s="782"/>
      <c r="M29" s="500" t="s">
        <v>22</v>
      </c>
      <c r="N29" s="501"/>
      <c r="O29" s="501"/>
      <c r="P29" s="501"/>
      <c r="Q29" s="501"/>
      <c r="R29" s="501"/>
      <c r="S29" s="501"/>
      <c r="T29" s="501"/>
      <c r="U29" s="501"/>
      <c r="V29" s="501"/>
      <c r="W29" s="502"/>
      <c r="X29" s="500" t="s">
        <v>18</v>
      </c>
      <c r="Y29" s="501"/>
      <c r="Z29" s="501"/>
      <c r="AA29" s="501"/>
      <c r="AB29" s="501"/>
      <c r="AC29" s="280"/>
      <c r="AD29" s="280"/>
      <c r="AE29" s="280"/>
    </row>
    <row r="30" spans="1:31" ht="14.5" customHeight="1" x14ac:dyDescent="0.35">
      <c r="A30" s="671"/>
      <c r="B30" s="776"/>
      <c r="C30" s="777"/>
      <c r="D30" s="777"/>
      <c r="E30" s="777"/>
      <c r="F30" s="777"/>
      <c r="G30" s="777"/>
      <c r="H30" s="778"/>
      <c r="I30" s="619"/>
      <c r="J30" s="620"/>
      <c r="K30" s="620"/>
      <c r="L30" s="819"/>
      <c r="M30" s="784" t="s">
        <v>1487</v>
      </c>
      <c r="N30" s="785"/>
      <c r="O30" s="785"/>
      <c r="P30" s="785"/>
      <c r="Q30" s="785"/>
      <c r="R30" s="785"/>
      <c r="S30" s="785"/>
      <c r="T30" s="785"/>
      <c r="U30" s="785"/>
      <c r="V30" s="785"/>
      <c r="W30" s="786"/>
      <c r="X30" s="793" t="s">
        <v>123</v>
      </c>
      <c r="Y30" s="794"/>
      <c r="Z30" s="794"/>
      <c r="AA30" s="794"/>
      <c r="AB30" s="794"/>
      <c r="AC30" s="1208"/>
      <c r="AD30" s="1208"/>
      <c r="AE30" s="1208"/>
    </row>
    <row r="31" spans="1:31" s="100" customFormat="1" ht="14.5" customHeight="1" thickBot="1" x14ac:dyDescent="0.4">
      <c r="A31" s="671"/>
      <c r="B31" s="491"/>
      <c r="C31" s="492"/>
      <c r="D31" s="492"/>
      <c r="E31" s="492"/>
      <c r="F31" s="492"/>
      <c r="G31" s="492"/>
      <c r="H31" s="493"/>
      <c r="I31" s="669"/>
      <c r="J31" s="670"/>
      <c r="K31" s="670"/>
      <c r="L31" s="783"/>
      <c r="M31" s="790" t="s">
        <v>1488</v>
      </c>
      <c r="N31" s="791"/>
      <c r="O31" s="791"/>
      <c r="P31" s="791"/>
      <c r="Q31" s="791"/>
      <c r="R31" s="791"/>
      <c r="S31" s="791"/>
      <c r="T31" s="791"/>
      <c r="U31" s="791"/>
      <c r="V31" s="791"/>
      <c r="W31" s="792"/>
      <c r="X31" s="797"/>
      <c r="Y31" s="798"/>
      <c r="Z31" s="798"/>
      <c r="AA31" s="798"/>
      <c r="AB31" s="798"/>
      <c r="AC31" s="1208"/>
      <c r="AD31" s="1208"/>
      <c r="AE31" s="1208"/>
    </row>
    <row r="32" spans="1:31" s="100" customFormat="1" ht="22.5" customHeight="1" thickBot="1" x14ac:dyDescent="0.4">
      <c r="A32" s="280"/>
      <c r="B32" s="486"/>
      <c r="C32" s="487"/>
      <c r="D32" s="487"/>
      <c r="E32" s="487"/>
      <c r="F32" s="487"/>
      <c r="G32" s="487"/>
      <c r="H32" s="487"/>
      <c r="I32" s="487"/>
      <c r="J32" s="487"/>
      <c r="K32" s="487"/>
      <c r="L32" s="487"/>
      <c r="M32" s="487"/>
      <c r="N32" s="487"/>
      <c r="O32" s="487"/>
      <c r="P32" s="487"/>
      <c r="Q32" s="487"/>
      <c r="R32" s="487"/>
      <c r="S32" s="487"/>
      <c r="T32" s="487"/>
      <c r="U32" s="487"/>
      <c r="V32" s="487"/>
      <c r="W32" s="487"/>
      <c r="X32" s="487"/>
      <c r="Y32" s="487"/>
      <c r="Z32" s="487"/>
      <c r="AA32" s="487"/>
      <c r="AB32" s="487"/>
      <c r="AC32" s="280"/>
      <c r="AD32" s="280"/>
      <c r="AE32" s="280"/>
    </row>
    <row r="33" spans="1:31" ht="15" thickBot="1" x14ac:dyDescent="0.4">
      <c r="A33" s="280"/>
      <c r="B33" s="560" t="s">
        <v>842</v>
      </c>
      <c r="C33" s="561"/>
      <c r="D33" s="561"/>
      <c r="E33" s="561"/>
      <c r="F33" s="561"/>
      <c r="G33" s="561"/>
      <c r="H33" s="561"/>
      <c r="I33" s="561"/>
      <c r="J33" s="562"/>
      <c r="K33" s="569" t="s">
        <v>35</v>
      </c>
      <c r="L33" s="570"/>
      <c r="M33" s="570"/>
      <c r="N33" s="570"/>
      <c r="O33" s="570"/>
      <c r="P33" s="570"/>
      <c r="Q33" s="570"/>
      <c r="R33" s="571"/>
      <c r="S33" s="572" t="s">
        <v>36</v>
      </c>
      <c r="T33" s="573"/>
      <c r="U33" s="573"/>
      <c r="V33" s="573"/>
      <c r="W33" s="574"/>
      <c r="X33" s="575" t="s">
        <v>37</v>
      </c>
      <c r="Y33" s="576"/>
      <c r="Z33" s="576"/>
      <c r="AA33" s="576"/>
      <c r="AB33" s="576"/>
      <c r="AC33" s="280"/>
      <c r="AD33" s="280"/>
      <c r="AE33" s="280"/>
    </row>
    <row r="34" spans="1:31" s="127" customFormat="1" ht="15" customHeight="1" x14ac:dyDescent="0.35">
      <c r="A34" s="280"/>
      <c r="B34" s="563"/>
      <c r="C34" s="564"/>
      <c r="D34" s="564"/>
      <c r="E34" s="564"/>
      <c r="F34" s="564"/>
      <c r="G34" s="564"/>
      <c r="H34" s="564"/>
      <c r="I34" s="564"/>
      <c r="J34" s="565"/>
      <c r="K34" s="577" t="s">
        <v>38</v>
      </c>
      <c r="L34" s="578"/>
      <c r="M34" s="578"/>
      <c r="N34" s="579"/>
      <c r="O34" s="580" t="s">
        <v>39</v>
      </c>
      <c r="P34" s="578"/>
      <c r="Q34" s="578"/>
      <c r="R34" s="579"/>
      <c r="S34" s="580" t="s">
        <v>38</v>
      </c>
      <c r="T34" s="579"/>
      <c r="U34" s="580" t="s">
        <v>39</v>
      </c>
      <c r="V34" s="578"/>
      <c r="W34" s="579"/>
      <c r="X34" s="506" t="s">
        <v>38</v>
      </c>
      <c r="Y34" s="507"/>
      <c r="Z34" s="506" t="s">
        <v>39</v>
      </c>
      <c r="AA34" s="581"/>
      <c r="AB34" s="507"/>
      <c r="AC34" s="280"/>
      <c r="AD34" s="280"/>
      <c r="AE34" s="280"/>
    </row>
    <row r="35" spans="1:31" s="127" customFormat="1" ht="15" customHeight="1" thickBot="1" x14ac:dyDescent="0.4">
      <c r="A35" s="280"/>
      <c r="B35" s="566"/>
      <c r="C35" s="567"/>
      <c r="D35" s="567"/>
      <c r="E35" s="567"/>
      <c r="F35" s="567"/>
      <c r="G35" s="567"/>
      <c r="H35" s="567"/>
      <c r="I35" s="567"/>
      <c r="J35" s="568"/>
      <c r="K35" s="582">
        <v>0</v>
      </c>
      <c r="L35" s="583"/>
      <c r="M35" s="583"/>
      <c r="N35" s="584"/>
      <c r="O35" s="554">
        <v>0.3</v>
      </c>
      <c r="P35" s="555"/>
      <c r="Q35" s="555"/>
      <c r="R35" s="556"/>
      <c r="S35" s="554">
        <v>0.31</v>
      </c>
      <c r="T35" s="556"/>
      <c r="U35" s="554">
        <v>0.59</v>
      </c>
      <c r="V35" s="555"/>
      <c r="W35" s="556"/>
      <c r="X35" s="554">
        <v>0.6</v>
      </c>
      <c r="Y35" s="556"/>
      <c r="Z35" s="554">
        <v>1</v>
      </c>
      <c r="AA35" s="555"/>
      <c r="AB35" s="556"/>
      <c r="AC35" s="280"/>
      <c r="AD35" s="280"/>
      <c r="AE35" s="280"/>
    </row>
    <row r="36" spans="1:31" s="127" customFormat="1" ht="30" customHeight="1" thickBot="1" x14ac:dyDescent="0.4">
      <c r="A36" s="280"/>
      <c r="B36" s="486"/>
      <c r="C36" s="487"/>
      <c r="D36" s="487"/>
      <c r="E36" s="487"/>
      <c r="F36" s="487"/>
      <c r="G36" s="487"/>
      <c r="H36" s="487"/>
      <c r="I36" s="487"/>
      <c r="J36" s="487"/>
      <c r="K36" s="487"/>
      <c r="L36" s="487"/>
      <c r="M36" s="487"/>
      <c r="N36" s="487"/>
      <c r="O36" s="487"/>
      <c r="P36" s="487"/>
      <c r="Q36" s="487"/>
      <c r="R36" s="487"/>
      <c r="S36" s="487"/>
      <c r="T36" s="487"/>
      <c r="U36" s="487"/>
      <c r="V36" s="487"/>
      <c r="W36" s="487"/>
      <c r="X36" s="487"/>
      <c r="Y36" s="487"/>
      <c r="Z36" s="487"/>
      <c r="AA36" s="487"/>
      <c r="AB36" s="487"/>
      <c r="AC36" s="280"/>
      <c r="AD36" s="280"/>
      <c r="AE36" s="280"/>
    </row>
    <row r="37" spans="1:31" s="127" customFormat="1" ht="42.65" customHeight="1" thickBot="1" x14ac:dyDescent="0.4">
      <c r="A37" s="437"/>
      <c r="B37" s="488" t="s">
        <v>40</v>
      </c>
      <c r="C37" s="489"/>
      <c r="D37" s="489"/>
      <c r="E37" s="489"/>
      <c r="F37" s="489"/>
      <c r="G37" s="489"/>
      <c r="H37" s="489"/>
      <c r="I37" s="489"/>
      <c r="J37" s="489"/>
      <c r="K37" s="489"/>
      <c r="L37" s="489"/>
      <c r="M37" s="489"/>
      <c r="N37" s="489"/>
      <c r="O37" s="489"/>
      <c r="P37" s="489"/>
      <c r="Q37" s="489"/>
      <c r="R37" s="489"/>
      <c r="S37" s="489"/>
      <c r="T37" s="489"/>
      <c r="U37" s="489"/>
      <c r="V37" s="489"/>
      <c r="W37" s="489"/>
      <c r="X37" s="489"/>
      <c r="Y37" s="489"/>
      <c r="Z37" s="489"/>
      <c r="AA37" s="489"/>
      <c r="AB37" s="489"/>
      <c r="AC37" s="1194"/>
      <c r="AD37" s="1194"/>
      <c r="AE37" s="437"/>
    </row>
    <row r="38" spans="1:31" s="127" customFormat="1" ht="28" customHeight="1" x14ac:dyDescent="0.35">
      <c r="A38" s="437"/>
      <c r="B38" s="557" t="s">
        <v>41</v>
      </c>
      <c r="C38" s="558"/>
      <c r="D38" s="558"/>
      <c r="E38" s="558"/>
      <c r="F38" s="558"/>
      <c r="G38" s="559"/>
      <c r="H38" s="270" t="s">
        <v>977</v>
      </c>
      <c r="I38" s="224" t="s">
        <v>978</v>
      </c>
      <c r="J38" s="268" t="s">
        <v>42</v>
      </c>
      <c r="K38" s="557" t="s">
        <v>43</v>
      </c>
      <c r="L38" s="558"/>
      <c r="M38" s="558"/>
      <c r="N38" s="558"/>
      <c r="O38" s="558"/>
      <c r="P38" s="558"/>
      <c r="Q38" s="558"/>
      <c r="R38" s="558"/>
      <c r="S38" s="558"/>
      <c r="T38" s="558"/>
      <c r="U38" s="558"/>
      <c r="V38" s="558"/>
      <c r="W38" s="558"/>
      <c r="X38" s="558"/>
      <c r="Y38" s="558"/>
      <c r="Z38" s="558"/>
      <c r="AA38" s="558"/>
      <c r="AB38" s="559"/>
      <c r="AC38" s="1195"/>
      <c r="AD38" s="1194"/>
      <c r="AE38" s="437"/>
    </row>
    <row r="39" spans="1:31" s="127" customFormat="1" ht="42" customHeight="1" x14ac:dyDescent="0.35">
      <c r="A39" s="437"/>
      <c r="B39" s="735" t="s">
        <v>493</v>
      </c>
      <c r="C39" s="736"/>
      <c r="D39" s="736"/>
      <c r="E39" s="736"/>
      <c r="F39" s="736"/>
      <c r="G39" s="737"/>
      <c r="H39" s="269">
        <v>30</v>
      </c>
      <c r="I39" s="275">
        <v>36</v>
      </c>
      <c r="J39" s="264">
        <v>0.83330000000000004</v>
      </c>
      <c r="K39" s="738" t="s">
        <v>743</v>
      </c>
      <c r="L39" s="739"/>
      <c r="M39" s="739"/>
      <c r="N39" s="739"/>
      <c r="O39" s="739"/>
      <c r="P39" s="739"/>
      <c r="Q39" s="739"/>
      <c r="R39" s="739"/>
      <c r="S39" s="739"/>
      <c r="T39" s="739"/>
      <c r="U39" s="739"/>
      <c r="V39" s="739"/>
      <c r="W39" s="739"/>
      <c r="X39" s="739"/>
      <c r="Y39" s="739"/>
      <c r="Z39" s="739"/>
      <c r="AA39" s="739"/>
      <c r="AB39" s="740"/>
      <c r="AC39" s="1195"/>
      <c r="AD39" s="1194"/>
      <c r="AE39" s="437"/>
    </row>
    <row r="40" spans="1:31" s="127" customFormat="1" ht="70" customHeight="1" thickBot="1" x14ac:dyDescent="0.4">
      <c r="A40" s="437"/>
      <c r="B40" s="735" t="s">
        <v>494</v>
      </c>
      <c r="C40" s="736"/>
      <c r="D40" s="736"/>
      <c r="E40" s="736"/>
      <c r="F40" s="736"/>
      <c r="G40" s="737"/>
      <c r="H40" s="279">
        <v>51</v>
      </c>
      <c r="I40" s="206">
        <v>56</v>
      </c>
      <c r="J40" s="264">
        <v>0.91069999999999995</v>
      </c>
      <c r="K40" s="738" t="s">
        <v>1489</v>
      </c>
      <c r="L40" s="739"/>
      <c r="M40" s="739"/>
      <c r="N40" s="739"/>
      <c r="O40" s="739"/>
      <c r="P40" s="739"/>
      <c r="Q40" s="739"/>
      <c r="R40" s="739"/>
      <c r="S40" s="739"/>
      <c r="T40" s="739"/>
      <c r="U40" s="739"/>
      <c r="V40" s="739"/>
      <c r="W40" s="739"/>
      <c r="X40" s="739"/>
      <c r="Y40" s="739"/>
      <c r="Z40" s="739"/>
      <c r="AA40" s="739"/>
      <c r="AB40" s="740"/>
      <c r="AC40" s="1195"/>
      <c r="AD40" s="1194"/>
      <c r="AE40" s="437"/>
    </row>
    <row r="41" spans="1:31" s="127" customFormat="1" ht="15" thickBot="1" x14ac:dyDescent="0.4">
      <c r="A41" s="437"/>
      <c r="B41" s="661" t="s">
        <v>46</v>
      </c>
      <c r="C41" s="662"/>
      <c r="D41" s="662"/>
      <c r="E41" s="662"/>
      <c r="F41" s="662"/>
      <c r="G41" s="663"/>
      <c r="H41" s="284">
        <v>81</v>
      </c>
      <c r="I41" s="284">
        <v>92</v>
      </c>
      <c r="J41" s="228">
        <v>0.88039999999999996</v>
      </c>
      <c r="K41" s="664"/>
      <c r="L41" s="665"/>
      <c r="M41" s="665"/>
      <c r="N41" s="665"/>
      <c r="O41" s="665"/>
      <c r="P41" s="665"/>
      <c r="Q41" s="665"/>
      <c r="R41" s="665"/>
      <c r="S41" s="665"/>
      <c r="T41" s="665"/>
      <c r="U41" s="665"/>
      <c r="V41" s="665"/>
      <c r="W41" s="665"/>
      <c r="X41" s="665"/>
      <c r="Y41" s="665"/>
      <c r="Z41" s="665"/>
      <c r="AA41" s="665"/>
      <c r="AB41" s="666"/>
      <c r="AC41" s="1195"/>
      <c r="AD41" s="1194"/>
      <c r="AE41" s="437"/>
    </row>
    <row r="42" spans="1:31" s="127" customFormat="1" ht="15" customHeight="1" thickBot="1" x14ac:dyDescent="0.4">
      <c r="A42" s="437"/>
      <c r="B42" s="486"/>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c r="AC42" s="1194"/>
      <c r="AD42" s="1194"/>
      <c r="AE42" s="437"/>
    </row>
    <row r="43" spans="1:31" ht="14.5" customHeight="1" thickBot="1" x14ac:dyDescent="0.4">
      <c r="A43" s="437"/>
      <c r="B43" s="500" t="s">
        <v>855</v>
      </c>
      <c r="C43" s="501"/>
      <c r="D43" s="501"/>
      <c r="E43" s="501"/>
      <c r="F43" s="501"/>
      <c r="G43" s="501"/>
      <c r="H43" s="501"/>
      <c r="I43" s="501"/>
      <c r="J43" s="501"/>
      <c r="K43" s="501"/>
      <c r="L43" s="501"/>
      <c r="M43" s="501"/>
      <c r="N43" s="501"/>
      <c r="O43" s="501"/>
      <c r="P43" s="501"/>
      <c r="Q43" s="501"/>
      <c r="R43" s="501"/>
      <c r="S43" s="501"/>
      <c r="T43" s="501"/>
      <c r="U43" s="501"/>
      <c r="V43" s="501"/>
      <c r="W43" s="501"/>
      <c r="X43" s="501"/>
      <c r="Y43" s="501"/>
      <c r="Z43" s="501"/>
      <c r="AA43" s="501"/>
      <c r="AB43" s="501"/>
      <c r="AC43" s="1194"/>
      <c r="AD43" s="1194"/>
      <c r="AE43" s="437"/>
    </row>
    <row r="44" spans="1:31" x14ac:dyDescent="0.35">
      <c r="A44" s="280"/>
      <c r="B44" s="667" t="s">
        <v>71</v>
      </c>
      <c r="C44" s="668"/>
      <c r="D44" s="668"/>
      <c r="E44" s="668"/>
      <c r="F44" s="668"/>
      <c r="G44" s="668"/>
      <c r="H44" s="668"/>
      <c r="I44" s="668"/>
      <c r="J44" s="668"/>
      <c r="K44" s="668"/>
      <c r="L44" s="668"/>
      <c r="M44" s="668"/>
      <c r="N44" s="668"/>
      <c r="O44" s="668"/>
      <c r="P44" s="668"/>
      <c r="Q44" s="668"/>
      <c r="R44" s="668"/>
      <c r="S44" s="668"/>
      <c r="T44" s="668"/>
      <c r="U44" s="668"/>
      <c r="V44" s="668"/>
      <c r="W44" s="668"/>
      <c r="X44" s="668"/>
      <c r="Y44" s="668"/>
      <c r="Z44" s="668"/>
      <c r="AA44" s="668"/>
      <c r="AB44" s="668"/>
      <c r="AC44" s="280"/>
      <c r="AD44" s="280"/>
      <c r="AE44" s="280"/>
    </row>
    <row r="45" spans="1:31" x14ac:dyDescent="0.35">
      <c r="A45" s="280"/>
      <c r="B45" s="619"/>
      <c r="C45" s="620"/>
      <c r="D45" s="620"/>
      <c r="E45" s="620"/>
      <c r="F45" s="620"/>
      <c r="G45" s="620"/>
      <c r="H45" s="620"/>
      <c r="I45" s="620"/>
      <c r="J45" s="620"/>
      <c r="K45" s="620"/>
      <c r="L45" s="620"/>
      <c r="M45" s="620"/>
      <c r="N45" s="620"/>
      <c r="O45" s="620"/>
      <c r="P45" s="620"/>
      <c r="Q45" s="620"/>
      <c r="R45" s="620"/>
      <c r="S45" s="620"/>
      <c r="T45" s="620"/>
      <c r="U45" s="620"/>
      <c r="V45" s="620"/>
      <c r="W45" s="620"/>
      <c r="X45" s="620"/>
      <c r="Y45" s="620"/>
      <c r="Z45" s="620"/>
      <c r="AA45" s="620"/>
      <c r="AB45" s="620"/>
      <c r="AC45" s="280"/>
      <c r="AD45" s="280"/>
      <c r="AE45" s="280"/>
    </row>
    <row r="46" spans="1:31" x14ac:dyDescent="0.35">
      <c r="A46" s="280"/>
      <c r="B46" s="619"/>
      <c r="C46" s="620"/>
      <c r="D46" s="620"/>
      <c r="E46" s="620"/>
      <c r="F46" s="620"/>
      <c r="G46" s="620"/>
      <c r="H46" s="620"/>
      <c r="I46" s="620"/>
      <c r="J46" s="620"/>
      <c r="K46" s="620"/>
      <c r="L46" s="620"/>
      <c r="M46" s="620"/>
      <c r="N46" s="620"/>
      <c r="O46" s="620"/>
      <c r="P46" s="620"/>
      <c r="Q46" s="620"/>
      <c r="R46" s="620"/>
      <c r="S46" s="620"/>
      <c r="T46" s="620"/>
      <c r="U46" s="620"/>
      <c r="V46" s="620"/>
      <c r="W46" s="620"/>
      <c r="X46" s="620"/>
      <c r="Y46" s="620"/>
      <c r="Z46" s="620"/>
      <c r="AA46" s="620"/>
      <c r="AB46" s="620"/>
      <c r="AC46" s="280"/>
      <c r="AD46" s="280"/>
      <c r="AE46" s="280"/>
    </row>
    <row r="47" spans="1:31" x14ac:dyDescent="0.35">
      <c r="A47" s="280"/>
      <c r="B47" s="619"/>
      <c r="C47" s="620"/>
      <c r="D47" s="620"/>
      <c r="E47" s="620"/>
      <c r="F47" s="620"/>
      <c r="G47" s="620"/>
      <c r="H47" s="620"/>
      <c r="I47" s="620"/>
      <c r="J47" s="620"/>
      <c r="K47" s="620"/>
      <c r="L47" s="620"/>
      <c r="M47" s="620"/>
      <c r="N47" s="620"/>
      <c r="O47" s="620"/>
      <c r="P47" s="620"/>
      <c r="Q47" s="620"/>
      <c r="R47" s="620"/>
      <c r="S47" s="620"/>
      <c r="T47" s="620"/>
      <c r="U47" s="620"/>
      <c r="V47" s="620"/>
      <c r="W47" s="620"/>
      <c r="X47" s="620"/>
      <c r="Y47" s="620"/>
      <c r="Z47" s="620"/>
      <c r="AA47" s="620"/>
      <c r="AB47" s="620"/>
      <c r="AC47" s="280"/>
      <c r="AD47" s="280"/>
      <c r="AE47" s="280"/>
    </row>
    <row r="48" spans="1:31" x14ac:dyDescent="0.35">
      <c r="A48" s="280"/>
      <c r="B48" s="619"/>
      <c r="C48" s="620"/>
      <c r="D48" s="620"/>
      <c r="E48" s="620"/>
      <c r="F48" s="620"/>
      <c r="G48" s="620"/>
      <c r="H48" s="620"/>
      <c r="I48" s="620"/>
      <c r="J48" s="620"/>
      <c r="K48" s="620"/>
      <c r="L48" s="620"/>
      <c r="M48" s="620"/>
      <c r="N48" s="620"/>
      <c r="O48" s="620"/>
      <c r="P48" s="620"/>
      <c r="Q48" s="620"/>
      <c r="R48" s="620"/>
      <c r="S48" s="620"/>
      <c r="T48" s="620"/>
      <c r="U48" s="620"/>
      <c r="V48" s="620"/>
      <c r="W48" s="620"/>
      <c r="X48" s="620"/>
      <c r="Y48" s="620"/>
      <c r="Z48" s="620"/>
      <c r="AA48" s="620"/>
      <c r="AB48" s="620"/>
      <c r="AC48" s="280"/>
      <c r="AD48" s="280"/>
      <c r="AE48" s="280"/>
    </row>
    <row r="49" spans="1:31" x14ac:dyDescent="0.35">
      <c r="A49" s="280"/>
      <c r="B49" s="619"/>
      <c r="C49" s="620"/>
      <c r="D49" s="620"/>
      <c r="E49" s="620"/>
      <c r="F49" s="620"/>
      <c r="G49" s="620"/>
      <c r="H49" s="620"/>
      <c r="I49" s="620"/>
      <c r="J49" s="620"/>
      <c r="K49" s="620"/>
      <c r="L49" s="620"/>
      <c r="M49" s="620"/>
      <c r="N49" s="620"/>
      <c r="O49" s="620"/>
      <c r="P49" s="620"/>
      <c r="Q49" s="620"/>
      <c r="R49" s="620"/>
      <c r="S49" s="620"/>
      <c r="T49" s="620"/>
      <c r="U49" s="620"/>
      <c r="V49" s="620"/>
      <c r="W49" s="620"/>
      <c r="X49" s="620"/>
      <c r="Y49" s="620"/>
      <c r="Z49" s="620"/>
      <c r="AA49" s="620"/>
      <c r="AB49" s="620"/>
      <c r="AC49" s="280"/>
      <c r="AD49" s="280"/>
      <c r="AE49" s="280"/>
    </row>
    <row r="50" spans="1:31" x14ac:dyDescent="0.35">
      <c r="A50" s="280"/>
      <c r="B50" s="619"/>
      <c r="C50" s="620"/>
      <c r="D50" s="620"/>
      <c r="E50" s="620"/>
      <c r="F50" s="620"/>
      <c r="G50" s="620"/>
      <c r="H50" s="620"/>
      <c r="I50" s="620"/>
      <c r="J50" s="620"/>
      <c r="K50" s="620"/>
      <c r="L50" s="620"/>
      <c r="M50" s="620"/>
      <c r="N50" s="620"/>
      <c r="O50" s="620"/>
      <c r="P50" s="620"/>
      <c r="Q50" s="620"/>
      <c r="R50" s="620"/>
      <c r="S50" s="620"/>
      <c r="T50" s="620"/>
      <c r="U50" s="620"/>
      <c r="V50" s="620"/>
      <c r="W50" s="620"/>
      <c r="X50" s="620"/>
      <c r="Y50" s="620"/>
      <c r="Z50" s="620"/>
      <c r="AA50" s="620"/>
      <c r="AB50" s="620"/>
      <c r="AC50" s="280"/>
      <c r="AD50" s="280"/>
      <c r="AE50" s="280"/>
    </row>
    <row r="51" spans="1:31" x14ac:dyDescent="0.35">
      <c r="A51" s="280"/>
      <c r="B51" s="619"/>
      <c r="C51" s="620"/>
      <c r="D51" s="620"/>
      <c r="E51" s="620"/>
      <c r="F51" s="620"/>
      <c r="G51" s="620"/>
      <c r="H51" s="620"/>
      <c r="I51" s="620"/>
      <c r="J51" s="620"/>
      <c r="K51" s="620"/>
      <c r="L51" s="620"/>
      <c r="M51" s="620"/>
      <c r="N51" s="620"/>
      <c r="O51" s="620"/>
      <c r="P51" s="620"/>
      <c r="Q51" s="620"/>
      <c r="R51" s="620"/>
      <c r="S51" s="620"/>
      <c r="T51" s="620"/>
      <c r="U51" s="620"/>
      <c r="V51" s="620"/>
      <c r="W51" s="620"/>
      <c r="X51" s="620"/>
      <c r="Y51" s="620"/>
      <c r="Z51" s="620"/>
      <c r="AA51" s="620"/>
      <c r="AB51" s="620"/>
      <c r="AC51" s="280"/>
      <c r="AD51" s="280"/>
      <c r="AE51" s="280"/>
    </row>
    <row r="52" spans="1:31" x14ac:dyDescent="0.35">
      <c r="A52" s="280"/>
      <c r="B52" s="619"/>
      <c r="C52" s="620"/>
      <c r="D52" s="620"/>
      <c r="E52" s="620"/>
      <c r="F52" s="620"/>
      <c r="G52" s="620"/>
      <c r="H52" s="620"/>
      <c r="I52" s="620"/>
      <c r="J52" s="620"/>
      <c r="K52" s="620"/>
      <c r="L52" s="620"/>
      <c r="M52" s="620"/>
      <c r="N52" s="620"/>
      <c r="O52" s="620"/>
      <c r="P52" s="620"/>
      <c r="Q52" s="620"/>
      <c r="R52" s="620"/>
      <c r="S52" s="620"/>
      <c r="T52" s="620"/>
      <c r="U52" s="620"/>
      <c r="V52" s="620"/>
      <c r="W52" s="620"/>
      <c r="X52" s="620"/>
      <c r="Y52" s="620"/>
      <c r="Z52" s="620"/>
      <c r="AA52" s="620"/>
      <c r="AB52" s="620"/>
      <c r="AC52" s="280"/>
      <c r="AD52" s="280"/>
      <c r="AE52" s="280"/>
    </row>
    <row r="53" spans="1:31" ht="15" thickBot="1" x14ac:dyDescent="0.4">
      <c r="A53" s="280"/>
      <c r="B53" s="669"/>
      <c r="C53" s="670"/>
      <c r="D53" s="670"/>
      <c r="E53" s="670"/>
      <c r="F53" s="670"/>
      <c r="G53" s="670"/>
      <c r="H53" s="670"/>
      <c r="I53" s="670"/>
      <c r="J53" s="670"/>
      <c r="K53" s="670"/>
      <c r="L53" s="670"/>
      <c r="M53" s="670"/>
      <c r="N53" s="670"/>
      <c r="O53" s="670"/>
      <c r="P53" s="670"/>
      <c r="Q53" s="670"/>
      <c r="R53" s="670"/>
      <c r="S53" s="670"/>
      <c r="T53" s="670"/>
      <c r="U53" s="670"/>
      <c r="V53" s="670"/>
      <c r="W53" s="670"/>
      <c r="X53" s="670"/>
      <c r="Y53" s="670"/>
      <c r="Z53" s="670"/>
      <c r="AA53" s="670"/>
      <c r="AB53" s="670"/>
      <c r="AC53" s="280"/>
      <c r="AD53" s="280"/>
      <c r="AE53" s="280"/>
    </row>
    <row r="54" spans="1:31" ht="15" thickBot="1" x14ac:dyDescent="0.4">
      <c r="A54" s="280"/>
      <c r="B54" s="486"/>
      <c r="C54" s="487"/>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7"/>
      <c r="AB54" s="487"/>
      <c r="AC54" s="280"/>
      <c r="AD54" s="280"/>
      <c r="AE54" s="280"/>
    </row>
    <row r="55" spans="1:31" ht="14.5" customHeight="1" x14ac:dyDescent="0.35">
      <c r="A55" s="671"/>
      <c r="B55" s="672" t="s">
        <v>41</v>
      </c>
      <c r="C55" s="673"/>
      <c r="D55" s="673"/>
      <c r="E55" s="673"/>
      <c r="F55" s="673"/>
      <c r="G55" s="674"/>
      <c r="H55" s="678" t="s">
        <v>595</v>
      </c>
      <c r="I55" s="674"/>
      <c r="J55" s="678" t="s">
        <v>595</v>
      </c>
      <c r="K55" s="673"/>
      <c r="L55" s="673"/>
      <c r="M55" s="674"/>
      <c r="N55" s="678" t="s">
        <v>49</v>
      </c>
      <c r="O55" s="673"/>
      <c r="P55" s="673"/>
      <c r="Q55" s="673"/>
      <c r="R55" s="673"/>
      <c r="S55" s="673"/>
      <c r="T55" s="673"/>
      <c r="U55" s="674"/>
      <c r="V55" s="680" t="s">
        <v>50</v>
      </c>
      <c r="W55" s="681"/>
      <c r="X55" s="681"/>
      <c r="Y55" s="681"/>
      <c r="Z55" s="681"/>
      <c r="AA55" s="681"/>
      <c r="AB55" s="682"/>
      <c r="AC55" s="1211"/>
      <c r="AD55" s="1208"/>
      <c r="AE55" s="1208"/>
    </row>
    <row r="56" spans="1:31" ht="14.5" customHeight="1" x14ac:dyDescent="0.35">
      <c r="A56" s="671"/>
      <c r="B56" s="675"/>
      <c r="C56" s="676"/>
      <c r="D56" s="676"/>
      <c r="E56" s="676"/>
      <c r="F56" s="676"/>
      <c r="G56" s="677"/>
      <c r="H56" s="679" t="s">
        <v>816</v>
      </c>
      <c r="I56" s="677"/>
      <c r="J56" s="679" t="s">
        <v>596</v>
      </c>
      <c r="K56" s="676"/>
      <c r="L56" s="676"/>
      <c r="M56" s="677"/>
      <c r="N56" s="679"/>
      <c r="O56" s="676"/>
      <c r="P56" s="676"/>
      <c r="Q56" s="676"/>
      <c r="R56" s="676"/>
      <c r="S56" s="676"/>
      <c r="T56" s="676"/>
      <c r="U56" s="677"/>
      <c r="V56" s="683"/>
      <c r="W56" s="684"/>
      <c r="X56" s="684"/>
      <c r="Y56" s="684"/>
      <c r="Z56" s="684"/>
      <c r="AA56" s="684"/>
      <c r="AB56" s="685"/>
      <c r="AC56" s="1211"/>
      <c r="AD56" s="1208"/>
      <c r="AE56" s="1208"/>
    </row>
    <row r="57" spans="1:31" ht="130.5" customHeight="1" x14ac:dyDescent="0.35">
      <c r="A57" s="280"/>
      <c r="B57" s="760" t="s">
        <v>493</v>
      </c>
      <c r="C57" s="761"/>
      <c r="D57" s="761"/>
      <c r="E57" s="761"/>
      <c r="F57" s="761"/>
      <c r="G57" s="762"/>
      <c r="H57" s="2335">
        <v>0.7097</v>
      </c>
      <c r="I57" s="2336"/>
      <c r="J57" s="2335">
        <v>0.83330000000000004</v>
      </c>
      <c r="K57" s="2337"/>
      <c r="L57" s="2337"/>
      <c r="M57" s="2336"/>
      <c r="N57" s="766" t="s">
        <v>744</v>
      </c>
      <c r="O57" s="767"/>
      <c r="P57" s="767"/>
      <c r="Q57" s="767"/>
      <c r="R57" s="767"/>
      <c r="S57" s="767"/>
      <c r="T57" s="767"/>
      <c r="U57" s="768"/>
      <c r="V57" s="766" t="s">
        <v>745</v>
      </c>
      <c r="W57" s="767"/>
      <c r="X57" s="767"/>
      <c r="Y57" s="767"/>
      <c r="Z57" s="767"/>
      <c r="AA57" s="767"/>
      <c r="AB57" s="768"/>
      <c r="AC57" s="280"/>
      <c r="AD57" s="280"/>
      <c r="AE57" s="280"/>
    </row>
    <row r="58" spans="1:31" ht="203" customHeight="1" thickBot="1" x14ac:dyDescent="0.4">
      <c r="A58" s="280"/>
      <c r="B58" s="750" t="s">
        <v>494</v>
      </c>
      <c r="C58" s="751"/>
      <c r="D58" s="751"/>
      <c r="E58" s="751"/>
      <c r="F58" s="751"/>
      <c r="G58" s="752"/>
      <c r="H58" s="2444">
        <v>0.87949999999999995</v>
      </c>
      <c r="I58" s="2445"/>
      <c r="J58" s="2444">
        <v>0.91069999999999995</v>
      </c>
      <c r="K58" s="2446"/>
      <c r="L58" s="2446"/>
      <c r="M58" s="2445"/>
      <c r="N58" s="756" t="s">
        <v>1490</v>
      </c>
      <c r="O58" s="757"/>
      <c r="P58" s="757"/>
      <c r="Q58" s="757"/>
      <c r="R58" s="757"/>
      <c r="S58" s="757"/>
      <c r="T58" s="757"/>
      <c r="U58" s="758"/>
      <c r="V58" s="756" t="s">
        <v>1491</v>
      </c>
      <c r="W58" s="757"/>
      <c r="X58" s="757"/>
      <c r="Y58" s="757"/>
      <c r="Z58" s="757"/>
      <c r="AA58" s="757"/>
      <c r="AB58" s="758"/>
      <c r="AC58" s="280"/>
      <c r="AD58" s="280"/>
      <c r="AE58" s="280"/>
    </row>
    <row r="59" spans="1:31" ht="15" thickBot="1" x14ac:dyDescent="0.4">
      <c r="A59" s="280"/>
      <c r="B59" s="503"/>
      <c r="C59" s="504"/>
      <c r="D59" s="504"/>
      <c r="E59" s="504"/>
      <c r="F59" s="504"/>
      <c r="G59" s="504"/>
      <c r="H59" s="504"/>
      <c r="I59" s="504"/>
      <c r="J59" s="504"/>
      <c r="K59" s="504"/>
      <c r="L59" s="504"/>
      <c r="M59" s="504"/>
      <c r="N59" s="504"/>
      <c r="O59" s="504"/>
      <c r="P59" s="504"/>
      <c r="Q59" s="504"/>
      <c r="R59" s="504"/>
      <c r="S59" s="504"/>
      <c r="T59" s="504"/>
      <c r="U59" s="504"/>
      <c r="V59" s="504"/>
      <c r="W59" s="504"/>
      <c r="X59" s="504"/>
      <c r="Y59" s="504"/>
      <c r="Z59" s="504"/>
      <c r="AA59" s="504"/>
      <c r="AB59" s="504"/>
      <c r="AC59" s="280"/>
      <c r="AD59" s="280"/>
      <c r="AE59" s="280"/>
    </row>
    <row r="60" spans="1:31" ht="140.5" customHeight="1" x14ac:dyDescent="0.35">
      <c r="A60" s="280"/>
      <c r="B60" s="714" t="s">
        <v>856</v>
      </c>
      <c r="C60" s="715"/>
      <c r="D60" s="715"/>
      <c r="E60" s="715"/>
      <c r="F60" s="715"/>
      <c r="G60" s="715"/>
      <c r="H60" s="715" t="s">
        <v>857</v>
      </c>
      <c r="I60" s="715"/>
      <c r="J60" s="715"/>
      <c r="K60" s="715"/>
      <c r="L60" s="715"/>
      <c r="M60" s="715"/>
      <c r="N60" s="715"/>
      <c r="O60" s="715"/>
      <c r="P60" s="715"/>
      <c r="Q60" s="715"/>
      <c r="R60" s="718"/>
      <c r="S60" s="714" t="s">
        <v>858</v>
      </c>
      <c r="T60" s="715"/>
      <c r="U60" s="715"/>
      <c r="V60" s="715"/>
      <c r="W60" s="715"/>
      <c r="X60" s="715"/>
      <c r="Y60" s="715"/>
      <c r="Z60" s="715"/>
      <c r="AA60" s="715"/>
      <c r="AB60" s="715"/>
      <c r="AC60" s="280"/>
      <c r="AD60" s="280"/>
      <c r="AE60" s="280"/>
    </row>
    <row r="61" spans="1:31" ht="15" customHeight="1" thickBot="1" x14ac:dyDescent="0.4">
      <c r="A61" s="280"/>
      <c r="B61" s="716"/>
      <c r="C61" s="717"/>
      <c r="D61" s="717"/>
      <c r="E61" s="717"/>
      <c r="F61" s="717"/>
      <c r="G61" s="717"/>
      <c r="H61" s="717"/>
      <c r="I61" s="717"/>
      <c r="J61" s="717"/>
      <c r="K61" s="717"/>
      <c r="L61" s="717"/>
      <c r="M61" s="717"/>
      <c r="N61" s="717"/>
      <c r="O61" s="717"/>
      <c r="P61" s="717"/>
      <c r="Q61" s="717"/>
      <c r="R61" s="719"/>
      <c r="S61" s="716"/>
      <c r="T61" s="717"/>
      <c r="U61" s="717"/>
      <c r="V61" s="717"/>
      <c r="W61" s="717"/>
      <c r="X61" s="717"/>
      <c r="Y61" s="717"/>
      <c r="Z61" s="717"/>
      <c r="AA61" s="717"/>
      <c r="AB61" s="717"/>
      <c r="AC61" s="280"/>
      <c r="AD61" s="280"/>
      <c r="AE61" s="280"/>
    </row>
    <row r="62" spans="1:31" ht="84" customHeight="1" thickBot="1" x14ac:dyDescent="0.4">
      <c r="A62" s="280"/>
      <c r="B62" s="976">
        <v>0.88039999999999996</v>
      </c>
      <c r="C62" s="977"/>
      <c r="D62" s="977"/>
      <c r="E62" s="977"/>
      <c r="F62" s="977"/>
      <c r="G62" s="978"/>
      <c r="H62" s="864" t="s">
        <v>1492</v>
      </c>
      <c r="I62" s="865"/>
      <c r="J62" s="865"/>
      <c r="K62" s="865"/>
      <c r="L62" s="865"/>
      <c r="M62" s="865"/>
      <c r="N62" s="865"/>
      <c r="O62" s="865"/>
      <c r="P62" s="865"/>
      <c r="Q62" s="865"/>
      <c r="R62" s="866"/>
      <c r="S62" s="1248" t="s">
        <v>1493</v>
      </c>
      <c r="T62" s="1249"/>
      <c r="U62" s="1249"/>
      <c r="V62" s="1249"/>
      <c r="W62" s="1249"/>
      <c r="X62" s="1249"/>
      <c r="Y62" s="1249"/>
      <c r="Z62" s="1249"/>
      <c r="AA62" s="1249"/>
      <c r="AB62" s="1249"/>
      <c r="AC62" s="280"/>
      <c r="AD62" s="280"/>
      <c r="AE62" s="280"/>
    </row>
    <row r="63" spans="1:31" ht="15" thickBot="1" x14ac:dyDescent="0.4">
      <c r="A63" s="280"/>
      <c r="B63" s="700"/>
      <c r="C63" s="701"/>
      <c r="D63" s="701"/>
      <c r="E63" s="701"/>
      <c r="F63" s="701"/>
      <c r="G63" s="701"/>
      <c r="H63" s="701"/>
      <c r="I63" s="701"/>
      <c r="J63" s="701"/>
      <c r="K63" s="701"/>
      <c r="L63" s="701"/>
      <c r="M63" s="701"/>
      <c r="N63" s="701"/>
      <c r="O63" s="701"/>
      <c r="P63" s="701"/>
      <c r="Q63" s="701"/>
      <c r="R63" s="701"/>
      <c r="S63" s="701"/>
      <c r="T63" s="701"/>
      <c r="U63" s="701"/>
      <c r="V63" s="701"/>
      <c r="W63" s="701"/>
      <c r="X63" s="701"/>
      <c r="Y63" s="701"/>
      <c r="Z63" s="701"/>
      <c r="AA63" s="701"/>
      <c r="AB63" s="701"/>
      <c r="AC63" s="280"/>
      <c r="AD63" s="280"/>
      <c r="AE63" s="280"/>
    </row>
    <row r="64" spans="1:31" ht="14.5" customHeight="1" x14ac:dyDescent="0.35">
      <c r="A64" s="280"/>
      <c r="B64" s="702" t="s">
        <v>861</v>
      </c>
      <c r="C64" s="703"/>
      <c r="D64" s="703"/>
      <c r="E64" s="703"/>
      <c r="F64" s="703"/>
      <c r="G64" s="703"/>
      <c r="H64" s="704"/>
      <c r="I64" s="2437" t="s">
        <v>1471</v>
      </c>
      <c r="J64" s="2438"/>
      <c r="K64" s="2438"/>
      <c r="L64" s="2438"/>
      <c r="M64" s="2438"/>
      <c r="N64" s="2438"/>
      <c r="O64" s="2438"/>
      <c r="P64" s="2439"/>
      <c r="Q64" s="702" t="s">
        <v>863</v>
      </c>
      <c r="R64" s="703"/>
      <c r="S64" s="703"/>
      <c r="T64" s="703"/>
      <c r="U64" s="704"/>
      <c r="V64" s="769" t="s">
        <v>1472</v>
      </c>
      <c r="W64" s="770"/>
      <c r="X64" s="770"/>
      <c r="Y64" s="770"/>
      <c r="Z64" s="770"/>
      <c r="AA64" s="770"/>
      <c r="AB64" s="770"/>
      <c r="AC64" s="280"/>
      <c r="AD64" s="280"/>
      <c r="AE64" s="280"/>
    </row>
    <row r="65" spans="1:31" x14ac:dyDescent="0.35">
      <c r="A65" s="280"/>
      <c r="B65" s="705"/>
      <c r="C65" s="706"/>
      <c r="D65" s="706"/>
      <c r="E65" s="706"/>
      <c r="F65" s="706"/>
      <c r="G65" s="706"/>
      <c r="H65" s="707"/>
      <c r="I65" s="2440"/>
      <c r="J65" s="2441"/>
      <c r="K65" s="2441"/>
      <c r="L65" s="2441"/>
      <c r="M65" s="2441"/>
      <c r="N65" s="2441"/>
      <c r="O65" s="2441"/>
      <c r="P65" s="2442"/>
      <c r="Q65" s="705"/>
      <c r="R65" s="706"/>
      <c r="S65" s="706"/>
      <c r="T65" s="706"/>
      <c r="U65" s="707"/>
      <c r="V65" s="771"/>
      <c r="W65" s="772"/>
      <c r="X65" s="772"/>
      <c r="Y65" s="772"/>
      <c r="Z65" s="772"/>
      <c r="AA65" s="772"/>
      <c r="AB65" s="772"/>
      <c r="AC65" s="280"/>
      <c r="AD65" s="280"/>
      <c r="AE65" s="280"/>
    </row>
    <row r="66" spans="1:31" x14ac:dyDescent="0.35">
      <c r="A66" s="280"/>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280"/>
      <c r="AE66" s="280"/>
    </row>
    <row r="67" spans="1:31" x14ac:dyDescent="0.35">
      <c r="A67" s="280"/>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280"/>
      <c r="AE67" s="280"/>
    </row>
    <row r="68" spans="1:31" x14ac:dyDescent="0.35">
      <c r="A68" s="280"/>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0"/>
      <c r="AD68" s="280"/>
      <c r="AE68" s="280"/>
    </row>
    <row r="69" spans="1:31" x14ac:dyDescent="0.35">
      <c r="A69" s="280"/>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280"/>
      <c r="AE69" s="280"/>
    </row>
    <row r="70" spans="1:31" x14ac:dyDescent="0.35">
      <c r="A70" s="280"/>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0"/>
      <c r="AD70" s="280"/>
      <c r="AE70" s="280"/>
    </row>
    <row r="71" spans="1:31" x14ac:dyDescent="0.35">
      <c r="A71" s="280"/>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280"/>
      <c r="AE71" s="280"/>
    </row>
    <row r="72" spans="1:31" x14ac:dyDescent="0.35">
      <c r="A72" s="280"/>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280"/>
    </row>
    <row r="73" spans="1:31" x14ac:dyDescent="0.35">
      <c r="A73" s="280"/>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280"/>
      <c r="AE73" s="280"/>
    </row>
    <row r="74" spans="1:31" x14ac:dyDescent="0.35">
      <c r="A74" s="280"/>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row>
    <row r="75" spans="1:31" x14ac:dyDescent="0.35">
      <c r="A75" s="280"/>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c r="AC75" s="280"/>
      <c r="AD75" s="280"/>
      <c r="AE75" s="280"/>
    </row>
    <row r="76" spans="1:31" x14ac:dyDescent="0.35">
      <c r="A76" s="280"/>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0"/>
      <c r="AD76" s="280"/>
      <c r="AE76" s="280"/>
    </row>
    <row r="77" spans="1:31" x14ac:dyDescent="0.35">
      <c r="A77" s="280"/>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c r="AC77" s="280"/>
      <c r="AD77" s="280"/>
      <c r="AE77" s="280"/>
    </row>
    <row r="78" spans="1:31" x14ac:dyDescent="0.35">
      <c r="A78" s="280"/>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c r="AC78" s="280"/>
      <c r="AD78" s="280"/>
      <c r="AE78" s="280"/>
    </row>
    <row r="79" spans="1:31" x14ac:dyDescent="0.35">
      <c r="A79" s="280"/>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280"/>
      <c r="AE79" s="280"/>
    </row>
    <row r="80" spans="1:31" x14ac:dyDescent="0.35">
      <c r="A80" s="280"/>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280"/>
      <c r="AE80" s="280"/>
    </row>
    <row r="81" spans="1:31" x14ac:dyDescent="0.35">
      <c r="A81" s="280"/>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280"/>
      <c r="AE81" s="280"/>
    </row>
    <row r="82" spans="1:31" x14ac:dyDescent="0.35">
      <c r="A82" s="280"/>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280"/>
      <c r="AE82" s="280"/>
    </row>
    <row r="83" spans="1:31" x14ac:dyDescent="0.35">
      <c r="A83" s="280"/>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280"/>
      <c r="AE83" s="280"/>
    </row>
    <row r="84" spans="1:31" x14ac:dyDescent="0.35">
      <c r="A84" s="280"/>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280"/>
      <c r="AE84" s="280"/>
    </row>
    <row r="85" spans="1:31" x14ac:dyDescent="0.35">
      <c r="A85" s="280"/>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280"/>
      <c r="AE85" s="280"/>
    </row>
    <row r="86" spans="1:31" x14ac:dyDescent="0.35">
      <c r="A86" s="280"/>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280"/>
    </row>
    <row r="87" spans="1:31" x14ac:dyDescent="0.35">
      <c r="A87" s="280"/>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280"/>
    </row>
    <row r="88" spans="1:31" x14ac:dyDescent="0.35">
      <c r="A88" s="280"/>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c r="AC88" s="280"/>
      <c r="AD88" s="280"/>
      <c r="AE88" s="280"/>
    </row>
    <row r="89" spans="1:31" x14ac:dyDescent="0.35">
      <c r="A89" s="280"/>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280"/>
      <c r="AE89" s="280"/>
    </row>
    <row r="90" spans="1:31" x14ac:dyDescent="0.35">
      <c r="A90" s="280"/>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280"/>
      <c r="AE90" s="280"/>
    </row>
    <row r="101" ht="6" customHeight="1" x14ac:dyDescent="0.35"/>
  </sheetData>
  <mergeCells count="136">
    <mergeCell ref="B13:AB13"/>
    <mergeCell ref="B14:H15"/>
    <mergeCell ref="I14:U15"/>
    <mergeCell ref="V14:AB14"/>
    <mergeCell ref="V15:AB15"/>
    <mergeCell ref="B16:AB16"/>
    <mergeCell ref="B2:G4"/>
    <mergeCell ref="H2:AB2"/>
    <mergeCell ref="H3:O3"/>
    <mergeCell ref="P3:AB3"/>
    <mergeCell ref="H4:AB4"/>
    <mergeCell ref="B8:AB8"/>
    <mergeCell ref="B1:D1"/>
    <mergeCell ref="E1:G1"/>
    <mergeCell ref="B5:AB5"/>
    <mergeCell ref="B6:H7"/>
    <mergeCell ref="I6:I7"/>
    <mergeCell ref="J6:K7"/>
    <mergeCell ref="L6:AB7"/>
    <mergeCell ref="B60:G61"/>
    <mergeCell ref="H60:R61"/>
    <mergeCell ref="S60:AB61"/>
    <mergeCell ref="B42:AB42"/>
    <mergeCell ref="N55:U56"/>
    <mergeCell ref="V55:AB56"/>
    <mergeCell ref="B58:G58"/>
    <mergeCell ref="H58:I58"/>
    <mergeCell ref="J58:M58"/>
    <mergeCell ref="N58:U58"/>
    <mergeCell ref="V58:AB58"/>
    <mergeCell ref="B59:AB59"/>
    <mergeCell ref="B37:AB37"/>
    <mergeCell ref="Z35:AB35"/>
    <mergeCell ref="B36:AB36"/>
    <mergeCell ref="B20:AB20"/>
    <mergeCell ref="B21:G21"/>
    <mergeCell ref="B9:H9"/>
    <mergeCell ref="I9:AB9"/>
    <mergeCell ref="B10:AB10"/>
    <mergeCell ref="B11:H12"/>
    <mergeCell ref="I11:P12"/>
    <mergeCell ref="Q11:U11"/>
    <mergeCell ref="V11:Y11"/>
    <mergeCell ref="Z11:AB11"/>
    <mergeCell ref="Q12:U12"/>
    <mergeCell ref="V12:Y12"/>
    <mergeCell ref="Z12:AB12"/>
    <mergeCell ref="B22:AB22"/>
    <mergeCell ref="B23:H23"/>
    <mergeCell ref="I23:AB23"/>
    <mergeCell ref="B24:AB24"/>
    <mergeCell ref="B25:L25"/>
    <mergeCell ref="N25:AB25"/>
    <mergeCell ref="B17:H17"/>
    <mergeCell ref="I17:AB17"/>
    <mergeCell ref="B18:AB18"/>
    <mergeCell ref="B19:H19"/>
    <mergeCell ref="I19:AB19"/>
    <mergeCell ref="H21:J21"/>
    <mergeCell ref="K21:T21"/>
    <mergeCell ref="U21:AB21"/>
    <mergeCell ref="A30:A31"/>
    <mergeCell ref="M30:W30"/>
    <mergeCell ref="M31:W31"/>
    <mergeCell ref="X30:AB31"/>
    <mergeCell ref="AC30:AC31"/>
    <mergeCell ref="AD26:AD27"/>
    <mergeCell ref="AE26:AE27"/>
    <mergeCell ref="B28:AB28"/>
    <mergeCell ref="B29:H31"/>
    <mergeCell ref="I29:L31"/>
    <mergeCell ref="M29:W29"/>
    <mergeCell ref="X29:AB29"/>
    <mergeCell ref="AD30:AD31"/>
    <mergeCell ref="AE30:AE31"/>
    <mergeCell ref="A26:A27"/>
    <mergeCell ref="B26:M26"/>
    <mergeCell ref="B27:M27"/>
    <mergeCell ref="N26:AB27"/>
    <mergeCell ref="AC26:AC27"/>
    <mergeCell ref="AC37:AD37"/>
    <mergeCell ref="B38:G38"/>
    <mergeCell ref="K38:AB38"/>
    <mergeCell ref="AC38:AD38"/>
    <mergeCell ref="B39:G39"/>
    <mergeCell ref="K39:AB39"/>
    <mergeCell ref="AC39:AD39"/>
    <mergeCell ref="B32:AB32"/>
    <mergeCell ref="B33:J35"/>
    <mergeCell ref="K33:R33"/>
    <mergeCell ref="S33:W33"/>
    <mergeCell ref="X33:AB33"/>
    <mergeCell ref="K34:N34"/>
    <mergeCell ref="O34:R34"/>
    <mergeCell ref="S34:T34"/>
    <mergeCell ref="U34:W34"/>
    <mergeCell ref="X34:Y34"/>
    <mergeCell ref="Z34:AB34"/>
    <mergeCell ref="K35:N35"/>
    <mergeCell ref="O35:R35"/>
    <mergeCell ref="S35:T35"/>
    <mergeCell ref="U35:W35"/>
    <mergeCell ref="X35:Y35"/>
    <mergeCell ref="AC42:AD42"/>
    <mergeCell ref="B43:AB43"/>
    <mergeCell ref="AC43:AD43"/>
    <mergeCell ref="B44:AB53"/>
    <mergeCell ref="B54:AB54"/>
    <mergeCell ref="B40:G40"/>
    <mergeCell ref="K40:AB40"/>
    <mergeCell ref="AC40:AD40"/>
    <mergeCell ref="B41:G41"/>
    <mergeCell ref="K41:AB41"/>
    <mergeCell ref="AC41:AD41"/>
    <mergeCell ref="AD55:AD56"/>
    <mergeCell ref="AE55:AE56"/>
    <mergeCell ref="B57:G57"/>
    <mergeCell ref="H57:I57"/>
    <mergeCell ref="J57:M57"/>
    <mergeCell ref="N57:U57"/>
    <mergeCell ref="V57:AB57"/>
    <mergeCell ref="A55:A56"/>
    <mergeCell ref="B55:G56"/>
    <mergeCell ref="H55:I55"/>
    <mergeCell ref="H56:I56"/>
    <mergeCell ref="J55:M55"/>
    <mergeCell ref="J56:M56"/>
    <mergeCell ref="B62:G62"/>
    <mergeCell ref="H62:R62"/>
    <mergeCell ref="S62:AB62"/>
    <mergeCell ref="B63:AB63"/>
    <mergeCell ref="B64:H65"/>
    <mergeCell ref="I64:P65"/>
    <mergeCell ref="Q64:U65"/>
    <mergeCell ref="V64:AB65"/>
    <mergeCell ref="AC55:AC56"/>
  </mergeCells>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B102"/>
  <sheetViews>
    <sheetView topLeftCell="A43" zoomScale="70" zoomScaleNormal="70" workbookViewId="0">
      <selection activeCell="B44" sqref="B44:AB54"/>
    </sheetView>
  </sheetViews>
  <sheetFormatPr baseColWidth="10" defaultColWidth="3.7265625" defaultRowHeight="14.5" x14ac:dyDescent="0.35"/>
  <cols>
    <col min="1" max="1" width="3.7265625" style="136"/>
    <col min="2" max="6" width="2.7265625" style="101" customWidth="1"/>
    <col min="7" max="7" width="4.26953125" style="101" customWidth="1"/>
    <col min="8" max="8" width="19.7265625" style="101" customWidth="1"/>
    <col min="9" max="9" width="20.26953125" style="101" customWidth="1"/>
    <col min="10" max="10" width="18.26953125" style="101" customWidth="1"/>
    <col min="11" max="12" width="3.453125" style="101" customWidth="1"/>
    <col min="13" max="13" width="2.7265625" style="101" customWidth="1"/>
    <col min="14" max="14" width="6.26953125" style="101" customWidth="1"/>
    <col min="15" max="16" width="4.7265625" style="101" customWidth="1"/>
    <col min="17" max="17" width="3.453125" style="101" customWidth="1"/>
    <col min="18" max="18" width="3.7265625" style="101"/>
    <col min="19" max="20" width="8" style="101" customWidth="1"/>
    <col min="21" max="21" width="3.54296875" style="101" customWidth="1"/>
    <col min="22" max="22" width="3.7265625" style="101"/>
    <col min="23" max="24" width="5" style="101" customWidth="1"/>
    <col min="25" max="25" width="7.26953125" style="101" customWidth="1"/>
    <col min="26" max="27" width="6.7265625" style="101" customWidth="1"/>
    <col min="28" max="28" width="5.26953125" style="136" customWidth="1"/>
    <col min="29" max="31" width="3.7265625" style="136"/>
    <col min="32" max="32" width="5" style="136" customWidth="1"/>
    <col min="33" max="16384" width="3.7265625" style="136"/>
  </cols>
  <sheetData>
    <row r="1" spans="1:28" ht="15" thickBot="1" x14ac:dyDescent="0.4">
      <c r="A1" s="280"/>
      <c r="B1" s="518"/>
      <c r="C1" s="518"/>
      <c r="D1" s="518"/>
      <c r="E1" s="518"/>
      <c r="F1" s="518"/>
      <c r="G1" s="518"/>
      <c r="H1" s="280"/>
      <c r="I1" s="280"/>
      <c r="J1" s="280"/>
      <c r="K1" s="280"/>
      <c r="L1" s="280"/>
      <c r="M1" s="280"/>
      <c r="N1" s="280"/>
      <c r="O1" s="280"/>
      <c r="P1" s="280"/>
      <c r="Q1" s="280"/>
      <c r="R1" s="280"/>
      <c r="S1" s="280"/>
      <c r="T1" s="280"/>
      <c r="U1" s="280"/>
      <c r="V1" s="280"/>
      <c r="W1" s="280"/>
      <c r="X1" s="280"/>
      <c r="Y1" s="280"/>
      <c r="Z1" s="280"/>
      <c r="AA1" s="280"/>
      <c r="AB1" s="280"/>
    </row>
    <row r="2" spans="1:28" x14ac:dyDescent="0.35">
      <c r="A2" s="280"/>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row>
    <row r="3" spans="1:28" ht="45.75" customHeight="1" x14ac:dyDescent="0.35">
      <c r="A3" s="280"/>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row>
    <row r="4" spans="1:28" ht="15" customHeight="1" thickBot="1" x14ac:dyDescent="0.4">
      <c r="A4" s="280"/>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row>
    <row r="5" spans="1:28" ht="15.75" customHeight="1" thickBot="1" x14ac:dyDescent="0.4">
      <c r="A5" s="280"/>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row>
    <row r="6" spans="1:28" x14ac:dyDescent="0.35">
      <c r="A6" s="280"/>
      <c r="B6" s="488" t="s">
        <v>820</v>
      </c>
      <c r="C6" s="489"/>
      <c r="D6" s="489"/>
      <c r="E6" s="489"/>
      <c r="F6" s="489"/>
      <c r="G6" s="489"/>
      <c r="H6" s="490"/>
      <c r="I6" s="741">
        <v>45689</v>
      </c>
      <c r="J6" s="488" t="s">
        <v>4</v>
      </c>
      <c r="K6" s="490"/>
      <c r="L6" s="544" t="s">
        <v>1447</v>
      </c>
      <c r="M6" s="545"/>
      <c r="N6" s="545"/>
      <c r="O6" s="545"/>
      <c r="P6" s="545"/>
      <c r="Q6" s="545"/>
      <c r="R6" s="545"/>
      <c r="S6" s="545"/>
      <c r="T6" s="545"/>
      <c r="U6" s="545"/>
      <c r="V6" s="545"/>
      <c r="W6" s="545"/>
      <c r="X6" s="545"/>
      <c r="Y6" s="545"/>
      <c r="Z6" s="545"/>
      <c r="AA6" s="545"/>
      <c r="AB6" s="545"/>
    </row>
    <row r="7" spans="1:28" ht="15" thickBot="1" x14ac:dyDescent="0.4">
      <c r="A7" s="280"/>
      <c r="B7" s="491"/>
      <c r="C7" s="492"/>
      <c r="D7" s="492"/>
      <c r="E7" s="492"/>
      <c r="F7" s="492"/>
      <c r="G7" s="492"/>
      <c r="H7" s="493"/>
      <c r="I7" s="742"/>
      <c r="J7" s="491"/>
      <c r="K7" s="493"/>
      <c r="L7" s="546"/>
      <c r="M7" s="547"/>
      <c r="N7" s="547"/>
      <c r="O7" s="547"/>
      <c r="P7" s="547"/>
      <c r="Q7" s="547"/>
      <c r="R7" s="547"/>
      <c r="S7" s="547"/>
      <c r="T7" s="547"/>
      <c r="U7" s="547"/>
      <c r="V7" s="547"/>
      <c r="W7" s="547"/>
      <c r="X7" s="547"/>
      <c r="Y7" s="547"/>
      <c r="Z7" s="547"/>
      <c r="AA7" s="547"/>
      <c r="AB7" s="547"/>
    </row>
    <row r="8" spans="1:28" ht="15" customHeight="1" thickBot="1" x14ac:dyDescent="0.4">
      <c r="A8" s="280"/>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row>
    <row r="9" spans="1:28" ht="28" customHeight="1" thickBot="1" x14ac:dyDescent="0.4">
      <c r="A9" s="280"/>
      <c r="B9" s="500" t="s">
        <v>822</v>
      </c>
      <c r="C9" s="501"/>
      <c r="D9" s="501"/>
      <c r="E9" s="501"/>
      <c r="F9" s="501"/>
      <c r="G9" s="501"/>
      <c r="H9" s="502"/>
      <c r="I9" s="539" t="s">
        <v>948</v>
      </c>
      <c r="J9" s="540"/>
      <c r="K9" s="540"/>
      <c r="L9" s="540"/>
      <c r="M9" s="540"/>
      <c r="N9" s="540"/>
      <c r="O9" s="540"/>
      <c r="P9" s="540"/>
      <c r="Q9" s="540"/>
      <c r="R9" s="540"/>
      <c r="S9" s="540"/>
      <c r="T9" s="540"/>
      <c r="U9" s="540"/>
      <c r="V9" s="540"/>
      <c r="W9" s="540"/>
      <c r="X9" s="540"/>
      <c r="Y9" s="540"/>
      <c r="Z9" s="540"/>
      <c r="AA9" s="540"/>
      <c r="AB9" s="540"/>
    </row>
    <row r="10" spans="1:28" ht="15" thickBot="1" x14ac:dyDescent="0.4">
      <c r="A10" s="280"/>
      <c r="B10" s="537"/>
      <c r="C10" s="538"/>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538"/>
    </row>
    <row r="11" spans="1:28" ht="15" customHeight="1" thickBot="1" x14ac:dyDescent="0.4">
      <c r="A11" s="280"/>
      <c r="B11" s="488" t="s">
        <v>5</v>
      </c>
      <c r="C11" s="489"/>
      <c r="D11" s="489"/>
      <c r="E11" s="489"/>
      <c r="F11" s="489"/>
      <c r="G11" s="489"/>
      <c r="H11" s="490"/>
      <c r="I11" s="548" t="s">
        <v>495</v>
      </c>
      <c r="J11" s="549"/>
      <c r="K11" s="549"/>
      <c r="L11" s="549"/>
      <c r="M11" s="549"/>
      <c r="N11" s="549"/>
      <c r="O11" s="549"/>
      <c r="P11" s="550"/>
      <c r="Q11" s="500" t="s">
        <v>460</v>
      </c>
      <c r="R11" s="501"/>
      <c r="S11" s="501"/>
      <c r="T11" s="501"/>
      <c r="U11" s="502"/>
      <c r="V11" s="500" t="s">
        <v>7</v>
      </c>
      <c r="W11" s="501"/>
      <c r="X11" s="501"/>
      <c r="Y11" s="502"/>
      <c r="Z11" s="500" t="s">
        <v>8</v>
      </c>
      <c r="AA11" s="501"/>
      <c r="AB11" s="501"/>
    </row>
    <row r="12" spans="1:28" ht="22.5" customHeight="1" thickBot="1" x14ac:dyDescent="0.4">
      <c r="A12" s="280"/>
      <c r="B12" s="491"/>
      <c r="C12" s="492"/>
      <c r="D12" s="492"/>
      <c r="E12" s="492"/>
      <c r="F12" s="492"/>
      <c r="G12" s="492"/>
      <c r="H12" s="493"/>
      <c r="I12" s="551"/>
      <c r="J12" s="552"/>
      <c r="K12" s="552"/>
      <c r="L12" s="552"/>
      <c r="M12" s="552"/>
      <c r="N12" s="552"/>
      <c r="O12" s="552"/>
      <c r="P12" s="553"/>
      <c r="Q12" s="517" t="s">
        <v>129</v>
      </c>
      <c r="R12" s="485"/>
      <c r="S12" s="485"/>
      <c r="T12" s="485"/>
      <c r="U12" s="541"/>
      <c r="V12" s="517" t="s">
        <v>496</v>
      </c>
      <c r="W12" s="485"/>
      <c r="X12" s="485"/>
      <c r="Y12" s="541"/>
      <c r="Z12" s="517">
        <v>2</v>
      </c>
      <c r="AA12" s="485"/>
      <c r="AB12" s="485"/>
    </row>
    <row r="13" spans="1:28" ht="15" thickBot="1" x14ac:dyDescent="0.4">
      <c r="A13" s="280"/>
      <c r="B13" s="486"/>
      <c r="C13" s="487"/>
      <c r="D13" s="487"/>
      <c r="E13" s="487"/>
      <c r="F13" s="487"/>
      <c r="G13" s="487"/>
      <c r="H13" s="487"/>
      <c r="I13" s="487"/>
      <c r="J13" s="487"/>
      <c r="K13" s="487"/>
      <c r="L13" s="487"/>
      <c r="M13" s="487"/>
      <c r="N13" s="487"/>
      <c r="O13" s="487"/>
      <c r="P13" s="487"/>
      <c r="Q13" s="487"/>
      <c r="R13" s="487"/>
      <c r="S13" s="487"/>
      <c r="T13" s="487"/>
      <c r="U13" s="487"/>
      <c r="V13" s="487"/>
      <c r="W13" s="487"/>
      <c r="X13" s="487"/>
      <c r="Y13" s="487"/>
      <c r="Z13" s="487"/>
      <c r="AA13" s="487"/>
      <c r="AB13" s="487"/>
    </row>
    <row r="14" spans="1:28" ht="15" customHeight="1" thickBot="1" x14ac:dyDescent="0.4">
      <c r="A14" s="280"/>
      <c r="B14" s="488" t="s">
        <v>10</v>
      </c>
      <c r="C14" s="489"/>
      <c r="D14" s="489"/>
      <c r="E14" s="489"/>
      <c r="F14" s="489"/>
      <c r="G14" s="489"/>
      <c r="H14" s="490"/>
      <c r="I14" s="667" t="s">
        <v>497</v>
      </c>
      <c r="J14" s="668"/>
      <c r="K14" s="668"/>
      <c r="L14" s="668"/>
      <c r="M14" s="668"/>
      <c r="N14" s="668"/>
      <c r="O14" s="668"/>
      <c r="P14" s="668"/>
      <c r="Q14" s="668"/>
      <c r="R14" s="668"/>
      <c r="S14" s="668"/>
      <c r="T14" s="668"/>
      <c r="U14" s="782"/>
      <c r="V14" s="500" t="s">
        <v>824</v>
      </c>
      <c r="W14" s="501"/>
      <c r="X14" s="501"/>
      <c r="Y14" s="501"/>
      <c r="Z14" s="501"/>
      <c r="AA14" s="501"/>
      <c r="AB14" s="501"/>
    </row>
    <row r="15" spans="1:28" ht="30" customHeight="1" thickBot="1" x14ac:dyDescent="0.4">
      <c r="A15" s="280"/>
      <c r="B15" s="491"/>
      <c r="C15" s="492"/>
      <c r="D15" s="492"/>
      <c r="E15" s="492"/>
      <c r="F15" s="492"/>
      <c r="G15" s="492"/>
      <c r="H15" s="493"/>
      <c r="I15" s="669"/>
      <c r="J15" s="670"/>
      <c r="K15" s="670"/>
      <c r="L15" s="670"/>
      <c r="M15" s="670"/>
      <c r="N15" s="670"/>
      <c r="O15" s="670"/>
      <c r="P15" s="670"/>
      <c r="Q15" s="670"/>
      <c r="R15" s="670"/>
      <c r="S15" s="670"/>
      <c r="T15" s="670"/>
      <c r="U15" s="783"/>
      <c r="V15" s="514" t="s">
        <v>123</v>
      </c>
      <c r="W15" s="515"/>
      <c r="X15" s="515"/>
      <c r="Y15" s="515"/>
      <c r="Z15" s="515"/>
      <c r="AA15" s="515"/>
      <c r="AB15" s="515"/>
    </row>
    <row r="16" spans="1:28" ht="15" thickBot="1" x14ac:dyDescent="0.4">
      <c r="A16" s="280"/>
      <c r="B16" s="486"/>
      <c r="C16" s="487"/>
      <c r="D16" s="487"/>
      <c r="E16" s="487"/>
      <c r="F16" s="487"/>
      <c r="G16" s="487"/>
      <c r="H16" s="487"/>
      <c r="I16" s="487"/>
      <c r="J16" s="487"/>
      <c r="K16" s="487"/>
      <c r="L16" s="487"/>
      <c r="M16" s="487"/>
      <c r="N16" s="487"/>
      <c r="O16" s="487"/>
      <c r="P16" s="487"/>
      <c r="Q16" s="487"/>
      <c r="R16" s="487"/>
      <c r="S16" s="487"/>
      <c r="T16" s="487"/>
      <c r="U16" s="487"/>
      <c r="V16" s="487"/>
      <c r="W16" s="487"/>
      <c r="X16" s="487"/>
      <c r="Y16" s="487"/>
      <c r="Z16" s="487"/>
      <c r="AA16" s="487"/>
      <c r="AB16" s="487"/>
    </row>
    <row r="17" spans="1:28" ht="57.75" customHeight="1" thickBot="1" x14ac:dyDescent="0.4">
      <c r="A17" s="280"/>
      <c r="B17" s="500" t="s">
        <v>13</v>
      </c>
      <c r="C17" s="501"/>
      <c r="D17" s="501"/>
      <c r="E17" s="501"/>
      <c r="F17" s="501"/>
      <c r="G17" s="501"/>
      <c r="H17" s="502"/>
      <c r="I17" s="517" t="s">
        <v>498</v>
      </c>
      <c r="J17" s="485"/>
      <c r="K17" s="485"/>
      <c r="L17" s="485"/>
      <c r="M17" s="485"/>
      <c r="N17" s="485"/>
      <c r="O17" s="485"/>
      <c r="P17" s="485"/>
      <c r="Q17" s="485"/>
      <c r="R17" s="485"/>
      <c r="S17" s="485"/>
      <c r="T17" s="485"/>
      <c r="U17" s="485"/>
      <c r="V17" s="485"/>
      <c r="W17" s="485"/>
      <c r="X17" s="485"/>
      <c r="Y17" s="485"/>
      <c r="Z17" s="485"/>
      <c r="AA17" s="485"/>
      <c r="AB17" s="485"/>
    </row>
    <row r="18" spans="1:28" ht="16.5" customHeight="1" thickBot="1" x14ac:dyDescent="0.4">
      <c r="A18" s="280"/>
      <c r="B18" s="486"/>
      <c r="C18" s="487"/>
      <c r="D18" s="487"/>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487"/>
    </row>
    <row r="19" spans="1:28" ht="57" customHeight="1" thickBot="1" x14ac:dyDescent="0.4">
      <c r="A19" s="280"/>
      <c r="B19" s="500" t="s">
        <v>826</v>
      </c>
      <c r="C19" s="501"/>
      <c r="D19" s="501"/>
      <c r="E19" s="501"/>
      <c r="F19" s="501"/>
      <c r="G19" s="501"/>
      <c r="H19" s="502"/>
      <c r="I19" s="517" t="s">
        <v>499</v>
      </c>
      <c r="J19" s="485"/>
      <c r="K19" s="485"/>
      <c r="L19" s="485"/>
      <c r="M19" s="485"/>
      <c r="N19" s="485"/>
      <c r="O19" s="485"/>
      <c r="P19" s="485"/>
      <c r="Q19" s="485"/>
      <c r="R19" s="485"/>
      <c r="S19" s="485"/>
      <c r="T19" s="485"/>
      <c r="U19" s="485"/>
      <c r="V19" s="485"/>
      <c r="W19" s="485"/>
      <c r="X19" s="485"/>
      <c r="Y19" s="485"/>
      <c r="Z19" s="485"/>
      <c r="AA19" s="485"/>
      <c r="AB19" s="485"/>
    </row>
    <row r="20" spans="1:28" ht="16.5" customHeight="1" thickBot="1" x14ac:dyDescent="0.4">
      <c r="A20" s="280"/>
      <c r="B20" s="486"/>
      <c r="C20" s="487"/>
      <c r="D20" s="487"/>
      <c r="E20" s="487"/>
      <c r="F20" s="487"/>
      <c r="G20" s="487"/>
      <c r="H20" s="487"/>
      <c r="I20" s="487"/>
      <c r="J20" s="487"/>
      <c r="K20" s="487"/>
      <c r="L20" s="487"/>
      <c r="M20" s="487"/>
      <c r="N20" s="487"/>
      <c r="O20" s="487"/>
      <c r="P20" s="487"/>
      <c r="Q20" s="487"/>
      <c r="R20" s="487"/>
      <c r="S20" s="487"/>
      <c r="T20" s="487"/>
      <c r="U20" s="487"/>
      <c r="V20" s="487"/>
      <c r="W20" s="487"/>
      <c r="X20" s="487"/>
      <c r="Y20" s="487"/>
      <c r="Z20" s="487"/>
      <c r="AA20" s="487"/>
      <c r="AB20" s="487"/>
    </row>
    <row r="21" spans="1:28" ht="28" customHeight="1" thickBot="1" x14ac:dyDescent="0.4">
      <c r="A21" s="280"/>
      <c r="B21" s="500" t="s">
        <v>463</v>
      </c>
      <c r="C21" s="501"/>
      <c r="D21" s="501"/>
      <c r="E21" s="501"/>
      <c r="F21" s="501"/>
      <c r="G21" s="502"/>
      <c r="H21" s="514" t="s">
        <v>1494</v>
      </c>
      <c r="I21" s="515"/>
      <c r="J21" s="516"/>
      <c r="K21" s="500" t="s">
        <v>835</v>
      </c>
      <c r="L21" s="501"/>
      <c r="M21" s="501"/>
      <c r="N21" s="501"/>
      <c r="O21" s="501"/>
      <c r="P21" s="501"/>
      <c r="Q21" s="501"/>
      <c r="R21" s="501"/>
      <c r="S21" s="501"/>
      <c r="T21" s="502"/>
      <c r="U21" s="517" t="s">
        <v>251</v>
      </c>
      <c r="V21" s="485"/>
      <c r="W21" s="485"/>
      <c r="X21" s="485"/>
      <c r="Y21" s="485"/>
      <c r="Z21" s="485"/>
      <c r="AA21" s="485"/>
      <c r="AB21" s="485"/>
    </row>
    <row r="22" spans="1:28" ht="15" customHeight="1" thickBot="1" x14ac:dyDescent="0.4">
      <c r="A22" s="280"/>
      <c r="B22" s="50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row>
    <row r="23" spans="1:28" ht="15" thickBot="1" x14ac:dyDescent="0.4">
      <c r="A23" s="280"/>
      <c r="B23" s="500" t="s">
        <v>836</v>
      </c>
      <c r="C23" s="501"/>
      <c r="D23" s="501"/>
      <c r="E23" s="501"/>
      <c r="F23" s="501"/>
      <c r="G23" s="501"/>
      <c r="H23" s="502"/>
      <c r="I23" s="517" t="s">
        <v>746</v>
      </c>
      <c r="J23" s="485"/>
      <c r="K23" s="485"/>
      <c r="L23" s="485"/>
      <c r="M23" s="485"/>
      <c r="N23" s="485"/>
      <c r="O23" s="485"/>
      <c r="P23" s="485"/>
      <c r="Q23" s="485"/>
      <c r="R23" s="485"/>
      <c r="S23" s="485"/>
      <c r="T23" s="485"/>
      <c r="U23" s="485"/>
      <c r="V23" s="485"/>
      <c r="W23" s="485"/>
      <c r="X23" s="485"/>
      <c r="Y23" s="485"/>
      <c r="Z23" s="485"/>
      <c r="AA23" s="485"/>
      <c r="AB23" s="485"/>
    </row>
    <row r="24" spans="1:28" ht="31.5" customHeight="1" thickBot="1" x14ac:dyDescent="0.4">
      <c r="A24" s="280"/>
      <c r="B24" s="729"/>
      <c r="C24" s="730"/>
      <c r="D24" s="730"/>
      <c r="E24" s="730"/>
      <c r="F24" s="730"/>
      <c r="G24" s="730"/>
      <c r="H24" s="730"/>
      <c r="I24" s="730"/>
      <c r="J24" s="730"/>
      <c r="K24" s="730"/>
      <c r="L24" s="730"/>
      <c r="M24" s="730"/>
      <c r="N24" s="730"/>
      <c r="O24" s="730"/>
      <c r="P24" s="730"/>
      <c r="Q24" s="730"/>
      <c r="R24" s="730"/>
      <c r="S24" s="730"/>
      <c r="T24" s="730"/>
      <c r="U24" s="730"/>
      <c r="V24" s="730"/>
      <c r="W24" s="730"/>
      <c r="X24" s="730"/>
      <c r="Y24" s="730"/>
      <c r="Z24" s="730"/>
      <c r="AA24" s="730"/>
      <c r="AB24" s="730"/>
    </row>
    <row r="25" spans="1:28" ht="33.75" customHeight="1" thickBot="1" x14ac:dyDescent="0.4">
      <c r="A25" s="280"/>
      <c r="B25" s="500" t="s">
        <v>268</v>
      </c>
      <c r="C25" s="501"/>
      <c r="D25" s="501"/>
      <c r="E25" s="501"/>
      <c r="F25" s="501"/>
      <c r="G25" s="501"/>
      <c r="H25" s="501"/>
      <c r="I25" s="501"/>
      <c r="J25" s="501"/>
      <c r="K25" s="501"/>
      <c r="L25" s="501"/>
      <c r="M25" s="223"/>
      <c r="N25" s="500" t="s">
        <v>24</v>
      </c>
      <c r="O25" s="501"/>
      <c r="P25" s="501"/>
      <c r="Q25" s="501"/>
      <c r="R25" s="501"/>
      <c r="S25" s="501"/>
      <c r="T25" s="501"/>
      <c r="U25" s="501"/>
      <c r="V25" s="501"/>
      <c r="W25" s="501"/>
      <c r="X25" s="501"/>
      <c r="Y25" s="501"/>
      <c r="Z25" s="501"/>
      <c r="AA25" s="501"/>
      <c r="AB25" s="501"/>
    </row>
    <row r="26" spans="1:28" x14ac:dyDescent="0.35">
      <c r="A26" s="671"/>
      <c r="B26" s="667" t="s">
        <v>464</v>
      </c>
      <c r="C26" s="668"/>
      <c r="D26" s="668"/>
      <c r="E26" s="668"/>
      <c r="F26" s="668"/>
      <c r="G26" s="668"/>
      <c r="H26" s="668"/>
      <c r="I26" s="668"/>
      <c r="J26" s="668"/>
      <c r="K26" s="668"/>
      <c r="L26" s="668"/>
      <c r="M26" s="668"/>
      <c r="N26" s="668" t="s">
        <v>1074</v>
      </c>
      <c r="O26" s="668"/>
      <c r="P26" s="668"/>
      <c r="Q26" s="668"/>
      <c r="R26" s="668"/>
      <c r="S26" s="668"/>
      <c r="T26" s="668"/>
      <c r="U26" s="668"/>
      <c r="V26" s="668"/>
      <c r="W26" s="668"/>
      <c r="X26" s="668"/>
      <c r="Y26" s="668"/>
      <c r="Z26" s="668"/>
      <c r="AA26" s="668"/>
      <c r="AB26" s="668"/>
    </row>
    <row r="27" spans="1:28" ht="33" customHeight="1" thickBot="1" x14ac:dyDescent="0.4">
      <c r="A27" s="671"/>
      <c r="B27" s="669" t="s">
        <v>1495</v>
      </c>
      <c r="C27" s="670"/>
      <c r="D27" s="670"/>
      <c r="E27" s="670"/>
      <c r="F27" s="670"/>
      <c r="G27" s="670"/>
      <c r="H27" s="670"/>
      <c r="I27" s="670"/>
      <c r="J27" s="670"/>
      <c r="K27" s="670"/>
      <c r="L27" s="670"/>
      <c r="M27" s="670"/>
      <c r="N27" s="670"/>
      <c r="O27" s="670"/>
      <c r="P27" s="670"/>
      <c r="Q27" s="670"/>
      <c r="R27" s="670"/>
      <c r="S27" s="670"/>
      <c r="T27" s="670"/>
      <c r="U27" s="670"/>
      <c r="V27" s="670"/>
      <c r="W27" s="670"/>
      <c r="X27" s="670"/>
      <c r="Y27" s="670"/>
      <c r="Z27" s="670"/>
      <c r="AA27" s="670"/>
      <c r="AB27" s="670"/>
    </row>
    <row r="28" spans="1:28" ht="15" thickBot="1" x14ac:dyDescent="0.4">
      <c r="A28" s="280"/>
      <c r="B28" s="486"/>
      <c r="C28" s="487"/>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row>
    <row r="29" spans="1:28" ht="39" customHeight="1" thickBot="1" x14ac:dyDescent="0.4">
      <c r="A29" s="280"/>
      <c r="B29" s="488" t="s">
        <v>839</v>
      </c>
      <c r="C29" s="489"/>
      <c r="D29" s="489"/>
      <c r="E29" s="489"/>
      <c r="F29" s="489"/>
      <c r="G29" s="489"/>
      <c r="H29" s="490"/>
      <c r="I29" s="667" t="s">
        <v>500</v>
      </c>
      <c r="J29" s="668"/>
      <c r="K29" s="668"/>
      <c r="L29" s="782"/>
      <c r="M29" s="500" t="s">
        <v>22</v>
      </c>
      <c r="N29" s="501"/>
      <c r="O29" s="501"/>
      <c r="P29" s="501"/>
      <c r="Q29" s="501"/>
      <c r="R29" s="501"/>
      <c r="S29" s="501"/>
      <c r="T29" s="501"/>
      <c r="U29" s="501"/>
      <c r="V29" s="501"/>
      <c r="W29" s="502"/>
      <c r="X29" s="500" t="s">
        <v>18</v>
      </c>
      <c r="Y29" s="501"/>
      <c r="Z29" s="501"/>
      <c r="AA29" s="501"/>
      <c r="AB29" s="501"/>
    </row>
    <row r="30" spans="1:28" ht="15" thickBot="1" x14ac:dyDescent="0.4">
      <c r="A30" s="280"/>
      <c r="B30" s="491"/>
      <c r="C30" s="492"/>
      <c r="D30" s="492"/>
      <c r="E30" s="492"/>
      <c r="F30" s="492"/>
      <c r="G30" s="492"/>
      <c r="H30" s="493"/>
      <c r="I30" s="669"/>
      <c r="J30" s="670"/>
      <c r="K30" s="670"/>
      <c r="L30" s="783"/>
      <c r="M30" s="1248" t="s">
        <v>1459</v>
      </c>
      <c r="N30" s="1249"/>
      <c r="O30" s="1249"/>
      <c r="P30" s="1249"/>
      <c r="Q30" s="1249"/>
      <c r="R30" s="1249"/>
      <c r="S30" s="1249"/>
      <c r="T30" s="1249"/>
      <c r="U30" s="1249"/>
      <c r="V30" s="1249"/>
      <c r="W30" s="2338"/>
      <c r="X30" s="483" t="s">
        <v>123</v>
      </c>
      <c r="Y30" s="484"/>
      <c r="Z30" s="484"/>
      <c r="AA30" s="484"/>
      <c r="AB30" s="484"/>
    </row>
    <row r="31" spans="1:28" ht="15" customHeight="1" thickBot="1" x14ac:dyDescent="0.4">
      <c r="A31" s="280"/>
      <c r="B31" s="729"/>
      <c r="C31" s="730"/>
      <c r="D31" s="730"/>
      <c r="E31" s="730"/>
      <c r="F31" s="730"/>
      <c r="G31" s="730"/>
      <c r="H31" s="730"/>
      <c r="I31" s="730"/>
      <c r="J31" s="730"/>
      <c r="K31" s="730"/>
      <c r="L31" s="730"/>
      <c r="M31" s="730"/>
      <c r="N31" s="730"/>
      <c r="O31" s="730"/>
      <c r="P31" s="730"/>
      <c r="Q31" s="730"/>
      <c r="R31" s="730"/>
      <c r="S31" s="730"/>
      <c r="T31" s="730"/>
      <c r="U31" s="730"/>
      <c r="V31" s="730"/>
      <c r="W31" s="730"/>
      <c r="X31" s="730"/>
      <c r="Y31" s="730"/>
      <c r="Z31" s="730"/>
      <c r="AA31" s="730"/>
      <c r="AB31" s="730"/>
    </row>
    <row r="32" spans="1:28" ht="15" customHeight="1" thickBot="1" x14ac:dyDescent="0.4">
      <c r="A32" s="280"/>
      <c r="B32" s="560" t="s">
        <v>842</v>
      </c>
      <c r="C32" s="561"/>
      <c r="D32" s="561"/>
      <c r="E32" s="561"/>
      <c r="F32" s="561"/>
      <c r="G32" s="561"/>
      <c r="H32" s="561"/>
      <c r="I32" s="561"/>
      <c r="J32" s="562"/>
      <c r="K32" s="569" t="s">
        <v>35</v>
      </c>
      <c r="L32" s="570"/>
      <c r="M32" s="570"/>
      <c r="N32" s="570"/>
      <c r="O32" s="570"/>
      <c r="P32" s="570"/>
      <c r="Q32" s="570"/>
      <c r="R32" s="571"/>
      <c r="S32" s="572" t="s">
        <v>36</v>
      </c>
      <c r="T32" s="573"/>
      <c r="U32" s="573"/>
      <c r="V32" s="573"/>
      <c r="W32" s="574"/>
      <c r="X32" s="575" t="s">
        <v>37</v>
      </c>
      <c r="Y32" s="576"/>
      <c r="Z32" s="576"/>
      <c r="AA32" s="576"/>
      <c r="AB32" s="576"/>
    </row>
    <row r="33" spans="1:28" ht="24.75" customHeight="1" x14ac:dyDescent="0.35">
      <c r="A33" s="280"/>
      <c r="B33" s="563"/>
      <c r="C33" s="564"/>
      <c r="D33" s="564"/>
      <c r="E33" s="564"/>
      <c r="F33" s="564"/>
      <c r="G33" s="564"/>
      <c r="H33" s="564"/>
      <c r="I33" s="564"/>
      <c r="J33" s="565"/>
      <c r="K33" s="577" t="s">
        <v>38</v>
      </c>
      <c r="L33" s="578"/>
      <c r="M33" s="578"/>
      <c r="N33" s="579"/>
      <c r="O33" s="580" t="s">
        <v>39</v>
      </c>
      <c r="P33" s="578"/>
      <c r="Q33" s="578"/>
      <c r="R33" s="579"/>
      <c r="S33" s="580" t="s">
        <v>38</v>
      </c>
      <c r="T33" s="579"/>
      <c r="U33" s="580" t="s">
        <v>39</v>
      </c>
      <c r="V33" s="578"/>
      <c r="W33" s="579"/>
      <c r="X33" s="506" t="s">
        <v>38</v>
      </c>
      <c r="Y33" s="507"/>
      <c r="Z33" s="506" t="s">
        <v>39</v>
      </c>
      <c r="AA33" s="581"/>
      <c r="AB33" s="507"/>
    </row>
    <row r="34" spans="1:28" ht="15" thickBot="1" x14ac:dyDescent="0.4">
      <c r="A34" s="280"/>
      <c r="B34" s="566"/>
      <c r="C34" s="567"/>
      <c r="D34" s="567"/>
      <c r="E34" s="567"/>
      <c r="F34" s="567"/>
      <c r="G34" s="567"/>
      <c r="H34" s="567"/>
      <c r="I34" s="567"/>
      <c r="J34" s="568"/>
      <c r="K34" s="582" t="s">
        <v>1496</v>
      </c>
      <c r="L34" s="583"/>
      <c r="M34" s="583"/>
      <c r="N34" s="584"/>
      <c r="O34" s="749" t="s">
        <v>1497</v>
      </c>
      <c r="P34" s="583"/>
      <c r="Q34" s="583"/>
      <c r="R34" s="584"/>
      <c r="S34" s="749" t="s">
        <v>1498</v>
      </c>
      <c r="T34" s="584"/>
      <c r="U34" s="749" t="s">
        <v>1499</v>
      </c>
      <c r="V34" s="583"/>
      <c r="W34" s="584"/>
      <c r="X34" s="749">
        <v>0</v>
      </c>
      <c r="Y34" s="584"/>
      <c r="Z34" s="749" t="s">
        <v>1500</v>
      </c>
      <c r="AA34" s="583"/>
      <c r="AB34" s="584"/>
    </row>
    <row r="35" spans="1:28" s="127" customFormat="1" ht="15" customHeight="1" thickBot="1" x14ac:dyDescent="0.4">
      <c r="A35" s="280"/>
      <c r="B35" s="486"/>
      <c r="C35" s="487"/>
      <c r="D35" s="487"/>
      <c r="E35" s="487"/>
      <c r="F35" s="487"/>
      <c r="G35" s="487"/>
      <c r="H35" s="487"/>
      <c r="I35" s="487"/>
      <c r="J35" s="487"/>
      <c r="K35" s="487"/>
      <c r="L35" s="487"/>
      <c r="M35" s="487"/>
      <c r="N35" s="487"/>
      <c r="O35" s="487"/>
      <c r="P35" s="487"/>
      <c r="Q35" s="487"/>
      <c r="R35" s="487"/>
      <c r="S35" s="487"/>
      <c r="T35" s="487"/>
      <c r="U35" s="487"/>
      <c r="V35" s="487"/>
      <c r="W35" s="487"/>
      <c r="X35" s="487"/>
      <c r="Y35" s="487"/>
      <c r="Z35" s="487"/>
      <c r="AA35" s="487"/>
      <c r="AB35" s="487"/>
    </row>
    <row r="36" spans="1:28" s="127" customFormat="1" ht="15" customHeight="1" thickBot="1" x14ac:dyDescent="0.4">
      <c r="A36" s="437"/>
      <c r="B36" s="488" t="s">
        <v>40</v>
      </c>
      <c r="C36" s="489"/>
      <c r="D36" s="489"/>
      <c r="E36" s="489"/>
      <c r="F36" s="489"/>
      <c r="G36" s="489"/>
      <c r="H36" s="489"/>
      <c r="I36" s="489"/>
      <c r="J36" s="489"/>
      <c r="K36" s="489"/>
      <c r="L36" s="489"/>
      <c r="M36" s="489"/>
      <c r="N36" s="489"/>
      <c r="O36" s="489"/>
      <c r="P36" s="489"/>
      <c r="Q36" s="489"/>
      <c r="R36" s="489"/>
      <c r="S36" s="489"/>
      <c r="T36" s="489"/>
      <c r="U36" s="489"/>
      <c r="V36" s="489"/>
      <c r="W36" s="489"/>
      <c r="X36" s="489"/>
      <c r="Y36" s="489"/>
      <c r="Z36" s="489"/>
      <c r="AA36" s="489"/>
      <c r="AB36" s="489"/>
    </row>
    <row r="37" spans="1:28" s="127" customFormat="1" ht="28" customHeight="1" x14ac:dyDescent="0.35">
      <c r="A37" s="437"/>
      <c r="B37" s="557" t="s">
        <v>41</v>
      </c>
      <c r="C37" s="558"/>
      <c r="D37" s="558"/>
      <c r="E37" s="558"/>
      <c r="F37" s="558"/>
      <c r="G37" s="559"/>
      <c r="H37" s="270" t="s">
        <v>977</v>
      </c>
      <c r="I37" s="224" t="s">
        <v>978</v>
      </c>
      <c r="J37" s="268" t="s">
        <v>42</v>
      </c>
      <c r="K37" s="557" t="s">
        <v>43</v>
      </c>
      <c r="L37" s="558"/>
      <c r="M37" s="558"/>
      <c r="N37" s="558"/>
      <c r="O37" s="558"/>
      <c r="P37" s="558"/>
      <c r="Q37" s="558"/>
      <c r="R37" s="558"/>
      <c r="S37" s="558"/>
      <c r="T37" s="558"/>
      <c r="U37" s="558"/>
      <c r="V37" s="558"/>
      <c r="W37" s="558"/>
      <c r="X37" s="558"/>
      <c r="Y37" s="558"/>
      <c r="Z37" s="558"/>
      <c r="AA37" s="558"/>
      <c r="AB37" s="559"/>
    </row>
    <row r="38" spans="1:28" s="127" customFormat="1" ht="31.9" customHeight="1" x14ac:dyDescent="0.35">
      <c r="A38" s="437"/>
      <c r="B38" s="735" t="s">
        <v>493</v>
      </c>
      <c r="C38" s="736"/>
      <c r="D38" s="736"/>
      <c r="E38" s="736"/>
      <c r="F38" s="736"/>
      <c r="G38" s="737"/>
      <c r="H38" s="269">
        <v>27</v>
      </c>
      <c r="I38" s="275">
        <v>2139</v>
      </c>
      <c r="J38" s="282">
        <v>1.2999999999999999E-2</v>
      </c>
      <c r="K38" s="738" t="s">
        <v>739</v>
      </c>
      <c r="L38" s="739"/>
      <c r="M38" s="739"/>
      <c r="N38" s="739"/>
      <c r="O38" s="739"/>
      <c r="P38" s="739"/>
      <c r="Q38" s="739"/>
      <c r="R38" s="739"/>
      <c r="S38" s="739"/>
      <c r="T38" s="739"/>
      <c r="U38" s="739"/>
      <c r="V38" s="739"/>
      <c r="W38" s="739"/>
      <c r="X38" s="739"/>
      <c r="Y38" s="739"/>
      <c r="Z38" s="739"/>
      <c r="AA38" s="739"/>
      <c r="AB38" s="740"/>
    </row>
    <row r="39" spans="1:28" s="127" customFormat="1" ht="70" customHeight="1" thickBot="1" x14ac:dyDescent="0.4">
      <c r="A39" s="437"/>
      <c r="B39" s="735" t="s">
        <v>494</v>
      </c>
      <c r="C39" s="736"/>
      <c r="D39" s="736"/>
      <c r="E39" s="736"/>
      <c r="F39" s="736"/>
      <c r="G39" s="737"/>
      <c r="H39" s="279">
        <v>30</v>
      </c>
      <c r="I39" s="206">
        <v>2530</v>
      </c>
      <c r="J39" s="282">
        <v>1.2E-2</v>
      </c>
      <c r="K39" s="738" t="s">
        <v>1501</v>
      </c>
      <c r="L39" s="739"/>
      <c r="M39" s="739"/>
      <c r="N39" s="739"/>
      <c r="O39" s="739"/>
      <c r="P39" s="739"/>
      <c r="Q39" s="739"/>
      <c r="R39" s="739"/>
      <c r="S39" s="739"/>
      <c r="T39" s="739"/>
      <c r="U39" s="739"/>
      <c r="V39" s="739"/>
      <c r="W39" s="739"/>
      <c r="X39" s="739"/>
      <c r="Y39" s="739"/>
      <c r="Z39" s="739"/>
      <c r="AA39" s="739"/>
      <c r="AB39" s="740"/>
    </row>
    <row r="40" spans="1:28" s="127" customFormat="1" ht="15.75" customHeight="1" thickBot="1" x14ac:dyDescent="0.4">
      <c r="A40" s="437"/>
      <c r="B40" s="661" t="s">
        <v>46</v>
      </c>
      <c r="C40" s="662"/>
      <c r="D40" s="662"/>
      <c r="E40" s="662"/>
      <c r="F40" s="662"/>
      <c r="G40" s="663"/>
      <c r="H40" s="241">
        <v>57</v>
      </c>
      <c r="I40" s="463">
        <v>4669</v>
      </c>
      <c r="J40" s="278">
        <v>1.2E-2</v>
      </c>
      <c r="K40" s="664"/>
      <c r="L40" s="665"/>
      <c r="M40" s="665"/>
      <c r="N40" s="665"/>
      <c r="O40" s="665"/>
      <c r="P40" s="665"/>
      <c r="Q40" s="665"/>
      <c r="R40" s="665"/>
      <c r="S40" s="665"/>
      <c r="T40" s="665"/>
      <c r="U40" s="665"/>
      <c r="V40" s="665"/>
      <c r="W40" s="665"/>
      <c r="X40" s="665"/>
      <c r="Y40" s="665"/>
      <c r="Z40" s="665"/>
      <c r="AA40" s="665"/>
      <c r="AB40" s="666"/>
    </row>
    <row r="41" spans="1:28" s="127" customFormat="1" ht="5.25" customHeight="1" thickBot="1" x14ac:dyDescent="0.4">
      <c r="A41" s="437"/>
      <c r="B41" s="486"/>
      <c r="C41" s="487"/>
      <c r="D41" s="487"/>
      <c r="E41" s="487"/>
      <c r="F41" s="487"/>
      <c r="G41" s="487"/>
      <c r="H41" s="487"/>
      <c r="I41" s="487"/>
      <c r="J41" s="487"/>
      <c r="K41" s="487"/>
      <c r="L41" s="487"/>
      <c r="M41" s="487"/>
      <c r="N41" s="487"/>
      <c r="O41" s="487"/>
      <c r="P41" s="487"/>
      <c r="Q41" s="487"/>
      <c r="R41" s="487"/>
      <c r="S41" s="487"/>
      <c r="T41" s="487"/>
      <c r="U41" s="487"/>
      <c r="V41" s="487"/>
      <c r="W41" s="487"/>
      <c r="X41" s="487"/>
      <c r="Y41" s="487"/>
      <c r="Z41" s="487"/>
      <c r="AA41" s="487"/>
      <c r="AB41" s="487"/>
    </row>
    <row r="42" spans="1:28" s="127" customFormat="1" ht="15" thickBot="1" x14ac:dyDescent="0.4">
      <c r="A42" s="437"/>
      <c r="B42" s="500" t="s">
        <v>855</v>
      </c>
      <c r="C42" s="501"/>
      <c r="D42" s="501"/>
      <c r="E42" s="501"/>
      <c r="F42" s="501"/>
      <c r="G42" s="501"/>
      <c r="H42" s="501"/>
      <c r="I42" s="501"/>
      <c r="J42" s="501"/>
      <c r="K42" s="501"/>
      <c r="L42" s="501"/>
      <c r="M42" s="501"/>
      <c r="N42" s="501"/>
      <c r="O42" s="501"/>
      <c r="P42" s="501"/>
      <c r="Q42" s="501"/>
      <c r="R42" s="501"/>
      <c r="S42" s="501"/>
      <c r="T42" s="501"/>
      <c r="U42" s="501"/>
      <c r="V42" s="501"/>
      <c r="W42" s="501"/>
      <c r="X42" s="501"/>
      <c r="Y42" s="501"/>
      <c r="Z42" s="501"/>
      <c r="AA42" s="501"/>
      <c r="AB42" s="501"/>
    </row>
    <row r="43" spans="1:28" s="127" customFormat="1" ht="15" customHeight="1" x14ac:dyDescent="0.35">
      <c r="A43" s="280"/>
      <c r="B43" s="667" t="s">
        <v>71</v>
      </c>
      <c r="C43" s="668"/>
      <c r="D43" s="668"/>
      <c r="E43" s="668"/>
      <c r="F43" s="668"/>
      <c r="G43" s="668"/>
      <c r="H43" s="668"/>
      <c r="I43" s="668"/>
      <c r="J43" s="668"/>
      <c r="K43" s="668"/>
      <c r="L43" s="668"/>
      <c r="M43" s="668"/>
      <c r="N43" s="668"/>
      <c r="O43" s="668"/>
      <c r="P43" s="668"/>
      <c r="Q43" s="668"/>
      <c r="R43" s="668"/>
      <c r="S43" s="668"/>
      <c r="T43" s="668"/>
      <c r="U43" s="668"/>
      <c r="V43" s="668"/>
      <c r="W43" s="668"/>
      <c r="X43" s="668"/>
      <c r="Y43" s="668"/>
      <c r="Z43" s="668"/>
      <c r="AA43" s="668"/>
      <c r="AB43" s="668"/>
    </row>
    <row r="44" spans="1:28" ht="14.5" customHeight="1" x14ac:dyDescent="0.35">
      <c r="A44" s="280"/>
      <c r="B44" s="619"/>
      <c r="C44" s="620"/>
      <c r="D44" s="620"/>
      <c r="E44" s="620"/>
      <c r="F44" s="620"/>
      <c r="G44" s="620"/>
      <c r="H44" s="620"/>
      <c r="I44" s="620"/>
      <c r="J44" s="620"/>
      <c r="K44" s="620"/>
      <c r="L44" s="620"/>
      <c r="M44" s="620"/>
      <c r="N44" s="620"/>
      <c r="O44" s="620"/>
      <c r="P44" s="620"/>
      <c r="Q44" s="620"/>
      <c r="R44" s="620"/>
      <c r="S44" s="620"/>
      <c r="T44" s="620"/>
      <c r="U44" s="620"/>
      <c r="V44" s="620"/>
      <c r="W44" s="620"/>
      <c r="X44" s="620"/>
      <c r="Y44" s="620"/>
      <c r="Z44" s="620"/>
      <c r="AA44" s="620"/>
      <c r="AB44" s="620"/>
    </row>
    <row r="45" spans="1:28" x14ac:dyDescent="0.35">
      <c r="A45" s="280"/>
      <c r="B45" s="619"/>
      <c r="C45" s="620"/>
      <c r="D45" s="620"/>
      <c r="E45" s="620"/>
      <c r="F45" s="620"/>
      <c r="G45" s="620"/>
      <c r="H45" s="620"/>
      <c r="I45" s="620"/>
      <c r="J45" s="620"/>
      <c r="K45" s="620"/>
      <c r="L45" s="620"/>
      <c r="M45" s="620"/>
      <c r="N45" s="620"/>
      <c r="O45" s="620"/>
      <c r="P45" s="620"/>
      <c r="Q45" s="620"/>
      <c r="R45" s="620"/>
      <c r="S45" s="620"/>
      <c r="T45" s="620"/>
      <c r="U45" s="620"/>
      <c r="V45" s="620"/>
      <c r="W45" s="620"/>
      <c r="X45" s="620"/>
      <c r="Y45" s="620"/>
      <c r="Z45" s="620"/>
      <c r="AA45" s="620"/>
      <c r="AB45" s="620"/>
    </row>
    <row r="46" spans="1:28" x14ac:dyDescent="0.35">
      <c r="A46" s="280"/>
      <c r="B46" s="619"/>
      <c r="C46" s="620"/>
      <c r="D46" s="620"/>
      <c r="E46" s="620"/>
      <c r="F46" s="620"/>
      <c r="G46" s="620"/>
      <c r="H46" s="620"/>
      <c r="I46" s="620"/>
      <c r="J46" s="620"/>
      <c r="K46" s="620"/>
      <c r="L46" s="620"/>
      <c r="M46" s="620"/>
      <c r="N46" s="620"/>
      <c r="O46" s="620"/>
      <c r="P46" s="620"/>
      <c r="Q46" s="620"/>
      <c r="R46" s="620"/>
      <c r="S46" s="620"/>
      <c r="T46" s="620"/>
      <c r="U46" s="620"/>
      <c r="V46" s="620"/>
      <c r="W46" s="620"/>
      <c r="X46" s="620"/>
      <c r="Y46" s="620"/>
      <c r="Z46" s="620"/>
      <c r="AA46" s="620"/>
      <c r="AB46" s="620"/>
    </row>
    <row r="47" spans="1:28" x14ac:dyDescent="0.35">
      <c r="A47" s="280"/>
      <c r="B47" s="619"/>
      <c r="C47" s="620"/>
      <c r="D47" s="620"/>
      <c r="E47" s="620"/>
      <c r="F47" s="620"/>
      <c r="G47" s="620"/>
      <c r="H47" s="620"/>
      <c r="I47" s="620"/>
      <c r="J47" s="620"/>
      <c r="K47" s="620"/>
      <c r="L47" s="620"/>
      <c r="M47" s="620"/>
      <c r="N47" s="620"/>
      <c r="O47" s="620"/>
      <c r="P47" s="620"/>
      <c r="Q47" s="620"/>
      <c r="R47" s="620"/>
      <c r="S47" s="620"/>
      <c r="T47" s="620"/>
      <c r="U47" s="620"/>
      <c r="V47" s="620"/>
      <c r="W47" s="620"/>
      <c r="X47" s="620"/>
      <c r="Y47" s="620"/>
      <c r="Z47" s="620"/>
      <c r="AA47" s="620"/>
      <c r="AB47" s="620"/>
    </row>
    <row r="48" spans="1:28" x14ac:dyDescent="0.35">
      <c r="A48" s="280"/>
      <c r="B48" s="619"/>
      <c r="C48" s="620"/>
      <c r="D48" s="620"/>
      <c r="E48" s="620"/>
      <c r="F48" s="620"/>
      <c r="G48" s="620"/>
      <c r="H48" s="620"/>
      <c r="I48" s="620"/>
      <c r="J48" s="620"/>
      <c r="K48" s="620"/>
      <c r="L48" s="620"/>
      <c r="M48" s="620"/>
      <c r="N48" s="620"/>
      <c r="O48" s="620"/>
      <c r="P48" s="620"/>
      <c r="Q48" s="620"/>
      <c r="R48" s="620"/>
      <c r="S48" s="620"/>
      <c r="T48" s="620"/>
      <c r="U48" s="620"/>
      <c r="V48" s="620"/>
      <c r="W48" s="620"/>
      <c r="X48" s="620"/>
      <c r="Y48" s="620"/>
      <c r="Z48" s="620"/>
      <c r="AA48" s="620"/>
      <c r="AB48" s="620"/>
    </row>
    <row r="49" spans="1:28" x14ac:dyDescent="0.35">
      <c r="A49" s="280"/>
      <c r="B49" s="619"/>
      <c r="C49" s="620"/>
      <c r="D49" s="620"/>
      <c r="E49" s="620"/>
      <c r="F49" s="620"/>
      <c r="G49" s="620"/>
      <c r="H49" s="620"/>
      <c r="I49" s="620"/>
      <c r="J49" s="620"/>
      <c r="K49" s="620"/>
      <c r="L49" s="620"/>
      <c r="M49" s="620"/>
      <c r="N49" s="620"/>
      <c r="O49" s="620"/>
      <c r="P49" s="620"/>
      <c r="Q49" s="620"/>
      <c r="R49" s="620"/>
      <c r="S49" s="620"/>
      <c r="T49" s="620"/>
      <c r="U49" s="620"/>
      <c r="V49" s="620"/>
      <c r="W49" s="620"/>
      <c r="X49" s="620"/>
      <c r="Y49" s="620"/>
      <c r="Z49" s="620"/>
      <c r="AA49" s="620"/>
      <c r="AB49" s="620"/>
    </row>
    <row r="50" spans="1:28" x14ac:dyDescent="0.35">
      <c r="A50" s="280"/>
      <c r="B50" s="619"/>
      <c r="C50" s="620"/>
      <c r="D50" s="620"/>
      <c r="E50" s="620"/>
      <c r="F50" s="620"/>
      <c r="G50" s="620"/>
      <c r="H50" s="620"/>
      <c r="I50" s="620"/>
      <c r="J50" s="620"/>
      <c r="K50" s="620"/>
      <c r="L50" s="620"/>
      <c r="M50" s="620"/>
      <c r="N50" s="620"/>
      <c r="O50" s="620"/>
      <c r="P50" s="620"/>
      <c r="Q50" s="620"/>
      <c r="R50" s="620"/>
      <c r="S50" s="620"/>
      <c r="T50" s="620"/>
      <c r="U50" s="620"/>
      <c r="V50" s="620"/>
      <c r="W50" s="620"/>
      <c r="X50" s="620"/>
      <c r="Y50" s="620"/>
      <c r="Z50" s="620"/>
      <c r="AA50" s="620"/>
      <c r="AB50" s="620"/>
    </row>
    <row r="51" spans="1:28" x14ac:dyDescent="0.35">
      <c r="A51" s="280"/>
      <c r="B51" s="619"/>
      <c r="C51" s="620"/>
      <c r="D51" s="620"/>
      <c r="E51" s="620"/>
      <c r="F51" s="620"/>
      <c r="G51" s="620"/>
      <c r="H51" s="620"/>
      <c r="I51" s="620"/>
      <c r="J51" s="620"/>
      <c r="K51" s="620"/>
      <c r="L51" s="620"/>
      <c r="M51" s="620"/>
      <c r="N51" s="620"/>
      <c r="O51" s="620"/>
      <c r="P51" s="620"/>
      <c r="Q51" s="620"/>
      <c r="R51" s="620"/>
      <c r="S51" s="620"/>
      <c r="T51" s="620"/>
      <c r="U51" s="620"/>
      <c r="V51" s="620"/>
      <c r="W51" s="620"/>
      <c r="X51" s="620"/>
      <c r="Y51" s="620"/>
      <c r="Z51" s="620"/>
      <c r="AA51" s="620"/>
      <c r="AB51" s="620"/>
    </row>
    <row r="52" spans="1:28" ht="15" thickBot="1" x14ac:dyDescent="0.4">
      <c r="A52" s="280"/>
      <c r="B52" s="669"/>
      <c r="C52" s="670"/>
      <c r="D52" s="670"/>
      <c r="E52" s="670"/>
      <c r="F52" s="670"/>
      <c r="G52" s="670"/>
      <c r="H52" s="670"/>
      <c r="I52" s="670"/>
      <c r="J52" s="670"/>
      <c r="K52" s="670"/>
      <c r="L52" s="670"/>
      <c r="M52" s="670"/>
      <c r="N52" s="670"/>
      <c r="O52" s="670"/>
      <c r="P52" s="670"/>
      <c r="Q52" s="670"/>
      <c r="R52" s="670"/>
      <c r="S52" s="670"/>
      <c r="T52" s="670"/>
      <c r="U52" s="670"/>
      <c r="V52" s="670"/>
      <c r="W52" s="670"/>
      <c r="X52" s="670"/>
      <c r="Y52" s="670"/>
      <c r="Z52" s="670"/>
      <c r="AA52" s="670"/>
      <c r="AB52" s="670"/>
    </row>
    <row r="53" spans="1:28" ht="15" thickBot="1" x14ac:dyDescent="0.4">
      <c r="A53" s="280"/>
      <c r="B53" s="486"/>
      <c r="C53" s="487"/>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7"/>
      <c r="AB53" s="487"/>
    </row>
    <row r="54" spans="1:28" ht="14.5" customHeight="1" x14ac:dyDescent="0.35">
      <c r="A54" s="671"/>
      <c r="B54" s="672" t="s">
        <v>41</v>
      </c>
      <c r="C54" s="673"/>
      <c r="D54" s="673"/>
      <c r="E54" s="673"/>
      <c r="F54" s="673"/>
      <c r="G54" s="674"/>
      <c r="H54" s="678" t="s">
        <v>595</v>
      </c>
      <c r="I54" s="674"/>
      <c r="J54" s="678" t="s">
        <v>595</v>
      </c>
      <c r="K54" s="673"/>
      <c r="L54" s="673"/>
      <c r="M54" s="674"/>
      <c r="N54" s="678" t="s">
        <v>49</v>
      </c>
      <c r="O54" s="673"/>
      <c r="P54" s="673"/>
      <c r="Q54" s="673"/>
      <c r="R54" s="673"/>
      <c r="S54" s="673"/>
      <c r="T54" s="673"/>
      <c r="U54" s="674"/>
      <c r="V54" s="680" t="s">
        <v>50</v>
      </c>
      <c r="W54" s="681"/>
      <c r="X54" s="681"/>
      <c r="Y54" s="681"/>
      <c r="Z54" s="681"/>
      <c r="AA54" s="681"/>
      <c r="AB54" s="682"/>
    </row>
    <row r="55" spans="1:28" ht="14.5" customHeight="1" x14ac:dyDescent="0.35">
      <c r="A55" s="671"/>
      <c r="B55" s="675"/>
      <c r="C55" s="676"/>
      <c r="D55" s="676"/>
      <c r="E55" s="676"/>
      <c r="F55" s="676"/>
      <c r="G55" s="677"/>
      <c r="H55" s="679" t="s">
        <v>816</v>
      </c>
      <c r="I55" s="677"/>
      <c r="J55" s="679" t="s">
        <v>596</v>
      </c>
      <c r="K55" s="676"/>
      <c r="L55" s="676"/>
      <c r="M55" s="677"/>
      <c r="N55" s="679"/>
      <c r="O55" s="676"/>
      <c r="P55" s="676"/>
      <c r="Q55" s="676"/>
      <c r="R55" s="676"/>
      <c r="S55" s="676"/>
      <c r="T55" s="676"/>
      <c r="U55" s="677"/>
      <c r="V55" s="683"/>
      <c r="W55" s="684"/>
      <c r="X55" s="684"/>
      <c r="Y55" s="684"/>
      <c r="Z55" s="684"/>
      <c r="AA55" s="684"/>
      <c r="AB55" s="685"/>
    </row>
    <row r="56" spans="1:28" ht="87" customHeight="1" x14ac:dyDescent="0.35">
      <c r="A56" s="280"/>
      <c r="B56" s="760" t="s">
        <v>493</v>
      </c>
      <c r="C56" s="761"/>
      <c r="D56" s="761"/>
      <c r="E56" s="761"/>
      <c r="F56" s="761"/>
      <c r="G56" s="762"/>
      <c r="H56" s="1237" t="s">
        <v>51</v>
      </c>
      <c r="I56" s="762"/>
      <c r="J56" s="1237">
        <v>1.2999999999999999E-2</v>
      </c>
      <c r="K56" s="761"/>
      <c r="L56" s="761"/>
      <c r="M56" s="762"/>
      <c r="N56" s="766" t="s">
        <v>739</v>
      </c>
      <c r="O56" s="767"/>
      <c r="P56" s="767"/>
      <c r="Q56" s="767"/>
      <c r="R56" s="767"/>
      <c r="S56" s="767"/>
      <c r="T56" s="767"/>
      <c r="U56" s="768"/>
      <c r="V56" s="766" t="s">
        <v>747</v>
      </c>
      <c r="W56" s="767"/>
      <c r="X56" s="767"/>
      <c r="Y56" s="767"/>
      <c r="Z56" s="767"/>
      <c r="AA56" s="767"/>
      <c r="AB56" s="768"/>
    </row>
    <row r="57" spans="1:28" ht="58" customHeight="1" thickBot="1" x14ac:dyDescent="0.4">
      <c r="A57" s="280"/>
      <c r="B57" s="750" t="s">
        <v>494</v>
      </c>
      <c r="C57" s="751"/>
      <c r="D57" s="751"/>
      <c r="E57" s="751"/>
      <c r="F57" s="751"/>
      <c r="G57" s="752"/>
      <c r="H57" s="759" t="s">
        <v>51</v>
      </c>
      <c r="I57" s="752"/>
      <c r="J57" s="759">
        <v>1.2E-2</v>
      </c>
      <c r="K57" s="751"/>
      <c r="L57" s="751"/>
      <c r="M57" s="752"/>
      <c r="N57" s="756" t="s">
        <v>1502</v>
      </c>
      <c r="O57" s="757"/>
      <c r="P57" s="757"/>
      <c r="Q57" s="757"/>
      <c r="R57" s="757"/>
      <c r="S57" s="757"/>
      <c r="T57" s="757"/>
      <c r="U57" s="758"/>
      <c r="V57" s="756" t="s">
        <v>1503</v>
      </c>
      <c r="W57" s="757"/>
      <c r="X57" s="757"/>
      <c r="Y57" s="757"/>
      <c r="Z57" s="757"/>
      <c r="AA57" s="757"/>
      <c r="AB57" s="758"/>
    </row>
    <row r="58" spans="1:28" ht="15" thickBot="1" x14ac:dyDescent="0.4">
      <c r="A58" s="280"/>
      <c r="B58" s="503"/>
      <c r="C58" s="504"/>
      <c r="D58" s="504"/>
      <c r="E58" s="504"/>
      <c r="F58" s="504"/>
      <c r="G58" s="504"/>
      <c r="H58" s="504"/>
      <c r="I58" s="504"/>
      <c r="J58" s="504"/>
      <c r="K58" s="504"/>
      <c r="L58" s="504"/>
      <c r="M58" s="504"/>
      <c r="N58" s="504"/>
      <c r="O58" s="504"/>
      <c r="P58" s="504"/>
      <c r="Q58" s="504"/>
      <c r="R58" s="504"/>
      <c r="S58" s="504"/>
      <c r="T58" s="504"/>
      <c r="U58" s="504"/>
      <c r="V58" s="504"/>
      <c r="W58" s="504"/>
      <c r="X58" s="504"/>
      <c r="Y58" s="504"/>
      <c r="Z58" s="504"/>
      <c r="AA58" s="504"/>
      <c r="AB58" s="504"/>
    </row>
    <row r="59" spans="1:28" ht="15.5" customHeight="1" x14ac:dyDescent="0.35">
      <c r="A59" s="280"/>
      <c r="B59" s="714" t="s">
        <v>856</v>
      </c>
      <c r="C59" s="715"/>
      <c r="D59" s="715"/>
      <c r="E59" s="715"/>
      <c r="F59" s="715"/>
      <c r="G59" s="715"/>
      <c r="H59" s="715" t="s">
        <v>857</v>
      </c>
      <c r="I59" s="715"/>
      <c r="J59" s="715"/>
      <c r="K59" s="715"/>
      <c r="L59" s="715"/>
      <c r="M59" s="715"/>
      <c r="N59" s="715"/>
      <c r="O59" s="715"/>
      <c r="P59" s="715"/>
      <c r="Q59" s="715"/>
      <c r="R59" s="718"/>
      <c r="S59" s="714" t="s">
        <v>858</v>
      </c>
      <c r="T59" s="715"/>
      <c r="U59" s="715"/>
      <c r="V59" s="715"/>
      <c r="W59" s="715"/>
      <c r="X59" s="715"/>
      <c r="Y59" s="715"/>
      <c r="Z59" s="715"/>
      <c r="AA59" s="715"/>
      <c r="AB59" s="715"/>
    </row>
    <row r="60" spans="1:28" ht="15" thickBot="1" x14ac:dyDescent="0.4">
      <c r="A60" s="280"/>
      <c r="B60" s="716"/>
      <c r="C60" s="717"/>
      <c r="D60" s="717"/>
      <c r="E60" s="717"/>
      <c r="F60" s="717"/>
      <c r="G60" s="717"/>
      <c r="H60" s="717"/>
      <c r="I60" s="717"/>
      <c r="J60" s="717"/>
      <c r="K60" s="717"/>
      <c r="L60" s="717"/>
      <c r="M60" s="717"/>
      <c r="N60" s="717"/>
      <c r="O60" s="717"/>
      <c r="P60" s="717"/>
      <c r="Q60" s="717"/>
      <c r="R60" s="719"/>
      <c r="S60" s="716"/>
      <c r="T60" s="717"/>
      <c r="U60" s="717"/>
      <c r="V60" s="717"/>
      <c r="W60" s="717"/>
      <c r="X60" s="717"/>
      <c r="Y60" s="717"/>
      <c r="Z60" s="717"/>
      <c r="AA60" s="717"/>
      <c r="AB60" s="717"/>
    </row>
    <row r="61" spans="1:28" ht="140" customHeight="1" thickBot="1" x14ac:dyDescent="0.4">
      <c r="A61" s="280"/>
      <c r="B61" s="537">
        <v>1.2E-2</v>
      </c>
      <c r="C61" s="538"/>
      <c r="D61" s="538"/>
      <c r="E61" s="538"/>
      <c r="F61" s="538"/>
      <c r="G61" s="2145"/>
      <c r="H61" s="902" t="s">
        <v>1504</v>
      </c>
      <c r="I61" s="903"/>
      <c r="J61" s="903"/>
      <c r="K61" s="903"/>
      <c r="L61" s="903"/>
      <c r="M61" s="903"/>
      <c r="N61" s="903"/>
      <c r="O61" s="903"/>
      <c r="P61" s="903"/>
      <c r="Q61" s="903"/>
      <c r="R61" s="904"/>
      <c r="S61" s="1248" t="s">
        <v>1505</v>
      </c>
      <c r="T61" s="1249"/>
      <c r="U61" s="1249"/>
      <c r="V61" s="1249"/>
      <c r="W61" s="1249"/>
      <c r="X61" s="1249"/>
      <c r="Y61" s="1249"/>
      <c r="Z61" s="1249"/>
      <c r="AA61" s="1249"/>
      <c r="AB61" s="1249"/>
    </row>
    <row r="62" spans="1:28" ht="15" customHeight="1" thickBot="1" x14ac:dyDescent="0.4">
      <c r="A62" s="280"/>
      <c r="B62" s="700"/>
      <c r="C62" s="701"/>
      <c r="D62" s="701"/>
      <c r="E62" s="701"/>
      <c r="F62" s="701"/>
      <c r="G62" s="701"/>
      <c r="H62" s="701"/>
      <c r="I62" s="701"/>
      <c r="J62" s="701"/>
      <c r="K62" s="701"/>
      <c r="L62" s="701"/>
      <c r="M62" s="701"/>
      <c r="N62" s="701"/>
      <c r="O62" s="701"/>
      <c r="P62" s="701"/>
      <c r="Q62" s="701"/>
      <c r="R62" s="701"/>
      <c r="S62" s="701"/>
      <c r="T62" s="701"/>
      <c r="U62" s="701"/>
      <c r="V62" s="701"/>
      <c r="W62" s="701"/>
      <c r="X62" s="701"/>
      <c r="Y62" s="701"/>
      <c r="Z62" s="701"/>
      <c r="AA62" s="701"/>
      <c r="AB62" s="701"/>
    </row>
    <row r="63" spans="1:28" ht="14.5" customHeight="1" x14ac:dyDescent="0.35">
      <c r="A63" s="280"/>
      <c r="B63" s="702" t="s">
        <v>861</v>
      </c>
      <c r="C63" s="703"/>
      <c r="D63" s="703"/>
      <c r="E63" s="703"/>
      <c r="F63" s="703"/>
      <c r="G63" s="703"/>
      <c r="H63" s="704"/>
      <c r="I63" s="2437" t="s">
        <v>1471</v>
      </c>
      <c r="J63" s="2438"/>
      <c r="K63" s="2438"/>
      <c r="L63" s="2438"/>
      <c r="M63" s="2438"/>
      <c r="N63" s="2438"/>
      <c r="O63" s="2438"/>
      <c r="P63" s="2439"/>
      <c r="Q63" s="702" t="s">
        <v>863</v>
      </c>
      <c r="R63" s="703"/>
      <c r="S63" s="703"/>
      <c r="T63" s="703"/>
      <c r="U63" s="704"/>
      <c r="V63" s="769" t="s">
        <v>1472</v>
      </c>
      <c r="W63" s="770"/>
      <c r="X63" s="770"/>
      <c r="Y63" s="770"/>
      <c r="Z63" s="770"/>
      <c r="AA63" s="770"/>
      <c r="AB63" s="770"/>
    </row>
    <row r="64" spans="1:28" x14ac:dyDescent="0.35">
      <c r="A64" s="280"/>
      <c r="B64" s="705"/>
      <c r="C64" s="706"/>
      <c r="D64" s="706"/>
      <c r="E64" s="706"/>
      <c r="F64" s="706"/>
      <c r="G64" s="706"/>
      <c r="H64" s="707"/>
      <c r="I64" s="2440"/>
      <c r="J64" s="2441"/>
      <c r="K64" s="2441"/>
      <c r="L64" s="2441"/>
      <c r="M64" s="2441"/>
      <c r="N64" s="2441"/>
      <c r="O64" s="2441"/>
      <c r="P64" s="2442"/>
      <c r="Q64" s="705"/>
      <c r="R64" s="706"/>
      <c r="S64" s="706"/>
      <c r="T64" s="706"/>
      <c r="U64" s="707"/>
      <c r="V64" s="771"/>
      <c r="W64" s="772"/>
      <c r="X64" s="772"/>
      <c r="Y64" s="772"/>
      <c r="Z64" s="772"/>
      <c r="AA64" s="772"/>
      <c r="AB64" s="772"/>
    </row>
    <row r="65" spans="1:28" x14ac:dyDescent="0.35">
      <c r="A65" s="280"/>
      <c r="B65" s="280"/>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280"/>
      <c r="AB65" s="280"/>
    </row>
    <row r="66" spans="1:28" x14ac:dyDescent="0.35">
      <c r="A66" s="280"/>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row>
    <row r="67" spans="1:28" x14ac:dyDescent="0.35">
      <c r="A67" s="280"/>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row>
    <row r="68" spans="1:28" x14ac:dyDescent="0.35">
      <c r="A68" s="280"/>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row>
    <row r="69" spans="1:28" x14ac:dyDescent="0.35">
      <c r="A69" s="280"/>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row>
    <row r="70" spans="1:28" x14ac:dyDescent="0.35">
      <c r="A70" s="280"/>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row>
    <row r="71" spans="1:28" x14ac:dyDescent="0.35">
      <c r="A71" s="280"/>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row>
    <row r="72" spans="1:28" x14ac:dyDescent="0.35">
      <c r="A72" s="280"/>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row>
    <row r="73" spans="1:28" x14ac:dyDescent="0.35">
      <c r="A73" s="280"/>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row>
    <row r="74" spans="1:28" x14ac:dyDescent="0.35">
      <c r="A74" s="280"/>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row>
    <row r="75" spans="1:28" x14ac:dyDescent="0.35">
      <c r="A75" s="280"/>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row>
    <row r="76" spans="1:28" x14ac:dyDescent="0.35">
      <c r="A76" s="280"/>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row>
    <row r="77" spans="1:28" x14ac:dyDescent="0.35">
      <c r="A77" s="280"/>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row>
    <row r="78" spans="1:28" x14ac:dyDescent="0.35">
      <c r="A78" s="280"/>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row>
    <row r="79" spans="1:28" x14ac:dyDescent="0.35">
      <c r="A79" s="280"/>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row>
    <row r="80" spans="1:28" x14ac:dyDescent="0.35">
      <c r="A80" s="280"/>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row>
    <row r="81" spans="1:28" x14ac:dyDescent="0.35">
      <c r="A81" s="280"/>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row>
    <row r="82" spans="1:28" x14ac:dyDescent="0.35">
      <c r="A82" s="280"/>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row>
    <row r="83" spans="1:28" x14ac:dyDescent="0.35">
      <c r="A83" s="280"/>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row>
    <row r="84" spans="1:28" x14ac:dyDescent="0.35">
      <c r="A84" s="280"/>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row>
    <row r="85" spans="1:28" x14ac:dyDescent="0.35">
      <c r="A85" s="280"/>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row>
    <row r="86" spans="1:28" x14ac:dyDescent="0.35">
      <c r="A86" s="280"/>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row>
    <row r="87" spans="1:28" x14ac:dyDescent="0.35">
      <c r="A87" s="280"/>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row>
    <row r="88" spans="1:28" x14ac:dyDescent="0.35">
      <c r="A88" s="280"/>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row>
    <row r="89" spans="1:28" x14ac:dyDescent="0.35">
      <c r="A89" s="280"/>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row>
    <row r="102" ht="6" customHeight="1" x14ac:dyDescent="0.35"/>
  </sheetData>
  <mergeCells count="118">
    <mergeCell ref="B5:AB5"/>
    <mergeCell ref="B6:H7"/>
    <mergeCell ref="I6:I7"/>
    <mergeCell ref="J6:K7"/>
    <mergeCell ref="L6:AB7"/>
    <mergeCell ref="B8:AB8"/>
    <mergeCell ref="B9:H9"/>
    <mergeCell ref="I9:AB9"/>
    <mergeCell ref="B29:H30"/>
    <mergeCell ref="I29:L30"/>
    <mergeCell ref="M29:W29"/>
    <mergeCell ref="X29:AB29"/>
    <mergeCell ref="M30:W30"/>
    <mergeCell ref="X30:AB30"/>
    <mergeCell ref="B22:AB22"/>
    <mergeCell ref="B16:AB16"/>
    <mergeCell ref="B17:H17"/>
    <mergeCell ref="I17:AB17"/>
    <mergeCell ref="K40:AB40"/>
    <mergeCell ref="B35:AB35"/>
    <mergeCell ref="B36:AB36"/>
    <mergeCell ref="B37:G37"/>
    <mergeCell ref="K37:AB37"/>
    <mergeCell ref="K33:N33"/>
    <mergeCell ref="O33:R33"/>
    <mergeCell ref="S33:T33"/>
    <mergeCell ref="U33:W33"/>
    <mergeCell ref="X33:Y33"/>
    <mergeCell ref="B1:D1"/>
    <mergeCell ref="E1:G1"/>
    <mergeCell ref="B2:G4"/>
    <mergeCell ref="H2:AB2"/>
    <mergeCell ref="H3:O3"/>
    <mergeCell ref="P3:AB3"/>
    <mergeCell ref="H4:AB4"/>
    <mergeCell ref="B61:G61"/>
    <mergeCell ref="H61:R61"/>
    <mergeCell ref="S61:AB61"/>
    <mergeCell ref="B56:G56"/>
    <mergeCell ref="H56:I56"/>
    <mergeCell ref="J56:M56"/>
    <mergeCell ref="N56:U56"/>
    <mergeCell ref="V56:AB56"/>
    <mergeCell ref="B57:G57"/>
    <mergeCell ref="H57:I57"/>
    <mergeCell ref="J57:M57"/>
    <mergeCell ref="N57:U57"/>
    <mergeCell ref="B38:G38"/>
    <mergeCell ref="K38:AB38"/>
    <mergeCell ref="B39:G39"/>
    <mergeCell ref="K39:AB39"/>
    <mergeCell ref="B40:G40"/>
    <mergeCell ref="B10:AB10"/>
    <mergeCell ref="B11:H12"/>
    <mergeCell ref="I11:P12"/>
    <mergeCell ref="Q11:U11"/>
    <mergeCell ref="V11:Y11"/>
    <mergeCell ref="Z11:AB11"/>
    <mergeCell ref="Q12:U12"/>
    <mergeCell ref="V12:Y12"/>
    <mergeCell ref="Z12:AB12"/>
    <mergeCell ref="B18:AB18"/>
    <mergeCell ref="B19:H19"/>
    <mergeCell ref="I19:AB19"/>
    <mergeCell ref="B20:AB20"/>
    <mergeCell ref="B21:G21"/>
    <mergeCell ref="H21:J21"/>
    <mergeCell ref="K21:T21"/>
    <mergeCell ref="U21:AB21"/>
    <mergeCell ref="B13:AB13"/>
    <mergeCell ref="B14:H15"/>
    <mergeCell ref="I14:U15"/>
    <mergeCell ref="V14:AB14"/>
    <mergeCell ref="V15:AB15"/>
    <mergeCell ref="A26:A27"/>
    <mergeCell ref="B26:M26"/>
    <mergeCell ref="B27:M27"/>
    <mergeCell ref="N26:AB27"/>
    <mergeCell ref="B28:AB28"/>
    <mergeCell ref="B23:H23"/>
    <mergeCell ref="I23:AB23"/>
    <mergeCell ref="B24:AB24"/>
    <mergeCell ref="B25:L25"/>
    <mergeCell ref="N25:AB25"/>
    <mergeCell ref="B31:AB31"/>
    <mergeCell ref="B32:J34"/>
    <mergeCell ref="K32:R32"/>
    <mergeCell ref="S32:W32"/>
    <mergeCell ref="X32:AB32"/>
    <mergeCell ref="Z33:AB33"/>
    <mergeCell ref="K34:N34"/>
    <mergeCell ref="O34:R34"/>
    <mergeCell ref="S34:T34"/>
    <mergeCell ref="U34:W34"/>
    <mergeCell ref="X34:Y34"/>
    <mergeCell ref="Z34:AB34"/>
    <mergeCell ref="B41:AB41"/>
    <mergeCell ref="B42:AB42"/>
    <mergeCell ref="B43:AB52"/>
    <mergeCell ref="B53:AB53"/>
    <mergeCell ref="A54:A55"/>
    <mergeCell ref="B54:G55"/>
    <mergeCell ref="H54:I54"/>
    <mergeCell ref="H55:I55"/>
    <mergeCell ref="J54:M54"/>
    <mergeCell ref="J55:M55"/>
    <mergeCell ref="N54:U55"/>
    <mergeCell ref="V54:AB55"/>
    <mergeCell ref="B63:H64"/>
    <mergeCell ref="I63:P64"/>
    <mergeCell ref="Q63:U64"/>
    <mergeCell ref="V63:AB64"/>
    <mergeCell ref="V57:AB57"/>
    <mergeCell ref="B58:AB58"/>
    <mergeCell ref="B59:G60"/>
    <mergeCell ref="H59:R60"/>
    <mergeCell ref="S59:AB60"/>
    <mergeCell ref="B62:AB62"/>
  </mergeCells>
  <pageMargins left="0.7" right="0.7" top="0.75" bottom="0.75" header="0.3" footer="0.3"/>
  <drawing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B104"/>
  <sheetViews>
    <sheetView topLeftCell="B40" workbookViewId="0">
      <selection activeCell="B44" sqref="B44:AB54"/>
    </sheetView>
  </sheetViews>
  <sheetFormatPr baseColWidth="10" defaultColWidth="3.7265625" defaultRowHeight="14.5" x14ac:dyDescent="0.35"/>
  <cols>
    <col min="1" max="1" width="3.7265625" style="136"/>
    <col min="2" max="2" width="2.7265625" style="136" customWidth="1"/>
    <col min="3" max="6" width="2.7265625" style="101" customWidth="1"/>
    <col min="7" max="7" width="8.26953125" style="101" customWidth="1"/>
    <col min="8" max="8" width="18.7265625" style="101" customWidth="1"/>
    <col min="9" max="9" width="19.81640625" style="101" customWidth="1"/>
    <col min="10" max="10" width="15" style="101" customWidth="1"/>
    <col min="11" max="12" width="3.453125" style="101" customWidth="1"/>
    <col min="13" max="13" width="2.7265625" style="101" customWidth="1"/>
    <col min="14" max="14" width="5.54296875" style="101" customWidth="1"/>
    <col min="15" max="15" width="7" style="101" customWidth="1"/>
    <col min="16" max="16" width="3.453125" style="101" customWidth="1"/>
    <col min="17" max="17" width="3.54296875" style="101" customWidth="1"/>
    <col min="18" max="18" width="3.7265625" style="101"/>
    <col min="19" max="19" width="9.7265625" style="101" customWidth="1"/>
    <col min="20" max="20" width="7.453125" style="101" customWidth="1"/>
    <col min="21" max="21" width="3.54296875" style="101" customWidth="1"/>
    <col min="22" max="22" width="3.7265625" style="101"/>
    <col min="23" max="24" width="5" style="101" customWidth="1"/>
    <col min="25" max="25" width="9.453125" style="101" customWidth="1"/>
    <col min="26" max="26" width="10.54296875" style="101" customWidth="1"/>
    <col min="27" max="27" width="4.26953125" style="101" customWidth="1"/>
    <col min="28" max="28" width="2" style="136" customWidth="1"/>
    <col min="29" max="16384" width="3.7265625" style="136"/>
  </cols>
  <sheetData>
    <row r="1" spans="1:28" ht="15" thickBot="1" x14ac:dyDescent="0.4">
      <c r="A1" s="280"/>
      <c r="B1" s="518"/>
      <c r="C1" s="518"/>
      <c r="D1" s="518"/>
      <c r="E1" s="518"/>
      <c r="F1" s="518"/>
      <c r="G1" s="518"/>
      <c r="H1" s="280"/>
      <c r="I1" s="280"/>
      <c r="J1" s="280"/>
      <c r="K1" s="280"/>
      <c r="L1" s="280"/>
      <c r="M1" s="280"/>
      <c r="N1" s="280"/>
      <c r="O1" s="280"/>
      <c r="P1" s="280"/>
      <c r="Q1" s="280"/>
      <c r="R1" s="280"/>
      <c r="S1" s="280"/>
      <c r="T1" s="280"/>
      <c r="U1" s="280"/>
      <c r="V1" s="280"/>
      <c r="W1" s="280"/>
      <c r="X1" s="280"/>
      <c r="Y1" s="280"/>
      <c r="Z1" s="280"/>
      <c r="AA1" s="280"/>
      <c r="AB1" s="280"/>
    </row>
    <row r="2" spans="1:28" ht="45.75" customHeight="1" x14ac:dyDescent="0.35">
      <c r="A2" s="280"/>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row>
    <row r="3" spans="1:28" ht="15" customHeight="1" x14ac:dyDescent="0.35">
      <c r="A3" s="280"/>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row>
    <row r="4" spans="1:28" ht="15.75" customHeight="1" thickBot="1" x14ac:dyDescent="0.4">
      <c r="A4" s="280"/>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row>
    <row r="5" spans="1:28" ht="15" thickBot="1" x14ac:dyDescent="0.4">
      <c r="A5" s="280"/>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row>
    <row r="6" spans="1:28" x14ac:dyDescent="0.35">
      <c r="A6" s="280"/>
      <c r="B6" s="488" t="s">
        <v>820</v>
      </c>
      <c r="C6" s="489"/>
      <c r="D6" s="489"/>
      <c r="E6" s="489"/>
      <c r="F6" s="489"/>
      <c r="G6" s="489"/>
      <c r="H6" s="490"/>
      <c r="I6" s="542">
        <v>45689</v>
      </c>
      <c r="J6" s="488" t="s">
        <v>4</v>
      </c>
      <c r="K6" s="490"/>
      <c r="L6" s="544" t="s">
        <v>1447</v>
      </c>
      <c r="M6" s="545"/>
      <c r="N6" s="545"/>
      <c r="O6" s="545"/>
      <c r="P6" s="545"/>
      <c r="Q6" s="545"/>
      <c r="R6" s="545"/>
      <c r="S6" s="545"/>
      <c r="T6" s="545"/>
      <c r="U6" s="545"/>
      <c r="V6" s="545"/>
      <c r="W6" s="545"/>
      <c r="X6" s="545"/>
      <c r="Y6" s="545"/>
      <c r="Z6" s="545"/>
      <c r="AA6" s="545"/>
      <c r="AB6" s="545"/>
    </row>
    <row r="7" spans="1:28" ht="15" customHeight="1" thickBot="1" x14ac:dyDescent="0.4">
      <c r="A7" s="280"/>
      <c r="B7" s="491"/>
      <c r="C7" s="492"/>
      <c r="D7" s="492"/>
      <c r="E7" s="492"/>
      <c r="F7" s="492"/>
      <c r="G7" s="492"/>
      <c r="H7" s="493"/>
      <c r="I7" s="543"/>
      <c r="J7" s="491"/>
      <c r="K7" s="493"/>
      <c r="L7" s="546"/>
      <c r="M7" s="547"/>
      <c r="N7" s="547"/>
      <c r="O7" s="547"/>
      <c r="P7" s="547"/>
      <c r="Q7" s="547"/>
      <c r="R7" s="547"/>
      <c r="S7" s="547"/>
      <c r="T7" s="547"/>
      <c r="U7" s="547"/>
      <c r="V7" s="547"/>
      <c r="W7" s="547"/>
      <c r="X7" s="547"/>
      <c r="Y7" s="547"/>
      <c r="Z7" s="547"/>
      <c r="AA7" s="547"/>
      <c r="AB7" s="547"/>
    </row>
    <row r="8" spans="1:28" ht="15" thickBot="1" x14ac:dyDescent="0.4">
      <c r="A8" s="280"/>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row>
    <row r="9" spans="1:28" ht="28" customHeight="1" thickBot="1" x14ac:dyDescent="0.4">
      <c r="A9" s="280"/>
      <c r="B9" s="500" t="s">
        <v>822</v>
      </c>
      <c r="C9" s="501"/>
      <c r="D9" s="501"/>
      <c r="E9" s="501"/>
      <c r="F9" s="501"/>
      <c r="G9" s="501"/>
      <c r="H9" s="502"/>
      <c r="I9" s="539" t="s">
        <v>948</v>
      </c>
      <c r="J9" s="540"/>
      <c r="K9" s="540"/>
      <c r="L9" s="540"/>
      <c r="M9" s="540"/>
      <c r="N9" s="540"/>
      <c r="O9" s="540"/>
      <c r="P9" s="540"/>
      <c r="Q9" s="540"/>
      <c r="R9" s="540"/>
      <c r="S9" s="540"/>
      <c r="T9" s="540"/>
      <c r="U9" s="540"/>
      <c r="V9" s="540"/>
      <c r="W9" s="540"/>
      <c r="X9" s="540"/>
      <c r="Y9" s="540"/>
      <c r="Z9" s="540"/>
      <c r="AA9" s="540"/>
      <c r="AB9" s="540"/>
    </row>
    <row r="10" spans="1:28" ht="15" customHeight="1" thickBot="1" x14ac:dyDescent="0.4">
      <c r="A10" s="280"/>
      <c r="B10" s="729"/>
      <c r="C10" s="730"/>
      <c r="D10" s="730"/>
      <c r="E10" s="730"/>
      <c r="F10" s="730"/>
      <c r="G10" s="730"/>
      <c r="H10" s="730"/>
      <c r="I10" s="730"/>
      <c r="J10" s="730"/>
      <c r="K10" s="730"/>
      <c r="L10" s="730"/>
      <c r="M10" s="730"/>
      <c r="N10" s="730"/>
      <c r="O10" s="730"/>
      <c r="P10" s="730"/>
      <c r="Q10" s="730"/>
      <c r="R10" s="730"/>
      <c r="S10" s="730"/>
      <c r="T10" s="730"/>
      <c r="U10" s="730"/>
      <c r="V10" s="730"/>
      <c r="W10" s="730"/>
      <c r="X10" s="730"/>
      <c r="Y10" s="730"/>
      <c r="Z10" s="730"/>
      <c r="AA10" s="730"/>
      <c r="AB10" s="730"/>
    </row>
    <row r="11" spans="1:28" ht="18" customHeight="1" thickBot="1" x14ac:dyDescent="0.4">
      <c r="A11" s="280"/>
      <c r="B11" s="488" t="s">
        <v>5</v>
      </c>
      <c r="C11" s="489"/>
      <c r="D11" s="489"/>
      <c r="E11" s="489"/>
      <c r="F11" s="489"/>
      <c r="G11" s="489"/>
      <c r="H11" s="490"/>
      <c r="I11" s="548" t="s">
        <v>501</v>
      </c>
      <c r="J11" s="549"/>
      <c r="K11" s="549"/>
      <c r="L11" s="549"/>
      <c r="M11" s="549"/>
      <c r="N11" s="549"/>
      <c r="O11" s="549"/>
      <c r="P11" s="550"/>
      <c r="Q11" s="500" t="s">
        <v>460</v>
      </c>
      <c r="R11" s="501"/>
      <c r="S11" s="501"/>
      <c r="T11" s="501"/>
      <c r="U11" s="502"/>
      <c r="V11" s="500" t="s">
        <v>7</v>
      </c>
      <c r="W11" s="501"/>
      <c r="X11" s="501"/>
      <c r="Y11" s="502"/>
      <c r="Z11" s="500" t="s">
        <v>8</v>
      </c>
      <c r="AA11" s="501"/>
      <c r="AB11" s="501"/>
    </row>
    <row r="12" spans="1:28" ht="15" thickBot="1" x14ac:dyDescent="0.4">
      <c r="A12" s="280"/>
      <c r="B12" s="491"/>
      <c r="C12" s="492"/>
      <c r="D12" s="492"/>
      <c r="E12" s="492"/>
      <c r="F12" s="492"/>
      <c r="G12" s="492"/>
      <c r="H12" s="493"/>
      <c r="I12" s="551"/>
      <c r="J12" s="552"/>
      <c r="K12" s="552"/>
      <c r="L12" s="552"/>
      <c r="M12" s="552"/>
      <c r="N12" s="552"/>
      <c r="O12" s="552"/>
      <c r="P12" s="553"/>
      <c r="Q12" s="517" t="s">
        <v>129</v>
      </c>
      <c r="R12" s="485"/>
      <c r="S12" s="485"/>
      <c r="T12" s="485"/>
      <c r="U12" s="541"/>
      <c r="V12" s="517" t="s">
        <v>502</v>
      </c>
      <c r="W12" s="485"/>
      <c r="X12" s="485"/>
      <c r="Y12" s="541"/>
      <c r="Z12" s="517">
        <v>2</v>
      </c>
      <c r="AA12" s="485"/>
      <c r="AB12" s="485"/>
    </row>
    <row r="13" spans="1:28" ht="15" customHeight="1" thickBot="1" x14ac:dyDescent="0.4">
      <c r="A13" s="280"/>
      <c r="B13" s="729"/>
      <c r="C13" s="730"/>
      <c r="D13" s="730"/>
      <c r="E13" s="730"/>
      <c r="F13" s="730"/>
      <c r="G13" s="730"/>
      <c r="H13" s="730"/>
      <c r="I13" s="730"/>
      <c r="J13" s="730"/>
      <c r="K13" s="730"/>
      <c r="L13" s="730"/>
      <c r="M13" s="730"/>
      <c r="N13" s="730"/>
      <c r="O13" s="730"/>
      <c r="P13" s="730"/>
      <c r="Q13" s="730"/>
      <c r="R13" s="730"/>
      <c r="S13" s="730"/>
      <c r="T13" s="730"/>
      <c r="U13" s="730"/>
      <c r="V13" s="730"/>
      <c r="W13" s="730"/>
      <c r="X13" s="730"/>
      <c r="Y13" s="730"/>
      <c r="Z13" s="730"/>
      <c r="AA13" s="730"/>
      <c r="AB13" s="730"/>
    </row>
    <row r="14" spans="1:28" ht="30" customHeight="1" thickBot="1" x14ac:dyDescent="0.4">
      <c r="A14" s="280"/>
      <c r="B14" s="488" t="s">
        <v>10</v>
      </c>
      <c r="C14" s="489"/>
      <c r="D14" s="489"/>
      <c r="E14" s="489"/>
      <c r="F14" s="489"/>
      <c r="G14" s="489"/>
      <c r="H14" s="490"/>
      <c r="I14" s="667" t="s">
        <v>476</v>
      </c>
      <c r="J14" s="668"/>
      <c r="K14" s="668"/>
      <c r="L14" s="668"/>
      <c r="M14" s="668"/>
      <c r="N14" s="668"/>
      <c r="O14" s="668"/>
      <c r="P14" s="668"/>
      <c r="Q14" s="668"/>
      <c r="R14" s="668"/>
      <c r="S14" s="668"/>
      <c r="T14" s="668"/>
      <c r="U14" s="782"/>
      <c r="V14" s="500" t="s">
        <v>824</v>
      </c>
      <c r="W14" s="501"/>
      <c r="X14" s="501"/>
      <c r="Y14" s="501"/>
      <c r="Z14" s="501"/>
      <c r="AA14" s="501"/>
      <c r="AB14" s="501"/>
    </row>
    <row r="15" spans="1:28" ht="15" thickBot="1" x14ac:dyDescent="0.4">
      <c r="A15" s="280"/>
      <c r="B15" s="491"/>
      <c r="C15" s="492"/>
      <c r="D15" s="492"/>
      <c r="E15" s="492"/>
      <c r="F15" s="492"/>
      <c r="G15" s="492"/>
      <c r="H15" s="493"/>
      <c r="I15" s="669"/>
      <c r="J15" s="670"/>
      <c r="K15" s="670"/>
      <c r="L15" s="670"/>
      <c r="M15" s="670"/>
      <c r="N15" s="670"/>
      <c r="O15" s="670"/>
      <c r="P15" s="670"/>
      <c r="Q15" s="670"/>
      <c r="R15" s="670"/>
      <c r="S15" s="670"/>
      <c r="T15" s="670"/>
      <c r="U15" s="783"/>
      <c r="V15" s="514" t="s">
        <v>1073</v>
      </c>
      <c r="W15" s="515"/>
      <c r="X15" s="515"/>
      <c r="Y15" s="515"/>
      <c r="Z15" s="515"/>
      <c r="AA15" s="515"/>
      <c r="AB15" s="515"/>
    </row>
    <row r="16" spans="1:28" ht="37.5" customHeight="1" thickBot="1" x14ac:dyDescent="0.4">
      <c r="A16" s="280"/>
      <c r="B16" s="729"/>
      <c r="C16" s="730"/>
      <c r="D16" s="730"/>
      <c r="E16" s="730"/>
      <c r="F16" s="730"/>
      <c r="G16" s="730"/>
      <c r="H16" s="730"/>
      <c r="I16" s="730"/>
      <c r="J16" s="730"/>
      <c r="K16" s="730"/>
      <c r="L16" s="730"/>
      <c r="M16" s="730"/>
      <c r="N16" s="730"/>
      <c r="O16" s="730"/>
      <c r="P16" s="730"/>
      <c r="Q16" s="730"/>
      <c r="R16" s="730"/>
      <c r="S16" s="730"/>
      <c r="T16" s="730"/>
      <c r="U16" s="730"/>
      <c r="V16" s="730"/>
      <c r="W16" s="730"/>
      <c r="X16" s="730"/>
      <c r="Y16" s="730"/>
      <c r="Z16" s="730"/>
      <c r="AA16" s="730"/>
      <c r="AB16" s="730"/>
    </row>
    <row r="17" spans="1:28" ht="28" customHeight="1" thickBot="1" x14ac:dyDescent="0.4">
      <c r="A17" s="280"/>
      <c r="B17" s="500" t="s">
        <v>13</v>
      </c>
      <c r="C17" s="501"/>
      <c r="D17" s="501"/>
      <c r="E17" s="501"/>
      <c r="F17" s="501"/>
      <c r="G17" s="501"/>
      <c r="H17" s="502"/>
      <c r="I17" s="517" t="s">
        <v>477</v>
      </c>
      <c r="J17" s="485"/>
      <c r="K17" s="485"/>
      <c r="L17" s="485"/>
      <c r="M17" s="485"/>
      <c r="N17" s="485"/>
      <c r="O17" s="485"/>
      <c r="P17" s="485"/>
      <c r="Q17" s="485"/>
      <c r="R17" s="485"/>
      <c r="S17" s="485"/>
      <c r="T17" s="485"/>
      <c r="U17" s="485"/>
      <c r="V17" s="485"/>
      <c r="W17" s="485"/>
      <c r="X17" s="485"/>
      <c r="Y17" s="485"/>
      <c r="Z17" s="485"/>
      <c r="AA17" s="485"/>
      <c r="AB17" s="485"/>
    </row>
    <row r="18" spans="1:28" ht="63.75" customHeight="1" thickBot="1" x14ac:dyDescent="0.4">
      <c r="A18" s="280"/>
      <c r="B18" s="729"/>
      <c r="C18" s="730"/>
      <c r="D18" s="730"/>
      <c r="E18" s="730"/>
      <c r="F18" s="730"/>
      <c r="G18" s="730"/>
      <c r="H18" s="730"/>
      <c r="I18" s="730"/>
      <c r="J18" s="730"/>
      <c r="K18" s="730"/>
      <c r="L18" s="730"/>
      <c r="M18" s="730"/>
      <c r="N18" s="730"/>
      <c r="O18" s="730"/>
      <c r="P18" s="730"/>
      <c r="Q18" s="730"/>
      <c r="R18" s="730"/>
      <c r="S18" s="730"/>
      <c r="T18" s="730"/>
      <c r="U18" s="730"/>
      <c r="V18" s="730"/>
      <c r="W18" s="730"/>
      <c r="X18" s="730"/>
      <c r="Y18" s="730"/>
      <c r="Z18" s="730"/>
      <c r="AA18" s="730"/>
      <c r="AB18" s="730"/>
    </row>
    <row r="19" spans="1:28" ht="42" customHeight="1" thickBot="1" x14ac:dyDescent="0.4">
      <c r="A19" s="280"/>
      <c r="B19" s="500" t="s">
        <v>826</v>
      </c>
      <c r="C19" s="501"/>
      <c r="D19" s="501"/>
      <c r="E19" s="501"/>
      <c r="F19" s="501"/>
      <c r="G19" s="501"/>
      <c r="H19" s="502"/>
      <c r="I19" s="517" t="s">
        <v>478</v>
      </c>
      <c r="J19" s="485"/>
      <c r="K19" s="485"/>
      <c r="L19" s="485"/>
      <c r="M19" s="485"/>
      <c r="N19" s="485"/>
      <c r="O19" s="485"/>
      <c r="P19" s="485"/>
      <c r="Q19" s="485"/>
      <c r="R19" s="485"/>
      <c r="S19" s="485"/>
      <c r="T19" s="485"/>
      <c r="U19" s="485"/>
      <c r="V19" s="485"/>
      <c r="W19" s="485"/>
      <c r="X19" s="485"/>
      <c r="Y19" s="485"/>
      <c r="Z19" s="485"/>
      <c r="AA19" s="485"/>
      <c r="AB19" s="485"/>
    </row>
    <row r="20" spans="1:28" ht="14.5" customHeight="1" thickBot="1" x14ac:dyDescent="0.4">
      <c r="A20" s="280"/>
      <c r="B20" s="729"/>
      <c r="C20" s="730"/>
      <c r="D20" s="730"/>
      <c r="E20" s="730"/>
      <c r="F20" s="730"/>
      <c r="G20" s="730"/>
      <c r="H20" s="730"/>
      <c r="I20" s="730"/>
      <c r="J20" s="730"/>
      <c r="K20" s="730"/>
      <c r="L20" s="730"/>
      <c r="M20" s="730"/>
      <c r="N20" s="730"/>
      <c r="O20" s="730"/>
      <c r="P20" s="730"/>
      <c r="Q20" s="730"/>
      <c r="R20" s="730"/>
      <c r="S20" s="730"/>
      <c r="T20" s="730"/>
      <c r="U20" s="730"/>
      <c r="V20" s="730"/>
      <c r="W20" s="730"/>
      <c r="X20" s="730"/>
      <c r="Y20" s="730"/>
      <c r="Z20" s="730"/>
      <c r="AA20" s="730"/>
      <c r="AB20" s="730"/>
    </row>
    <row r="21" spans="1:28" ht="15" customHeight="1" thickBot="1" x14ac:dyDescent="0.4">
      <c r="A21" s="280"/>
      <c r="B21" s="500" t="s">
        <v>463</v>
      </c>
      <c r="C21" s="501"/>
      <c r="D21" s="501"/>
      <c r="E21" s="501"/>
      <c r="F21" s="501"/>
      <c r="G21" s="502"/>
      <c r="H21" s="514" t="s">
        <v>1506</v>
      </c>
      <c r="I21" s="515"/>
      <c r="J21" s="516"/>
      <c r="K21" s="500" t="s">
        <v>835</v>
      </c>
      <c r="L21" s="501"/>
      <c r="M21" s="501"/>
      <c r="N21" s="501"/>
      <c r="O21" s="501"/>
      <c r="P21" s="501"/>
      <c r="Q21" s="501"/>
      <c r="R21" s="501"/>
      <c r="S21" s="501"/>
      <c r="T21" s="502"/>
      <c r="U21" s="517" t="s">
        <v>251</v>
      </c>
      <c r="V21" s="485"/>
      <c r="W21" s="485"/>
      <c r="X21" s="485"/>
      <c r="Y21" s="485"/>
      <c r="Z21" s="485"/>
      <c r="AA21" s="485"/>
      <c r="AB21" s="485"/>
    </row>
    <row r="22" spans="1:28" ht="15" thickBot="1" x14ac:dyDescent="0.4">
      <c r="A22" s="280"/>
      <c r="B22" s="50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row>
    <row r="23" spans="1:28" ht="29.25" customHeight="1" thickBot="1" x14ac:dyDescent="0.4">
      <c r="A23" s="280"/>
      <c r="B23" s="500" t="s">
        <v>836</v>
      </c>
      <c r="C23" s="501"/>
      <c r="D23" s="501"/>
      <c r="E23" s="501"/>
      <c r="F23" s="501"/>
      <c r="G23" s="501"/>
      <c r="H23" s="502"/>
      <c r="I23" s="517" t="s">
        <v>503</v>
      </c>
      <c r="J23" s="485"/>
      <c r="K23" s="485"/>
      <c r="L23" s="485"/>
      <c r="M23" s="485"/>
      <c r="N23" s="485"/>
      <c r="O23" s="485"/>
      <c r="P23" s="485"/>
      <c r="Q23" s="485"/>
      <c r="R23" s="485"/>
      <c r="S23" s="485"/>
      <c r="T23" s="485"/>
      <c r="U23" s="485"/>
      <c r="V23" s="485"/>
      <c r="W23" s="485"/>
      <c r="X23" s="485"/>
      <c r="Y23" s="485"/>
      <c r="Z23" s="485"/>
      <c r="AA23" s="485"/>
      <c r="AB23" s="485"/>
    </row>
    <row r="24" spans="1:28" ht="20.25" customHeight="1" thickBot="1" x14ac:dyDescent="0.4">
      <c r="A24" s="280"/>
      <c r="B24" s="486"/>
      <c r="C24" s="487"/>
      <c r="D24" s="487"/>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row>
    <row r="25" spans="1:28" ht="15" thickBot="1" x14ac:dyDescent="0.4">
      <c r="A25" s="280"/>
      <c r="B25" s="500" t="s">
        <v>268</v>
      </c>
      <c r="C25" s="501"/>
      <c r="D25" s="501"/>
      <c r="E25" s="501"/>
      <c r="F25" s="501"/>
      <c r="G25" s="501"/>
      <c r="H25" s="501"/>
      <c r="I25" s="501"/>
      <c r="J25" s="501"/>
      <c r="K25" s="501"/>
      <c r="L25" s="501"/>
      <c r="M25" s="223"/>
      <c r="N25" s="500" t="s">
        <v>24</v>
      </c>
      <c r="O25" s="501"/>
      <c r="P25" s="501"/>
      <c r="Q25" s="501"/>
      <c r="R25" s="501"/>
      <c r="S25" s="501"/>
      <c r="T25" s="501"/>
      <c r="U25" s="501"/>
      <c r="V25" s="501"/>
      <c r="W25" s="501"/>
      <c r="X25" s="501"/>
      <c r="Y25" s="501"/>
      <c r="Z25" s="501"/>
      <c r="AA25" s="501"/>
      <c r="AB25" s="501"/>
    </row>
    <row r="26" spans="1:28" ht="15" customHeight="1" thickBot="1" x14ac:dyDescent="0.4">
      <c r="A26" s="280"/>
      <c r="B26" s="483" t="s">
        <v>464</v>
      </c>
      <c r="C26" s="484"/>
      <c r="D26" s="484"/>
      <c r="E26" s="484"/>
      <c r="F26" s="484"/>
      <c r="G26" s="484"/>
      <c r="H26" s="484"/>
      <c r="I26" s="484"/>
      <c r="J26" s="484"/>
      <c r="K26" s="484"/>
      <c r="L26" s="484"/>
      <c r="M26" s="484"/>
      <c r="N26" s="485" t="s">
        <v>1074</v>
      </c>
      <c r="O26" s="485"/>
      <c r="P26" s="485"/>
      <c r="Q26" s="485"/>
      <c r="R26" s="485"/>
      <c r="S26" s="485"/>
      <c r="T26" s="485"/>
      <c r="U26" s="485"/>
      <c r="V26" s="485"/>
      <c r="W26" s="485"/>
      <c r="X26" s="485"/>
      <c r="Y26" s="485"/>
      <c r="Z26" s="485"/>
      <c r="AA26" s="485"/>
      <c r="AB26" s="485"/>
    </row>
    <row r="27" spans="1:28" ht="15" thickBot="1" x14ac:dyDescent="0.4">
      <c r="A27" s="280"/>
      <c r="B27" s="486"/>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row>
    <row r="28" spans="1:28" ht="40.5" customHeight="1" thickBot="1" x14ac:dyDescent="0.4">
      <c r="A28" s="280"/>
      <c r="B28" s="488" t="s">
        <v>839</v>
      </c>
      <c r="C28" s="489"/>
      <c r="D28" s="489"/>
      <c r="E28" s="489"/>
      <c r="F28" s="489"/>
      <c r="G28" s="489"/>
      <c r="H28" s="490"/>
      <c r="I28" s="667" t="s">
        <v>504</v>
      </c>
      <c r="J28" s="668"/>
      <c r="K28" s="668"/>
      <c r="L28" s="782"/>
      <c r="M28" s="500" t="s">
        <v>22</v>
      </c>
      <c r="N28" s="501"/>
      <c r="O28" s="501"/>
      <c r="P28" s="501"/>
      <c r="Q28" s="501"/>
      <c r="R28" s="501"/>
      <c r="S28" s="501"/>
      <c r="T28" s="501"/>
      <c r="U28" s="501"/>
      <c r="V28" s="501"/>
      <c r="W28" s="502"/>
      <c r="X28" s="500" t="s">
        <v>18</v>
      </c>
      <c r="Y28" s="501"/>
      <c r="Z28" s="501"/>
      <c r="AA28" s="501"/>
      <c r="AB28" s="501"/>
    </row>
    <row r="29" spans="1:28" ht="15" thickBot="1" x14ac:dyDescent="0.4">
      <c r="A29" s="280"/>
      <c r="B29" s="491"/>
      <c r="C29" s="492"/>
      <c r="D29" s="492"/>
      <c r="E29" s="492"/>
      <c r="F29" s="492"/>
      <c r="G29" s="492"/>
      <c r="H29" s="493"/>
      <c r="I29" s="669"/>
      <c r="J29" s="670"/>
      <c r="K29" s="670"/>
      <c r="L29" s="783"/>
      <c r="M29" s="1242" t="s">
        <v>1473</v>
      </c>
      <c r="N29" s="1243"/>
      <c r="O29" s="1243"/>
      <c r="P29" s="1243"/>
      <c r="Q29" s="1243"/>
      <c r="R29" s="1243"/>
      <c r="S29" s="1243"/>
      <c r="T29" s="1243"/>
      <c r="U29" s="1243"/>
      <c r="V29" s="1243"/>
      <c r="W29" s="1244"/>
      <c r="X29" s="483" t="s">
        <v>20</v>
      </c>
      <c r="Y29" s="484"/>
      <c r="Z29" s="484"/>
      <c r="AA29" s="484"/>
      <c r="AB29" s="484"/>
    </row>
    <row r="30" spans="1:28" ht="15.75" customHeight="1" thickBot="1" x14ac:dyDescent="0.4">
      <c r="A30" s="280"/>
      <c r="B30" s="729"/>
      <c r="C30" s="730"/>
      <c r="D30" s="730"/>
      <c r="E30" s="730"/>
      <c r="F30" s="730"/>
      <c r="G30" s="730"/>
      <c r="H30" s="730"/>
      <c r="I30" s="730"/>
      <c r="J30" s="730"/>
      <c r="K30" s="730"/>
      <c r="L30" s="730"/>
      <c r="M30" s="730"/>
      <c r="N30" s="730"/>
      <c r="O30" s="730"/>
      <c r="P30" s="730"/>
      <c r="Q30" s="730"/>
      <c r="R30" s="730"/>
      <c r="S30" s="730"/>
      <c r="T30" s="730"/>
      <c r="U30" s="730"/>
      <c r="V30" s="730"/>
      <c r="W30" s="730"/>
      <c r="X30" s="730"/>
      <c r="Y30" s="730"/>
      <c r="Z30" s="730"/>
      <c r="AA30" s="730"/>
      <c r="AB30" s="730"/>
    </row>
    <row r="31" spans="1:28" ht="14.5" customHeight="1" thickBot="1" x14ac:dyDescent="0.4">
      <c r="A31" s="280"/>
      <c r="B31" s="560" t="s">
        <v>842</v>
      </c>
      <c r="C31" s="561"/>
      <c r="D31" s="561"/>
      <c r="E31" s="561"/>
      <c r="F31" s="561"/>
      <c r="G31" s="561"/>
      <c r="H31" s="561"/>
      <c r="I31" s="561"/>
      <c r="J31" s="562"/>
      <c r="K31" s="569" t="s">
        <v>35</v>
      </c>
      <c r="L31" s="570"/>
      <c r="M31" s="570"/>
      <c r="N31" s="570"/>
      <c r="O31" s="570"/>
      <c r="P31" s="570"/>
      <c r="Q31" s="570"/>
      <c r="R31" s="571"/>
      <c r="S31" s="572" t="s">
        <v>36</v>
      </c>
      <c r="T31" s="573"/>
      <c r="U31" s="573"/>
      <c r="V31" s="573"/>
      <c r="W31" s="574"/>
      <c r="X31" s="575" t="s">
        <v>37</v>
      </c>
      <c r="Y31" s="576"/>
      <c r="Z31" s="576"/>
      <c r="AA31" s="576"/>
      <c r="AB31" s="576"/>
    </row>
    <row r="32" spans="1:28" x14ac:dyDescent="0.35">
      <c r="A32" s="280"/>
      <c r="B32" s="563"/>
      <c r="C32" s="564"/>
      <c r="D32" s="564"/>
      <c r="E32" s="564"/>
      <c r="F32" s="564"/>
      <c r="G32" s="564"/>
      <c r="H32" s="564"/>
      <c r="I32" s="564"/>
      <c r="J32" s="565"/>
      <c r="K32" s="577" t="s">
        <v>38</v>
      </c>
      <c r="L32" s="578"/>
      <c r="M32" s="578"/>
      <c r="N32" s="579"/>
      <c r="O32" s="580" t="s">
        <v>39</v>
      </c>
      <c r="P32" s="578"/>
      <c r="Q32" s="578"/>
      <c r="R32" s="579"/>
      <c r="S32" s="580" t="s">
        <v>38</v>
      </c>
      <c r="T32" s="579"/>
      <c r="U32" s="580" t="s">
        <v>39</v>
      </c>
      <c r="V32" s="578"/>
      <c r="W32" s="579"/>
      <c r="X32" s="506" t="s">
        <v>38</v>
      </c>
      <c r="Y32" s="507"/>
      <c r="Z32" s="506" t="s">
        <v>39</v>
      </c>
      <c r="AA32" s="581"/>
      <c r="AB32" s="507"/>
    </row>
    <row r="33" spans="1:28" ht="15" thickBot="1" x14ac:dyDescent="0.4">
      <c r="A33" s="280"/>
      <c r="B33" s="566"/>
      <c r="C33" s="567"/>
      <c r="D33" s="567"/>
      <c r="E33" s="567"/>
      <c r="F33" s="567"/>
      <c r="G33" s="567"/>
      <c r="H33" s="567"/>
      <c r="I33" s="567"/>
      <c r="J33" s="568"/>
      <c r="K33" s="879" t="s">
        <v>695</v>
      </c>
      <c r="L33" s="880"/>
      <c r="M33" s="880"/>
      <c r="N33" s="881"/>
      <c r="O33" s="882" t="s">
        <v>696</v>
      </c>
      <c r="P33" s="880"/>
      <c r="Q33" s="880"/>
      <c r="R33" s="881"/>
      <c r="S33" s="882" t="s">
        <v>693</v>
      </c>
      <c r="T33" s="881"/>
      <c r="U33" s="882" t="s">
        <v>694</v>
      </c>
      <c r="V33" s="880"/>
      <c r="W33" s="881"/>
      <c r="X33" s="749">
        <v>0</v>
      </c>
      <c r="Y33" s="584"/>
      <c r="Z33" s="882" t="s">
        <v>692</v>
      </c>
      <c r="AA33" s="880"/>
      <c r="AB33" s="880"/>
    </row>
    <row r="34" spans="1:28" s="127" customFormat="1" ht="15" customHeight="1" thickBot="1" x14ac:dyDescent="0.4">
      <c r="A34" s="280"/>
      <c r="B34" s="486"/>
      <c r="C34" s="487"/>
      <c r="D34" s="487"/>
      <c r="E34" s="487"/>
      <c r="F34" s="487"/>
      <c r="G34" s="487"/>
      <c r="H34" s="487"/>
      <c r="I34" s="487"/>
      <c r="J34" s="487"/>
      <c r="K34" s="487"/>
      <c r="L34" s="487"/>
      <c r="M34" s="487"/>
      <c r="N34" s="487"/>
      <c r="O34" s="487"/>
      <c r="P34" s="487"/>
      <c r="Q34" s="487"/>
      <c r="R34" s="487"/>
      <c r="S34" s="487"/>
      <c r="T34" s="487"/>
      <c r="U34" s="487"/>
      <c r="V34" s="487"/>
      <c r="W34" s="487"/>
      <c r="X34" s="487"/>
      <c r="Y34" s="487"/>
      <c r="Z34" s="487"/>
      <c r="AA34" s="487"/>
      <c r="AB34" s="487"/>
    </row>
    <row r="35" spans="1:28" s="127" customFormat="1" ht="15" customHeight="1" thickBot="1" x14ac:dyDescent="0.4">
      <c r="A35" s="437"/>
      <c r="B35" s="488" t="s">
        <v>40</v>
      </c>
      <c r="C35" s="489"/>
      <c r="D35" s="489"/>
      <c r="E35" s="489"/>
      <c r="F35" s="489"/>
      <c r="G35" s="489"/>
      <c r="H35" s="489"/>
      <c r="I35" s="489"/>
      <c r="J35" s="489"/>
      <c r="K35" s="489"/>
      <c r="L35" s="489"/>
      <c r="M35" s="489"/>
      <c r="N35" s="489"/>
      <c r="O35" s="489"/>
      <c r="P35" s="489"/>
      <c r="Q35" s="489"/>
      <c r="R35" s="489"/>
      <c r="S35" s="489"/>
      <c r="T35" s="489"/>
      <c r="U35" s="489"/>
      <c r="V35" s="489"/>
      <c r="W35" s="489"/>
      <c r="X35" s="489"/>
      <c r="Y35" s="489"/>
      <c r="Z35" s="489"/>
      <c r="AA35" s="489"/>
      <c r="AB35" s="489"/>
    </row>
    <row r="36" spans="1:28" s="127" customFormat="1" ht="28" customHeight="1" thickBot="1" x14ac:dyDescent="0.4">
      <c r="A36" s="437"/>
      <c r="B36" s="500" t="s">
        <v>41</v>
      </c>
      <c r="C36" s="501"/>
      <c r="D36" s="501"/>
      <c r="E36" s="501"/>
      <c r="F36" s="501"/>
      <c r="G36" s="501"/>
      <c r="H36" s="270" t="s">
        <v>977</v>
      </c>
      <c r="I36" s="224" t="s">
        <v>978</v>
      </c>
      <c r="J36" s="268" t="s">
        <v>42</v>
      </c>
      <c r="K36" s="557" t="s">
        <v>43</v>
      </c>
      <c r="L36" s="558"/>
      <c r="M36" s="558"/>
      <c r="N36" s="558"/>
      <c r="O36" s="558"/>
      <c r="P36" s="558"/>
      <c r="Q36" s="558"/>
      <c r="R36" s="558"/>
      <c r="S36" s="558"/>
      <c r="T36" s="558"/>
      <c r="U36" s="558"/>
      <c r="V36" s="558"/>
      <c r="W36" s="558"/>
      <c r="X36" s="558"/>
      <c r="Y36" s="558"/>
      <c r="Z36" s="558"/>
      <c r="AA36" s="558"/>
      <c r="AB36" s="559"/>
    </row>
    <row r="37" spans="1:28" s="127" customFormat="1" ht="38.5" customHeight="1" x14ac:dyDescent="0.35">
      <c r="A37" s="437"/>
      <c r="B37" s="877" t="s">
        <v>467</v>
      </c>
      <c r="C37" s="878"/>
      <c r="D37" s="878"/>
      <c r="E37" s="878"/>
      <c r="F37" s="878"/>
      <c r="G37" s="2426"/>
      <c r="H37" s="275">
        <v>22523</v>
      </c>
      <c r="I37" s="275">
        <v>971</v>
      </c>
      <c r="J37" s="275">
        <v>23.2</v>
      </c>
      <c r="K37" s="738" t="s">
        <v>505</v>
      </c>
      <c r="L37" s="739"/>
      <c r="M37" s="739"/>
      <c r="N37" s="739"/>
      <c r="O37" s="739"/>
      <c r="P37" s="739"/>
      <c r="Q37" s="739"/>
      <c r="R37" s="739"/>
      <c r="S37" s="739"/>
      <c r="T37" s="739"/>
      <c r="U37" s="739"/>
      <c r="V37" s="739"/>
      <c r="W37" s="739"/>
      <c r="X37" s="739"/>
      <c r="Y37" s="739"/>
      <c r="Z37" s="739"/>
      <c r="AA37" s="739"/>
      <c r="AB37" s="740"/>
    </row>
    <row r="38" spans="1:28" s="127" customFormat="1" ht="32.5" customHeight="1" x14ac:dyDescent="0.35">
      <c r="A38" s="437"/>
      <c r="B38" s="912" t="s">
        <v>469</v>
      </c>
      <c r="C38" s="913"/>
      <c r="D38" s="913"/>
      <c r="E38" s="913"/>
      <c r="F38" s="913"/>
      <c r="G38" s="2425"/>
      <c r="H38" s="275">
        <v>22590</v>
      </c>
      <c r="I38" s="275">
        <v>1170</v>
      </c>
      <c r="J38" s="275">
        <v>19.309999999999999</v>
      </c>
      <c r="K38" s="738" t="s">
        <v>748</v>
      </c>
      <c r="L38" s="739"/>
      <c r="M38" s="739"/>
      <c r="N38" s="739"/>
      <c r="O38" s="739"/>
      <c r="P38" s="739"/>
      <c r="Q38" s="739"/>
      <c r="R38" s="739"/>
      <c r="S38" s="739"/>
      <c r="T38" s="739"/>
      <c r="U38" s="739"/>
      <c r="V38" s="739"/>
      <c r="W38" s="739"/>
      <c r="X38" s="739"/>
      <c r="Y38" s="739"/>
      <c r="Z38" s="739"/>
      <c r="AA38" s="739"/>
      <c r="AB38" s="740"/>
    </row>
    <row r="39" spans="1:28" s="127" customFormat="1" ht="56" customHeight="1" x14ac:dyDescent="0.35">
      <c r="A39" s="437"/>
      <c r="B39" s="912" t="s">
        <v>470</v>
      </c>
      <c r="C39" s="913"/>
      <c r="D39" s="913"/>
      <c r="E39" s="913"/>
      <c r="F39" s="913"/>
      <c r="G39" s="2425"/>
      <c r="H39" s="275">
        <v>23134</v>
      </c>
      <c r="I39" s="275">
        <v>1263</v>
      </c>
      <c r="J39" s="275">
        <v>18.32</v>
      </c>
      <c r="K39" s="738" t="s">
        <v>1507</v>
      </c>
      <c r="L39" s="739"/>
      <c r="M39" s="739"/>
      <c r="N39" s="739"/>
      <c r="O39" s="739"/>
      <c r="P39" s="739"/>
      <c r="Q39" s="739"/>
      <c r="R39" s="739"/>
      <c r="S39" s="739"/>
      <c r="T39" s="739"/>
      <c r="U39" s="739"/>
      <c r="V39" s="739"/>
      <c r="W39" s="739"/>
      <c r="X39" s="739"/>
      <c r="Y39" s="739"/>
      <c r="Z39" s="739"/>
      <c r="AA39" s="739"/>
      <c r="AB39" s="740"/>
    </row>
    <row r="40" spans="1:28" s="127" customFormat="1" ht="70" customHeight="1" thickBot="1" x14ac:dyDescent="0.4">
      <c r="A40" s="437"/>
      <c r="B40" s="912" t="s">
        <v>471</v>
      </c>
      <c r="C40" s="913"/>
      <c r="D40" s="913"/>
      <c r="E40" s="913"/>
      <c r="F40" s="913"/>
      <c r="G40" s="913"/>
      <c r="H40" s="279">
        <v>23018</v>
      </c>
      <c r="I40" s="206">
        <v>1267</v>
      </c>
      <c r="J40" s="282">
        <v>18.170000000000002</v>
      </c>
      <c r="K40" s="738" t="s">
        <v>1508</v>
      </c>
      <c r="L40" s="739"/>
      <c r="M40" s="739"/>
      <c r="N40" s="739"/>
      <c r="O40" s="739"/>
      <c r="P40" s="739"/>
      <c r="Q40" s="739"/>
      <c r="R40" s="739"/>
      <c r="S40" s="739"/>
      <c r="T40" s="739"/>
      <c r="U40" s="739"/>
      <c r="V40" s="739"/>
      <c r="W40" s="739"/>
      <c r="X40" s="739"/>
      <c r="Y40" s="739"/>
      <c r="Z40" s="739"/>
      <c r="AA40" s="739"/>
      <c r="AB40" s="740"/>
    </row>
    <row r="41" spans="1:28" s="127" customFormat="1" ht="15" customHeight="1" thickBot="1" x14ac:dyDescent="0.4">
      <c r="A41" s="437"/>
      <c r="B41" s="661" t="s">
        <v>46</v>
      </c>
      <c r="C41" s="662"/>
      <c r="D41" s="662"/>
      <c r="E41" s="662"/>
      <c r="F41" s="662"/>
      <c r="G41" s="663"/>
      <c r="H41" s="227">
        <v>91265</v>
      </c>
      <c r="I41" s="227">
        <v>4671</v>
      </c>
      <c r="J41" s="278">
        <v>19.54</v>
      </c>
      <c r="K41" s="664"/>
      <c r="L41" s="665"/>
      <c r="M41" s="665"/>
      <c r="N41" s="665"/>
      <c r="O41" s="665"/>
      <c r="P41" s="665"/>
      <c r="Q41" s="665"/>
      <c r="R41" s="665"/>
      <c r="S41" s="665"/>
      <c r="T41" s="665"/>
      <c r="U41" s="665"/>
      <c r="V41" s="665"/>
      <c r="W41" s="665"/>
      <c r="X41" s="665"/>
      <c r="Y41" s="665"/>
      <c r="Z41" s="665"/>
      <c r="AA41" s="665"/>
      <c r="AB41" s="666"/>
    </row>
    <row r="42" spans="1:28" s="127" customFormat="1" ht="15" thickBot="1" x14ac:dyDescent="0.4">
      <c r="A42" s="437"/>
      <c r="B42" s="486"/>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row>
    <row r="43" spans="1:28" s="127" customFormat="1" ht="15" customHeight="1" thickBot="1" x14ac:dyDescent="0.4">
      <c r="A43" s="437"/>
      <c r="B43" s="500" t="s">
        <v>855</v>
      </c>
      <c r="C43" s="501"/>
      <c r="D43" s="501"/>
      <c r="E43" s="501"/>
      <c r="F43" s="501"/>
      <c r="G43" s="501"/>
      <c r="H43" s="501"/>
      <c r="I43" s="501"/>
      <c r="J43" s="501"/>
      <c r="K43" s="501"/>
      <c r="L43" s="501"/>
      <c r="M43" s="501"/>
      <c r="N43" s="501"/>
      <c r="O43" s="501"/>
      <c r="P43" s="501"/>
      <c r="Q43" s="501"/>
      <c r="R43" s="501"/>
      <c r="S43" s="501"/>
      <c r="T43" s="501"/>
      <c r="U43" s="501"/>
      <c r="V43" s="501"/>
      <c r="W43" s="501"/>
      <c r="X43" s="501"/>
      <c r="Y43" s="501"/>
      <c r="Z43" s="501"/>
      <c r="AA43" s="501"/>
      <c r="AB43" s="501"/>
    </row>
    <row r="44" spans="1:28" ht="14.5" customHeight="1" x14ac:dyDescent="0.35">
      <c r="A44" s="280"/>
      <c r="B44" s="667" t="s">
        <v>71</v>
      </c>
      <c r="C44" s="668"/>
      <c r="D44" s="668"/>
      <c r="E44" s="668"/>
      <c r="F44" s="668"/>
      <c r="G44" s="668"/>
      <c r="H44" s="668"/>
      <c r="I44" s="668"/>
      <c r="J44" s="668"/>
      <c r="K44" s="668"/>
      <c r="L44" s="668"/>
      <c r="M44" s="668"/>
      <c r="N44" s="668"/>
      <c r="O44" s="668"/>
      <c r="P44" s="668"/>
      <c r="Q44" s="668"/>
      <c r="R44" s="668"/>
      <c r="S44" s="668"/>
      <c r="T44" s="668"/>
      <c r="U44" s="668"/>
      <c r="V44" s="668"/>
      <c r="W44" s="668"/>
      <c r="X44" s="668"/>
      <c r="Y44" s="668"/>
      <c r="Z44" s="668"/>
      <c r="AA44" s="668"/>
      <c r="AB44" s="668"/>
    </row>
    <row r="45" spans="1:28" x14ac:dyDescent="0.35">
      <c r="A45" s="280"/>
      <c r="B45" s="619"/>
      <c r="C45" s="620"/>
      <c r="D45" s="620"/>
      <c r="E45" s="620"/>
      <c r="F45" s="620"/>
      <c r="G45" s="620"/>
      <c r="H45" s="620"/>
      <c r="I45" s="620"/>
      <c r="J45" s="620"/>
      <c r="K45" s="620"/>
      <c r="L45" s="620"/>
      <c r="M45" s="620"/>
      <c r="N45" s="620"/>
      <c r="O45" s="620"/>
      <c r="P45" s="620"/>
      <c r="Q45" s="620"/>
      <c r="R45" s="620"/>
      <c r="S45" s="620"/>
      <c r="T45" s="620"/>
      <c r="U45" s="620"/>
      <c r="V45" s="620"/>
      <c r="W45" s="620"/>
      <c r="X45" s="620"/>
      <c r="Y45" s="620"/>
      <c r="Z45" s="620"/>
      <c r="AA45" s="620"/>
      <c r="AB45" s="620"/>
    </row>
    <row r="46" spans="1:28" x14ac:dyDescent="0.35">
      <c r="A46" s="280"/>
      <c r="B46" s="619"/>
      <c r="C46" s="620"/>
      <c r="D46" s="620"/>
      <c r="E46" s="620"/>
      <c r="F46" s="620"/>
      <c r="G46" s="620"/>
      <c r="H46" s="620"/>
      <c r="I46" s="620"/>
      <c r="J46" s="620"/>
      <c r="K46" s="620"/>
      <c r="L46" s="620"/>
      <c r="M46" s="620"/>
      <c r="N46" s="620"/>
      <c r="O46" s="620"/>
      <c r="P46" s="620"/>
      <c r="Q46" s="620"/>
      <c r="R46" s="620"/>
      <c r="S46" s="620"/>
      <c r="T46" s="620"/>
      <c r="U46" s="620"/>
      <c r="V46" s="620"/>
      <c r="W46" s="620"/>
      <c r="X46" s="620"/>
      <c r="Y46" s="620"/>
      <c r="Z46" s="620"/>
      <c r="AA46" s="620"/>
      <c r="AB46" s="620"/>
    </row>
    <row r="47" spans="1:28" x14ac:dyDescent="0.35">
      <c r="A47" s="280"/>
      <c r="B47" s="619"/>
      <c r="C47" s="620"/>
      <c r="D47" s="620"/>
      <c r="E47" s="620"/>
      <c r="F47" s="620"/>
      <c r="G47" s="620"/>
      <c r="H47" s="620"/>
      <c r="I47" s="620"/>
      <c r="J47" s="620"/>
      <c r="K47" s="620"/>
      <c r="L47" s="620"/>
      <c r="M47" s="620"/>
      <c r="N47" s="620"/>
      <c r="O47" s="620"/>
      <c r="P47" s="620"/>
      <c r="Q47" s="620"/>
      <c r="R47" s="620"/>
      <c r="S47" s="620"/>
      <c r="T47" s="620"/>
      <c r="U47" s="620"/>
      <c r="V47" s="620"/>
      <c r="W47" s="620"/>
      <c r="X47" s="620"/>
      <c r="Y47" s="620"/>
      <c r="Z47" s="620"/>
      <c r="AA47" s="620"/>
      <c r="AB47" s="620"/>
    </row>
    <row r="48" spans="1:28" x14ac:dyDescent="0.35">
      <c r="A48" s="280"/>
      <c r="B48" s="619"/>
      <c r="C48" s="620"/>
      <c r="D48" s="620"/>
      <c r="E48" s="620"/>
      <c r="F48" s="620"/>
      <c r="G48" s="620"/>
      <c r="H48" s="620"/>
      <c r="I48" s="620"/>
      <c r="J48" s="620"/>
      <c r="K48" s="620"/>
      <c r="L48" s="620"/>
      <c r="M48" s="620"/>
      <c r="N48" s="620"/>
      <c r="O48" s="620"/>
      <c r="P48" s="620"/>
      <c r="Q48" s="620"/>
      <c r="R48" s="620"/>
      <c r="S48" s="620"/>
      <c r="T48" s="620"/>
      <c r="U48" s="620"/>
      <c r="V48" s="620"/>
      <c r="W48" s="620"/>
      <c r="X48" s="620"/>
      <c r="Y48" s="620"/>
      <c r="Z48" s="620"/>
      <c r="AA48" s="620"/>
      <c r="AB48" s="620"/>
    </row>
    <row r="49" spans="1:28" x14ac:dyDescent="0.35">
      <c r="A49" s="280"/>
      <c r="B49" s="619"/>
      <c r="C49" s="620"/>
      <c r="D49" s="620"/>
      <c r="E49" s="620"/>
      <c r="F49" s="620"/>
      <c r="G49" s="620"/>
      <c r="H49" s="620"/>
      <c r="I49" s="620"/>
      <c r="J49" s="620"/>
      <c r="K49" s="620"/>
      <c r="L49" s="620"/>
      <c r="M49" s="620"/>
      <c r="N49" s="620"/>
      <c r="O49" s="620"/>
      <c r="P49" s="620"/>
      <c r="Q49" s="620"/>
      <c r="R49" s="620"/>
      <c r="S49" s="620"/>
      <c r="T49" s="620"/>
      <c r="U49" s="620"/>
      <c r="V49" s="620"/>
      <c r="W49" s="620"/>
      <c r="X49" s="620"/>
      <c r="Y49" s="620"/>
      <c r="Z49" s="620"/>
      <c r="AA49" s="620"/>
      <c r="AB49" s="620"/>
    </row>
    <row r="50" spans="1:28" x14ac:dyDescent="0.35">
      <c r="A50" s="280"/>
      <c r="B50" s="619"/>
      <c r="C50" s="620"/>
      <c r="D50" s="620"/>
      <c r="E50" s="620"/>
      <c r="F50" s="620"/>
      <c r="G50" s="620"/>
      <c r="H50" s="620"/>
      <c r="I50" s="620"/>
      <c r="J50" s="620"/>
      <c r="K50" s="620"/>
      <c r="L50" s="620"/>
      <c r="M50" s="620"/>
      <c r="N50" s="620"/>
      <c r="O50" s="620"/>
      <c r="P50" s="620"/>
      <c r="Q50" s="620"/>
      <c r="R50" s="620"/>
      <c r="S50" s="620"/>
      <c r="T50" s="620"/>
      <c r="U50" s="620"/>
      <c r="V50" s="620"/>
      <c r="W50" s="620"/>
      <c r="X50" s="620"/>
      <c r="Y50" s="620"/>
      <c r="Z50" s="620"/>
      <c r="AA50" s="620"/>
      <c r="AB50" s="620"/>
    </row>
    <row r="51" spans="1:28" x14ac:dyDescent="0.35">
      <c r="A51" s="280"/>
      <c r="B51" s="619"/>
      <c r="C51" s="620"/>
      <c r="D51" s="620"/>
      <c r="E51" s="620"/>
      <c r="F51" s="620"/>
      <c r="G51" s="620"/>
      <c r="H51" s="620"/>
      <c r="I51" s="620"/>
      <c r="J51" s="620"/>
      <c r="K51" s="620"/>
      <c r="L51" s="620"/>
      <c r="M51" s="620"/>
      <c r="N51" s="620"/>
      <c r="O51" s="620"/>
      <c r="P51" s="620"/>
      <c r="Q51" s="620"/>
      <c r="R51" s="620"/>
      <c r="S51" s="620"/>
      <c r="T51" s="620"/>
      <c r="U51" s="620"/>
      <c r="V51" s="620"/>
      <c r="W51" s="620"/>
      <c r="X51" s="620"/>
      <c r="Y51" s="620"/>
      <c r="Z51" s="620"/>
      <c r="AA51" s="620"/>
      <c r="AB51" s="620"/>
    </row>
    <row r="52" spans="1:28" x14ac:dyDescent="0.35">
      <c r="A52" s="280"/>
      <c r="B52" s="619"/>
      <c r="C52" s="620"/>
      <c r="D52" s="620"/>
      <c r="E52" s="620"/>
      <c r="F52" s="620"/>
      <c r="G52" s="620"/>
      <c r="H52" s="620"/>
      <c r="I52" s="620"/>
      <c r="J52" s="620"/>
      <c r="K52" s="620"/>
      <c r="L52" s="620"/>
      <c r="M52" s="620"/>
      <c r="N52" s="620"/>
      <c r="O52" s="620"/>
      <c r="P52" s="620"/>
      <c r="Q52" s="620"/>
      <c r="R52" s="620"/>
      <c r="S52" s="620"/>
      <c r="T52" s="620"/>
      <c r="U52" s="620"/>
      <c r="V52" s="620"/>
      <c r="W52" s="620"/>
      <c r="X52" s="620"/>
      <c r="Y52" s="620"/>
      <c r="Z52" s="620"/>
      <c r="AA52" s="620"/>
      <c r="AB52" s="620"/>
    </row>
    <row r="53" spans="1:28" ht="15" thickBot="1" x14ac:dyDescent="0.4">
      <c r="A53" s="280"/>
      <c r="B53" s="669"/>
      <c r="C53" s="670"/>
      <c r="D53" s="670"/>
      <c r="E53" s="670"/>
      <c r="F53" s="670"/>
      <c r="G53" s="670"/>
      <c r="H53" s="670"/>
      <c r="I53" s="670"/>
      <c r="J53" s="670"/>
      <c r="K53" s="670"/>
      <c r="L53" s="670"/>
      <c r="M53" s="670"/>
      <c r="N53" s="670"/>
      <c r="O53" s="670"/>
      <c r="P53" s="670"/>
      <c r="Q53" s="670"/>
      <c r="R53" s="670"/>
      <c r="S53" s="670"/>
      <c r="T53" s="670"/>
      <c r="U53" s="670"/>
      <c r="V53" s="670"/>
      <c r="W53" s="670"/>
      <c r="X53" s="670"/>
      <c r="Y53" s="670"/>
      <c r="Z53" s="670"/>
      <c r="AA53" s="670"/>
      <c r="AB53" s="670"/>
    </row>
    <row r="54" spans="1:28" ht="15" thickBot="1" x14ac:dyDescent="0.4">
      <c r="A54" s="280"/>
      <c r="B54" s="486"/>
      <c r="C54" s="487"/>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7"/>
      <c r="AB54" s="487"/>
    </row>
    <row r="55" spans="1:28" ht="14.5" customHeight="1" x14ac:dyDescent="0.35">
      <c r="A55" s="671"/>
      <c r="B55" s="672" t="s">
        <v>41</v>
      </c>
      <c r="C55" s="673"/>
      <c r="D55" s="673"/>
      <c r="E55" s="673"/>
      <c r="F55" s="673"/>
      <c r="G55" s="674"/>
      <c r="H55" s="678" t="s">
        <v>595</v>
      </c>
      <c r="I55" s="674"/>
      <c r="J55" s="678" t="s">
        <v>595</v>
      </c>
      <c r="K55" s="673"/>
      <c r="L55" s="673"/>
      <c r="M55" s="674"/>
      <c r="N55" s="678" t="s">
        <v>49</v>
      </c>
      <c r="O55" s="673"/>
      <c r="P55" s="673"/>
      <c r="Q55" s="673"/>
      <c r="R55" s="673"/>
      <c r="S55" s="673"/>
      <c r="T55" s="673"/>
      <c r="U55" s="674"/>
      <c r="V55" s="680" t="s">
        <v>50</v>
      </c>
      <c r="W55" s="681"/>
      <c r="X55" s="681"/>
      <c r="Y55" s="681"/>
      <c r="Z55" s="681"/>
      <c r="AA55" s="681"/>
      <c r="AB55" s="682"/>
    </row>
    <row r="56" spans="1:28" ht="15" thickBot="1" x14ac:dyDescent="0.4">
      <c r="A56" s="671"/>
      <c r="B56" s="675"/>
      <c r="C56" s="676"/>
      <c r="D56" s="676"/>
      <c r="E56" s="676"/>
      <c r="F56" s="676"/>
      <c r="G56" s="677"/>
      <c r="H56" s="679" t="s">
        <v>816</v>
      </c>
      <c r="I56" s="677"/>
      <c r="J56" s="1205" t="s">
        <v>596</v>
      </c>
      <c r="K56" s="1207"/>
      <c r="L56" s="1207"/>
      <c r="M56" s="1206"/>
      <c r="N56" s="679"/>
      <c r="O56" s="676"/>
      <c r="P56" s="676"/>
      <c r="Q56" s="676"/>
      <c r="R56" s="676"/>
      <c r="S56" s="676"/>
      <c r="T56" s="676"/>
      <c r="U56" s="677"/>
      <c r="V56" s="683"/>
      <c r="W56" s="684"/>
      <c r="X56" s="684"/>
      <c r="Y56" s="684"/>
      <c r="Z56" s="684"/>
      <c r="AA56" s="684"/>
      <c r="AB56" s="685"/>
    </row>
    <row r="57" spans="1:28" ht="72.5" customHeight="1" x14ac:dyDescent="0.35">
      <c r="A57" s="280"/>
      <c r="B57" s="686" t="s">
        <v>467</v>
      </c>
      <c r="C57" s="687"/>
      <c r="D57" s="687"/>
      <c r="E57" s="687"/>
      <c r="F57" s="687"/>
      <c r="G57" s="688"/>
      <c r="H57" s="1237" t="s">
        <v>51</v>
      </c>
      <c r="I57" s="762"/>
      <c r="J57" s="2443">
        <v>23.2</v>
      </c>
      <c r="K57" s="2310"/>
      <c r="L57" s="2310"/>
      <c r="M57" s="2311"/>
      <c r="N57" s="693" t="s">
        <v>1509</v>
      </c>
      <c r="O57" s="694"/>
      <c r="P57" s="694"/>
      <c r="Q57" s="694"/>
      <c r="R57" s="694"/>
      <c r="S57" s="694"/>
      <c r="T57" s="694"/>
      <c r="U57" s="695"/>
      <c r="V57" s="693" t="s">
        <v>506</v>
      </c>
      <c r="W57" s="694"/>
      <c r="X57" s="694"/>
      <c r="Y57" s="694"/>
      <c r="Z57" s="694"/>
      <c r="AA57" s="694"/>
      <c r="AB57" s="695"/>
    </row>
    <row r="58" spans="1:28" ht="87" customHeight="1" x14ac:dyDescent="0.35">
      <c r="A58" s="280"/>
      <c r="B58" s="686" t="s">
        <v>469</v>
      </c>
      <c r="C58" s="687"/>
      <c r="D58" s="687"/>
      <c r="E58" s="687"/>
      <c r="F58" s="687"/>
      <c r="G58" s="688"/>
      <c r="H58" s="1237" t="s">
        <v>51</v>
      </c>
      <c r="I58" s="762"/>
      <c r="J58" s="2275">
        <v>19.309999999999999</v>
      </c>
      <c r="K58" s="656"/>
      <c r="L58" s="656"/>
      <c r="M58" s="657"/>
      <c r="N58" s="693" t="s">
        <v>748</v>
      </c>
      <c r="O58" s="694"/>
      <c r="P58" s="694"/>
      <c r="Q58" s="694"/>
      <c r="R58" s="694"/>
      <c r="S58" s="694"/>
      <c r="T58" s="694"/>
      <c r="U58" s="695"/>
      <c r="V58" s="693" t="s">
        <v>749</v>
      </c>
      <c r="W58" s="694"/>
      <c r="X58" s="694"/>
      <c r="Y58" s="694"/>
      <c r="Z58" s="694"/>
      <c r="AA58" s="694"/>
      <c r="AB58" s="695"/>
    </row>
    <row r="59" spans="1:28" ht="159.5" customHeight="1" x14ac:dyDescent="0.35">
      <c r="A59" s="280"/>
      <c r="B59" s="686" t="s">
        <v>470</v>
      </c>
      <c r="C59" s="687"/>
      <c r="D59" s="687"/>
      <c r="E59" s="687"/>
      <c r="F59" s="687"/>
      <c r="G59" s="688"/>
      <c r="H59" s="1237" t="s">
        <v>51</v>
      </c>
      <c r="I59" s="762"/>
      <c r="J59" s="2275">
        <v>18.32</v>
      </c>
      <c r="K59" s="656"/>
      <c r="L59" s="656"/>
      <c r="M59" s="657"/>
      <c r="N59" s="693" t="s">
        <v>1510</v>
      </c>
      <c r="O59" s="694"/>
      <c r="P59" s="694"/>
      <c r="Q59" s="694"/>
      <c r="R59" s="694"/>
      <c r="S59" s="694"/>
      <c r="T59" s="694"/>
      <c r="U59" s="695"/>
      <c r="V59" s="693" t="s">
        <v>1511</v>
      </c>
      <c r="W59" s="694"/>
      <c r="X59" s="694"/>
      <c r="Y59" s="694"/>
      <c r="Z59" s="694"/>
      <c r="AA59" s="694"/>
      <c r="AB59" s="695"/>
    </row>
    <row r="60" spans="1:28" ht="145" customHeight="1" thickBot="1" x14ac:dyDescent="0.4">
      <c r="A60" s="280"/>
      <c r="B60" s="696" t="s">
        <v>471</v>
      </c>
      <c r="C60" s="697"/>
      <c r="D60" s="697"/>
      <c r="E60" s="697"/>
      <c r="F60" s="697"/>
      <c r="G60" s="698"/>
      <c r="H60" s="759" t="s">
        <v>51</v>
      </c>
      <c r="I60" s="752"/>
      <c r="J60" s="759">
        <v>18.170000000000002</v>
      </c>
      <c r="K60" s="751"/>
      <c r="L60" s="751"/>
      <c r="M60" s="752"/>
      <c r="N60" s="756" t="s">
        <v>1512</v>
      </c>
      <c r="O60" s="757"/>
      <c r="P60" s="757"/>
      <c r="Q60" s="757"/>
      <c r="R60" s="757"/>
      <c r="S60" s="757"/>
      <c r="T60" s="757"/>
      <c r="U60" s="758"/>
      <c r="V60" s="756" t="s">
        <v>1513</v>
      </c>
      <c r="W60" s="757"/>
      <c r="X60" s="757"/>
      <c r="Y60" s="757"/>
      <c r="Z60" s="757"/>
      <c r="AA60" s="757"/>
      <c r="AB60" s="758"/>
    </row>
    <row r="61" spans="1:28" ht="88.15" customHeight="1" thickBot="1" x14ac:dyDescent="0.4">
      <c r="A61" s="280"/>
      <c r="B61" s="503"/>
      <c r="C61" s="504"/>
      <c r="D61" s="504"/>
      <c r="E61" s="504"/>
      <c r="F61" s="504"/>
      <c r="G61" s="504"/>
      <c r="H61" s="504"/>
      <c r="I61" s="504"/>
      <c r="J61" s="504"/>
      <c r="K61" s="504"/>
      <c r="L61" s="504"/>
      <c r="M61" s="504"/>
      <c r="N61" s="504"/>
      <c r="O61" s="504"/>
      <c r="P61" s="504"/>
      <c r="Q61" s="504"/>
      <c r="R61" s="504"/>
      <c r="S61" s="504"/>
      <c r="T61" s="504"/>
      <c r="U61" s="504"/>
      <c r="V61" s="504"/>
      <c r="W61" s="504"/>
      <c r="X61" s="504"/>
      <c r="Y61" s="504"/>
      <c r="Z61" s="504"/>
      <c r="AA61" s="504"/>
      <c r="AB61" s="504"/>
    </row>
    <row r="62" spans="1:28" ht="107.5" customHeight="1" x14ac:dyDescent="0.35">
      <c r="A62" s="280"/>
      <c r="B62" s="714" t="s">
        <v>856</v>
      </c>
      <c r="C62" s="715"/>
      <c r="D62" s="715"/>
      <c r="E62" s="715"/>
      <c r="F62" s="715"/>
      <c r="G62" s="715"/>
      <c r="H62" s="715" t="s">
        <v>857</v>
      </c>
      <c r="I62" s="715"/>
      <c r="J62" s="715"/>
      <c r="K62" s="715"/>
      <c r="L62" s="715"/>
      <c r="M62" s="715"/>
      <c r="N62" s="715"/>
      <c r="O62" s="715"/>
      <c r="P62" s="715"/>
      <c r="Q62" s="715"/>
      <c r="R62" s="718"/>
      <c r="S62" s="714" t="s">
        <v>858</v>
      </c>
      <c r="T62" s="715"/>
      <c r="U62" s="715"/>
      <c r="V62" s="715"/>
      <c r="W62" s="715"/>
      <c r="X62" s="715"/>
      <c r="Y62" s="715"/>
      <c r="Z62" s="715"/>
      <c r="AA62" s="715"/>
      <c r="AB62" s="715"/>
    </row>
    <row r="63" spans="1:28" ht="14.5" customHeight="1" thickBot="1" x14ac:dyDescent="0.4">
      <c r="A63" s="280"/>
      <c r="B63" s="716"/>
      <c r="C63" s="717"/>
      <c r="D63" s="717"/>
      <c r="E63" s="717"/>
      <c r="F63" s="717"/>
      <c r="G63" s="717"/>
      <c r="H63" s="717"/>
      <c r="I63" s="717"/>
      <c r="J63" s="717"/>
      <c r="K63" s="717"/>
      <c r="L63" s="717"/>
      <c r="M63" s="717"/>
      <c r="N63" s="717"/>
      <c r="O63" s="717"/>
      <c r="P63" s="717"/>
      <c r="Q63" s="717"/>
      <c r="R63" s="719"/>
      <c r="S63" s="716"/>
      <c r="T63" s="717"/>
      <c r="U63" s="717"/>
      <c r="V63" s="717"/>
      <c r="W63" s="717"/>
      <c r="X63" s="717"/>
      <c r="Y63" s="717"/>
      <c r="Z63" s="717"/>
      <c r="AA63" s="717"/>
      <c r="AB63" s="717"/>
    </row>
    <row r="64" spans="1:28" ht="130.5" customHeight="1" thickBot="1" x14ac:dyDescent="0.4">
      <c r="A64" s="280"/>
      <c r="B64" s="537">
        <v>19.54</v>
      </c>
      <c r="C64" s="538"/>
      <c r="D64" s="538"/>
      <c r="E64" s="538"/>
      <c r="F64" s="538"/>
      <c r="G64" s="2145"/>
      <c r="H64" s="902" t="s">
        <v>1514</v>
      </c>
      <c r="I64" s="903"/>
      <c r="J64" s="903"/>
      <c r="K64" s="903"/>
      <c r="L64" s="903"/>
      <c r="M64" s="903"/>
      <c r="N64" s="903"/>
      <c r="O64" s="903"/>
      <c r="P64" s="903"/>
      <c r="Q64" s="903"/>
      <c r="R64" s="904"/>
      <c r="S64" s="1242" t="s">
        <v>1515</v>
      </c>
      <c r="T64" s="1243"/>
      <c r="U64" s="1243"/>
      <c r="V64" s="1243"/>
      <c r="W64" s="1243"/>
      <c r="X64" s="1243"/>
      <c r="Y64" s="1243"/>
      <c r="Z64" s="1243"/>
      <c r="AA64" s="1243"/>
      <c r="AB64" s="1243"/>
    </row>
    <row r="65" spans="1:28" ht="15" thickBot="1" x14ac:dyDescent="0.4">
      <c r="A65" s="280"/>
      <c r="B65" s="700"/>
      <c r="C65" s="701"/>
      <c r="D65" s="701"/>
      <c r="E65" s="701"/>
      <c r="F65" s="701"/>
      <c r="G65" s="701"/>
      <c r="H65" s="701"/>
      <c r="I65" s="701"/>
      <c r="J65" s="701"/>
      <c r="K65" s="701"/>
      <c r="L65" s="701"/>
      <c r="M65" s="701"/>
      <c r="N65" s="701"/>
      <c r="O65" s="701"/>
      <c r="P65" s="701"/>
      <c r="Q65" s="701"/>
      <c r="R65" s="701"/>
      <c r="S65" s="701"/>
      <c r="T65" s="701"/>
      <c r="U65" s="701"/>
      <c r="V65" s="701"/>
      <c r="W65" s="701"/>
      <c r="X65" s="701"/>
      <c r="Y65" s="701"/>
      <c r="Z65" s="701"/>
      <c r="AA65" s="701"/>
      <c r="AB65" s="701"/>
    </row>
    <row r="66" spans="1:28" ht="14.5" customHeight="1" x14ac:dyDescent="0.35">
      <c r="A66" s="671"/>
      <c r="B66" s="702" t="s">
        <v>861</v>
      </c>
      <c r="C66" s="703"/>
      <c r="D66" s="703"/>
      <c r="E66" s="703"/>
      <c r="F66" s="703"/>
      <c r="G66" s="703"/>
      <c r="H66" s="704"/>
      <c r="I66" s="867" t="s">
        <v>1103</v>
      </c>
      <c r="J66" s="868"/>
      <c r="K66" s="868"/>
      <c r="L66" s="868"/>
      <c r="M66" s="868"/>
      <c r="N66" s="868"/>
      <c r="O66" s="868"/>
      <c r="P66" s="869"/>
      <c r="Q66" s="702" t="s">
        <v>863</v>
      </c>
      <c r="R66" s="703"/>
      <c r="S66" s="703"/>
      <c r="T66" s="703"/>
      <c r="U66" s="704"/>
      <c r="V66" s="548" t="s">
        <v>1106</v>
      </c>
      <c r="W66" s="549"/>
      <c r="X66" s="549"/>
      <c r="Y66" s="549"/>
      <c r="Z66" s="549"/>
      <c r="AA66" s="549"/>
      <c r="AB66" s="549"/>
    </row>
    <row r="67" spans="1:28" ht="14.5" customHeight="1" x14ac:dyDescent="0.35">
      <c r="A67" s="671"/>
      <c r="B67" s="705"/>
      <c r="C67" s="706"/>
      <c r="D67" s="706"/>
      <c r="E67" s="706"/>
      <c r="F67" s="706"/>
      <c r="G67" s="706"/>
      <c r="H67" s="707"/>
      <c r="I67" s="870" t="s">
        <v>1457</v>
      </c>
      <c r="J67" s="871"/>
      <c r="K67" s="871"/>
      <c r="L67" s="871"/>
      <c r="M67" s="871"/>
      <c r="N67" s="871"/>
      <c r="O67" s="871"/>
      <c r="P67" s="872"/>
      <c r="Q67" s="705"/>
      <c r="R67" s="706"/>
      <c r="S67" s="706"/>
      <c r="T67" s="706"/>
      <c r="U67" s="707"/>
      <c r="V67" s="911" t="s">
        <v>1108</v>
      </c>
      <c r="W67" s="842"/>
      <c r="X67" s="842"/>
      <c r="Y67" s="842"/>
      <c r="Z67" s="842"/>
      <c r="AA67" s="842"/>
      <c r="AB67" s="842"/>
    </row>
    <row r="68" spans="1:28" ht="14.5" customHeight="1" x14ac:dyDescent="0.35">
      <c r="A68" s="280"/>
      <c r="B68" s="705"/>
      <c r="C68" s="706"/>
      <c r="D68" s="706"/>
      <c r="E68" s="706"/>
      <c r="F68" s="706"/>
      <c r="G68" s="706"/>
      <c r="H68" s="707"/>
      <c r="I68" s="870" t="s">
        <v>1105</v>
      </c>
      <c r="J68" s="871"/>
      <c r="K68" s="871"/>
      <c r="L68" s="871"/>
      <c r="M68" s="871"/>
      <c r="N68" s="871"/>
      <c r="O68" s="871"/>
      <c r="P68" s="872"/>
      <c r="Q68" s="705"/>
      <c r="R68" s="706"/>
      <c r="S68" s="706"/>
      <c r="T68" s="706"/>
      <c r="U68" s="707"/>
      <c r="V68" s="911" t="s">
        <v>1108</v>
      </c>
      <c r="W68" s="842"/>
      <c r="X68" s="842"/>
      <c r="Y68" s="842"/>
      <c r="Z68" s="842"/>
      <c r="AA68" s="842"/>
      <c r="AB68" s="842"/>
    </row>
    <row r="69" spans="1:28" x14ac:dyDescent="0.35">
      <c r="A69" s="280"/>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row>
    <row r="70" spans="1:28" x14ac:dyDescent="0.35">
      <c r="A70" s="280"/>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row>
    <row r="71" spans="1:28" x14ac:dyDescent="0.35">
      <c r="A71" s="280"/>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row>
    <row r="72" spans="1:28" x14ac:dyDescent="0.35">
      <c r="A72" s="280"/>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row>
    <row r="73" spans="1:28" x14ac:dyDescent="0.35">
      <c r="A73" s="280"/>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row>
    <row r="74" spans="1:28" x14ac:dyDescent="0.35">
      <c r="A74" s="280"/>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row>
    <row r="75" spans="1:28" x14ac:dyDescent="0.35">
      <c r="A75" s="280"/>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row>
    <row r="76" spans="1:28" x14ac:dyDescent="0.35">
      <c r="A76" s="280"/>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row>
    <row r="77" spans="1:28" x14ac:dyDescent="0.35">
      <c r="A77" s="280"/>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row>
    <row r="78" spans="1:28" x14ac:dyDescent="0.35">
      <c r="A78" s="280"/>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row>
    <row r="79" spans="1:28" x14ac:dyDescent="0.35">
      <c r="A79" s="280"/>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row>
    <row r="80" spans="1:28" x14ac:dyDescent="0.35">
      <c r="A80" s="280"/>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row>
    <row r="81" spans="1:28" x14ac:dyDescent="0.35">
      <c r="A81" s="280"/>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row>
    <row r="82" spans="1:28" x14ac:dyDescent="0.35">
      <c r="A82" s="280"/>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row>
    <row r="83" spans="1:28" x14ac:dyDescent="0.35">
      <c r="A83" s="280"/>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row>
    <row r="84" spans="1:28" x14ac:dyDescent="0.35">
      <c r="A84" s="280"/>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row>
    <row r="85" spans="1:28" x14ac:dyDescent="0.35">
      <c r="A85" s="280"/>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row>
    <row r="86" spans="1:28" x14ac:dyDescent="0.35">
      <c r="A86" s="280"/>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row>
    <row r="87" spans="1:28" x14ac:dyDescent="0.35">
      <c r="A87" s="280"/>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row>
    <row r="88" spans="1:28" x14ac:dyDescent="0.35">
      <c r="A88" s="280"/>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row>
    <row r="89" spans="1:28" x14ac:dyDescent="0.35">
      <c r="A89" s="280"/>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row>
    <row r="90" spans="1:28" x14ac:dyDescent="0.35">
      <c r="A90" s="280"/>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row>
    <row r="91" spans="1:28" x14ac:dyDescent="0.35">
      <c r="A91" s="280"/>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row>
    <row r="92" spans="1:28" x14ac:dyDescent="0.35">
      <c r="A92" s="280"/>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row>
    <row r="93" spans="1:28" x14ac:dyDescent="0.35">
      <c r="A93" s="280"/>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row>
    <row r="104" ht="6" customHeight="1" x14ac:dyDescent="0.35"/>
  </sheetData>
  <mergeCells count="135">
    <mergeCell ref="B13:AB13"/>
    <mergeCell ref="B14:H15"/>
    <mergeCell ref="I14:U15"/>
    <mergeCell ref="V14:AB14"/>
    <mergeCell ref="V15:AB15"/>
    <mergeCell ref="B16:AB16"/>
    <mergeCell ref="B2:G4"/>
    <mergeCell ref="H2:AB2"/>
    <mergeCell ref="H3:O3"/>
    <mergeCell ref="P3:AB3"/>
    <mergeCell ref="H4:AB4"/>
    <mergeCell ref="B8:AB8"/>
    <mergeCell ref="B35:AB35"/>
    <mergeCell ref="B36:G36"/>
    <mergeCell ref="K36:AB36"/>
    <mergeCell ref="K32:N32"/>
    <mergeCell ref="O32:R32"/>
    <mergeCell ref="S32:T32"/>
    <mergeCell ref="U32:W32"/>
    <mergeCell ref="X32:Y32"/>
    <mergeCell ref="B26:M26"/>
    <mergeCell ref="N26:AB26"/>
    <mergeCell ref="B27:AB27"/>
    <mergeCell ref="B28:H29"/>
    <mergeCell ref="I28:L29"/>
    <mergeCell ref="M28:W28"/>
    <mergeCell ref="X28:AB28"/>
    <mergeCell ref="M29:W29"/>
    <mergeCell ref="B1:D1"/>
    <mergeCell ref="E1:G1"/>
    <mergeCell ref="B5:AB5"/>
    <mergeCell ref="B6:H7"/>
    <mergeCell ref="I6:I7"/>
    <mergeCell ref="J6:K7"/>
    <mergeCell ref="L6:AB7"/>
    <mergeCell ref="B64:G64"/>
    <mergeCell ref="H64:R64"/>
    <mergeCell ref="S64:AB64"/>
    <mergeCell ref="B62:G63"/>
    <mergeCell ref="H62:R63"/>
    <mergeCell ref="S62:AB63"/>
    <mergeCell ref="B59:G59"/>
    <mergeCell ref="H59:I59"/>
    <mergeCell ref="J59:M59"/>
    <mergeCell ref="N59:U59"/>
    <mergeCell ref="V59:AB59"/>
    <mergeCell ref="B60:G60"/>
    <mergeCell ref="H60:I60"/>
    <mergeCell ref="J60:M60"/>
    <mergeCell ref="N60:U60"/>
    <mergeCell ref="V60:AB60"/>
    <mergeCell ref="B61:AB61"/>
    <mergeCell ref="B9:H9"/>
    <mergeCell ref="I9:AB9"/>
    <mergeCell ref="B10:AB10"/>
    <mergeCell ref="B11:H12"/>
    <mergeCell ref="I11:P12"/>
    <mergeCell ref="Q11:U11"/>
    <mergeCell ref="V11:Y11"/>
    <mergeCell ref="Z11:AB11"/>
    <mergeCell ref="Q12:U12"/>
    <mergeCell ref="V12:Y12"/>
    <mergeCell ref="Z12:AB12"/>
    <mergeCell ref="B22:AB22"/>
    <mergeCell ref="B23:H23"/>
    <mergeCell ref="I23:AB23"/>
    <mergeCell ref="B24:AB24"/>
    <mergeCell ref="B25:L25"/>
    <mergeCell ref="N25:AB25"/>
    <mergeCell ref="B17:H17"/>
    <mergeCell ref="I17:AB17"/>
    <mergeCell ref="B18:AB18"/>
    <mergeCell ref="B19:H19"/>
    <mergeCell ref="I19:AB19"/>
    <mergeCell ref="B20:AB20"/>
    <mergeCell ref="B21:G21"/>
    <mergeCell ref="H21:J21"/>
    <mergeCell ref="K21:T21"/>
    <mergeCell ref="U21:AB21"/>
    <mergeCell ref="B39:G39"/>
    <mergeCell ref="K39:AB39"/>
    <mergeCell ref="B40:G40"/>
    <mergeCell ref="K40:AB40"/>
    <mergeCell ref="B41:G41"/>
    <mergeCell ref="K41:AB41"/>
    <mergeCell ref="X29:AB29"/>
    <mergeCell ref="B30:AB30"/>
    <mergeCell ref="B31:J33"/>
    <mergeCell ref="K31:R31"/>
    <mergeCell ref="S31:W31"/>
    <mergeCell ref="X31:AB31"/>
    <mergeCell ref="Z32:AB32"/>
    <mergeCell ref="K33:N33"/>
    <mergeCell ref="O33:R33"/>
    <mergeCell ref="S33:T33"/>
    <mergeCell ref="U33:W33"/>
    <mergeCell ref="X33:Y33"/>
    <mergeCell ref="Z33:AB33"/>
    <mergeCell ref="B37:G37"/>
    <mergeCell ref="K37:AB37"/>
    <mergeCell ref="B38:G38"/>
    <mergeCell ref="K38:AB38"/>
    <mergeCell ref="B34:AB34"/>
    <mergeCell ref="B42:AB42"/>
    <mergeCell ref="B43:AB43"/>
    <mergeCell ref="B44:AB53"/>
    <mergeCell ref="B54:AB54"/>
    <mergeCell ref="A55:A56"/>
    <mergeCell ref="B55:G56"/>
    <mergeCell ref="H55:I55"/>
    <mergeCell ref="H56:I56"/>
    <mergeCell ref="J55:M55"/>
    <mergeCell ref="J56:M56"/>
    <mergeCell ref="N55:U56"/>
    <mergeCell ref="V55:AB56"/>
    <mergeCell ref="B58:G58"/>
    <mergeCell ref="H58:I58"/>
    <mergeCell ref="J58:M58"/>
    <mergeCell ref="N58:U58"/>
    <mergeCell ref="V58:AB58"/>
    <mergeCell ref="B57:G57"/>
    <mergeCell ref="H57:I57"/>
    <mergeCell ref="J57:M57"/>
    <mergeCell ref="N57:U57"/>
    <mergeCell ref="V57:AB57"/>
    <mergeCell ref="B65:AB65"/>
    <mergeCell ref="A66:A67"/>
    <mergeCell ref="B66:H68"/>
    <mergeCell ref="I66:P66"/>
    <mergeCell ref="I67:P67"/>
    <mergeCell ref="I68:P68"/>
    <mergeCell ref="Q66:U68"/>
    <mergeCell ref="V66:AB66"/>
    <mergeCell ref="V67:AB67"/>
    <mergeCell ref="V68:AB68"/>
  </mergeCells>
  <pageMargins left="0.7" right="0.7" top="0.75" bottom="0.75" header="0.3" footer="0.3"/>
  <drawing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D103"/>
  <sheetViews>
    <sheetView zoomScale="70" zoomScaleNormal="70" workbookViewId="0">
      <selection activeCell="I37" sqref="I37:I41"/>
    </sheetView>
  </sheetViews>
  <sheetFormatPr baseColWidth="10" defaultColWidth="3.7265625" defaultRowHeight="14.5" x14ac:dyDescent="0.35"/>
  <cols>
    <col min="1" max="1" width="3.7265625" style="136"/>
    <col min="2" max="2" width="2.81640625" style="136" customWidth="1"/>
    <col min="3" max="6" width="2.7265625" style="136" customWidth="1"/>
    <col min="7" max="7" width="4.26953125" style="136" customWidth="1"/>
    <col min="8" max="8" width="15.81640625" style="136" customWidth="1"/>
    <col min="9" max="9" width="13.453125" style="136" customWidth="1"/>
    <col min="10" max="10" width="15" style="136" customWidth="1"/>
    <col min="11" max="12" width="3.453125" style="136" customWidth="1"/>
    <col min="13" max="15" width="2.7265625" style="136" customWidth="1"/>
    <col min="16" max="16" width="3.453125" style="136" customWidth="1"/>
    <col min="17" max="17" width="3.54296875" style="136" customWidth="1"/>
    <col min="18" max="18" width="3.7265625" style="136"/>
    <col min="19" max="19" width="3.26953125" style="136" customWidth="1"/>
    <col min="20" max="20" width="7.453125" style="136" customWidth="1"/>
    <col min="21" max="21" width="3.54296875" style="136" customWidth="1"/>
    <col min="22" max="22" width="3.7265625" style="136"/>
    <col min="23" max="25" width="5" style="136" customWidth="1"/>
    <col min="26" max="26" width="6.7265625" style="136" customWidth="1"/>
    <col min="27" max="27" width="4.1796875" style="136" customWidth="1"/>
    <col min="28" max="28" width="1.26953125" style="136" customWidth="1"/>
    <col min="29" max="29" width="21.7265625" style="136" customWidth="1"/>
    <col min="30" max="30" width="18.453125" style="136" customWidth="1"/>
    <col min="31" max="16384" width="3.7265625" style="136"/>
  </cols>
  <sheetData>
    <row r="1" spans="1:30" ht="15" thickBot="1" x14ac:dyDescent="0.4">
      <c r="A1" s="280"/>
      <c r="B1" s="518"/>
      <c r="C1" s="518"/>
      <c r="D1" s="518"/>
      <c r="E1" s="518"/>
      <c r="F1" s="518"/>
      <c r="G1" s="518"/>
      <c r="H1" s="280"/>
      <c r="I1" s="280"/>
      <c r="J1" s="280"/>
      <c r="K1" s="280"/>
      <c r="L1" s="280"/>
      <c r="M1" s="280"/>
      <c r="N1" s="280"/>
      <c r="O1" s="280"/>
      <c r="P1" s="280"/>
      <c r="Q1" s="280"/>
      <c r="R1" s="280"/>
      <c r="S1" s="280"/>
      <c r="T1" s="280"/>
      <c r="U1" s="280"/>
      <c r="V1" s="280"/>
      <c r="W1" s="280"/>
      <c r="X1" s="280"/>
      <c r="Y1" s="280"/>
      <c r="Z1" s="280"/>
      <c r="AA1" s="280"/>
      <c r="AB1" s="280"/>
    </row>
    <row r="2" spans="1:30" ht="45.75" customHeight="1" x14ac:dyDescent="0.35">
      <c r="A2" s="280"/>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row>
    <row r="3" spans="1:30" ht="14.5" customHeight="1" x14ac:dyDescent="0.35">
      <c r="A3" s="280"/>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row>
    <row r="4" spans="1:30" ht="15" customHeight="1" thickBot="1" x14ac:dyDescent="0.4">
      <c r="A4" s="280"/>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row>
    <row r="5" spans="1:30" ht="15" thickBot="1" x14ac:dyDescent="0.4">
      <c r="A5" s="280"/>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row>
    <row r="6" spans="1:30" ht="8.25" customHeight="1" x14ac:dyDescent="0.35">
      <c r="A6" s="280"/>
      <c r="B6" s="488" t="s">
        <v>820</v>
      </c>
      <c r="C6" s="489"/>
      <c r="D6" s="489"/>
      <c r="E6" s="489"/>
      <c r="F6" s="489"/>
      <c r="G6" s="489"/>
      <c r="H6" s="490"/>
      <c r="I6" s="2343" t="s">
        <v>1516</v>
      </c>
      <c r="J6" s="488" t="s">
        <v>4</v>
      </c>
      <c r="K6" s="490"/>
      <c r="L6" s="544" t="s">
        <v>1517</v>
      </c>
      <c r="M6" s="545"/>
      <c r="N6" s="545"/>
      <c r="O6" s="545"/>
      <c r="P6" s="545"/>
      <c r="Q6" s="545"/>
      <c r="R6" s="545"/>
      <c r="S6" s="545"/>
      <c r="T6" s="545"/>
      <c r="U6" s="545"/>
      <c r="V6" s="545"/>
      <c r="W6" s="545"/>
      <c r="X6" s="545"/>
      <c r="Y6" s="545"/>
      <c r="Z6" s="545"/>
      <c r="AA6" s="545"/>
      <c r="AB6" s="545"/>
    </row>
    <row r="7" spans="1:30" ht="9" customHeight="1" thickBot="1" x14ac:dyDescent="0.4">
      <c r="A7" s="280"/>
      <c r="B7" s="491"/>
      <c r="C7" s="492"/>
      <c r="D7" s="492"/>
      <c r="E7" s="492"/>
      <c r="F7" s="492"/>
      <c r="G7" s="492"/>
      <c r="H7" s="493"/>
      <c r="I7" s="2344"/>
      <c r="J7" s="491"/>
      <c r="K7" s="493"/>
      <c r="L7" s="546"/>
      <c r="M7" s="547"/>
      <c r="N7" s="547"/>
      <c r="O7" s="547"/>
      <c r="P7" s="547"/>
      <c r="Q7" s="547"/>
      <c r="R7" s="547"/>
      <c r="S7" s="547"/>
      <c r="T7" s="547"/>
      <c r="U7" s="547"/>
      <c r="V7" s="547"/>
      <c r="W7" s="547"/>
      <c r="X7" s="547"/>
      <c r="Y7" s="547"/>
      <c r="Z7" s="547"/>
      <c r="AA7" s="547"/>
      <c r="AB7" s="547"/>
    </row>
    <row r="8" spans="1:30" ht="11.25" customHeight="1" thickBot="1" x14ac:dyDescent="0.4">
      <c r="A8" s="280"/>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row>
    <row r="9" spans="1:30" ht="28" customHeight="1" thickBot="1" x14ac:dyDescent="0.4">
      <c r="A9" s="280"/>
      <c r="B9" s="500" t="s">
        <v>822</v>
      </c>
      <c r="C9" s="501"/>
      <c r="D9" s="501"/>
      <c r="E9" s="501"/>
      <c r="F9" s="501"/>
      <c r="G9" s="501"/>
      <c r="H9" s="502"/>
      <c r="I9" s="2472" t="s">
        <v>823</v>
      </c>
      <c r="J9" s="2473"/>
      <c r="K9" s="2473"/>
      <c r="L9" s="2473"/>
      <c r="M9" s="2473"/>
      <c r="N9" s="2473"/>
      <c r="O9" s="2473"/>
      <c r="P9" s="2473"/>
      <c r="Q9" s="2473"/>
      <c r="R9" s="2473"/>
      <c r="S9" s="2473"/>
      <c r="T9" s="2473"/>
      <c r="U9" s="2473"/>
      <c r="V9" s="2473"/>
      <c r="W9" s="2473"/>
      <c r="X9" s="2473"/>
      <c r="Y9" s="2473"/>
      <c r="Z9" s="2473"/>
      <c r="AA9" s="2473"/>
      <c r="AB9" s="2473"/>
    </row>
    <row r="10" spans="1:30" ht="15" customHeight="1" thickBot="1" x14ac:dyDescent="0.4">
      <c r="A10" s="280"/>
      <c r="B10" s="729"/>
      <c r="C10" s="730"/>
      <c r="D10" s="730"/>
      <c r="E10" s="730"/>
      <c r="F10" s="730"/>
      <c r="G10" s="730"/>
      <c r="H10" s="730"/>
      <c r="I10" s="730"/>
      <c r="J10" s="730"/>
      <c r="K10" s="730"/>
      <c r="L10" s="730"/>
      <c r="M10" s="730"/>
      <c r="N10" s="730"/>
      <c r="O10" s="730"/>
      <c r="P10" s="730"/>
      <c r="Q10" s="730"/>
      <c r="R10" s="730"/>
      <c r="S10" s="730"/>
      <c r="T10" s="730"/>
      <c r="U10" s="730"/>
      <c r="V10" s="730"/>
      <c r="W10" s="730"/>
      <c r="X10" s="730"/>
      <c r="Y10" s="730"/>
      <c r="Z10" s="730"/>
      <c r="AA10" s="730"/>
      <c r="AB10" s="730"/>
    </row>
    <row r="11" spans="1:30" ht="20" customHeight="1" thickBot="1" x14ac:dyDescent="0.4">
      <c r="A11" s="280"/>
      <c r="B11" s="488" t="s">
        <v>5</v>
      </c>
      <c r="C11" s="489"/>
      <c r="D11" s="489"/>
      <c r="E11" s="489"/>
      <c r="F11" s="489"/>
      <c r="G11" s="489"/>
      <c r="H11" s="490"/>
      <c r="I11" s="548" t="s">
        <v>750</v>
      </c>
      <c r="J11" s="549"/>
      <c r="K11" s="549"/>
      <c r="L11" s="549"/>
      <c r="M11" s="549"/>
      <c r="N11" s="549"/>
      <c r="O11" s="549"/>
      <c r="P11" s="550"/>
      <c r="Q11" s="500" t="s">
        <v>460</v>
      </c>
      <c r="R11" s="501"/>
      <c r="S11" s="501"/>
      <c r="T11" s="501"/>
      <c r="U11" s="502"/>
      <c r="V11" s="500" t="s">
        <v>7</v>
      </c>
      <c r="W11" s="501"/>
      <c r="X11" s="501"/>
      <c r="Y11" s="502"/>
      <c r="Z11" s="500" t="s">
        <v>8</v>
      </c>
      <c r="AA11" s="501"/>
      <c r="AB11" s="501"/>
    </row>
    <row r="12" spans="1:30" ht="14" customHeight="1" thickBot="1" x14ac:dyDescent="0.4">
      <c r="A12" s="280"/>
      <c r="B12" s="491"/>
      <c r="C12" s="492"/>
      <c r="D12" s="492"/>
      <c r="E12" s="492"/>
      <c r="F12" s="492"/>
      <c r="G12" s="492"/>
      <c r="H12" s="493"/>
      <c r="I12" s="551"/>
      <c r="J12" s="552"/>
      <c r="K12" s="552"/>
      <c r="L12" s="552"/>
      <c r="M12" s="552"/>
      <c r="N12" s="552"/>
      <c r="O12" s="552"/>
      <c r="P12" s="553"/>
      <c r="Q12" s="517" t="s">
        <v>266</v>
      </c>
      <c r="R12" s="485"/>
      <c r="S12" s="485"/>
      <c r="T12" s="485"/>
      <c r="U12" s="541"/>
      <c r="V12" s="517" t="s">
        <v>751</v>
      </c>
      <c r="W12" s="485"/>
      <c r="X12" s="485"/>
      <c r="Y12" s="541"/>
      <c r="Z12" s="517">
        <v>2</v>
      </c>
      <c r="AA12" s="485"/>
      <c r="AB12" s="485"/>
    </row>
    <row r="13" spans="1:30" ht="15" customHeight="1" thickBot="1" x14ac:dyDescent="0.4">
      <c r="A13" s="280"/>
      <c r="B13" s="729"/>
      <c r="C13" s="730"/>
      <c r="D13" s="730"/>
      <c r="E13" s="730"/>
      <c r="F13" s="730"/>
      <c r="G13" s="730"/>
      <c r="H13" s="730"/>
      <c r="I13" s="730"/>
      <c r="J13" s="730"/>
      <c r="K13" s="730"/>
      <c r="L13" s="730"/>
      <c r="M13" s="730"/>
      <c r="N13" s="730"/>
      <c r="O13" s="730"/>
      <c r="P13" s="730"/>
      <c r="Q13" s="730"/>
      <c r="R13" s="730"/>
      <c r="S13" s="730"/>
      <c r="T13" s="730"/>
      <c r="U13" s="730"/>
      <c r="V13" s="730"/>
      <c r="W13" s="730"/>
      <c r="X13" s="730"/>
      <c r="Y13" s="730"/>
      <c r="Z13" s="730"/>
      <c r="AA13" s="730"/>
      <c r="AB13" s="730"/>
    </row>
    <row r="14" spans="1:30" ht="42.65" customHeight="1" thickBot="1" x14ac:dyDescent="0.4">
      <c r="A14" s="280"/>
      <c r="B14" s="488" t="s">
        <v>10</v>
      </c>
      <c r="C14" s="489"/>
      <c r="D14" s="489"/>
      <c r="E14" s="489"/>
      <c r="F14" s="489"/>
      <c r="G14" s="489"/>
      <c r="H14" s="490"/>
      <c r="I14" s="667" t="s">
        <v>752</v>
      </c>
      <c r="J14" s="668"/>
      <c r="K14" s="668"/>
      <c r="L14" s="668"/>
      <c r="M14" s="668"/>
      <c r="N14" s="668"/>
      <c r="O14" s="668"/>
      <c r="P14" s="668"/>
      <c r="Q14" s="668"/>
      <c r="R14" s="668"/>
      <c r="S14" s="668"/>
      <c r="T14" s="668"/>
      <c r="U14" s="782"/>
      <c r="V14" s="500" t="s">
        <v>824</v>
      </c>
      <c r="W14" s="501"/>
      <c r="X14" s="501"/>
      <c r="Y14" s="501"/>
      <c r="Z14" s="501"/>
      <c r="AA14" s="501"/>
      <c r="AB14" s="501"/>
      <c r="AC14" s="145"/>
      <c r="AD14" s="146"/>
    </row>
    <row r="15" spans="1:30" ht="14" customHeight="1" thickBot="1" x14ac:dyDescent="0.4">
      <c r="A15" s="280"/>
      <c r="B15" s="491"/>
      <c r="C15" s="492"/>
      <c r="D15" s="492"/>
      <c r="E15" s="492"/>
      <c r="F15" s="492"/>
      <c r="G15" s="492"/>
      <c r="H15" s="493"/>
      <c r="I15" s="669"/>
      <c r="J15" s="670"/>
      <c r="K15" s="670"/>
      <c r="L15" s="670"/>
      <c r="M15" s="670"/>
      <c r="N15" s="670"/>
      <c r="O15" s="670"/>
      <c r="P15" s="670"/>
      <c r="Q15" s="670"/>
      <c r="R15" s="670"/>
      <c r="S15" s="670"/>
      <c r="T15" s="670"/>
      <c r="U15" s="783"/>
      <c r="V15" s="514" t="s">
        <v>123</v>
      </c>
      <c r="W15" s="515"/>
      <c r="X15" s="515"/>
      <c r="Y15" s="515"/>
      <c r="Z15" s="515"/>
      <c r="AA15" s="515"/>
      <c r="AB15" s="515"/>
      <c r="AC15" s="95"/>
      <c r="AD15" s="95"/>
    </row>
    <row r="16" spans="1:30" ht="8" customHeight="1" thickBot="1" x14ac:dyDescent="0.4">
      <c r="A16" s="280"/>
      <c r="B16" s="729"/>
      <c r="C16" s="730"/>
      <c r="D16" s="730"/>
      <c r="E16" s="730"/>
      <c r="F16" s="730"/>
      <c r="G16" s="730"/>
      <c r="H16" s="730"/>
      <c r="I16" s="730"/>
      <c r="J16" s="730"/>
      <c r="K16" s="730"/>
      <c r="L16" s="730"/>
      <c r="M16" s="730"/>
      <c r="N16" s="730"/>
      <c r="O16" s="730"/>
      <c r="P16" s="730"/>
      <c r="Q16" s="730"/>
      <c r="R16" s="730"/>
      <c r="S16" s="730"/>
      <c r="T16" s="730"/>
      <c r="U16" s="730"/>
      <c r="V16" s="730"/>
      <c r="W16" s="730"/>
      <c r="X16" s="730"/>
      <c r="Y16" s="730"/>
      <c r="Z16" s="730"/>
      <c r="AA16" s="730"/>
      <c r="AB16" s="2471"/>
      <c r="AC16" s="2474"/>
      <c r="AD16" s="147"/>
    </row>
    <row r="17" spans="1:30" ht="28" customHeight="1" thickBot="1" x14ac:dyDescent="0.4">
      <c r="A17" s="280"/>
      <c r="B17" s="500" t="s">
        <v>13</v>
      </c>
      <c r="C17" s="501"/>
      <c r="D17" s="501"/>
      <c r="E17" s="501"/>
      <c r="F17" s="501"/>
      <c r="G17" s="501"/>
      <c r="H17" s="502"/>
      <c r="I17" s="517" t="s">
        <v>753</v>
      </c>
      <c r="J17" s="485"/>
      <c r="K17" s="485"/>
      <c r="L17" s="485"/>
      <c r="M17" s="485"/>
      <c r="N17" s="485"/>
      <c r="O17" s="485"/>
      <c r="P17" s="485"/>
      <c r="Q17" s="485"/>
      <c r="R17" s="485"/>
      <c r="S17" s="485"/>
      <c r="T17" s="485"/>
      <c r="U17" s="485"/>
      <c r="V17" s="485"/>
      <c r="W17" s="485"/>
      <c r="X17" s="485"/>
      <c r="Y17" s="485"/>
      <c r="Z17" s="485"/>
      <c r="AA17" s="485"/>
      <c r="AB17" s="1945"/>
      <c r="AC17" s="2474"/>
      <c r="AD17" s="95"/>
    </row>
    <row r="18" spans="1:30" ht="7" customHeight="1" thickBot="1" x14ac:dyDescent="0.4">
      <c r="A18" s="280"/>
      <c r="B18" s="729"/>
      <c r="C18" s="730"/>
      <c r="D18" s="730"/>
      <c r="E18" s="730"/>
      <c r="F18" s="730"/>
      <c r="G18" s="730"/>
      <c r="H18" s="730"/>
      <c r="I18" s="730"/>
      <c r="J18" s="730"/>
      <c r="K18" s="730"/>
      <c r="L18" s="730"/>
      <c r="M18" s="730"/>
      <c r="N18" s="730"/>
      <c r="O18" s="730"/>
      <c r="P18" s="730"/>
      <c r="Q18" s="730"/>
      <c r="R18" s="730"/>
      <c r="S18" s="730"/>
      <c r="T18" s="730"/>
      <c r="U18" s="730"/>
      <c r="V18" s="730"/>
      <c r="W18" s="730"/>
      <c r="X18" s="730"/>
      <c r="Y18" s="730"/>
      <c r="Z18" s="730"/>
      <c r="AA18" s="730"/>
      <c r="AB18" s="2471"/>
      <c r="AC18" s="2474"/>
      <c r="AD18" s="95"/>
    </row>
    <row r="19" spans="1:30" ht="56" customHeight="1" thickBot="1" x14ac:dyDescent="0.4">
      <c r="A19" s="280"/>
      <c r="B19" s="500" t="s">
        <v>826</v>
      </c>
      <c r="C19" s="501"/>
      <c r="D19" s="501"/>
      <c r="E19" s="501"/>
      <c r="F19" s="501"/>
      <c r="G19" s="501"/>
      <c r="H19" s="502"/>
      <c r="I19" s="517" t="s">
        <v>754</v>
      </c>
      <c r="J19" s="485"/>
      <c r="K19" s="485"/>
      <c r="L19" s="485"/>
      <c r="M19" s="485"/>
      <c r="N19" s="485"/>
      <c r="O19" s="485"/>
      <c r="P19" s="485"/>
      <c r="Q19" s="485"/>
      <c r="R19" s="485"/>
      <c r="S19" s="485"/>
      <c r="T19" s="485"/>
      <c r="U19" s="485"/>
      <c r="V19" s="485"/>
      <c r="W19" s="485"/>
      <c r="X19" s="485"/>
      <c r="Y19" s="485"/>
      <c r="Z19" s="485"/>
      <c r="AA19" s="485"/>
      <c r="AB19" s="485"/>
    </row>
    <row r="20" spans="1:30" ht="18" customHeight="1" thickBot="1" x14ac:dyDescent="0.4">
      <c r="A20" s="280"/>
      <c r="B20" s="729"/>
      <c r="C20" s="730"/>
      <c r="D20" s="730"/>
      <c r="E20" s="730"/>
      <c r="F20" s="730"/>
      <c r="G20" s="730"/>
      <c r="H20" s="730"/>
      <c r="I20" s="730"/>
      <c r="J20" s="730"/>
      <c r="K20" s="730"/>
      <c r="L20" s="730"/>
      <c r="M20" s="730"/>
      <c r="N20" s="730"/>
      <c r="O20" s="730"/>
      <c r="P20" s="730"/>
      <c r="Q20" s="730"/>
      <c r="R20" s="730"/>
      <c r="S20" s="730"/>
      <c r="T20" s="730"/>
      <c r="U20" s="730"/>
      <c r="V20" s="730"/>
      <c r="W20" s="730"/>
      <c r="X20" s="730"/>
      <c r="Y20" s="730"/>
      <c r="Z20" s="730"/>
      <c r="AA20" s="730"/>
      <c r="AB20" s="730"/>
    </row>
    <row r="21" spans="1:30" ht="28" customHeight="1" thickBot="1" x14ac:dyDescent="0.4">
      <c r="A21" s="280"/>
      <c r="B21" s="500" t="s">
        <v>463</v>
      </c>
      <c r="C21" s="501"/>
      <c r="D21" s="501"/>
      <c r="E21" s="501"/>
      <c r="F21" s="501"/>
      <c r="G21" s="502"/>
      <c r="H21" s="514" t="s">
        <v>57</v>
      </c>
      <c r="I21" s="515"/>
      <c r="J21" s="516"/>
      <c r="K21" s="500" t="s">
        <v>835</v>
      </c>
      <c r="L21" s="501"/>
      <c r="M21" s="501"/>
      <c r="N21" s="501"/>
      <c r="O21" s="501"/>
      <c r="P21" s="501"/>
      <c r="Q21" s="501"/>
      <c r="R21" s="501"/>
      <c r="S21" s="501"/>
      <c r="T21" s="502"/>
      <c r="U21" s="517" t="s">
        <v>30</v>
      </c>
      <c r="V21" s="485"/>
      <c r="W21" s="485"/>
      <c r="X21" s="485"/>
      <c r="Y21" s="485"/>
      <c r="Z21" s="485"/>
      <c r="AA21" s="485"/>
      <c r="AB21" s="485"/>
    </row>
    <row r="22" spans="1:30" ht="9" customHeight="1" thickBot="1" x14ac:dyDescent="0.4">
      <c r="A22" s="280"/>
      <c r="B22" s="50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row>
    <row r="23" spans="1:30" ht="31.5" customHeight="1" thickBot="1" x14ac:dyDescent="0.4">
      <c r="A23" s="280"/>
      <c r="B23" s="500" t="s">
        <v>836</v>
      </c>
      <c r="C23" s="501"/>
      <c r="D23" s="501"/>
      <c r="E23" s="501"/>
      <c r="F23" s="501"/>
      <c r="G23" s="501"/>
      <c r="H23" s="502"/>
      <c r="I23" s="517" t="s">
        <v>1518</v>
      </c>
      <c r="J23" s="485"/>
      <c r="K23" s="485"/>
      <c r="L23" s="485"/>
      <c r="M23" s="485"/>
      <c r="N23" s="485"/>
      <c r="O23" s="485"/>
      <c r="P23" s="485"/>
      <c r="Q23" s="485"/>
      <c r="R23" s="485"/>
      <c r="S23" s="485"/>
      <c r="T23" s="485"/>
      <c r="U23" s="485"/>
      <c r="V23" s="485"/>
      <c r="W23" s="485"/>
      <c r="X23" s="485"/>
      <c r="Y23" s="485"/>
      <c r="Z23" s="485"/>
      <c r="AA23" s="485"/>
      <c r="AB23" s="485"/>
    </row>
    <row r="24" spans="1:30" ht="21.75" customHeight="1" thickBot="1" x14ac:dyDescent="0.4">
      <c r="A24" s="280"/>
      <c r="B24" s="486"/>
      <c r="C24" s="487"/>
      <c r="D24" s="487"/>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row>
    <row r="25" spans="1:30" ht="14" customHeight="1" thickBot="1" x14ac:dyDescent="0.4">
      <c r="A25" s="280"/>
      <c r="B25" s="500" t="s">
        <v>268</v>
      </c>
      <c r="C25" s="501"/>
      <c r="D25" s="501"/>
      <c r="E25" s="501"/>
      <c r="F25" s="501"/>
      <c r="G25" s="501"/>
      <c r="H25" s="501"/>
      <c r="I25" s="501"/>
      <c r="J25" s="501"/>
      <c r="K25" s="501"/>
      <c r="L25" s="501"/>
      <c r="M25" s="223"/>
      <c r="N25" s="500" t="s">
        <v>24</v>
      </c>
      <c r="O25" s="501"/>
      <c r="P25" s="501"/>
      <c r="Q25" s="501"/>
      <c r="R25" s="501"/>
      <c r="S25" s="501"/>
      <c r="T25" s="501"/>
      <c r="U25" s="501"/>
      <c r="V25" s="501"/>
      <c r="W25" s="501"/>
      <c r="X25" s="501"/>
      <c r="Y25" s="501"/>
      <c r="Z25" s="501"/>
      <c r="AA25" s="501"/>
      <c r="AB25" s="501"/>
    </row>
    <row r="26" spans="1:30" ht="27.75" customHeight="1" thickBot="1" x14ac:dyDescent="0.4">
      <c r="A26" s="280"/>
      <c r="B26" s="483" t="s">
        <v>512</v>
      </c>
      <c r="C26" s="484"/>
      <c r="D26" s="484"/>
      <c r="E26" s="484"/>
      <c r="F26" s="484"/>
      <c r="G26" s="484"/>
      <c r="H26" s="484"/>
      <c r="I26" s="484"/>
      <c r="J26" s="484"/>
      <c r="K26" s="484"/>
      <c r="L26" s="484"/>
      <c r="M26" s="484"/>
      <c r="N26" s="485" t="s">
        <v>1519</v>
      </c>
      <c r="O26" s="485"/>
      <c r="P26" s="485"/>
      <c r="Q26" s="485"/>
      <c r="R26" s="485"/>
      <c r="S26" s="485"/>
      <c r="T26" s="485"/>
      <c r="U26" s="485"/>
      <c r="V26" s="485"/>
      <c r="W26" s="485"/>
      <c r="X26" s="485"/>
      <c r="Y26" s="485"/>
      <c r="Z26" s="485"/>
      <c r="AA26" s="485"/>
      <c r="AB26" s="485"/>
      <c r="AC26" s="148"/>
    </row>
    <row r="27" spans="1:30" ht="9" customHeight="1" thickBot="1" x14ac:dyDescent="0.4">
      <c r="A27" s="280"/>
      <c r="B27" s="486"/>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row>
    <row r="28" spans="1:30" ht="37.5" customHeight="1" thickBot="1" x14ac:dyDescent="0.4">
      <c r="A28" s="280"/>
      <c r="B28" s="488" t="s">
        <v>839</v>
      </c>
      <c r="C28" s="489"/>
      <c r="D28" s="489"/>
      <c r="E28" s="489"/>
      <c r="F28" s="489"/>
      <c r="G28" s="489"/>
      <c r="H28" s="490"/>
      <c r="I28" s="494">
        <v>0.7</v>
      </c>
      <c r="J28" s="495"/>
      <c r="K28" s="495"/>
      <c r="L28" s="496"/>
      <c r="M28" s="500" t="s">
        <v>22</v>
      </c>
      <c r="N28" s="501"/>
      <c r="O28" s="501"/>
      <c r="P28" s="501"/>
      <c r="Q28" s="501"/>
      <c r="R28" s="501"/>
      <c r="S28" s="501"/>
      <c r="T28" s="501"/>
      <c r="U28" s="501"/>
      <c r="V28" s="501"/>
      <c r="W28" s="502"/>
      <c r="X28" s="500" t="s">
        <v>18</v>
      </c>
      <c r="Y28" s="501"/>
      <c r="Z28" s="501"/>
      <c r="AA28" s="501"/>
      <c r="AB28" s="501"/>
    </row>
    <row r="29" spans="1:30" ht="10" customHeight="1" thickBot="1" x14ac:dyDescent="0.4">
      <c r="A29" s="280"/>
      <c r="B29" s="491"/>
      <c r="C29" s="492"/>
      <c r="D29" s="492"/>
      <c r="E29" s="492"/>
      <c r="F29" s="492"/>
      <c r="G29" s="492"/>
      <c r="H29" s="493"/>
      <c r="I29" s="497"/>
      <c r="J29" s="498"/>
      <c r="K29" s="498"/>
      <c r="L29" s="499"/>
      <c r="M29" s="2468" t="s">
        <v>755</v>
      </c>
      <c r="N29" s="2469"/>
      <c r="O29" s="2469"/>
      <c r="P29" s="2469"/>
      <c r="Q29" s="2469"/>
      <c r="R29" s="2469"/>
      <c r="S29" s="2469"/>
      <c r="T29" s="2469"/>
      <c r="U29" s="2469"/>
      <c r="V29" s="2469"/>
      <c r="W29" s="2470"/>
      <c r="X29" s="483" t="s">
        <v>123</v>
      </c>
      <c r="Y29" s="484"/>
      <c r="Z29" s="484"/>
      <c r="AA29" s="484"/>
      <c r="AB29" s="484"/>
    </row>
    <row r="30" spans="1:30" ht="15" customHeight="1" thickBot="1" x14ac:dyDescent="0.4">
      <c r="A30" s="280"/>
      <c r="B30" s="729"/>
      <c r="C30" s="730"/>
      <c r="D30" s="730"/>
      <c r="E30" s="730"/>
      <c r="F30" s="730"/>
      <c r="G30" s="730"/>
      <c r="H30" s="730"/>
      <c r="I30" s="730"/>
      <c r="J30" s="730"/>
      <c r="K30" s="730"/>
      <c r="L30" s="730"/>
      <c r="M30" s="730"/>
      <c r="N30" s="730"/>
      <c r="O30" s="730"/>
      <c r="P30" s="730"/>
      <c r="Q30" s="730"/>
      <c r="R30" s="730"/>
      <c r="S30" s="730"/>
      <c r="T30" s="730"/>
      <c r="U30" s="730"/>
      <c r="V30" s="730"/>
      <c r="W30" s="730"/>
      <c r="X30" s="730"/>
      <c r="Y30" s="730"/>
      <c r="Z30" s="730"/>
      <c r="AA30" s="730"/>
      <c r="AB30" s="730"/>
    </row>
    <row r="31" spans="1:30" ht="14.25" customHeight="1" thickBot="1" x14ac:dyDescent="0.4">
      <c r="A31" s="280"/>
      <c r="B31" s="560" t="s">
        <v>842</v>
      </c>
      <c r="C31" s="561"/>
      <c r="D31" s="561"/>
      <c r="E31" s="561"/>
      <c r="F31" s="561"/>
      <c r="G31" s="561"/>
      <c r="H31" s="561"/>
      <c r="I31" s="561"/>
      <c r="J31" s="562"/>
      <c r="K31" s="569" t="s">
        <v>35</v>
      </c>
      <c r="L31" s="570"/>
      <c r="M31" s="570"/>
      <c r="N31" s="570"/>
      <c r="O31" s="570"/>
      <c r="P31" s="570"/>
      <c r="Q31" s="570"/>
      <c r="R31" s="571"/>
      <c r="S31" s="572" t="s">
        <v>36</v>
      </c>
      <c r="T31" s="573"/>
      <c r="U31" s="573"/>
      <c r="V31" s="573"/>
      <c r="W31" s="574"/>
      <c r="X31" s="575" t="s">
        <v>37</v>
      </c>
      <c r="Y31" s="576"/>
      <c r="Z31" s="576"/>
      <c r="AA31" s="576"/>
      <c r="AB31" s="576"/>
    </row>
    <row r="32" spans="1:30" ht="15" customHeight="1" x14ac:dyDescent="0.35">
      <c r="A32" s="280"/>
      <c r="B32" s="563"/>
      <c r="C32" s="564"/>
      <c r="D32" s="564"/>
      <c r="E32" s="564"/>
      <c r="F32" s="564"/>
      <c r="G32" s="564"/>
      <c r="H32" s="564"/>
      <c r="I32" s="564"/>
      <c r="J32" s="565"/>
      <c r="K32" s="577" t="s">
        <v>38</v>
      </c>
      <c r="L32" s="578"/>
      <c r="M32" s="578"/>
      <c r="N32" s="579"/>
      <c r="O32" s="580" t="s">
        <v>39</v>
      </c>
      <c r="P32" s="578"/>
      <c r="Q32" s="578"/>
      <c r="R32" s="579"/>
      <c r="S32" s="580" t="s">
        <v>38</v>
      </c>
      <c r="T32" s="579"/>
      <c r="U32" s="580" t="s">
        <v>39</v>
      </c>
      <c r="V32" s="578"/>
      <c r="W32" s="579"/>
      <c r="X32" s="506" t="s">
        <v>38</v>
      </c>
      <c r="Y32" s="507"/>
      <c r="Z32" s="506" t="s">
        <v>39</v>
      </c>
      <c r="AA32" s="581"/>
      <c r="AB32" s="507"/>
    </row>
    <row r="33" spans="1:29" ht="6.75" customHeight="1" thickBot="1" x14ac:dyDescent="0.4">
      <c r="A33" s="280"/>
      <c r="B33" s="566"/>
      <c r="C33" s="567"/>
      <c r="D33" s="567"/>
      <c r="E33" s="567"/>
      <c r="F33" s="567"/>
      <c r="G33" s="567"/>
      <c r="H33" s="567"/>
      <c r="I33" s="567"/>
      <c r="J33" s="568"/>
      <c r="K33" s="582">
        <v>0</v>
      </c>
      <c r="L33" s="583"/>
      <c r="M33" s="583"/>
      <c r="N33" s="584"/>
      <c r="O33" s="749">
        <v>59</v>
      </c>
      <c r="P33" s="583"/>
      <c r="Q33" s="583"/>
      <c r="R33" s="584"/>
      <c r="S33" s="749">
        <v>60</v>
      </c>
      <c r="T33" s="584"/>
      <c r="U33" s="749">
        <v>79</v>
      </c>
      <c r="V33" s="583"/>
      <c r="W33" s="584"/>
      <c r="X33" s="749">
        <v>80</v>
      </c>
      <c r="Y33" s="584"/>
      <c r="Z33" s="749">
        <v>100</v>
      </c>
      <c r="AA33" s="583"/>
      <c r="AB33" s="584"/>
    </row>
    <row r="34" spans="1:29" s="127" customFormat="1" ht="15" customHeight="1" thickBot="1" x14ac:dyDescent="0.4">
      <c r="A34" s="280"/>
      <c r="B34" s="486"/>
      <c r="C34" s="487"/>
      <c r="D34" s="487"/>
      <c r="E34" s="487"/>
      <c r="F34" s="487"/>
      <c r="G34" s="487"/>
      <c r="H34" s="487"/>
      <c r="I34" s="487"/>
      <c r="J34" s="487"/>
      <c r="K34" s="487"/>
      <c r="L34" s="487"/>
      <c r="M34" s="487"/>
      <c r="N34" s="487"/>
      <c r="O34" s="487"/>
      <c r="P34" s="487"/>
      <c r="Q34" s="487"/>
      <c r="R34" s="487"/>
      <c r="S34" s="487"/>
      <c r="T34" s="487"/>
      <c r="U34" s="487"/>
      <c r="V34" s="487"/>
      <c r="W34" s="487"/>
      <c r="X34" s="487"/>
      <c r="Y34" s="487"/>
      <c r="Z34" s="487"/>
      <c r="AA34" s="487"/>
      <c r="AB34" s="487"/>
    </row>
    <row r="35" spans="1:29" s="127" customFormat="1" ht="31.5" customHeight="1" thickBot="1" x14ac:dyDescent="0.4">
      <c r="A35" s="437"/>
      <c r="B35" s="488" t="s">
        <v>40</v>
      </c>
      <c r="C35" s="489"/>
      <c r="D35" s="489"/>
      <c r="E35" s="489"/>
      <c r="F35" s="489"/>
      <c r="G35" s="489"/>
      <c r="H35" s="489"/>
      <c r="I35" s="489"/>
      <c r="J35" s="489"/>
      <c r="K35" s="489"/>
      <c r="L35" s="489"/>
      <c r="M35" s="489"/>
      <c r="N35" s="489"/>
      <c r="O35" s="489"/>
      <c r="P35" s="489"/>
      <c r="Q35" s="489"/>
      <c r="R35" s="489"/>
      <c r="S35" s="489"/>
      <c r="T35" s="489"/>
      <c r="U35" s="489"/>
      <c r="V35" s="489"/>
      <c r="W35" s="489"/>
      <c r="X35" s="489"/>
      <c r="Y35" s="489"/>
      <c r="Z35" s="489"/>
      <c r="AA35" s="489"/>
      <c r="AB35" s="489"/>
    </row>
    <row r="36" spans="1:29" s="127" customFormat="1" ht="83.5" customHeight="1" x14ac:dyDescent="0.35">
      <c r="A36" s="437"/>
      <c r="B36" s="557" t="s">
        <v>41</v>
      </c>
      <c r="C36" s="558"/>
      <c r="D36" s="558"/>
      <c r="E36" s="558"/>
      <c r="F36" s="558"/>
      <c r="G36" s="559"/>
      <c r="H36" s="464" t="s">
        <v>756</v>
      </c>
      <c r="I36" s="464" t="s">
        <v>757</v>
      </c>
      <c r="J36" s="465" t="s">
        <v>42</v>
      </c>
      <c r="K36" s="557" t="s">
        <v>43</v>
      </c>
      <c r="L36" s="558"/>
      <c r="M36" s="558"/>
      <c r="N36" s="558"/>
      <c r="O36" s="558"/>
      <c r="P36" s="558"/>
      <c r="Q36" s="558"/>
      <c r="R36" s="558"/>
      <c r="S36" s="558"/>
      <c r="T36" s="558"/>
      <c r="U36" s="558"/>
      <c r="V36" s="558"/>
      <c r="W36" s="558"/>
      <c r="X36" s="558"/>
      <c r="Y36" s="558"/>
      <c r="Z36" s="558"/>
      <c r="AA36" s="558"/>
      <c r="AB36" s="559"/>
    </row>
    <row r="37" spans="1:29" s="127" customFormat="1" ht="84" customHeight="1" x14ac:dyDescent="0.35">
      <c r="A37" s="591"/>
      <c r="B37" s="1181" t="s">
        <v>1520</v>
      </c>
      <c r="C37" s="1182"/>
      <c r="D37" s="1182"/>
      <c r="E37" s="1182"/>
      <c r="F37" s="1182"/>
      <c r="G37" s="1187"/>
      <c r="H37" s="2462">
        <v>20</v>
      </c>
      <c r="I37" s="2465">
        <v>25</v>
      </c>
      <c r="J37" s="631">
        <v>0.8</v>
      </c>
      <c r="K37" s="1282" t="s">
        <v>1521</v>
      </c>
      <c r="L37" s="1283"/>
      <c r="M37" s="1283"/>
      <c r="N37" s="1283"/>
      <c r="O37" s="1283"/>
      <c r="P37" s="1283"/>
      <c r="Q37" s="1283"/>
      <c r="R37" s="1283"/>
      <c r="S37" s="1283"/>
      <c r="T37" s="1283"/>
      <c r="U37" s="1283"/>
      <c r="V37" s="1283"/>
      <c r="W37" s="1283"/>
      <c r="X37" s="1283"/>
      <c r="Y37" s="1283"/>
      <c r="Z37" s="1283"/>
      <c r="AA37" s="1283"/>
      <c r="AB37" s="1284"/>
      <c r="AC37" s="149"/>
    </row>
    <row r="38" spans="1:29" s="127" customFormat="1" ht="15.75" customHeight="1" x14ac:dyDescent="0.35">
      <c r="A38" s="591"/>
      <c r="B38" s="795"/>
      <c r="C38" s="796"/>
      <c r="D38" s="796"/>
      <c r="E38" s="796"/>
      <c r="F38" s="796"/>
      <c r="G38" s="1188"/>
      <c r="H38" s="2463"/>
      <c r="I38" s="2466"/>
      <c r="J38" s="632"/>
      <c r="K38" s="2459"/>
      <c r="L38" s="2460"/>
      <c r="M38" s="2460"/>
      <c r="N38" s="2460"/>
      <c r="O38" s="2460"/>
      <c r="P38" s="2460"/>
      <c r="Q38" s="2460"/>
      <c r="R38" s="2460"/>
      <c r="S38" s="2460"/>
      <c r="T38" s="2460"/>
      <c r="U38" s="2460"/>
      <c r="V38" s="2460"/>
      <c r="W38" s="2460"/>
      <c r="X38" s="2460"/>
      <c r="Y38" s="2460"/>
      <c r="Z38" s="2460"/>
      <c r="AA38" s="2460"/>
      <c r="AB38" s="2461"/>
    </row>
    <row r="39" spans="1:29" s="127" customFormat="1" ht="84" customHeight="1" x14ac:dyDescent="0.35">
      <c r="A39" s="591"/>
      <c r="B39" s="795"/>
      <c r="C39" s="796"/>
      <c r="D39" s="796"/>
      <c r="E39" s="796"/>
      <c r="F39" s="796"/>
      <c r="G39" s="1188"/>
      <c r="H39" s="2463"/>
      <c r="I39" s="2466"/>
      <c r="J39" s="632"/>
      <c r="K39" s="1285" t="s">
        <v>1522</v>
      </c>
      <c r="L39" s="1286"/>
      <c r="M39" s="1286"/>
      <c r="N39" s="1286"/>
      <c r="O39" s="1286"/>
      <c r="P39" s="1286"/>
      <c r="Q39" s="1286"/>
      <c r="R39" s="1286"/>
      <c r="S39" s="1286"/>
      <c r="T39" s="1286"/>
      <c r="U39" s="1286"/>
      <c r="V39" s="1286"/>
      <c r="W39" s="1286"/>
      <c r="X39" s="1286"/>
      <c r="Y39" s="1286"/>
      <c r="Z39" s="1286"/>
      <c r="AA39" s="1286"/>
      <c r="AB39" s="1287"/>
    </row>
    <row r="40" spans="1:29" s="127" customFormat="1" ht="14.25" customHeight="1" x14ac:dyDescent="0.35">
      <c r="A40" s="591"/>
      <c r="B40" s="795"/>
      <c r="C40" s="796"/>
      <c r="D40" s="796"/>
      <c r="E40" s="796"/>
      <c r="F40" s="796"/>
      <c r="G40" s="1188"/>
      <c r="H40" s="2463"/>
      <c r="I40" s="2466"/>
      <c r="J40" s="632"/>
      <c r="K40" s="1285"/>
      <c r="L40" s="1286"/>
      <c r="M40" s="1286"/>
      <c r="N40" s="1286"/>
      <c r="O40" s="1286"/>
      <c r="P40" s="1286"/>
      <c r="Q40" s="1286"/>
      <c r="R40" s="1286"/>
      <c r="S40" s="1286"/>
      <c r="T40" s="1286"/>
      <c r="U40" s="1286"/>
      <c r="V40" s="1286"/>
      <c r="W40" s="1286"/>
      <c r="X40" s="1286"/>
      <c r="Y40" s="1286"/>
      <c r="Z40" s="1286"/>
      <c r="AA40" s="1286"/>
      <c r="AB40" s="1287"/>
    </row>
    <row r="41" spans="1:29" ht="187.5" customHeight="1" x14ac:dyDescent="0.35">
      <c r="A41" s="591"/>
      <c r="B41" s="1184"/>
      <c r="C41" s="1185"/>
      <c r="D41" s="1185"/>
      <c r="E41" s="1185"/>
      <c r="F41" s="1185"/>
      <c r="G41" s="1189"/>
      <c r="H41" s="2464"/>
      <c r="I41" s="2467"/>
      <c r="J41" s="633"/>
      <c r="K41" s="1288" t="s">
        <v>1523</v>
      </c>
      <c r="L41" s="1289"/>
      <c r="M41" s="1289"/>
      <c r="N41" s="1289"/>
      <c r="O41" s="1289"/>
      <c r="P41" s="1289"/>
      <c r="Q41" s="1289"/>
      <c r="R41" s="1289"/>
      <c r="S41" s="1289"/>
      <c r="T41" s="1289"/>
      <c r="U41" s="1289"/>
      <c r="V41" s="1289"/>
      <c r="W41" s="1289"/>
      <c r="X41" s="1289"/>
      <c r="Y41" s="1289"/>
      <c r="Z41" s="1289"/>
      <c r="AA41" s="1289"/>
      <c r="AB41" s="1290"/>
    </row>
    <row r="42" spans="1:29" ht="84" customHeight="1" x14ac:dyDescent="0.35">
      <c r="A42" s="591"/>
      <c r="B42" s="1181" t="s">
        <v>1524</v>
      </c>
      <c r="C42" s="1182"/>
      <c r="D42" s="1182"/>
      <c r="E42" s="1182"/>
      <c r="F42" s="1182"/>
      <c r="G42" s="1187"/>
      <c r="H42" s="2456">
        <v>16</v>
      </c>
      <c r="I42" s="625">
        <v>19</v>
      </c>
      <c r="J42" s="631">
        <v>0.84</v>
      </c>
      <c r="K42" s="1282" t="s">
        <v>1525</v>
      </c>
      <c r="L42" s="1283"/>
      <c r="M42" s="1283"/>
      <c r="N42" s="1283"/>
      <c r="O42" s="1283"/>
      <c r="P42" s="1283"/>
      <c r="Q42" s="1283"/>
      <c r="R42" s="1283"/>
      <c r="S42" s="1283"/>
      <c r="T42" s="1283"/>
      <c r="U42" s="1283"/>
      <c r="V42" s="1283"/>
      <c r="W42" s="1283"/>
      <c r="X42" s="1283"/>
      <c r="Y42" s="1283"/>
      <c r="Z42" s="1283"/>
      <c r="AA42" s="1283"/>
      <c r="AB42" s="1284"/>
    </row>
    <row r="43" spans="1:29" ht="9" customHeight="1" x14ac:dyDescent="0.35">
      <c r="A43" s="591"/>
      <c r="B43" s="795"/>
      <c r="C43" s="796"/>
      <c r="D43" s="796"/>
      <c r="E43" s="796"/>
      <c r="F43" s="796"/>
      <c r="G43" s="1188"/>
      <c r="H43" s="2457"/>
      <c r="I43" s="626"/>
      <c r="J43" s="632"/>
      <c r="K43" s="2459"/>
      <c r="L43" s="2460"/>
      <c r="M43" s="2460"/>
      <c r="N43" s="2460"/>
      <c r="O43" s="2460"/>
      <c r="P43" s="2460"/>
      <c r="Q43" s="2460"/>
      <c r="R43" s="2460"/>
      <c r="S43" s="2460"/>
      <c r="T43" s="2460"/>
      <c r="U43" s="2460"/>
      <c r="V43" s="2460"/>
      <c r="W43" s="2460"/>
      <c r="X43" s="2460"/>
      <c r="Y43" s="2460"/>
      <c r="Z43" s="2460"/>
      <c r="AA43" s="2460"/>
      <c r="AB43" s="2461"/>
    </row>
    <row r="44" spans="1:29" ht="112" customHeight="1" x14ac:dyDescent="0.35">
      <c r="A44" s="591"/>
      <c r="B44" s="795"/>
      <c r="C44" s="796"/>
      <c r="D44" s="796"/>
      <c r="E44" s="796"/>
      <c r="F44" s="796"/>
      <c r="G44" s="1188"/>
      <c r="H44" s="2457"/>
      <c r="I44" s="626"/>
      <c r="J44" s="632"/>
      <c r="K44" s="1285" t="s">
        <v>1526</v>
      </c>
      <c r="L44" s="1286"/>
      <c r="M44" s="1286"/>
      <c r="N44" s="1286"/>
      <c r="O44" s="1286"/>
      <c r="P44" s="1286"/>
      <c r="Q44" s="1286"/>
      <c r="R44" s="1286"/>
      <c r="S44" s="1286"/>
      <c r="T44" s="1286"/>
      <c r="U44" s="1286"/>
      <c r="V44" s="1286"/>
      <c r="W44" s="1286"/>
      <c r="X44" s="1286"/>
      <c r="Y44" s="1286"/>
      <c r="Z44" s="1286"/>
      <c r="AA44" s="1286"/>
      <c r="AB44" s="1287"/>
    </row>
    <row r="45" spans="1:29" ht="7.5" customHeight="1" thickBot="1" x14ac:dyDescent="0.4">
      <c r="A45" s="591"/>
      <c r="B45" s="795"/>
      <c r="C45" s="796"/>
      <c r="D45" s="796"/>
      <c r="E45" s="796"/>
      <c r="F45" s="796"/>
      <c r="G45" s="1188"/>
      <c r="H45" s="2457"/>
      <c r="I45" s="626"/>
      <c r="J45" s="632"/>
      <c r="K45" s="1285"/>
      <c r="L45" s="1286"/>
      <c r="M45" s="1286"/>
      <c r="N45" s="1286"/>
      <c r="O45" s="1286"/>
      <c r="P45" s="1286"/>
      <c r="Q45" s="1286"/>
      <c r="R45" s="1286"/>
      <c r="S45" s="1286"/>
      <c r="T45" s="1286"/>
      <c r="U45" s="1286"/>
      <c r="V45" s="1286"/>
      <c r="W45" s="1286"/>
      <c r="X45" s="1286"/>
      <c r="Y45" s="1286"/>
      <c r="Z45" s="1286"/>
      <c r="AA45" s="1286"/>
      <c r="AB45" s="1287"/>
    </row>
    <row r="46" spans="1:29" ht="15" hidden="1" customHeight="1" x14ac:dyDescent="0.35">
      <c r="A46" s="591"/>
      <c r="B46" s="1184"/>
      <c r="C46" s="1185"/>
      <c r="D46" s="1185"/>
      <c r="E46" s="1185"/>
      <c r="F46" s="1185"/>
      <c r="G46" s="1189"/>
      <c r="H46" s="2458"/>
      <c r="I46" s="2128"/>
      <c r="J46" s="821"/>
      <c r="K46" s="1288" t="s">
        <v>1527</v>
      </c>
      <c r="L46" s="1289"/>
      <c r="M46" s="1289"/>
      <c r="N46" s="1289"/>
      <c r="O46" s="1289"/>
      <c r="P46" s="1289"/>
      <c r="Q46" s="1289"/>
      <c r="R46" s="1289"/>
      <c r="S46" s="1289"/>
      <c r="T46" s="1289"/>
      <c r="U46" s="1289"/>
      <c r="V46" s="1289"/>
      <c r="W46" s="1289"/>
      <c r="X46" s="1289"/>
      <c r="Y46" s="1289"/>
      <c r="Z46" s="1289"/>
      <c r="AA46" s="1289"/>
      <c r="AB46" s="1290"/>
    </row>
    <row r="47" spans="1:29" ht="14" customHeight="1" thickBot="1" x14ac:dyDescent="0.4">
      <c r="A47" s="437"/>
      <c r="B47" s="661" t="s">
        <v>46</v>
      </c>
      <c r="C47" s="662"/>
      <c r="D47" s="662"/>
      <c r="E47" s="662"/>
      <c r="F47" s="662"/>
      <c r="G47" s="663"/>
      <c r="H47" s="466">
        <v>36</v>
      </c>
      <c r="I47" s="277">
        <v>44</v>
      </c>
      <c r="J47" s="467">
        <v>0.82</v>
      </c>
      <c r="K47" s="664"/>
      <c r="L47" s="665"/>
      <c r="M47" s="665"/>
      <c r="N47" s="665"/>
      <c r="O47" s="665"/>
      <c r="P47" s="665"/>
      <c r="Q47" s="665"/>
      <c r="R47" s="665"/>
      <c r="S47" s="665"/>
      <c r="T47" s="665"/>
      <c r="U47" s="665"/>
      <c r="V47" s="665"/>
      <c r="W47" s="665"/>
      <c r="X47" s="665"/>
      <c r="Y47" s="665"/>
      <c r="Z47" s="665"/>
      <c r="AA47" s="665"/>
      <c r="AB47" s="666"/>
    </row>
    <row r="48" spans="1:29" ht="7.5" customHeight="1" thickBot="1" x14ac:dyDescent="0.4">
      <c r="A48" s="437"/>
      <c r="B48" s="486"/>
      <c r="C48" s="487"/>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7"/>
      <c r="AB48" s="487"/>
    </row>
    <row r="49" spans="1:28" ht="15.75" customHeight="1" thickBot="1" x14ac:dyDescent="0.4">
      <c r="A49" s="437"/>
      <c r="B49" s="500" t="s">
        <v>855</v>
      </c>
      <c r="C49" s="501"/>
      <c r="D49" s="501"/>
      <c r="E49" s="501"/>
      <c r="F49" s="501"/>
      <c r="G49" s="501"/>
      <c r="H49" s="501"/>
      <c r="I49" s="501"/>
      <c r="J49" s="501"/>
      <c r="K49" s="501"/>
      <c r="L49" s="501"/>
      <c r="M49" s="501"/>
      <c r="N49" s="501"/>
      <c r="O49" s="501"/>
      <c r="P49" s="501"/>
      <c r="Q49" s="501"/>
      <c r="R49" s="501"/>
      <c r="S49" s="501"/>
      <c r="T49" s="501"/>
      <c r="U49" s="501"/>
      <c r="V49" s="501"/>
      <c r="W49" s="501"/>
      <c r="X49" s="501"/>
      <c r="Y49" s="501"/>
      <c r="Z49" s="501"/>
      <c r="AA49" s="501"/>
      <c r="AB49" s="501"/>
    </row>
    <row r="50" spans="1:28" s="435" customFormat="1" ht="15.75" customHeight="1" x14ac:dyDescent="0.35">
      <c r="A50" s="437"/>
      <c r="B50" s="2450"/>
      <c r="C50" s="2451"/>
      <c r="D50" s="2451"/>
      <c r="E50" s="2451"/>
      <c r="F50" s="2451"/>
      <c r="G50" s="2451"/>
      <c r="H50" s="2451"/>
      <c r="I50" s="2451"/>
      <c r="J50" s="2451"/>
      <c r="K50" s="2451"/>
      <c r="L50" s="2451"/>
      <c r="M50" s="2451"/>
      <c r="N50" s="2451"/>
      <c r="O50" s="2451"/>
      <c r="P50" s="2451"/>
      <c r="Q50" s="2451"/>
      <c r="R50" s="2451"/>
      <c r="S50" s="2451"/>
      <c r="T50" s="2451"/>
      <c r="U50" s="2451"/>
      <c r="V50" s="2451"/>
      <c r="W50" s="2451"/>
      <c r="X50" s="2451"/>
      <c r="Y50" s="2451"/>
      <c r="Z50" s="2451"/>
      <c r="AA50" s="2451"/>
      <c r="AB50" s="2451"/>
    </row>
    <row r="51" spans="1:28" s="435" customFormat="1" ht="15.75" customHeight="1" x14ac:dyDescent="0.35">
      <c r="A51" s="437"/>
      <c r="B51" s="2452"/>
      <c r="C51" s="2453"/>
      <c r="D51" s="2453"/>
      <c r="E51" s="2453"/>
      <c r="F51" s="2453"/>
      <c r="G51" s="2453"/>
      <c r="H51" s="2453"/>
      <c r="I51" s="2453"/>
      <c r="J51" s="2453"/>
      <c r="K51" s="2453"/>
      <c r="L51" s="2453"/>
      <c r="M51" s="2453"/>
      <c r="N51" s="2453"/>
      <c r="O51" s="2453"/>
      <c r="P51" s="2453"/>
      <c r="Q51" s="2453"/>
      <c r="R51" s="2453"/>
      <c r="S51" s="2453"/>
      <c r="T51" s="2453"/>
      <c r="U51" s="2453"/>
      <c r="V51" s="2453"/>
      <c r="W51" s="2453"/>
      <c r="X51" s="2453"/>
      <c r="Y51" s="2453"/>
      <c r="Z51" s="2453"/>
      <c r="AA51" s="2453"/>
      <c r="AB51" s="2453"/>
    </row>
    <row r="52" spans="1:28" s="435" customFormat="1" ht="15.75" customHeight="1" x14ac:dyDescent="0.35">
      <c r="A52" s="437"/>
      <c r="B52" s="2452"/>
      <c r="C52" s="2453"/>
      <c r="D52" s="2453"/>
      <c r="E52" s="2453"/>
      <c r="F52" s="2453"/>
      <c r="G52" s="2453"/>
      <c r="H52" s="2453"/>
      <c r="I52" s="2453"/>
      <c r="J52" s="2453"/>
      <c r="K52" s="2453"/>
      <c r="L52" s="2453"/>
      <c r="M52" s="2453"/>
      <c r="N52" s="2453"/>
      <c r="O52" s="2453"/>
      <c r="P52" s="2453"/>
      <c r="Q52" s="2453"/>
      <c r="R52" s="2453"/>
      <c r="S52" s="2453"/>
      <c r="T52" s="2453"/>
      <c r="U52" s="2453"/>
      <c r="V52" s="2453"/>
      <c r="W52" s="2453"/>
      <c r="X52" s="2453"/>
      <c r="Y52" s="2453"/>
      <c r="Z52" s="2453"/>
      <c r="AA52" s="2453"/>
      <c r="AB52" s="2453"/>
    </row>
    <row r="53" spans="1:28" s="435" customFormat="1" ht="15.75" customHeight="1" x14ac:dyDescent="0.35">
      <c r="A53" s="437"/>
      <c r="B53" s="2452"/>
      <c r="C53" s="2453"/>
      <c r="D53" s="2453"/>
      <c r="E53" s="2453"/>
      <c r="F53" s="2453"/>
      <c r="G53" s="2453"/>
      <c r="H53" s="2453"/>
      <c r="I53" s="2453"/>
      <c r="J53" s="2453"/>
      <c r="K53" s="2453"/>
      <c r="L53" s="2453"/>
      <c r="M53" s="2453"/>
      <c r="N53" s="2453"/>
      <c r="O53" s="2453"/>
      <c r="P53" s="2453"/>
      <c r="Q53" s="2453"/>
      <c r="R53" s="2453"/>
      <c r="S53" s="2453"/>
      <c r="T53" s="2453"/>
      <c r="U53" s="2453"/>
      <c r="V53" s="2453"/>
      <c r="W53" s="2453"/>
      <c r="X53" s="2453"/>
      <c r="Y53" s="2453"/>
      <c r="Z53" s="2453"/>
      <c r="AA53" s="2453"/>
      <c r="AB53" s="2453"/>
    </row>
    <row r="54" spans="1:28" s="435" customFormat="1" ht="15.75" customHeight="1" x14ac:dyDescent="0.35">
      <c r="A54" s="437"/>
      <c r="B54" s="2452"/>
      <c r="C54" s="2453"/>
      <c r="D54" s="2453"/>
      <c r="E54" s="2453"/>
      <c r="F54" s="2453"/>
      <c r="G54" s="2453"/>
      <c r="H54" s="2453"/>
      <c r="I54" s="2453"/>
      <c r="J54" s="2453"/>
      <c r="K54" s="2453"/>
      <c r="L54" s="2453"/>
      <c r="M54" s="2453"/>
      <c r="N54" s="2453"/>
      <c r="O54" s="2453"/>
      <c r="P54" s="2453"/>
      <c r="Q54" s="2453"/>
      <c r="R54" s="2453"/>
      <c r="S54" s="2453"/>
      <c r="T54" s="2453"/>
      <c r="U54" s="2453"/>
      <c r="V54" s="2453"/>
      <c r="W54" s="2453"/>
      <c r="X54" s="2453"/>
      <c r="Y54" s="2453"/>
      <c r="Z54" s="2453"/>
      <c r="AA54" s="2453"/>
      <c r="AB54" s="2453"/>
    </row>
    <row r="55" spans="1:28" s="435" customFormat="1" ht="15.75" customHeight="1" x14ac:dyDescent="0.35">
      <c r="A55" s="437"/>
      <c r="B55" s="2452"/>
      <c r="C55" s="2453"/>
      <c r="D55" s="2453"/>
      <c r="E55" s="2453"/>
      <c r="F55" s="2453"/>
      <c r="G55" s="2453"/>
      <c r="H55" s="2453"/>
      <c r="I55" s="2453"/>
      <c r="J55" s="2453"/>
      <c r="K55" s="2453"/>
      <c r="L55" s="2453"/>
      <c r="M55" s="2453"/>
      <c r="N55" s="2453"/>
      <c r="O55" s="2453"/>
      <c r="P55" s="2453"/>
      <c r="Q55" s="2453"/>
      <c r="R55" s="2453"/>
      <c r="S55" s="2453"/>
      <c r="T55" s="2453"/>
      <c r="U55" s="2453"/>
      <c r="V55" s="2453"/>
      <c r="W55" s="2453"/>
      <c r="X55" s="2453"/>
      <c r="Y55" s="2453"/>
      <c r="Z55" s="2453"/>
      <c r="AA55" s="2453"/>
      <c r="AB55" s="2453"/>
    </row>
    <row r="56" spans="1:28" s="435" customFormat="1" ht="15.75" customHeight="1" x14ac:dyDescent="0.35">
      <c r="A56" s="437"/>
      <c r="B56" s="2452"/>
      <c r="C56" s="2453"/>
      <c r="D56" s="2453"/>
      <c r="E56" s="2453"/>
      <c r="F56" s="2453"/>
      <c r="G56" s="2453"/>
      <c r="H56" s="2453"/>
      <c r="I56" s="2453"/>
      <c r="J56" s="2453"/>
      <c r="K56" s="2453"/>
      <c r="L56" s="2453"/>
      <c r="M56" s="2453"/>
      <c r="N56" s="2453"/>
      <c r="O56" s="2453"/>
      <c r="P56" s="2453"/>
      <c r="Q56" s="2453"/>
      <c r="R56" s="2453"/>
      <c r="S56" s="2453"/>
      <c r="T56" s="2453"/>
      <c r="U56" s="2453"/>
      <c r="V56" s="2453"/>
      <c r="W56" s="2453"/>
      <c r="X56" s="2453"/>
      <c r="Y56" s="2453"/>
      <c r="Z56" s="2453"/>
      <c r="AA56" s="2453"/>
      <c r="AB56" s="2453"/>
    </row>
    <row r="57" spans="1:28" s="435" customFormat="1" ht="15.75" customHeight="1" x14ac:dyDescent="0.35">
      <c r="A57" s="437"/>
      <c r="B57" s="2452"/>
      <c r="C57" s="2453"/>
      <c r="D57" s="2453"/>
      <c r="E57" s="2453"/>
      <c r="F57" s="2453"/>
      <c r="G57" s="2453"/>
      <c r="H57" s="2453"/>
      <c r="I57" s="2453"/>
      <c r="J57" s="2453"/>
      <c r="K57" s="2453"/>
      <c r="L57" s="2453"/>
      <c r="M57" s="2453"/>
      <c r="N57" s="2453"/>
      <c r="O57" s="2453"/>
      <c r="P57" s="2453"/>
      <c r="Q57" s="2453"/>
      <c r="R57" s="2453"/>
      <c r="S57" s="2453"/>
      <c r="T57" s="2453"/>
      <c r="U57" s="2453"/>
      <c r="V57" s="2453"/>
      <c r="W57" s="2453"/>
      <c r="X57" s="2453"/>
      <c r="Y57" s="2453"/>
      <c r="Z57" s="2453"/>
      <c r="AA57" s="2453"/>
      <c r="AB57" s="2453"/>
    </row>
    <row r="58" spans="1:28" s="435" customFormat="1" ht="15.75" customHeight="1" x14ac:dyDescent="0.35">
      <c r="A58" s="437"/>
      <c r="B58" s="2452"/>
      <c r="C58" s="2453"/>
      <c r="D58" s="2453"/>
      <c r="E58" s="2453"/>
      <c r="F58" s="2453"/>
      <c r="G58" s="2453"/>
      <c r="H58" s="2453"/>
      <c r="I58" s="2453"/>
      <c r="J58" s="2453"/>
      <c r="K58" s="2453"/>
      <c r="L58" s="2453"/>
      <c r="M58" s="2453"/>
      <c r="N58" s="2453"/>
      <c r="O58" s="2453"/>
      <c r="P58" s="2453"/>
      <c r="Q58" s="2453"/>
      <c r="R58" s="2453"/>
      <c r="S58" s="2453"/>
      <c r="T58" s="2453"/>
      <c r="U58" s="2453"/>
      <c r="V58" s="2453"/>
      <c r="W58" s="2453"/>
      <c r="X58" s="2453"/>
      <c r="Y58" s="2453"/>
      <c r="Z58" s="2453"/>
      <c r="AA58" s="2453"/>
      <c r="AB58" s="2453"/>
    </row>
    <row r="59" spans="1:28" s="435" customFormat="1" ht="15.75" customHeight="1" thickBot="1" x14ac:dyDescent="0.4">
      <c r="A59" s="437"/>
      <c r="B59" s="2454"/>
      <c r="C59" s="2455"/>
      <c r="D59" s="2455"/>
      <c r="E59" s="2455"/>
      <c r="F59" s="2455"/>
      <c r="G59" s="2455"/>
      <c r="H59" s="2455"/>
      <c r="I59" s="2455"/>
      <c r="J59" s="2455"/>
      <c r="K59" s="2455"/>
      <c r="L59" s="2455"/>
      <c r="M59" s="2455"/>
      <c r="N59" s="2455"/>
      <c r="O59" s="2455"/>
      <c r="P59" s="2455"/>
      <c r="Q59" s="2455"/>
      <c r="R59" s="2455"/>
      <c r="S59" s="2455"/>
      <c r="T59" s="2455"/>
      <c r="U59" s="2455"/>
      <c r="V59" s="2455"/>
      <c r="W59" s="2455"/>
      <c r="X59" s="2455"/>
      <c r="Y59" s="2455"/>
      <c r="Z59" s="2455"/>
      <c r="AA59" s="2455"/>
      <c r="AB59" s="2455"/>
    </row>
    <row r="60" spans="1:28" ht="15" thickBot="1" x14ac:dyDescent="0.4">
      <c r="A60" s="280"/>
      <c r="B60" s="517"/>
      <c r="C60" s="485"/>
      <c r="D60" s="485"/>
      <c r="E60" s="485"/>
      <c r="F60" s="485"/>
      <c r="G60" s="485"/>
      <c r="H60" s="485"/>
      <c r="I60" s="485"/>
      <c r="J60" s="485"/>
      <c r="K60" s="485"/>
      <c r="L60" s="485"/>
      <c r="M60" s="485"/>
      <c r="N60" s="485"/>
      <c r="O60" s="485"/>
      <c r="P60" s="485"/>
      <c r="Q60" s="485"/>
      <c r="R60" s="485"/>
      <c r="S60" s="485"/>
      <c r="T60" s="485"/>
      <c r="U60" s="485"/>
      <c r="V60" s="485"/>
      <c r="W60" s="485"/>
      <c r="X60" s="485"/>
      <c r="Y60" s="485"/>
      <c r="Z60" s="485"/>
      <c r="AA60" s="485"/>
      <c r="AB60" s="485"/>
    </row>
    <row r="61" spans="1:28" ht="14.5" customHeight="1" x14ac:dyDescent="0.35">
      <c r="A61" s="671"/>
      <c r="B61" s="672" t="s">
        <v>41</v>
      </c>
      <c r="C61" s="673"/>
      <c r="D61" s="673"/>
      <c r="E61" s="673"/>
      <c r="F61" s="673"/>
      <c r="G61" s="674"/>
      <c r="H61" s="678" t="s">
        <v>595</v>
      </c>
      <c r="I61" s="674"/>
      <c r="J61" s="678" t="s">
        <v>595</v>
      </c>
      <c r="K61" s="673"/>
      <c r="L61" s="673"/>
      <c r="M61" s="674"/>
      <c r="N61" s="678" t="s">
        <v>49</v>
      </c>
      <c r="O61" s="673"/>
      <c r="P61" s="673"/>
      <c r="Q61" s="673"/>
      <c r="R61" s="673"/>
      <c r="S61" s="673"/>
      <c r="T61" s="673"/>
      <c r="U61" s="674"/>
      <c r="V61" s="680" t="s">
        <v>50</v>
      </c>
      <c r="W61" s="681"/>
      <c r="X61" s="681"/>
      <c r="Y61" s="681"/>
      <c r="Z61" s="681"/>
      <c r="AA61" s="681"/>
      <c r="AB61" s="682"/>
    </row>
    <row r="62" spans="1:28" ht="40" customHeight="1" thickBot="1" x14ac:dyDescent="0.4">
      <c r="A62" s="671"/>
      <c r="B62" s="1257"/>
      <c r="C62" s="1207"/>
      <c r="D62" s="1207"/>
      <c r="E62" s="1207"/>
      <c r="F62" s="1207"/>
      <c r="G62" s="1206"/>
      <c r="H62" s="1205" t="s">
        <v>816</v>
      </c>
      <c r="I62" s="1206"/>
      <c r="J62" s="1205" t="s">
        <v>596</v>
      </c>
      <c r="K62" s="1207"/>
      <c r="L62" s="1207"/>
      <c r="M62" s="1206"/>
      <c r="N62" s="1205"/>
      <c r="O62" s="1207"/>
      <c r="P62" s="1207"/>
      <c r="Q62" s="1207"/>
      <c r="R62" s="1207"/>
      <c r="S62" s="1207"/>
      <c r="T62" s="1207"/>
      <c r="U62" s="1206"/>
      <c r="V62" s="1258"/>
      <c r="W62" s="1259"/>
      <c r="X62" s="1259"/>
      <c r="Y62" s="1259"/>
      <c r="Z62" s="1259"/>
      <c r="AA62" s="1259"/>
      <c r="AB62" s="1260"/>
    </row>
    <row r="63" spans="1:28" ht="130" customHeight="1" x14ac:dyDescent="0.35">
      <c r="A63" s="280"/>
      <c r="B63" s="1261" t="s">
        <v>814</v>
      </c>
      <c r="C63" s="1262"/>
      <c r="D63" s="1262"/>
      <c r="E63" s="1262"/>
      <c r="F63" s="1262"/>
      <c r="G63" s="1263"/>
      <c r="H63" s="2475">
        <v>1</v>
      </c>
      <c r="I63" s="2476"/>
      <c r="J63" s="2475">
        <v>0.8</v>
      </c>
      <c r="K63" s="2477"/>
      <c r="L63" s="2477"/>
      <c r="M63" s="2476"/>
      <c r="N63" s="2478" t="s">
        <v>758</v>
      </c>
      <c r="O63" s="2479"/>
      <c r="P63" s="2479"/>
      <c r="Q63" s="2479"/>
      <c r="R63" s="2479"/>
      <c r="S63" s="2479"/>
      <c r="T63" s="2479"/>
      <c r="U63" s="2480"/>
      <c r="V63" s="2478" t="s">
        <v>759</v>
      </c>
      <c r="W63" s="2479"/>
      <c r="X63" s="2479"/>
      <c r="Y63" s="2479"/>
      <c r="Z63" s="2479"/>
      <c r="AA63" s="2479"/>
      <c r="AB63" s="2480"/>
    </row>
    <row r="64" spans="1:28" ht="216" customHeight="1" thickBot="1" x14ac:dyDescent="0.4">
      <c r="A64" s="280"/>
      <c r="B64" s="750" t="s">
        <v>1432</v>
      </c>
      <c r="C64" s="751"/>
      <c r="D64" s="751"/>
      <c r="E64" s="751"/>
      <c r="F64" s="751"/>
      <c r="G64" s="752"/>
      <c r="H64" s="753">
        <v>0.8</v>
      </c>
      <c r="I64" s="754"/>
      <c r="J64" s="753">
        <v>0.84</v>
      </c>
      <c r="K64" s="755"/>
      <c r="L64" s="755"/>
      <c r="M64" s="754"/>
      <c r="N64" s="2447" t="s">
        <v>1528</v>
      </c>
      <c r="O64" s="2448"/>
      <c r="P64" s="2448"/>
      <c r="Q64" s="2448"/>
      <c r="R64" s="2448"/>
      <c r="S64" s="2448"/>
      <c r="T64" s="2448"/>
      <c r="U64" s="2449"/>
      <c r="V64" s="2447" t="s">
        <v>1529</v>
      </c>
      <c r="W64" s="2448"/>
      <c r="X64" s="2448"/>
      <c r="Y64" s="2448"/>
      <c r="Z64" s="2448"/>
      <c r="AA64" s="2448"/>
      <c r="AB64" s="2449"/>
    </row>
    <row r="65" spans="1:28" ht="15" thickBot="1" x14ac:dyDescent="0.4">
      <c r="A65" s="280"/>
      <c r="B65" s="503"/>
      <c r="C65" s="504"/>
      <c r="D65" s="504"/>
      <c r="E65" s="504"/>
      <c r="F65" s="504"/>
      <c r="G65" s="504"/>
      <c r="H65" s="504"/>
      <c r="I65" s="504"/>
      <c r="J65" s="504"/>
      <c r="K65" s="504"/>
      <c r="L65" s="504"/>
      <c r="M65" s="504"/>
      <c r="N65" s="504"/>
      <c r="O65" s="504"/>
      <c r="P65" s="504"/>
      <c r="Q65" s="504"/>
      <c r="R65" s="504"/>
      <c r="S65" s="504"/>
      <c r="T65" s="504"/>
      <c r="U65" s="504"/>
      <c r="V65" s="504"/>
      <c r="W65" s="504"/>
      <c r="X65" s="504"/>
      <c r="Y65" s="504"/>
      <c r="Z65" s="504"/>
      <c r="AA65" s="504"/>
      <c r="AB65" s="504"/>
    </row>
    <row r="66" spans="1:28" x14ac:dyDescent="0.35">
      <c r="A66" s="280"/>
      <c r="B66" s="714" t="s">
        <v>856</v>
      </c>
      <c r="C66" s="715"/>
      <c r="D66" s="715"/>
      <c r="E66" s="715"/>
      <c r="F66" s="715"/>
      <c r="G66" s="715"/>
      <c r="H66" s="715" t="s">
        <v>857</v>
      </c>
      <c r="I66" s="715"/>
      <c r="J66" s="715"/>
      <c r="K66" s="715"/>
      <c r="L66" s="715"/>
      <c r="M66" s="715"/>
      <c r="N66" s="715"/>
      <c r="O66" s="715"/>
      <c r="P66" s="715"/>
      <c r="Q66" s="715"/>
      <c r="R66" s="718"/>
      <c r="S66" s="714" t="s">
        <v>858</v>
      </c>
      <c r="T66" s="715"/>
      <c r="U66" s="715"/>
      <c r="V66" s="715"/>
      <c r="W66" s="715"/>
      <c r="X66" s="715"/>
      <c r="Y66" s="715"/>
      <c r="Z66" s="715"/>
      <c r="AA66" s="715"/>
      <c r="AB66" s="715"/>
    </row>
    <row r="67" spans="1:28" ht="15" thickBot="1" x14ac:dyDescent="0.4">
      <c r="A67" s="280"/>
      <c r="B67" s="716"/>
      <c r="C67" s="717"/>
      <c r="D67" s="717"/>
      <c r="E67" s="717"/>
      <c r="F67" s="717"/>
      <c r="G67" s="717"/>
      <c r="H67" s="717"/>
      <c r="I67" s="717"/>
      <c r="J67" s="717"/>
      <c r="K67" s="717"/>
      <c r="L67" s="717"/>
      <c r="M67" s="717"/>
      <c r="N67" s="717"/>
      <c r="O67" s="717"/>
      <c r="P67" s="717"/>
      <c r="Q67" s="717"/>
      <c r="R67" s="719"/>
      <c r="S67" s="716"/>
      <c r="T67" s="717"/>
      <c r="U67" s="717"/>
      <c r="V67" s="717"/>
      <c r="W67" s="717"/>
      <c r="X67" s="717"/>
      <c r="Y67" s="717"/>
      <c r="Z67" s="717"/>
      <c r="AA67" s="717"/>
      <c r="AB67" s="717"/>
    </row>
    <row r="68" spans="1:28" ht="15" thickBot="1" x14ac:dyDescent="0.4">
      <c r="A68" s="280"/>
      <c r="B68" s="720">
        <v>0.82</v>
      </c>
      <c r="C68" s="721"/>
      <c r="D68" s="721"/>
      <c r="E68" s="721"/>
      <c r="F68" s="721"/>
      <c r="G68" s="722"/>
      <c r="H68" s="723" t="s">
        <v>1059</v>
      </c>
      <c r="I68" s="724"/>
      <c r="J68" s="724"/>
      <c r="K68" s="724"/>
      <c r="L68" s="724"/>
      <c r="M68" s="724"/>
      <c r="N68" s="724"/>
      <c r="O68" s="724"/>
      <c r="P68" s="724"/>
      <c r="Q68" s="724"/>
      <c r="R68" s="725"/>
      <c r="S68" s="503"/>
      <c r="T68" s="504"/>
      <c r="U68" s="504"/>
      <c r="V68" s="504"/>
      <c r="W68" s="504"/>
      <c r="X68" s="504"/>
      <c r="Y68" s="504"/>
      <c r="Z68" s="504"/>
      <c r="AA68" s="504"/>
      <c r="AB68" s="504"/>
    </row>
    <row r="69" spans="1:28" ht="15" thickBot="1" x14ac:dyDescent="0.4">
      <c r="A69" s="280"/>
      <c r="B69" s="700"/>
      <c r="C69" s="701"/>
      <c r="D69" s="701"/>
      <c r="E69" s="701"/>
      <c r="F69" s="701"/>
      <c r="G69" s="701"/>
      <c r="H69" s="701"/>
      <c r="I69" s="701"/>
      <c r="J69" s="701"/>
      <c r="K69" s="701"/>
      <c r="L69" s="701"/>
      <c r="M69" s="701"/>
      <c r="N69" s="701"/>
      <c r="O69" s="701"/>
      <c r="P69" s="701"/>
      <c r="Q69" s="701"/>
      <c r="R69" s="701"/>
      <c r="S69" s="701"/>
      <c r="T69" s="701"/>
      <c r="U69" s="701"/>
      <c r="V69" s="701"/>
      <c r="W69" s="701"/>
      <c r="X69" s="701"/>
      <c r="Y69" s="701"/>
      <c r="Z69" s="701"/>
      <c r="AA69" s="701"/>
      <c r="AB69" s="701"/>
    </row>
    <row r="70" spans="1:28" ht="14.5" customHeight="1" x14ac:dyDescent="0.35">
      <c r="A70" s="280"/>
      <c r="B70" s="702" t="s">
        <v>861</v>
      </c>
      <c r="C70" s="703"/>
      <c r="D70" s="703"/>
      <c r="E70" s="703"/>
      <c r="F70" s="703"/>
      <c r="G70" s="703"/>
      <c r="H70" s="704"/>
      <c r="I70" s="708" t="s">
        <v>1530</v>
      </c>
      <c r="J70" s="709"/>
      <c r="K70" s="709"/>
      <c r="L70" s="709"/>
      <c r="M70" s="709"/>
      <c r="N70" s="709"/>
      <c r="O70" s="709"/>
      <c r="P70" s="710"/>
      <c r="Q70" s="702" t="s">
        <v>863</v>
      </c>
      <c r="R70" s="703"/>
      <c r="S70" s="703"/>
      <c r="T70" s="703"/>
      <c r="U70" s="704"/>
      <c r="V70" s="769" t="s">
        <v>864</v>
      </c>
      <c r="W70" s="770"/>
      <c r="X70" s="770"/>
      <c r="Y70" s="770"/>
      <c r="Z70" s="770"/>
      <c r="AA70" s="770"/>
      <c r="AB70" s="770"/>
    </row>
    <row r="71" spans="1:28" x14ac:dyDescent="0.35">
      <c r="A71" s="280"/>
      <c r="B71" s="705"/>
      <c r="C71" s="706"/>
      <c r="D71" s="706"/>
      <c r="E71" s="706"/>
      <c r="F71" s="706"/>
      <c r="G71" s="706"/>
      <c r="H71" s="707"/>
      <c r="I71" s="711"/>
      <c r="J71" s="712"/>
      <c r="K71" s="712"/>
      <c r="L71" s="712"/>
      <c r="M71" s="712"/>
      <c r="N71" s="712"/>
      <c r="O71" s="712"/>
      <c r="P71" s="713"/>
      <c r="Q71" s="705"/>
      <c r="R71" s="706"/>
      <c r="S71" s="706"/>
      <c r="T71" s="706"/>
      <c r="U71" s="707"/>
      <c r="V71" s="771"/>
      <c r="W71" s="772"/>
      <c r="X71" s="772"/>
      <c r="Y71" s="772"/>
      <c r="Z71" s="772"/>
      <c r="AA71" s="772"/>
      <c r="AB71" s="772"/>
    </row>
    <row r="72" spans="1:28" x14ac:dyDescent="0.35">
      <c r="A72" s="280"/>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row>
    <row r="73" spans="1:28" x14ac:dyDescent="0.35">
      <c r="A73" s="280"/>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row>
    <row r="74" spans="1:28" x14ac:dyDescent="0.35">
      <c r="A74" s="280"/>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row>
    <row r="75" spans="1:28" x14ac:dyDescent="0.35">
      <c r="A75" s="280"/>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row>
    <row r="76" spans="1:28" x14ac:dyDescent="0.35">
      <c r="A76" s="280"/>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row>
    <row r="77" spans="1:28" x14ac:dyDescent="0.35">
      <c r="A77" s="280"/>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row>
    <row r="78" spans="1:28" x14ac:dyDescent="0.35">
      <c r="A78" s="280"/>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row>
    <row r="79" spans="1:28" x14ac:dyDescent="0.35">
      <c r="A79" s="280"/>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row>
    <row r="80" spans="1:28" x14ac:dyDescent="0.35">
      <c r="A80" s="280"/>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row>
    <row r="81" spans="1:28" x14ac:dyDescent="0.35">
      <c r="A81" s="280"/>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row>
    <row r="82" spans="1:28" x14ac:dyDescent="0.35">
      <c r="A82" s="280"/>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row>
    <row r="83" spans="1:28" x14ac:dyDescent="0.35">
      <c r="A83" s="280"/>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row>
    <row r="84" spans="1:28" x14ac:dyDescent="0.35">
      <c r="A84" s="280"/>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row>
    <row r="85" spans="1:28" x14ac:dyDescent="0.35">
      <c r="A85" s="280"/>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row>
    <row r="86" spans="1:28" x14ac:dyDescent="0.35">
      <c r="A86" s="280"/>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row>
    <row r="87" spans="1:28" x14ac:dyDescent="0.35">
      <c r="A87" s="280"/>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row>
    <row r="88" spans="1:28" x14ac:dyDescent="0.35">
      <c r="A88" s="280"/>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row>
    <row r="89" spans="1:28" x14ac:dyDescent="0.35">
      <c r="A89" s="280"/>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row>
    <row r="90" spans="1:28" x14ac:dyDescent="0.35">
      <c r="A90" s="280"/>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row>
    <row r="91" spans="1:28" x14ac:dyDescent="0.35">
      <c r="A91" s="280"/>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row>
    <row r="92" spans="1:28" x14ac:dyDescent="0.35">
      <c r="A92" s="280"/>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row>
    <row r="93" spans="1:28" x14ac:dyDescent="0.35">
      <c r="A93" s="280"/>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row>
    <row r="94" spans="1:28" x14ac:dyDescent="0.35">
      <c r="A94" s="280"/>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row>
    <row r="95" spans="1:28" x14ac:dyDescent="0.35">
      <c r="A95" s="280"/>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row>
    <row r="96" spans="1:28" x14ac:dyDescent="0.35">
      <c r="A96" s="280"/>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row>
    <row r="103" ht="6" customHeight="1" x14ac:dyDescent="0.35"/>
  </sheetData>
  <mergeCells count="133">
    <mergeCell ref="B47:G47"/>
    <mergeCell ref="K47:AB47"/>
    <mergeCell ref="H63:I63"/>
    <mergeCell ref="J63:M63"/>
    <mergeCell ref="N63:U63"/>
    <mergeCell ref="B63:G63"/>
    <mergeCell ref="V63:AB63"/>
    <mergeCell ref="H62:I62"/>
    <mergeCell ref="J62:M62"/>
    <mergeCell ref="B34:AB34"/>
    <mergeCell ref="B35:AB35"/>
    <mergeCell ref="B36:G36"/>
    <mergeCell ref="K36:AB36"/>
    <mergeCell ref="K42:AB42"/>
    <mergeCell ref="K43:AB43"/>
    <mergeCell ref="K44:AB44"/>
    <mergeCell ref="K45:AB45"/>
    <mergeCell ref="K46:AB46"/>
    <mergeCell ref="B27:AB27"/>
    <mergeCell ref="B28:H29"/>
    <mergeCell ref="I28:L29"/>
    <mergeCell ref="M28:W28"/>
    <mergeCell ref="K32:N32"/>
    <mergeCell ref="O32:R32"/>
    <mergeCell ref="S32:T32"/>
    <mergeCell ref="U32:W32"/>
    <mergeCell ref="X32:Y32"/>
    <mergeCell ref="B8:AB8"/>
    <mergeCell ref="B13:AB13"/>
    <mergeCell ref="B14:H15"/>
    <mergeCell ref="I14:U15"/>
    <mergeCell ref="V14:AB14"/>
    <mergeCell ref="V15:AB15"/>
    <mergeCell ref="B16:AB16"/>
    <mergeCell ref="AC16:AC18"/>
    <mergeCell ref="B26:M26"/>
    <mergeCell ref="N26:AB26"/>
    <mergeCell ref="B1:D1"/>
    <mergeCell ref="E1:G1"/>
    <mergeCell ref="B5:AB5"/>
    <mergeCell ref="B6:H7"/>
    <mergeCell ref="I6:I7"/>
    <mergeCell ref="J6:K7"/>
    <mergeCell ref="L6:AB7"/>
    <mergeCell ref="B2:G4"/>
    <mergeCell ref="H2:AB2"/>
    <mergeCell ref="H3:O3"/>
    <mergeCell ref="P3:AB3"/>
    <mergeCell ref="H4:AB4"/>
    <mergeCell ref="B17:H17"/>
    <mergeCell ref="I17:AB17"/>
    <mergeCell ref="B18:AB18"/>
    <mergeCell ref="B19:H19"/>
    <mergeCell ref="I19:AB19"/>
    <mergeCell ref="B9:H9"/>
    <mergeCell ref="I9:AB9"/>
    <mergeCell ref="B10:AB10"/>
    <mergeCell ref="B11:H12"/>
    <mergeCell ref="I11:P12"/>
    <mergeCell ref="Q11:U11"/>
    <mergeCell ref="V11:Y11"/>
    <mergeCell ref="Z11:AB11"/>
    <mergeCell ref="Q12:U12"/>
    <mergeCell ref="V12:Y12"/>
    <mergeCell ref="Z12:AB12"/>
    <mergeCell ref="B22:AB22"/>
    <mergeCell ref="B23:H23"/>
    <mergeCell ref="I23:AB23"/>
    <mergeCell ref="B24:AB24"/>
    <mergeCell ref="B25:L25"/>
    <mergeCell ref="N25:AB25"/>
    <mergeCell ref="B20:AB20"/>
    <mergeCell ref="B21:G21"/>
    <mergeCell ref="H21:J21"/>
    <mergeCell ref="K21:T21"/>
    <mergeCell ref="U21:AB21"/>
    <mergeCell ref="X28:AB28"/>
    <mergeCell ref="M29:W29"/>
    <mergeCell ref="X29:AB29"/>
    <mergeCell ref="B30:AB30"/>
    <mergeCell ref="B31:J33"/>
    <mergeCell ref="K31:R31"/>
    <mergeCell ref="S31:W31"/>
    <mergeCell ref="X31:AB31"/>
    <mergeCell ref="Z32:AB32"/>
    <mergeCell ref="K33:N33"/>
    <mergeCell ref="O33:R33"/>
    <mergeCell ref="S33:T33"/>
    <mergeCell ref="U33:W33"/>
    <mergeCell ref="X33:Y33"/>
    <mergeCell ref="Z33:AB33"/>
    <mergeCell ref="A42:A46"/>
    <mergeCell ref="B42:G46"/>
    <mergeCell ref="H42:H46"/>
    <mergeCell ref="I42:I46"/>
    <mergeCell ref="J42:J46"/>
    <mergeCell ref="K37:AB37"/>
    <mergeCell ref="K38:AB38"/>
    <mergeCell ref="K39:AB39"/>
    <mergeCell ref="K40:AB40"/>
    <mergeCell ref="K41:AB41"/>
    <mergeCell ref="A37:A41"/>
    <mergeCell ref="B37:G41"/>
    <mergeCell ref="H37:H41"/>
    <mergeCell ref="I37:I41"/>
    <mergeCell ref="J37:J41"/>
    <mergeCell ref="B64:G64"/>
    <mergeCell ref="H64:I64"/>
    <mergeCell ref="J64:M64"/>
    <mergeCell ref="N64:U64"/>
    <mergeCell ref="V64:AB64"/>
    <mergeCell ref="B48:AB48"/>
    <mergeCell ref="B49:AB49"/>
    <mergeCell ref="B60:AB60"/>
    <mergeCell ref="A61:A62"/>
    <mergeCell ref="B61:G62"/>
    <mergeCell ref="H61:I61"/>
    <mergeCell ref="J61:M61"/>
    <mergeCell ref="N61:U62"/>
    <mergeCell ref="V61:AB62"/>
    <mergeCell ref="B50:AB59"/>
    <mergeCell ref="B69:AB69"/>
    <mergeCell ref="B70:H71"/>
    <mergeCell ref="I70:P71"/>
    <mergeCell ref="Q70:U71"/>
    <mergeCell ref="V70:AB71"/>
    <mergeCell ref="B65:AB65"/>
    <mergeCell ref="B66:G67"/>
    <mergeCell ref="H66:R67"/>
    <mergeCell ref="S66:AB67"/>
    <mergeCell ref="B68:G68"/>
    <mergeCell ref="H68:R68"/>
    <mergeCell ref="S68:AB68"/>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B90"/>
  <sheetViews>
    <sheetView topLeftCell="G37" workbookViewId="0">
      <selection activeCell="I37" sqref="I37:I41"/>
    </sheetView>
  </sheetViews>
  <sheetFormatPr baseColWidth="10" defaultRowHeight="14.5" x14ac:dyDescent="0.35"/>
  <sheetData>
    <row r="1" spans="1:28" ht="15" thickBot="1" x14ac:dyDescent="0.4">
      <c r="A1" s="280"/>
      <c r="B1" s="518"/>
      <c r="C1" s="518"/>
      <c r="D1" s="518"/>
      <c r="E1" s="518"/>
      <c r="F1" s="518"/>
      <c r="G1" s="518"/>
      <c r="H1" s="280"/>
      <c r="I1" s="280"/>
      <c r="J1" s="280"/>
      <c r="K1" s="280"/>
      <c r="L1" s="280"/>
      <c r="M1" s="280"/>
      <c r="N1" s="280"/>
      <c r="O1" s="280"/>
      <c r="P1" s="280"/>
      <c r="Q1" s="280"/>
      <c r="R1" s="280"/>
      <c r="S1" s="280"/>
      <c r="T1" s="280"/>
      <c r="U1" s="280"/>
      <c r="V1" s="280"/>
      <c r="W1" s="280"/>
      <c r="X1" s="280"/>
      <c r="Y1" s="280"/>
      <c r="Z1" s="280"/>
      <c r="AA1" s="280"/>
      <c r="AB1" s="280"/>
    </row>
    <row r="2" spans="1:28" x14ac:dyDescent="0.35">
      <c r="A2" s="280"/>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row>
    <row r="3" spans="1:28" x14ac:dyDescent="0.35">
      <c r="A3" s="280"/>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row>
    <row r="4" spans="1:28" ht="15" thickBot="1" x14ac:dyDescent="0.4">
      <c r="A4" s="280"/>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row>
    <row r="5" spans="1:28" ht="15" thickBot="1" x14ac:dyDescent="0.4">
      <c r="A5" s="280"/>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row>
    <row r="6" spans="1:28" x14ac:dyDescent="0.35">
      <c r="A6" s="280"/>
      <c r="B6" s="488" t="s">
        <v>820</v>
      </c>
      <c r="C6" s="489"/>
      <c r="D6" s="489"/>
      <c r="E6" s="489"/>
      <c r="F6" s="489"/>
      <c r="G6" s="489"/>
      <c r="H6" s="490"/>
      <c r="I6" s="2343" t="s">
        <v>1516</v>
      </c>
      <c r="J6" s="488" t="s">
        <v>4</v>
      </c>
      <c r="K6" s="490"/>
      <c r="L6" s="544" t="s">
        <v>1517</v>
      </c>
      <c r="M6" s="545"/>
      <c r="N6" s="545"/>
      <c r="O6" s="545"/>
      <c r="P6" s="545"/>
      <c r="Q6" s="545"/>
      <c r="R6" s="545"/>
      <c r="S6" s="545"/>
      <c r="T6" s="545"/>
      <c r="U6" s="545"/>
      <c r="V6" s="545"/>
      <c r="W6" s="545"/>
      <c r="X6" s="545"/>
      <c r="Y6" s="545"/>
      <c r="Z6" s="545"/>
      <c r="AA6" s="545"/>
      <c r="AB6" s="545"/>
    </row>
    <row r="7" spans="1:28" ht="15" thickBot="1" x14ac:dyDescent="0.4">
      <c r="A7" s="280"/>
      <c r="B7" s="491"/>
      <c r="C7" s="492"/>
      <c r="D7" s="492"/>
      <c r="E7" s="492"/>
      <c r="F7" s="492"/>
      <c r="G7" s="492"/>
      <c r="H7" s="493"/>
      <c r="I7" s="2344"/>
      <c r="J7" s="491"/>
      <c r="K7" s="493"/>
      <c r="L7" s="546"/>
      <c r="M7" s="547"/>
      <c r="N7" s="547"/>
      <c r="O7" s="547"/>
      <c r="P7" s="547"/>
      <c r="Q7" s="547"/>
      <c r="R7" s="547"/>
      <c r="S7" s="547"/>
      <c r="T7" s="547"/>
      <c r="U7" s="547"/>
      <c r="V7" s="547"/>
      <c r="W7" s="547"/>
      <c r="X7" s="547"/>
      <c r="Y7" s="547"/>
      <c r="Z7" s="547"/>
      <c r="AA7" s="547"/>
      <c r="AB7" s="547"/>
    </row>
    <row r="8" spans="1:28" ht="15" thickBot="1" x14ac:dyDescent="0.4">
      <c r="A8" s="280"/>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row>
    <row r="9" spans="1:28" ht="15" thickBot="1" x14ac:dyDescent="0.4">
      <c r="A9" s="280"/>
      <c r="B9" s="500" t="s">
        <v>822</v>
      </c>
      <c r="C9" s="501"/>
      <c r="D9" s="501"/>
      <c r="E9" s="501"/>
      <c r="F9" s="501"/>
      <c r="G9" s="501"/>
      <c r="H9" s="502"/>
      <c r="I9" s="2472" t="s">
        <v>823</v>
      </c>
      <c r="J9" s="2473"/>
      <c r="K9" s="2473"/>
      <c r="L9" s="2473"/>
      <c r="M9" s="2473"/>
      <c r="N9" s="2473"/>
      <c r="O9" s="2473"/>
      <c r="P9" s="2473"/>
      <c r="Q9" s="2473"/>
      <c r="R9" s="2473"/>
      <c r="S9" s="2473"/>
      <c r="T9" s="2473"/>
      <c r="U9" s="2473"/>
      <c r="V9" s="2473"/>
      <c r="W9" s="2473"/>
      <c r="X9" s="2473"/>
      <c r="Y9" s="2473"/>
      <c r="Z9" s="2473"/>
      <c r="AA9" s="2473"/>
      <c r="AB9" s="2473"/>
    </row>
    <row r="10" spans="1:28" ht="15" thickBot="1" x14ac:dyDescent="0.4">
      <c r="A10" s="280"/>
      <c r="B10" s="537"/>
      <c r="C10" s="538"/>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538"/>
    </row>
    <row r="11" spans="1:28" ht="15" thickBot="1" x14ac:dyDescent="0.4">
      <c r="A11" s="280"/>
      <c r="B11" s="488" t="s">
        <v>5</v>
      </c>
      <c r="C11" s="489"/>
      <c r="D11" s="489"/>
      <c r="E11" s="489"/>
      <c r="F11" s="489"/>
      <c r="G11" s="489"/>
      <c r="H11" s="490"/>
      <c r="I11" s="548" t="s">
        <v>507</v>
      </c>
      <c r="J11" s="549"/>
      <c r="K11" s="549"/>
      <c r="L11" s="549"/>
      <c r="M11" s="549"/>
      <c r="N11" s="549"/>
      <c r="O11" s="549"/>
      <c r="P11" s="550"/>
      <c r="Q11" s="500" t="s">
        <v>460</v>
      </c>
      <c r="R11" s="501"/>
      <c r="S11" s="501"/>
      <c r="T11" s="501"/>
      <c r="U11" s="502"/>
      <c r="V11" s="500" t="s">
        <v>7</v>
      </c>
      <c r="W11" s="501"/>
      <c r="X11" s="501"/>
      <c r="Y11" s="502"/>
      <c r="Z11" s="500" t="s">
        <v>8</v>
      </c>
      <c r="AA11" s="501"/>
      <c r="AB11" s="501"/>
    </row>
    <row r="12" spans="1:28" ht="15" thickBot="1" x14ac:dyDescent="0.4">
      <c r="A12" s="280"/>
      <c r="B12" s="491"/>
      <c r="C12" s="492"/>
      <c r="D12" s="492"/>
      <c r="E12" s="492"/>
      <c r="F12" s="492"/>
      <c r="G12" s="492"/>
      <c r="H12" s="493"/>
      <c r="I12" s="551"/>
      <c r="J12" s="552"/>
      <c r="K12" s="552"/>
      <c r="L12" s="552"/>
      <c r="M12" s="552"/>
      <c r="N12" s="552"/>
      <c r="O12" s="552"/>
      <c r="P12" s="553"/>
      <c r="Q12" s="517" t="s">
        <v>266</v>
      </c>
      <c r="R12" s="485"/>
      <c r="S12" s="485"/>
      <c r="T12" s="485"/>
      <c r="U12" s="541"/>
      <c r="V12" s="517" t="s">
        <v>508</v>
      </c>
      <c r="W12" s="485"/>
      <c r="X12" s="485"/>
      <c r="Y12" s="541"/>
      <c r="Z12" s="517">
        <v>6</v>
      </c>
      <c r="AA12" s="485"/>
      <c r="AB12" s="485"/>
    </row>
    <row r="13" spans="1:28" ht="15" thickBot="1" x14ac:dyDescent="0.4">
      <c r="A13" s="280"/>
      <c r="B13" s="486"/>
      <c r="C13" s="487"/>
      <c r="D13" s="487"/>
      <c r="E13" s="487"/>
      <c r="F13" s="487"/>
      <c r="G13" s="487"/>
      <c r="H13" s="487"/>
      <c r="I13" s="487"/>
      <c r="J13" s="487"/>
      <c r="K13" s="487"/>
      <c r="L13" s="487"/>
      <c r="M13" s="487"/>
      <c r="N13" s="487"/>
      <c r="O13" s="487"/>
      <c r="P13" s="487"/>
      <c r="Q13" s="487"/>
      <c r="R13" s="487"/>
      <c r="S13" s="487"/>
      <c r="T13" s="487"/>
      <c r="U13" s="487"/>
      <c r="V13" s="487"/>
      <c r="W13" s="487"/>
      <c r="X13" s="487"/>
      <c r="Y13" s="487"/>
      <c r="Z13" s="487"/>
      <c r="AA13" s="487"/>
      <c r="AB13" s="487"/>
    </row>
    <row r="14" spans="1:28" ht="15" thickBot="1" x14ac:dyDescent="0.4">
      <c r="A14" s="280"/>
      <c r="B14" s="488" t="s">
        <v>10</v>
      </c>
      <c r="C14" s="489"/>
      <c r="D14" s="489"/>
      <c r="E14" s="489"/>
      <c r="F14" s="489"/>
      <c r="G14" s="489"/>
      <c r="H14" s="490"/>
      <c r="I14" s="508" t="s">
        <v>509</v>
      </c>
      <c r="J14" s="509"/>
      <c r="K14" s="509"/>
      <c r="L14" s="509"/>
      <c r="M14" s="509"/>
      <c r="N14" s="509"/>
      <c r="O14" s="509"/>
      <c r="P14" s="509"/>
      <c r="Q14" s="509"/>
      <c r="R14" s="509"/>
      <c r="S14" s="509"/>
      <c r="T14" s="509"/>
      <c r="U14" s="510"/>
      <c r="V14" s="500" t="s">
        <v>824</v>
      </c>
      <c r="W14" s="501"/>
      <c r="X14" s="501"/>
      <c r="Y14" s="501"/>
      <c r="Z14" s="501"/>
      <c r="AA14" s="501"/>
      <c r="AB14" s="501"/>
    </row>
    <row r="15" spans="1:28" ht="15" thickBot="1" x14ac:dyDescent="0.4">
      <c r="A15" s="280"/>
      <c r="B15" s="491"/>
      <c r="C15" s="492"/>
      <c r="D15" s="492"/>
      <c r="E15" s="492"/>
      <c r="F15" s="492"/>
      <c r="G15" s="492"/>
      <c r="H15" s="493"/>
      <c r="I15" s="511"/>
      <c r="J15" s="512"/>
      <c r="K15" s="512"/>
      <c r="L15" s="512"/>
      <c r="M15" s="512"/>
      <c r="N15" s="512"/>
      <c r="O15" s="512"/>
      <c r="P15" s="512"/>
      <c r="Q15" s="512"/>
      <c r="R15" s="512"/>
      <c r="S15" s="512"/>
      <c r="T15" s="512"/>
      <c r="U15" s="513"/>
      <c r="V15" s="514" t="s">
        <v>20</v>
      </c>
      <c r="W15" s="515"/>
      <c r="X15" s="515"/>
      <c r="Y15" s="515"/>
      <c r="Z15" s="515"/>
      <c r="AA15" s="515"/>
      <c r="AB15" s="515"/>
    </row>
    <row r="16" spans="1:28" ht="15" thickBot="1" x14ac:dyDescent="0.4">
      <c r="A16" s="280"/>
      <c r="B16" s="486"/>
      <c r="C16" s="487"/>
      <c r="D16" s="487"/>
      <c r="E16" s="487"/>
      <c r="F16" s="487"/>
      <c r="G16" s="487"/>
      <c r="H16" s="487"/>
      <c r="I16" s="487"/>
      <c r="J16" s="487"/>
      <c r="K16" s="487"/>
      <c r="L16" s="487"/>
      <c r="M16" s="487"/>
      <c r="N16" s="487"/>
      <c r="O16" s="487"/>
      <c r="P16" s="487"/>
      <c r="Q16" s="487"/>
      <c r="R16" s="487"/>
      <c r="S16" s="487"/>
      <c r="T16" s="487"/>
      <c r="U16" s="487"/>
      <c r="V16" s="487"/>
      <c r="W16" s="487"/>
      <c r="X16" s="487"/>
      <c r="Y16" s="487"/>
      <c r="Z16" s="487"/>
      <c r="AA16" s="487"/>
      <c r="AB16" s="487"/>
    </row>
    <row r="17" spans="1:28" ht="15" thickBot="1" x14ac:dyDescent="0.4">
      <c r="A17" s="280"/>
      <c r="B17" s="500" t="s">
        <v>13</v>
      </c>
      <c r="C17" s="501"/>
      <c r="D17" s="501"/>
      <c r="E17" s="501"/>
      <c r="F17" s="501"/>
      <c r="G17" s="501"/>
      <c r="H17" s="502"/>
      <c r="I17" s="517" t="s">
        <v>510</v>
      </c>
      <c r="J17" s="485"/>
      <c r="K17" s="485"/>
      <c r="L17" s="485"/>
      <c r="M17" s="485"/>
      <c r="N17" s="485"/>
      <c r="O17" s="485"/>
      <c r="P17" s="485"/>
      <c r="Q17" s="485"/>
      <c r="R17" s="485"/>
      <c r="S17" s="485"/>
      <c r="T17" s="485"/>
      <c r="U17" s="485"/>
      <c r="V17" s="485"/>
      <c r="W17" s="485"/>
      <c r="X17" s="485"/>
      <c r="Y17" s="485"/>
      <c r="Z17" s="485"/>
      <c r="AA17" s="485"/>
      <c r="AB17" s="485"/>
    </row>
    <row r="18" spans="1:28" ht="15" thickBot="1" x14ac:dyDescent="0.4">
      <c r="A18" s="280"/>
      <c r="B18" s="486"/>
      <c r="C18" s="487"/>
      <c r="D18" s="487"/>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487"/>
    </row>
    <row r="19" spans="1:28" ht="28" customHeight="1" thickBot="1" x14ac:dyDescent="0.4">
      <c r="A19" s="280"/>
      <c r="B19" s="500" t="s">
        <v>826</v>
      </c>
      <c r="C19" s="501"/>
      <c r="D19" s="501"/>
      <c r="E19" s="501"/>
      <c r="F19" s="501"/>
      <c r="G19" s="501"/>
      <c r="H19" s="502"/>
      <c r="I19" s="517" t="s">
        <v>511</v>
      </c>
      <c r="J19" s="485"/>
      <c r="K19" s="485"/>
      <c r="L19" s="485"/>
      <c r="M19" s="485"/>
      <c r="N19" s="485"/>
      <c r="O19" s="485"/>
      <c r="P19" s="485"/>
      <c r="Q19" s="485"/>
      <c r="R19" s="485"/>
      <c r="S19" s="485"/>
      <c r="T19" s="485"/>
      <c r="U19" s="485"/>
      <c r="V19" s="485"/>
      <c r="W19" s="485"/>
      <c r="X19" s="485"/>
      <c r="Y19" s="485"/>
      <c r="Z19" s="485"/>
      <c r="AA19" s="485"/>
      <c r="AB19" s="485"/>
    </row>
    <row r="20" spans="1:28" ht="15" thickBot="1" x14ac:dyDescent="0.4">
      <c r="A20" s="280"/>
      <c r="B20" s="486"/>
      <c r="C20" s="487"/>
      <c r="D20" s="487"/>
      <c r="E20" s="487"/>
      <c r="F20" s="487"/>
      <c r="G20" s="487"/>
      <c r="H20" s="487"/>
      <c r="I20" s="487"/>
      <c r="J20" s="487"/>
      <c r="K20" s="487"/>
      <c r="L20" s="487"/>
      <c r="M20" s="487"/>
      <c r="N20" s="487"/>
      <c r="O20" s="487"/>
      <c r="P20" s="487"/>
      <c r="Q20" s="487"/>
      <c r="R20" s="487"/>
      <c r="S20" s="487"/>
      <c r="T20" s="487"/>
      <c r="U20" s="487"/>
      <c r="V20" s="487"/>
      <c r="W20" s="487"/>
      <c r="X20" s="487"/>
      <c r="Y20" s="487"/>
      <c r="Z20" s="487"/>
      <c r="AA20" s="487"/>
      <c r="AB20" s="487"/>
    </row>
    <row r="21" spans="1:28" ht="15" thickBot="1" x14ac:dyDescent="0.4">
      <c r="A21" s="280"/>
      <c r="B21" s="500" t="s">
        <v>463</v>
      </c>
      <c r="C21" s="501"/>
      <c r="D21" s="501"/>
      <c r="E21" s="501"/>
      <c r="F21" s="501"/>
      <c r="G21" s="502"/>
      <c r="H21" s="514" t="s">
        <v>57</v>
      </c>
      <c r="I21" s="515"/>
      <c r="J21" s="516"/>
      <c r="K21" s="500" t="s">
        <v>835</v>
      </c>
      <c r="L21" s="501"/>
      <c r="M21" s="501"/>
      <c r="N21" s="501"/>
      <c r="O21" s="501"/>
      <c r="P21" s="501"/>
      <c r="Q21" s="501"/>
      <c r="R21" s="501"/>
      <c r="S21" s="501"/>
      <c r="T21" s="502"/>
      <c r="U21" s="517" t="s">
        <v>30</v>
      </c>
      <c r="V21" s="485"/>
      <c r="W21" s="485"/>
      <c r="X21" s="485"/>
      <c r="Y21" s="485"/>
      <c r="Z21" s="485"/>
      <c r="AA21" s="485"/>
      <c r="AB21" s="485"/>
    </row>
    <row r="22" spans="1:28" ht="15" thickBot="1" x14ac:dyDescent="0.4">
      <c r="A22" s="280"/>
      <c r="B22" s="50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row>
    <row r="23" spans="1:28" ht="15" thickBot="1" x14ac:dyDescent="0.4">
      <c r="A23" s="280"/>
      <c r="B23" s="500" t="s">
        <v>836</v>
      </c>
      <c r="C23" s="501"/>
      <c r="D23" s="501"/>
      <c r="E23" s="501"/>
      <c r="F23" s="501"/>
      <c r="G23" s="501"/>
      <c r="H23" s="502"/>
      <c r="I23" s="517" t="s">
        <v>513</v>
      </c>
      <c r="J23" s="485"/>
      <c r="K23" s="485"/>
      <c r="L23" s="485"/>
      <c r="M23" s="485"/>
      <c r="N23" s="485"/>
      <c r="O23" s="485"/>
      <c r="P23" s="485"/>
      <c r="Q23" s="485"/>
      <c r="R23" s="485"/>
      <c r="S23" s="485"/>
      <c r="T23" s="485"/>
      <c r="U23" s="485"/>
      <c r="V23" s="485"/>
      <c r="W23" s="485"/>
      <c r="X23" s="485"/>
      <c r="Y23" s="485"/>
      <c r="Z23" s="485"/>
      <c r="AA23" s="485"/>
      <c r="AB23" s="485"/>
    </row>
    <row r="24" spans="1:28" ht="15" thickBot="1" x14ac:dyDescent="0.4">
      <c r="A24" s="280"/>
      <c r="B24" s="486"/>
      <c r="C24" s="487"/>
      <c r="D24" s="487"/>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row>
    <row r="25" spans="1:28" ht="15" thickBot="1" x14ac:dyDescent="0.4">
      <c r="A25" s="280"/>
      <c r="B25" s="500" t="s">
        <v>268</v>
      </c>
      <c r="C25" s="501"/>
      <c r="D25" s="501"/>
      <c r="E25" s="501"/>
      <c r="F25" s="501"/>
      <c r="G25" s="501"/>
      <c r="H25" s="501"/>
      <c r="I25" s="501"/>
      <c r="J25" s="501"/>
      <c r="K25" s="501"/>
      <c r="L25" s="501"/>
      <c r="M25" s="223"/>
      <c r="N25" s="500" t="s">
        <v>24</v>
      </c>
      <c r="O25" s="501"/>
      <c r="P25" s="501"/>
      <c r="Q25" s="501"/>
      <c r="R25" s="501"/>
      <c r="S25" s="501"/>
      <c r="T25" s="501"/>
      <c r="U25" s="501"/>
      <c r="V25" s="501"/>
      <c r="W25" s="501"/>
      <c r="X25" s="501"/>
      <c r="Y25" s="501"/>
      <c r="Z25" s="501"/>
      <c r="AA25" s="501"/>
      <c r="AB25" s="501"/>
    </row>
    <row r="26" spans="1:28" ht="15" thickBot="1" x14ac:dyDescent="0.4">
      <c r="A26" s="280"/>
      <c r="B26" s="483" t="s">
        <v>512</v>
      </c>
      <c r="C26" s="484"/>
      <c r="D26" s="484"/>
      <c r="E26" s="484"/>
      <c r="F26" s="484"/>
      <c r="G26" s="484"/>
      <c r="H26" s="484"/>
      <c r="I26" s="484"/>
      <c r="J26" s="484"/>
      <c r="K26" s="484"/>
      <c r="L26" s="484"/>
      <c r="M26" s="484"/>
      <c r="N26" s="485" t="s">
        <v>1519</v>
      </c>
      <c r="O26" s="485"/>
      <c r="P26" s="485"/>
      <c r="Q26" s="485"/>
      <c r="R26" s="485"/>
      <c r="S26" s="485"/>
      <c r="T26" s="485"/>
      <c r="U26" s="485"/>
      <c r="V26" s="485"/>
      <c r="W26" s="485"/>
      <c r="X26" s="485"/>
      <c r="Y26" s="485"/>
      <c r="Z26" s="485"/>
      <c r="AA26" s="485"/>
      <c r="AB26" s="485"/>
    </row>
    <row r="27" spans="1:28" ht="15" thickBot="1" x14ac:dyDescent="0.4">
      <c r="A27" s="280"/>
      <c r="B27" s="486"/>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row>
    <row r="28" spans="1:28" ht="15" thickBot="1" x14ac:dyDescent="0.4">
      <c r="A28" s="280"/>
      <c r="B28" s="488" t="s">
        <v>839</v>
      </c>
      <c r="C28" s="489"/>
      <c r="D28" s="489"/>
      <c r="E28" s="489"/>
      <c r="F28" s="489"/>
      <c r="G28" s="489"/>
      <c r="H28" s="490"/>
      <c r="I28" s="494">
        <v>0.95</v>
      </c>
      <c r="J28" s="495"/>
      <c r="K28" s="495"/>
      <c r="L28" s="496"/>
      <c r="M28" s="500" t="s">
        <v>22</v>
      </c>
      <c r="N28" s="501"/>
      <c r="O28" s="501"/>
      <c r="P28" s="501"/>
      <c r="Q28" s="501"/>
      <c r="R28" s="501"/>
      <c r="S28" s="501"/>
      <c r="T28" s="501"/>
      <c r="U28" s="501"/>
      <c r="V28" s="501"/>
      <c r="W28" s="502"/>
      <c r="X28" s="500" t="s">
        <v>18</v>
      </c>
      <c r="Y28" s="501"/>
      <c r="Z28" s="501"/>
      <c r="AA28" s="501"/>
      <c r="AB28" s="501"/>
    </row>
    <row r="29" spans="1:28" ht="15" thickBot="1" x14ac:dyDescent="0.4">
      <c r="A29" s="280"/>
      <c r="B29" s="491"/>
      <c r="C29" s="492"/>
      <c r="D29" s="492"/>
      <c r="E29" s="492"/>
      <c r="F29" s="492"/>
      <c r="G29" s="492"/>
      <c r="H29" s="493"/>
      <c r="I29" s="497"/>
      <c r="J29" s="498"/>
      <c r="K29" s="498"/>
      <c r="L29" s="499"/>
      <c r="M29" s="2468" t="s">
        <v>1531</v>
      </c>
      <c r="N29" s="2469"/>
      <c r="O29" s="2469"/>
      <c r="P29" s="2469"/>
      <c r="Q29" s="2469"/>
      <c r="R29" s="2469"/>
      <c r="S29" s="2469"/>
      <c r="T29" s="2469"/>
      <c r="U29" s="2469"/>
      <c r="V29" s="2469"/>
      <c r="W29" s="2470"/>
      <c r="X29" s="483" t="s">
        <v>20</v>
      </c>
      <c r="Y29" s="484"/>
      <c r="Z29" s="484"/>
      <c r="AA29" s="484"/>
      <c r="AB29" s="484"/>
    </row>
    <row r="30" spans="1:28" ht="15" thickBot="1" x14ac:dyDescent="0.4">
      <c r="A30" s="280"/>
      <c r="B30" s="486"/>
      <c r="C30" s="487"/>
      <c r="D30" s="487"/>
      <c r="E30" s="487"/>
      <c r="F30" s="487"/>
      <c r="G30" s="487"/>
      <c r="H30" s="487"/>
      <c r="I30" s="487"/>
      <c r="J30" s="487"/>
      <c r="K30" s="487"/>
      <c r="L30" s="487"/>
      <c r="M30" s="487"/>
      <c r="N30" s="487"/>
      <c r="O30" s="487"/>
      <c r="P30" s="487"/>
      <c r="Q30" s="487"/>
      <c r="R30" s="487"/>
      <c r="S30" s="487"/>
      <c r="T30" s="487"/>
      <c r="U30" s="487"/>
      <c r="V30" s="487"/>
      <c r="W30" s="487"/>
      <c r="X30" s="487"/>
      <c r="Y30" s="487"/>
      <c r="Z30" s="487"/>
      <c r="AA30" s="487"/>
      <c r="AB30" s="487"/>
    </row>
    <row r="31" spans="1:28" ht="15" thickBot="1" x14ac:dyDescent="0.4">
      <c r="A31" s="280"/>
      <c r="B31" s="560" t="s">
        <v>842</v>
      </c>
      <c r="C31" s="561"/>
      <c r="D31" s="561"/>
      <c r="E31" s="561"/>
      <c r="F31" s="561"/>
      <c r="G31" s="561"/>
      <c r="H31" s="561"/>
      <c r="I31" s="561"/>
      <c r="J31" s="562"/>
      <c r="K31" s="569" t="s">
        <v>35</v>
      </c>
      <c r="L31" s="570"/>
      <c r="M31" s="570"/>
      <c r="N31" s="570"/>
      <c r="O31" s="570"/>
      <c r="P31" s="570"/>
      <c r="Q31" s="570"/>
      <c r="R31" s="571"/>
      <c r="S31" s="572" t="s">
        <v>36</v>
      </c>
      <c r="T31" s="573"/>
      <c r="U31" s="573"/>
      <c r="V31" s="573"/>
      <c r="W31" s="574"/>
      <c r="X31" s="575" t="s">
        <v>37</v>
      </c>
      <c r="Y31" s="576"/>
      <c r="Z31" s="576"/>
      <c r="AA31" s="576"/>
      <c r="AB31" s="576"/>
    </row>
    <row r="32" spans="1:28" x14ac:dyDescent="0.35">
      <c r="A32" s="280"/>
      <c r="B32" s="563"/>
      <c r="C32" s="564"/>
      <c r="D32" s="564"/>
      <c r="E32" s="564"/>
      <c r="F32" s="564"/>
      <c r="G32" s="564"/>
      <c r="H32" s="564"/>
      <c r="I32" s="564"/>
      <c r="J32" s="565"/>
      <c r="K32" s="577" t="s">
        <v>38</v>
      </c>
      <c r="L32" s="578"/>
      <c r="M32" s="578"/>
      <c r="N32" s="579"/>
      <c r="O32" s="580" t="s">
        <v>39</v>
      </c>
      <c r="P32" s="578"/>
      <c r="Q32" s="578"/>
      <c r="R32" s="579"/>
      <c r="S32" s="580" t="s">
        <v>38</v>
      </c>
      <c r="T32" s="579"/>
      <c r="U32" s="580" t="s">
        <v>39</v>
      </c>
      <c r="V32" s="578"/>
      <c r="W32" s="579"/>
      <c r="X32" s="506" t="s">
        <v>38</v>
      </c>
      <c r="Y32" s="507"/>
      <c r="Z32" s="506" t="s">
        <v>39</v>
      </c>
      <c r="AA32" s="581"/>
      <c r="AB32" s="507"/>
    </row>
    <row r="33" spans="1:28" ht="15" thickBot="1" x14ac:dyDescent="0.4">
      <c r="A33" s="280"/>
      <c r="B33" s="566"/>
      <c r="C33" s="567"/>
      <c r="D33" s="567"/>
      <c r="E33" s="567"/>
      <c r="F33" s="567"/>
      <c r="G33" s="567"/>
      <c r="H33" s="567"/>
      <c r="I33" s="567"/>
      <c r="J33" s="568"/>
      <c r="K33" s="582">
        <v>0</v>
      </c>
      <c r="L33" s="583"/>
      <c r="M33" s="583"/>
      <c r="N33" s="584"/>
      <c r="O33" s="749">
        <v>79</v>
      </c>
      <c r="P33" s="583"/>
      <c r="Q33" s="583"/>
      <c r="R33" s="584"/>
      <c r="S33" s="749">
        <v>80</v>
      </c>
      <c r="T33" s="584"/>
      <c r="U33" s="749">
        <v>94</v>
      </c>
      <c r="V33" s="583"/>
      <c r="W33" s="584"/>
      <c r="X33" s="749">
        <v>95</v>
      </c>
      <c r="Y33" s="584"/>
      <c r="Z33" s="749">
        <v>100</v>
      </c>
      <c r="AA33" s="583"/>
      <c r="AB33" s="584"/>
    </row>
    <row r="34" spans="1:28" ht="15" thickBot="1" x14ac:dyDescent="0.4">
      <c r="A34" s="280"/>
      <c r="B34" s="486"/>
      <c r="C34" s="487"/>
      <c r="D34" s="487"/>
      <c r="E34" s="487"/>
      <c r="F34" s="487"/>
      <c r="G34" s="487"/>
      <c r="H34" s="487"/>
      <c r="I34" s="487"/>
      <c r="J34" s="487"/>
      <c r="K34" s="487"/>
      <c r="L34" s="487"/>
      <c r="M34" s="487"/>
      <c r="N34" s="487"/>
      <c r="O34" s="487"/>
      <c r="P34" s="487"/>
      <c r="Q34" s="487"/>
      <c r="R34" s="487"/>
      <c r="S34" s="487"/>
      <c r="T34" s="487"/>
      <c r="U34" s="487"/>
      <c r="V34" s="487"/>
      <c r="W34" s="487"/>
      <c r="X34" s="487"/>
      <c r="Y34" s="487"/>
      <c r="Z34" s="487"/>
      <c r="AA34" s="487"/>
      <c r="AB34" s="487"/>
    </row>
    <row r="35" spans="1:28" ht="15" thickBot="1" x14ac:dyDescent="0.4">
      <c r="A35" s="437"/>
      <c r="B35" s="488" t="s">
        <v>40</v>
      </c>
      <c r="C35" s="489"/>
      <c r="D35" s="489"/>
      <c r="E35" s="489"/>
      <c r="F35" s="489"/>
      <c r="G35" s="489"/>
      <c r="H35" s="489"/>
      <c r="I35" s="489"/>
      <c r="J35" s="489"/>
      <c r="K35" s="489"/>
      <c r="L35" s="489"/>
      <c r="M35" s="489"/>
      <c r="N35" s="489"/>
      <c r="O35" s="489"/>
      <c r="P35" s="489"/>
      <c r="Q35" s="489"/>
      <c r="R35" s="489"/>
      <c r="S35" s="489"/>
      <c r="T35" s="489"/>
      <c r="U35" s="489"/>
      <c r="V35" s="489"/>
      <c r="W35" s="489"/>
      <c r="X35" s="489"/>
      <c r="Y35" s="489"/>
      <c r="Z35" s="489"/>
      <c r="AA35" s="489"/>
      <c r="AB35" s="489"/>
    </row>
    <row r="36" spans="1:28" ht="104" x14ac:dyDescent="0.35">
      <c r="A36" s="437"/>
      <c r="B36" s="557" t="s">
        <v>41</v>
      </c>
      <c r="C36" s="558"/>
      <c r="D36" s="558"/>
      <c r="E36" s="558"/>
      <c r="F36" s="558"/>
      <c r="G36" s="559"/>
      <c r="H36" s="464" t="s">
        <v>514</v>
      </c>
      <c r="I36" s="464" t="s">
        <v>515</v>
      </c>
      <c r="J36" s="465" t="s">
        <v>42</v>
      </c>
      <c r="K36" s="557" t="s">
        <v>43</v>
      </c>
      <c r="L36" s="558"/>
      <c r="M36" s="558"/>
      <c r="N36" s="558"/>
      <c r="O36" s="558"/>
      <c r="P36" s="558"/>
      <c r="Q36" s="558"/>
      <c r="R36" s="558"/>
      <c r="S36" s="558"/>
      <c r="T36" s="558"/>
      <c r="U36" s="558"/>
      <c r="V36" s="558"/>
      <c r="W36" s="558"/>
      <c r="X36" s="558"/>
      <c r="Y36" s="558"/>
      <c r="Z36" s="558"/>
      <c r="AA36" s="558"/>
      <c r="AB36" s="559"/>
    </row>
    <row r="37" spans="1:28" ht="42" customHeight="1" x14ac:dyDescent="0.35">
      <c r="A37" s="437"/>
      <c r="B37" s="735" t="s">
        <v>172</v>
      </c>
      <c r="C37" s="736"/>
      <c r="D37" s="736"/>
      <c r="E37" s="736"/>
      <c r="F37" s="736"/>
      <c r="G37" s="737"/>
      <c r="H37" s="468">
        <v>20</v>
      </c>
      <c r="I37" s="469">
        <v>20</v>
      </c>
      <c r="J37" s="240">
        <v>1</v>
      </c>
      <c r="K37" s="1276" t="s">
        <v>516</v>
      </c>
      <c r="L37" s="1277"/>
      <c r="M37" s="1277"/>
      <c r="N37" s="1277"/>
      <c r="O37" s="1277"/>
      <c r="P37" s="1277"/>
      <c r="Q37" s="1277"/>
      <c r="R37" s="1277"/>
      <c r="S37" s="1277"/>
      <c r="T37" s="1277"/>
      <c r="U37" s="1277"/>
      <c r="V37" s="1277"/>
      <c r="W37" s="1277"/>
      <c r="X37" s="1277"/>
      <c r="Y37" s="1277"/>
      <c r="Z37" s="1277"/>
      <c r="AA37" s="1277"/>
      <c r="AB37" s="1278"/>
    </row>
    <row r="38" spans="1:28" ht="28" customHeight="1" x14ac:dyDescent="0.35">
      <c r="A38" s="437"/>
      <c r="B38" s="735" t="s">
        <v>174</v>
      </c>
      <c r="C38" s="736"/>
      <c r="D38" s="736"/>
      <c r="E38" s="736"/>
      <c r="F38" s="736"/>
      <c r="G38" s="737"/>
      <c r="H38" s="454">
        <v>39</v>
      </c>
      <c r="I38" s="454">
        <v>42</v>
      </c>
      <c r="J38" s="240">
        <v>0.93</v>
      </c>
      <c r="K38" s="1276" t="s">
        <v>760</v>
      </c>
      <c r="L38" s="1277"/>
      <c r="M38" s="1277"/>
      <c r="N38" s="1277"/>
      <c r="O38" s="1277"/>
      <c r="P38" s="1277"/>
      <c r="Q38" s="1277"/>
      <c r="R38" s="1277"/>
      <c r="S38" s="1277"/>
      <c r="T38" s="1277"/>
      <c r="U38" s="1277"/>
      <c r="V38" s="1277"/>
      <c r="W38" s="1277"/>
      <c r="X38" s="1277"/>
      <c r="Y38" s="1277"/>
      <c r="Z38" s="1277"/>
      <c r="AA38" s="1277"/>
      <c r="AB38" s="1278"/>
    </row>
    <row r="39" spans="1:28" ht="28" customHeight="1" x14ac:dyDescent="0.35">
      <c r="A39" s="437"/>
      <c r="B39" s="735" t="s">
        <v>175</v>
      </c>
      <c r="C39" s="736"/>
      <c r="D39" s="736"/>
      <c r="E39" s="736"/>
      <c r="F39" s="736"/>
      <c r="G39" s="737"/>
      <c r="H39" s="454">
        <v>32</v>
      </c>
      <c r="I39" s="454">
        <v>32</v>
      </c>
      <c r="J39" s="240">
        <v>1</v>
      </c>
      <c r="K39" s="1276" t="s">
        <v>1532</v>
      </c>
      <c r="L39" s="1277"/>
      <c r="M39" s="1277"/>
      <c r="N39" s="1277"/>
      <c r="O39" s="1277"/>
      <c r="P39" s="1277"/>
      <c r="Q39" s="1277"/>
      <c r="R39" s="1277"/>
      <c r="S39" s="1277"/>
      <c r="T39" s="1277"/>
      <c r="U39" s="1277"/>
      <c r="V39" s="1277"/>
      <c r="W39" s="1277"/>
      <c r="X39" s="1277"/>
      <c r="Y39" s="1277"/>
      <c r="Z39" s="1277"/>
      <c r="AA39" s="1277"/>
      <c r="AB39" s="1278"/>
    </row>
    <row r="40" spans="1:28" ht="28" customHeight="1" thickBot="1" x14ac:dyDescent="0.4">
      <c r="A40" s="437"/>
      <c r="B40" s="735" t="s">
        <v>176</v>
      </c>
      <c r="C40" s="736"/>
      <c r="D40" s="736"/>
      <c r="E40" s="736"/>
      <c r="F40" s="736"/>
      <c r="G40" s="737"/>
      <c r="H40" s="454">
        <v>9</v>
      </c>
      <c r="I40" s="454">
        <v>9</v>
      </c>
      <c r="J40" s="240">
        <v>1</v>
      </c>
      <c r="K40" s="1276" t="s">
        <v>1533</v>
      </c>
      <c r="L40" s="1277"/>
      <c r="M40" s="1277"/>
      <c r="N40" s="1277"/>
      <c r="O40" s="1277"/>
      <c r="P40" s="1277"/>
      <c r="Q40" s="1277"/>
      <c r="R40" s="1277"/>
      <c r="S40" s="1277"/>
      <c r="T40" s="1277"/>
      <c r="U40" s="1277"/>
      <c r="V40" s="1277"/>
      <c r="W40" s="1277"/>
      <c r="X40" s="1277"/>
      <c r="Y40" s="1277"/>
      <c r="Z40" s="1277"/>
      <c r="AA40" s="1277"/>
      <c r="AB40" s="1278"/>
    </row>
    <row r="41" spans="1:28" ht="15" thickBot="1" x14ac:dyDescent="0.4">
      <c r="A41" s="437"/>
      <c r="B41" s="2496" t="s">
        <v>46</v>
      </c>
      <c r="C41" s="2497"/>
      <c r="D41" s="2497"/>
      <c r="E41" s="2497"/>
      <c r="F41" s="2497"/>
      <c r="G41" s="2498"/>
      <c r="H41" s="470">
        <v>100</v>
      </c>
      <c r="I41" s="471">
        <v>103</v>
      </c>
      <c r="J41" s="472">
        <v>0.97</v>
      </c>
      <c r="K41" s="2499"/>
      <c r="L41" s="2500"/>
      <c r="M41" s="2500"/>
      <c r="N41" s="2500"/>
      <c r="O41" s="2500"/>
      <c r="P41" s="2500"/>
      <c r="Q41" s="2500"/>
      <c r="R41" s="2500"/>
      <c r="S41" s="2500"/>
      <c r="T41" s="2500"/>
      <c r="U41" s="2500"/>
      <c r="V41" s="2500"/>
      <c r="W41" s="2500"/>
      <c r="X41" s="2500"/>
      <c r="Y41" s="2500"/>
      <c r="Z41" s="2500"/>
      <c r="AA41" s="2500"/>
      <c r="AB41" s="2501"/>
    </row>
    <row r="42" spans="1:28" ht="15" thickBot="1" x14ac:dyDescent="0.4">
      <c r="A42" s="437"/>
      <c r="B42" s="486"/>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row>
    <row r="43" spans="1:28" ht="15" thickBot="1" x14ac:dyDescent="0.4">
      <c r="A43" s="437"/>
      <c r="B43" s="500" t="s">
        <v>855</v>
      </c>
      <c r="C43" s="501"/>
      <c r="D43" s="501"/>
      <c r="E43" s="501"/>
      <c r="F43" s="501"/>
      <c r="G43" s="501"/>
      <c r="H43" s="501"/>
      <c r="I43" s="501"/>
      <c r="J43" s="501"/>
      <c r="K43" s="501"/>
      <c r="L43" s="501"/>
      <c r="M43" s="501"/>
      <c r="N43" s="501"/>
      <c r="O43" s="501"/>
      <c r="P43" s="501"/>
      <c r="Q43" s="501"/>
      <c r="R43" s="501"/>
      <c r="S43" s="501"/>
      <c r="T43" s="501"/>
      <c r="U43" s="501"/>
      <c r="V43" s="501"/>
      <c r="W43" s="501"/>
      <c r="X43" s="501"/>
      <c r="Y43" s="501"/>
      <c r="Z43" s="501"/>
      <c r="AA43" s="501"/>
      <c r="AB43" s="501"/>
    </row>
    <row r="44" spans="1:28" s="320" customFormat="1" x14ac:dyDescent="0.35">
      <c r="A44" s="437"/>
      <c r="B44" s="2450"/>
      <c r="C44" s="2451"/>
      <c r="D44" s="2451"/>
      <c r="E44" s="2451"/>
      <c r="F44" s="2451"/>
      <c r="G44" s="2451"/>
      <c r="H44" s="2451"/>
      <c r="I44" s="2451"/>
      <c r="J44" s="2451"/>
      <c r="K44" s="2451"/>
      <c r="L44" s="2451"/>
      <c r="M44" s="2451"/>
      <c r="N44" s="2451"/>
      <c r="O44" s="2451"/>
      <c r="P44" s="2451"/>
      <c r="Q44" s="2451"/>
      <c r="R44" s="2451"/>
      <c r="S44" s="2451"/>
      <c r="T44" s="2451"/>
      <c r="U44" s="2451"/>
      <c r="V44" s="2451"/>
      <c r="W44" s="2451"/>
      <c r="X44" s="2451"/>
      <c r="Y44" s="2451"/>
      <c r="Z44" s="2451"/>
      <c r="AA44" s="2451"/>
      <c r="AB44" s="2451"/>
    </row>
    <row r="45" spans="1:28" s="320" customFormat="1" x14ac:dyDescent="0.35">
      <c r="A45" s="437"/>
      <c r="B45" s="2452"/>
      <c r="C45" s="2453"/>
      <c r="D45" s="2453"/>
      <c r="E45" s="2453"/>
      <c r="F45" s="2453"/>
      <c r="G45" s="2453"/>
      <c r="H45" s="2453"/>
      <c r="I45" s="2453"/>
      <c r="J45" s="2453"/>
      <c r="K45" s="2453"/>
      <c r="L45" s="2453"/>
      <c r="M45" s="2453"/>
      <c r="N45" s="2453"/>
      <c r="O45" s="2453"/>
      <c r="P45" s="2453"/>
      <c r="Q45" s="2453"/>
      <c r="R45" s="2453"/>
      <c r="S45" s="2453"/>
      <c r="T45" s="2453"/>
      <c r="U45" s="2453"/>
      <c r="V45" s="2453"/>
      <c r="W45" s="2453"/>
      <c r="X45" s="2453"/>
      <c r="Y45" s="2453"/>
      <c r="Z45" s="2453"/>
      <c r="AA45" s="2453"/>
      <c r="AB45" s="2453"/>
    </row>
    <row r="46" spans="1:28" s="320" customFormat="1" x14ac:dyDescent="0.35">
      <c r="A46" s="437"/>
      <c r="B46" s="2452"/>
      <c r="C46" s="2453"/>
      <c r="D46" s="2453"/>
      <c r="E46" s="2453"/>
      <c r="F46" s="2453"/>
      <c r="G46" s="2453"/>
      <c r="H46" s="2453"/>
      <c r="I46" s="2453"/>
      <c r="J46" s="2453"/>
      <c r="K46" s="2453"/>
      <c r="L46" s="2453"/>
      <c r="M46" s="2453"/>
      <c r="N46" s="2453"/>
      <c r="O46" s="2453"/>
      <c r="P46" s="2453"/>
      <c r="Q46" s="2453"/>
      <c r="R46" s="2453"/>
      <c r="S46" s="2453"/>
      <c r="T46" s="2453"/>
      <c r="U46" s="2453"/>
      <c r="V46" s="2453"/>
      <c r="W46" s="2453"/>
      <c r="X46" s="2453"/>
      <c r="Y46" s="2453"/>
      <c r="Z46" s="2453"/>
      <c r="AA46" s="2453"/>
      <c r="AB46" s="2453"/>
    </row>
    <row r="47" spans="1:28" s="320" customFormat="1" x14ac:dyDescent="0.35">
      <c r="A47" s="437"/>
      <c r="B47" s="2452"/>
      <c r="C47" s="2453"/>
      <c r="D47" s="2453"/>
      <c r="E47" s="2453"/>
      <c r="F47" s="2453"/>
      <c r="G47" s="2453"/>
      <c r="H47" s="2453"/>
      <c r="I47" s="2453"/>
      <c r="J47" s="2453"/>
      <c r="K47" s="2453"/>
      <c r="L47" s="2453"/>
      <c r="M47" s="2453"/>
      <c r="N47" s="2453"/>
      <c r="O47" s="2453"/>
      <c r="P47" s="2453"/>
      <c r="Q47" s="2453"/>
      <c r="R47" s="2453"/>
      <c r="S47" s="2453"/>
      <c r="T47" s="2453"/>
      <c r="U47" s="2453"/>
      <c r="V47" s="2453"/>
      <c r="W47" s="2453"/>
      <c r="X47" s="2453"/>
      <c r="Y47" s="2453"/>
      <c r="Z47" s="2453"/>
      <c r="AA47" s="2453"/>
      <c r="AB47" s="2453"/>
    </row>
    <row r="48" spans="1:28" s="320" customFormat="1" x14ac:dyDescent="0.35">
      <c r="A48" s="437"/>
      <c r="B48" s="2452"/>
      <c r="C48" s="2453"/>
      <c r="D48" s="2453"/>
      <c r="E48" s="2453"/>
      <c r="F48" s="2453"/>
      <c r="G48" s="2453"/>
      <c r="H48" s="2453"/>
      <c r="I48" s="2453"/>
      <c r="J48" s="2453"/>
      <c r="K48" s="2453"/>
      <c r="L48" s="2453"/>
      <c r="M48" s="2453"/>
      <c r="N48" s="2453"/>
      <c r="O48" s="2453"/>
      <c r="P48" s="2453"/>
      <c r="Q48" s="2453"/>
      <c r="R48" s="2453"/>
      <c r="S48" s="2453"/>
      <c r="T48" s="2453"/>
      <c r="U48" s="2453"/>
      <c r="V48" s="2453"/>
      <c r="W48" s="2453"/>
      <c r="X48" s="2453"/>
      <c r="Y48" s="2453"/>
      <c r="Z48" s="2453"/>
      <c r="AA48" s="2453"/>
      <c r="AB48" s="2453"/>
    </row>
    <row r="49" spans="1:28" s="320" customFormat="1" x14ac:dyDescent="0.35">
      <c r="A49" s="437"/>
      <c r="B49" s="2452"/>
      <c r="C49" s="2453"/>
      <c r="D49" s="2453"/>
      <c r="E49" s="2453"/>
      <c r="F49" s="2453"/>
      <c r="G49" s="2453"/>
      <c r="H49" s="2453"/>
      <c r="I49" s="2453"/>
      <c r="J49" s="2453"/>
      <c r="K49" s="2453"/>
      <c r="L49" s="2453"/>
      <c r="M49" s="2453"/>
      <c r="N49" s="2453"/>
      <c r="O49" s="2453"/>
      <c r="P49" s="2453"/>
      <c r="Q49" s="2453"/>
      <c r="R49" s="2453"/>
      <c r="S49" s="2453"/>
      <c r="T49" s="2453"/>
      <c r="U49" s="2453"/>
      <c r="V49" s="2453"/>
      <c r="W49" s="2453"/>
      <c r="X49" s="2453"/>
      <c r="Y49" s="2453"/>
      <c r="Z49" s="2453"/>
      <c r="AA49" s="2453"/>
      <c r="AB49" s="2453"/>
    </row>
    <row r="50" spans="1:28" s="320" customFormat="1" ht="15" thickBot="1" x14ac:dyDescent="0.4">
      <c r="A50" s="437"/>
      <c r="B50" s="2454"/>
      <c r="C50" s="2455"/>
      <c r="D50" s="2455"/>
      <c r="E50" s="2455"/>
      <c r="F50" s="2455"/>
      <c r="G50" s="2455"/>
      <c r="H50" s="2455"/>
      <c r="I50" s="2455"/>
      <c r="J50" s="2455"/>
      <c r="K50" s="2455"/>
      <c r="L50" s="2455"/>
      <c r="M50" s="2455"/>
      <c r="N50" s="2455"/>
      <c r="O50" s="2455"/>
      <c r="P50" s="2455"/>
      <c r="Q50" s="2455"/>
      <c r="R50" s="2455"/>
      <c r="S50" s="2455"/>
      <c r="T50" s="2455"/>
      <c r="U50" s="2455"/>
      <c r="V50" s="2455"/>
      <c r="W50" s="2455"/>
      <c r="X50" s="2455"/>
      <c r="Y50" s="2455"/>
      <c r="Z50" s="2455"/>
      <c r="AA50" s="2455"/>
      <c r="AB50" s="2455"/>
    </row>
    <row r="51" spans="1:28" ht="15" thickBot="1" x14ac:dyDescent="0.4">
      <c r="A51" s="280"/>
      <c r="B51" s="517"/>
      <c r="C51" s="485"/>
      <c r="D51" s="485"/>
      <c r="E51" s="485"/>
      <c r="F51" s="485"/>
      <c r="G51" s="485"/>
      <c r="H51" s="485"/>
      <c r="I51" s="485"/>
      <c r="J51" s="485"/>
      <c r="K51" s="485"/>
      <c r="L51" s="485"/>
      <c r="M51" s="485"/>
      <c r="N51" s="485"/>
      <c r="O51" s="485"/>
      <c r="P51" s="485"/>
      <c r="Q51" s="485"/>
      <c r="R51" s="485"/>
      <c r="S51" s="485"/>
      <c r="T51" s="485"/>
      <c r="U51" s="485"/>
      <c r="V51" s="485"/>
      <c r="W51" s="485"/>
      <c r="X51" s="485"/>
      <c r="Y51" s="485"/>
      <c r="Z51" s="485"/>
      <c r="AA51" s="485"/>
      <c r="AB51" s="485"/>
    </row>
    <row r="52" spans="1:28" ht="14.5" customHeight="1" x14ac:dyDescent="0.35">
      <c r="A52" s="671"/>
      <c r="B52" s="672" t="s">
        <v>41</v>
      </c>
      <c r="C52" s="673"/>
      <c r="D52" s="673"/>
      <c r="E52" s="673"/>
      <c r="F52" s="673"/>
      <c r="G52" s="674"/>
      <c r="H52" s="678" t="s">
        <v>595</v>
      </c>
      <c r="I52" s="674"/>
      <c r="J52" s="678" t="s">
        <v>595</v>
      </c>
      <c r="K52" s="673"/>
      <c r="L52" s="673"/>
      <c r="M52" s="674"/>
      <c r="N52" s="678" t="s">
        <v>49</v>
      </c>
      <c r="O52" s="673"/>
      <c r="P52" s="673"/>
      <c r="Q52" s="673"/>
      <c r="R52" s="673"/>
      <c r="S52" s="673"/>
      <c r="T52" s="673"/>
      <c r="U52" s="674"/>
      <c r="V52" s="680" t="s">
        <v>50</v>
      </c>
      <c r="W52" s="681"/>
      <c r="X52" s="681"/>
      <c r="Y52" s="681"/>
      <c r="Z52" s="681"/>
      <c r="AA52" s="681"/>
      <c r="AB52" s="682"/>
    </row>
    <row r="53" spans="1:28" ht="14.5" customHeight="1" x14ac:dyDescent="0.35">
      <c r="A53" s="671"/>
      <c r="B53" s="675"/>
      <c r="C53" s="676"/>
      <c r="D53" s="676"/>
      <c r="E53" s="676"/>
      <c r="F53" s="676"/>
      <c r="G53" s="677"/>
      <c r="H53" s="679" t="s">
        <v>816</v>
      </c>
      <c r="I53" s="677"/>
      <c r="J53" s="679" t="s">
        <v>596</v>
      </c>
      <c r="K53" s="676"/>
      <c r="L53" s="676"/>
      <c r="M53" s="677"/>
      <c r="N53" s="679"/>
      <c r="O53" s="676"/>
      <c r="P53" s="676"/>
      <c r="Q53" s="676"/>
      <c r="R53" s="676"/>
      <c r="S53" s="676"/>
      <c r="T53" s="676"/>
      <c r="U53" s="677"/>
      <c r="V53" s="683"/>
      <c r="W53" s="684"/>
      <c r="X53" s="684"/>
      <c r="Y53" s="684"/>
      <c r="Z53" s="684"/>
      <c r="AA53" s="684"/>
      <c r="AB53" s="685"/>
    </row>
    <row r="54" spans="1:28" ht="48" customHeight="1" x14ac:dyDescent="0.35">
      <c r="A54" s="280"/>
      <c r="B54" s="760" t="s">
        <v>517</v>
      </c>
      <c r="C54" s="761"/>
      <c r="D54" s="761"/>
      <c r="E54" s="761"/>
      <c r="F54" s="761"/>
      <c r="G54" s="762"/>
      <c r="H54" s="1237">
        <v>100</v>
      </c>
      <c r="I54" s="762"/>
      <c r="J54" s="1237">
        <v>100</v>
      </c>
      <c r="K54" s="761"/>
      <c r="L54" s="761"/>
      <c r="M54" s="762"/>
      <c r="N54" s="2487" t="s">
        <v>518</v>
      </c>
      <c r="O54" s="2488"/>
      <c r="P54" s="2488"/>
      <c r="Q54" s="2488"/>
      <c r="R54" s="2488"/>
      <c r="S54" s="2488"/>
      <c r="T54" s="2488"/>
      <c r="U54" s="2489"/>
      <c r="V54" s="2493"/>
      <c r="W54" s="2494"/>
      <c r="X54" s="2494"/>
      <c r="Y54" s="2494"/>
      <c r="Z54" s="2494"/>
      <c r="AA54" s="2494"/>
      <c r="AB54" s="2495"/>
    </row>
    <row r="55" spans="1:28" ht="48" customHeight="1" x14ac:dyDescent="0.35">
      <c r="A55" s="280"/>
      <c r="B55" s="760" t="s">
        <v>519</v>
      </c>
      <c r="C55" s="761"/>
      <c r="D55" s="761"/>
      <c r="E55" s="761"/>
      <c r="F55" s="761"/>
      <c r="G55" s="762"/>
      <c r="H55" s="1237">
        <v>100</v>
      </c>
      <c r="I55" s="762"/>
      <c r="J55" s="1237">
        <v>93</v>
      </c>
      <c r="K55" s="761"/>
      <c r="L55" s="761"/>
      <c r="M55" s="762"/>
      <c r="N55" s="2487" t="s">
        <v>1534</v>
      </c>
      <c r="O55" s="2488"/>
      <c r="P55" s="2488"/>
      <c r="Q55" s="2488"/>
      <c r="R55" s="2488"/>
      <c r="S55" s="2488"/>
      <c r="T55" s="2488"/>
      <c r="U55" s="2489"/>
      <c r="V55" s="2487" t="s">
        <v>761</v>
      </c>
      <c r="W55" s="2488"/>
      <c r="X55" s="2488"/>
      <c r="Y55" s="2488"/>
      <c r="Z55" s="2488"/>
      <c r="AA55" s="2488"/>
      <c r="AB55" s="2489"/>
    </row>
    <row r="56" spans="1:28" ht="24" customHeight="1" x14ac:dyDescent="0.35">
      <c r="A56" s="280"/>
      <c r="B56" s="760" t="s">
        <v>520</v>
      </c>
      <c r="C56" s="761"/>
      <c r="D56" s="761"/>
      <c r="E56" s="761"/>
      <c r="F56" s="761"/>
      <c r="G56" s="762"/>
      <c r="H56" s="1237">
        <v>100</v>
      </c>
      <c r="I56" s="762"/>
      <c r="J56" s="1237">
        <v>100</v>
      </c>
      <c r="K56" s="761"/>
      <c r="L56" s="761"/>
      <c r="M56" s="762"/>
      <c r="N56" s="2487" t="s">
        <v>1535</v>
      </c>
      <c r="O56" s="2488"/>
      <c r="P56" s="2488"/>
      <c r="Q56" s="2488"/>
      <c r="R56" s="2488"/>
      <c r="S56" s="2488"/>
      <c r="T56" s="2488"/>
      <c r="U56" s="2489"/>
      <c r="V56" s="2490"/>
      <c r="W56" s="2491"/>
      <c r="X56" s="2491"/>
      <c r="Y56" s="2491"/>
      <c r="Z56" s="2491"/>
      <c r="AA56" s="2491"/>
      <c r="AB56" s="2492"/>
    </row>
    <row r="57" spans="1:28" ht="36" customHeight="1" thickBot="1" x14ac:dyDescent="0.4">
      <c r="A57" s="280"/>
      <c r="B57" s="750" t="s">
        <v>521</v>
      </c>
      <c r="C57" s="751"/>
      <c r="D57" s="751"/>
      <c r="E57" s="751"/>
      <c r="F57" s="751"/>
      <c r="G57" s="752"/>
      <c r="H57" s="759">
        <v>100</v>
      </c>
      <c r="I57" s="752"/>
      <c r="J57" s="759">
        <v>100</v>
      </c>
      <c r="K57" s="751"/>
      <c r="L57" s="751"/>
      <c r="M57" s="752"/>
      <c r="N57" s="2447" t="s">
        <v>1536</v>
      </c>
      <c r="O57" s="2448"/>
      <c r="P57" s="2448"/>
      <c r="Q57" s="2448"/>
      <c r="R57" s="2448"/>
      <c r="S57" s="2448"/>
      <c r="T57" s="2448"/>
      <c r="U57" s="2449"/>
      <c r="V57" s="2484"/>
      <c r="W57" s="2485"/>
      <c r="X57" s="2485"/>
      <c r="Y57" s="2485"/>
      <c r="Z57" s="2485"/>
      <c r="AA57" s="2485"/>
      <c r="AB57" s="2486"/>
    </row>
    <row r="58" spans="1:28" x14ac:dyDescent="0.35">
      <c r="A58" s="280"/>
      <c r="B58" s="520"/>
      <c r="C58" s="520"/>
      <c r="D58" s="520"/>
      <c r="E58" s="520"/>
      <c r="F58" s="520"/>
      <c r="G58" s="520"/>
      <c r="H58" s="520"/>
      <c r="I58" s="520"/>
      <c r="J58" s="520"/>
      <c r="K58" s="520"/>
      <c r="L58" s="520"/>
      <c r="M58" s="520"/>
      <c r="N58" s="520"/>
      <c r="O58" s="520"/>
      <c r="P58" s="520"/>
      <c r="Q58" s="520"/>
      <c r="R58" s="520"/>
      <c r="S58" s="520"/>
      <c r="T58" s="520"/>
      <c r="U58" s="520"/>
      <c r="V58" s="520"/>
      <c r="W58" s="520"/>
      <c r="X58" s="520"/>
      <c r="Y58" s="520"/>
      <c r="Z58" s="520"/>
      <c r="AA58" s="520"/>
      <c r="AB58" s="520"/>
    </row>
    <row r="59" spans="1:28" ht="15" thickBot="1" x14ac:dyDescent="0.4">
      <c r="A59" s="280"/>
      <c r="B59" s="525"/>
      <c r="C59" s="526"/>
      <c r="D59" s="526"/>
      <c r="E59" s="526"/>
      <c r="F59" s="526"/>
      <c r="G59" s="526"/>
      <c r="H59" s="526"/>
      <c r="I59" s="526"/>
      <c r="J59" s="526"/>
      <c r="K59" s="526"/>
      <c r="L59" s="526"/>
      <c r="M59" s="526"/>
      <c r="N59" s="526"/>
      <c r="O59" s="526"/>
      <c r="P59" s="526"/>
      <c r="Q59" s="526"/>
      <c r="R59" s="526"/>
      <c r="S59" s="526"/>
      <c r="T59" s="526"/>
      <c r="U59" s="526"/>
      <c r="V59" s="526"/>
      <c r="W59" s="526"/>
      <c r="X59" s="526"/>
      <c r="Y59" s="526"/>
      <c r="Z59" s="526"/>
      <c r="AA59" s="526"/>
      <c r="AB59" s="526"/>
    </row>
    <row r="60" spans="1:28" x14ac:dyDescent="0.35">
      <c r="A60" s="280"/>
      <c r="B60" s="714" t="s">
        <v>856</v>
      </c>
      <c r="C60" s="715"/>
      <c r="D60" s="715"/>
      <c r="E60" s="715"/>
      <c r="F60" s="715"/>
      <c r="G60" s="715"/>
      <c r="H60" s="715" t="s">
        <v>857</v>
      </c>
      <c r="I60" s="715"/>
      <c r="J60" s="715"/>
      <c r="K60" s="715"/>
      <c r="L60" s="715"/>
      <c r="M60" s="715"/>
      <c r="N60" s="715"/>
      <c r="O60" s="715"/>
      <c r="P60" s="715"/>
      <c r="Q60" s="715"/>
      <c r="R60" s="718"/>
      <c r="S60" s="714" t="s">
        <v>858</v>
      </c>
      <c r="T60" s="715"/>
      <c r="U60" s="715"/>
      <c r="V60" s="715"/>
      <c r="W60" s="715"/>
      <c r="X60" s="715"/>
      <c r="Y60" s="715"/>
      <c r="Z60" s="715"/>
      <c r="AA60" s="715"/>
      <c r="AB60" s="715"/>
    </row>
    <row r="61" spans="1:28" ht="15" thickBot="1" x14ac:dyDescent="0.4">
      <c r="A61" s="280"/>
      <c r="B61" s="716"/>
      <c r="C61" s="717"/>
      <c r="D61" s="717"/>
      <c r="E61" s="717"/>
      <c r="F61" s="717"/>
      <c r="G61" s="717"/>
      <c r="H61" s="717"/>
      <c r="I61" s="717"/>
      <c r="J61" s="717"/>
      <c r="K61" s="717"/>
      <c r="L61" s="717"/>
      <c r="M61" s="717"/>
      <c r="N61" s="717"/>
      <c r="O61" s="717"/>
      <c r="P61" s="717"/>
      <c r="Q61" s="717"/>
      <c r="R61" s="719"/>
      <c r="S61" s="716"/>
      <c r="T61" s="717"/>
      <c r="U61" s="717"/>
      <c r="V61" s="717"/>
      <c r="W61" s="717"/>
      <c r="X61" s="717"/>
      <c r="Y61" s="717"/>
      <c r="Z61" s="717"/>
      <c r="AA61" s="717"/>
      <c r="AB61" s="717"/>
    </row>
    <row r="62" spans="1:28" ht="84" customHeight="1" thickBot="1" x14ac:dyDescent="0.4">
      <c r="A62" s="280"/>
      <c r="B62" s="720">
        <v>0.97</v>
      </c>
      <c r="C62" s="721"/>
      <c r="D62" s="721"/>
      <c r="E62" s="721"/>
      <c r="F62" s="721"/>
      <c r="G62" s="722"/>
      <c r="H62" s="2481" t="s">
        <v>1537</v>
      </c>
      <c r="I62" s="2482"/>
      <c r="J62" s="2482"/>
      <c r="K62" s="2482"/>
      <c r="L62" s="2482"/>
      <c r="M62" s="2482"/>
      <c r="N62" s="2482"/>
      <c r="O62" s="2482"/>
      <c r="P62" s="2482"/>
      <c r="Q62" s="2482"/>
      <c r="R62" s="2483"/>
      <c r="S62" s="503"/>
      <c r="T62" s="504"/>
      <c r="U62" s="504"/>
      <c r="V62" s="504"/>
      <c r="W62" s="504"/>
      <c r="X62" s="504"/>
      <c r="Y62" s="504"/>
      <c r="Z62" s="504"/>
      <c r="AA62" s="504"/>
      <c r="AB62" s="504"/>
    </row>
    <row r="63" spans="1:28" ht="15" thickBot="1" x14ac:dyDescent="0.4">
      <c r="A63" s="280"/>
      <c r="B63" s="700"/>
      <c r="C63" s="701"/>
      <c r="D63" s="701"/>
      <c r="E63" s="701"/>
      <c r="F63" s="701"/>
      <c r="G63" s="701"/>
      <c r="H63" s="701"/>
      <c r="I63" s="701"/>
      <c r="J63" s="701"/>
      <c r="K63" s="701"/>
      <c r="L63" s="701"/>
      <c r="M63" s="701"/>
      <c r="N63" s="701"/>
      <c r="O63" s="701"/>
      <c r="P63" s="701"/>
      <c r="Q63" s="701"/>
      <c r="R63" s="701"/>
      <c r="S63" s="701"/>
      <c r="T63" s="701"/>
      <c r="U63" s="701"/>
      <c r="V63" s="701"/>
      <c r="W63" s="701"/>
      <c r="X63" s="701"/>
      <c r="Y63" s="701"/>
      <c r="Z63" s="701"/>
      <c r="AA63" s="701"/>
      <c r="AB63" s="701"/>
    </row>
    <row r="64" spans="1:28" x14ac:dyDescent="0.35">
      <c r="A64" s="280"/>
      <c r="B64" s="702" t="s">
        <v>861</v>
      </c>
      <c r="C64" s="703"/>
      <c r="D64" s="703"/>
      <c r="E64" s="703"/>
      <c r="F64" s="703"/>
      <c r="G64" s="703"/>
      <c r="H64" s="704"/>
      <c r="I64" s="2437" t="s">
        <v>1530</v>
      </c>
      <c r="J64" s="2438"/>
      <c r="K64" s="2438"/>
      <c r="L64" s="2438"/>
      <c r="M64" s="2438"/>
      <c r="N64" s="2438"/>
      <c r="O64" s="2438"/>
      <c r="P64" s="2439"/>
      <c r="Q64" s="702" t="s">
        <v>863</v>
      </c>
      <c r="R64" s="703"/>
      <c r="S64" s="703"/>
      <c r="T64" s="703"/>
      <c r="U64" s="704"/>
      <c r="V64" s="769" t="s">
        <v>864</v>
      </c>
      <c r="W64" s="770"/>
      <c r="X64" s="770"/>
      <c r="Y64" s="770"/>
      <c r="Z64" s="770"/>
      <c r="AA64" s="770"/>
      <c r="AB64" s="770"/>
    </row>
    <row r="65" spans="1:28" x14ac:dyDescent="0.35">
      <c r="A65" s="280"/>
      <c r="B65" s="705"/>
      <c r="C65" s="706"/>
      <c r="D65" s="706"/>
      <c r="E65" s="706"/>
      <c r="F65" s="706"/>
      <c r="G65" s="706"/>
      <c r="H65" s="707"/>
      <c r="I65" s="2440"/>
      <c r="J65" s="2441"/>
      <c r="K65" s="2441"/>
      <c r="L65" s="2441"/>
      <c r="M65" s="2441"/>
      <c r="N65" s="2441"/>
      <c r="O65" s="2441"/>
      <c r="P65" s="2442"/>
      <c r="Q65" s="705"/>
      <c r="R65" s="706"/>
      <c r="S65" s="706"/>
      <c r="T65" s="706"/>
      <c r="U65" s="707"/>
      <c r="V65" s="771"/>
      <c r="W65" s="772"/>
      <c r="X65" s="772"/>
      <c r="Y65" s="772"/>
      <c r="Z65" s="772"/>
      <c r="AA65" s="772"/>
      <c r="AB65" s="772"/>
    </row>
    <row r="66" spans="1:28" x14ac:dyDescent="0.35">
      <c r="A66" s="280"/>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row>
    <row r="67" spans="1:28" x14ac:dyDescent="0.35">
      <c r="A67" s="280"/>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row>
    <row r="68" spans="1:28" x14ac:dyDescent="0.35">
      <c r="A68" s="280"/>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row>
    <row r="69" spans="1:28" x14ac:dyDescent="0.35">
      <c r="A69" s="280"/>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row>
    <row r="70" spans="1:28" x14ac:dyDescent="0.35">
      <c r="A70" s="280"/>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row>
    <row r="71" spans="1:28" x14ac:dyDescent="0.35">
      <c r="A71" s="280"/>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row>
    <row r="72" spans="1:28" x14ac:dyDescent="0.35">
      <c r="A72" s="280"/>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row>
    <row r="73" spans="1:28" x14ac:dyDescent="0.35">
      <c r="A73" s="280"/>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row>
    <row r="74" spans="1:28" x14ac:dyDescent="0.35">
      <c r="A74" s="280"/>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row>
    <row r="75" spans="1:28" x14ac:dyDescent="0.35">
      <c r="A75" s="280"/>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row>
    <row r="76" spans="1:28" x14ac:dyDescent="0.35">
      <c r="A76" s="280"/>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row>
    <row r="77" spans="1:28" x14ac:dyDescent="0.35">
      <c r="A77" s="280"/>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row>
    <row r="78" spans="1:28" x14ac:dyDescent="0.35">
      <c r="A78" s="280"/>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row>
    <row r="79" spans="1:28" x14ac:dyDescent="0.35">
      <c r="A79" s="280"/>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row>
    <row r="80" spans="1:28" x14ac:dyDescent="0.35">
      <c r="A80" s="280"/>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row>
    <row r="81" spans="1:28" x14ac:dyDescent="0.35">
      <c r="A81" s="280"/>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row>
    <row r="82" spans="1:28" x14ac:dyDescent="0.35">
      <c r="A82" s="280"/>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row>
    <row r="83" spans="1:28" x14ac:dyDescent="0.35">
      <c r="A83" s="280"/>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row>
    <row r="84" spans="1:28" x14ac:dyDescent="0.35">
      <c r="A84" s="280"/>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row>
    <row r="85" spans="1:28" x14ac:dyDescent="0.35">
      <c r="A85" s="280"/>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row>
    <row r="86" spans="1:28" x14ac:dyDescent="0.35">
      <c r="A86" s="280"/>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row>
    <row r="87" spans="1:28" x14ac:dyDescent="0.35">
      <c r="A87" s="280"/>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row>
    <row r="88" spans="1:28" x14ac:dyDescent="0.35">
      <c r="A88" s="280"/>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row>
    <row r="89" spans="1:28" x14ac:dyDescent="0.35">
      <c r="A89" s="280"/>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row>
    <row r="90" spans="1:28" x14ac:dyDescent="0.35">
      <c r="A90" s="280"/>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row>
  </sheetData>
  <mergeCells count="135">
    <mergeCell ref="B5:AB5"/>
    <mergeCell ref="B6:H7"/>
    <mergeCell ref="I6:I7"/>
    <mergeCell ref="J6:K7"/>
    <mergeCell ref="L6:AB7"/>
    <mergeCell ref="B8:AB8"/>
    <mergeCell ref="B1:D1"/>
    <mergeCell ref="E1:G1"/>
    <mergeCell ref="B2:G4"/>
    <mergeCell ref="H2:AB2"/>
    <mergeCell ref="H3:O3"/>
    <mergeCell ref="P3:AB3"/>
    <mergeCell ref="H4:AB4"/>
    <mergeCell ref="Z12:AB12"/>
    <mergeCell ref="B13:AB13"/>
    <mergeCell ref="B14:H15"/>
    <mergeCell ref="I14:U15"/>
    <mergeCell ref="V14:AB14"/>
    <mergeCell ref="V15:AB15"/>
    <mergeCell ref="B9:H9"/>
    <mergeCell ref="I9:AB9"/>
    <mergeCell ref="B10:AB10"/>
    <mergeCell ref="B11:H12"/>
    <mergeCell ref="I11:P12"/>
    <mergeCell ref="Q11:U11"/>
    <mergeCell ref="V11:Y11"/>
    <mergeCell ref="Z11:AB11"/>
    <mergeCell ref="Q12:U12"/>
    <mergeCell ref="V12:Y12"/>
    <mergeCell ref="B20:AB20"/>
    <mergeCell ref="B21:G21"/>
    <mergeCell ref="H21:J21"/>
    <mergeCell ref="K21:T21"/>
    <mergeCell ref="U21:AB21"/>
    <mergeCell ref="B22:AB22"/>
    <mergeCell ref="B16:AB16"/>
    <mergeCell ref="B17:H17"/>
    <mergeCell ref="I17:AB17"/>
    <mergeCell ref="B18:AB18"/>
    <mergeCell ref="B19:H19"/>
    <mergeCell ref="I19:AB19"/>
    <mergeCell ref="B27:AB27"/>
    <mergeCell ref="B28:H29"/>
    <mergeCell ref="I28:L29"/>
    <mergeCell ref="M28:W28"/>
    <mergeCell ref="X28:AB28"/>
    <mergeCell ref="M29:W29"/>
    <mergeCell ref="X29:AB29"/>
    <mergeCell ref="B23:H23"/>
    <mergeCell ref="I23:AB23"/>
    <mergeCell ref="B24:AB24"/>
    <mergeCell ref="B25:L25"/>
    <mergeCell ref="N25:AB25"/>
    <mergeCell ref="B26:M26"/>
    <mergeCell ref="N26:AB26"/>
    <mergeCell ref="B30:AB30"/>
    <mergeCell ref="B31:J33"/>
    <mergeCell ref="K31:R31"/>
    <mergeCell ref="S31:W31"/>
    <mergeCell ref="X31:AB31"/>
    <mergeCell ref="K32:N32"/>
    <mergeCell ref="O32:R32"/>
    <mergeCell ref="S32:T32"/>
    <mergeCell ref="U32:W32"/>
    <mergeCell ref="X32:Y32"/>
    <mergeCell ref="B34:AB34"/>
    <mergeCell ref="B35:AB35"/>
    <mergeCell ref="B36:G36"/>
    <mergeCell ref="K36:AB36"/>
    <mergeCell ref="B37:G37"/>
    <mergeCell ref="K37:AB37"/>
    <mergeCell ref="Z32:AB32"/>
    <mergeCell ref="K33:N33"/>
    <mergeCell ref="O33:R33"/>
    <mergeCell ref="S33:T33"/>
    <mergeCell ref="U33:W33"/>
    <mergeCell ref="X33:Y33"/>
    <mergeCell ref="Z33:AB33"/>
    <mergeCell ref="A52:A53"/>
    <mergeCell ref="B52:G53"/>
    <mergeCell ref="H52:I52"/>
    <mergeCell ref="H53:I53"/>
    <mergeCell ref="J52:M52"/>
    <mergeCell ref="B38:G38"/>
    <mergeCell ref="K38:AB38"/>
    <mergeCell ref="B39:G39"/>
    <mergeCell ref="K39:AB39"/>
    <mergeCell ref="B40:G40"/>
    <mergeCell ref="K40:AB40"/>
    <mergeCell ref="J53:M53"/>
    <mergeCell ref="N52:U53"/>
    <mergeCell ref="V52:AB53"/>
    <mergeCell ref="B54:G54"/>
    <mergeCell ref="H54:I54"/>
    <mergeCell ref="J54:M54"/>
    <mergeCell ref="N54:U54"/>
    <mergeCell ref="V54:AB54"/>
    <mergeCell ref="B41:G41"/>
    <mergeCell ref="K41:AB41"/>
    <mergeCell ref="B42:AB42"/>
    <mergeCell ref="B43:AB43"/>
    <mergeCell ref="B51:AB51"/>
    <mergeCell ref="H55:I55"/>
    <mergeCell ref="J55:M55"/>
    <mergeCell ref="N55:U55"/>
    <mergeCell ref="V55:AB55"/>
    <mergeCell ref="B56:G56"/>
    <mergeCell ref="H56:I56"/>
    <mergeCell ref="J56:M56"/>
    <mergeCell ref="N56:U56"/>
    <mergeCell ref="V56:AB56"/>
    <mergeCell ref="B63:AB63"/>
    <mergeCell ref="B64:H65"/>
    <mergeCell ref="I64:P65"/>
    <mergeCell ref="Q64:U65"/>
    <mergeCell ref="V64:AB65"/>
    <mergeCell ref="B44:AB50"/>
    <mergeCell ref="B59:AB59"/>
    <mergeCell ref="B60:G61"/>
    <mergeCell ref="H60:R61"/>
    <mergeCell ref="S60:AB61"/>
    <mergeCell ref="B62:G62"/>
    <mergeCell ref="H62:R62"/>
    <mergeCell ref="S62:AB62"/>
    <mergeCell ref="B57:G57"/>
    <mergeCell ref="H57:I57"/>
    <mergeCell ref="J57:M57"/>
    <mergeCell ref="N57:U57"/>
    <mergeCell ref="V57:AB57"/>
    <mergeCell ref="B58:G58"/>
    <mergeCell ref="H58:I58"/>
    <mergeCell ref="J58:M58"/>
    <mergeCell ref="N58:U58"/>
    <mergeCell ref="V58:AB58"/>
    <mergeCell ref="B55:G5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B102"/>
  <sheetViews>
    <sheetView topLeftCell="A43" zoomScale="55" zoomScaleNormal="55" workbookViewId="0">
      <selection activeCell="B68" sqref="B68:G72"/>
    </sheetView>
  </sheetViews>
  <sheetFormatPr baseColWidth="10" defaultRowHeight="14.5" x14ac:dyDescent="0.35"/>
  <sheetData>
    <row r="1" spans="1:28" ht="15" thickBot="1" x14ac:dyDescent="0.4">
      <c r="A1" s="234"/>
      <c r="B1" s="518"/>
      <c r="C1" s="518"/>
      <c r="D1" s="518"/>
      <c r="E1" s="518"/>
      <c r="F1" s="518"/>
      <c r="G1" s="518"/>
      <c r="H1" s="234"/>
      <c r="I1" s="234"/>
      <c r="J1" s="234"/>
      <c r="K1" s="234"/>
      <c r="L1" s="234"/>
      <c r="M1" s="234"/>
      <c r="N1" s="234"/>
      <c r="O1" s="234"/>
      <c r="P1" s="234"/>
      <c r="Q1" s="234"/>
      <c r="R1" s="234"/>
      <c r="S1" s="234"/>
      <c r="T1" s="234"/>
      <c r="U1" s="234"/>
      <c r="V1" s="234"/>
      <c r="W1" s="234"/>
      <c r="X1" s="234"/>
      <c r="Y1" s="234"/>
      <c r="Z1" s="234"/>
      <c r="AA1" s="234"/>
      <c r="AB1" s="234"/>
    </row>
    <row r="2" spans="1:28" x14ac:dyDescent="0.35">
      <c r="A2" s="234"/>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row>
    <row r="3" spans="1:28" x14ac:dyDescent="0.35">
      <c r="A3" s="234"/>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row>
    <row r="4" spans="1:28" ht="15" thickBot="1" x14ac:dyDescent="0.4">
      <c r="A4" s="234"/>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row>
    <row r="5" spans="1:28" ht="15" thickBot="1" x14ac:dyDescent="0.4">
      <c r="A5" s="234"/>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row>
    <row r="6" spans="1:28" x14ac:dyDescent="0.35">
      <c r="A6" s="234"/>
      <c r="B6" s="488" t="s">
        <v>820</v>
      </c>
      <c r="C6" s="489"/>
      <c r="D6" s="489"/>
      <c r="E6" s="489"/>
      <c r="F6" s="489"/>
      <c r="G6" s="489"/>
      <c r="H6" s="490"/>
      <c r="I6" s="542">
        <v>45231</v>
      </c>
      <c r="J6" s="488" t="s">
        <v>4</v>
      </c>
      <c r="K6" s="490"/>
      <c r="L6" s="873" t="s">
        <v>1072</v>
      </c>
      <c r="M6" s="874"/>
      <c r="N6" s="874"/>
      <c r="O6" s="874"/>
      <c r="P6" s="874"/>
      <c r="Q6" s="874"/>
      <c r="R6" s="874"/>
      <c r="S6" s="874"/>
      <c r="T6" s="874"/>
      <c r="U6" s="874"/>
      <c r="V6" s="874"/>
      <c r="W6" s="874"/>
      <c r="X6" s="874"/>
      <c r="Y6" s="874"/>
      <c r="Z6" s="874"/>
      <c r="AA6" s="874"/>
      <c r="AB6" s="874"/>
    </row>
    <row r="7" spans="1:28" ht="15" thickBot="1" x14ac:dyDescent="0.4">
      <c r="A7" s="234"/>
      <c r="B7" s="491"/>
      <c r="C7" s="492"/>
      <c r="D7" s="492"/>
      <c r="E7" s="492"/>
      <c r="F7" s="492"/>
      <c r="G7" s="492"/>
      <c r="H7" s="493"/>
      <c r="I7" s="543"/>
      <c r="J7" s="491"/>
      <c r="K7" s="493"/>
      <c r="L7" s="875"/>
      <c r="M7" s="876"/>
      <c r="N7" s="876"/>
      <c r="O7" s="876"/>
      <c r="P7" s="876"/>
      <c r="Q7" s="876"/>
      <c r="R7" s="876"/>
      <c r="S7" s="876"/>
      <c r="T7" s="876"/>
      <c r="U7" s="876"/>
      <c r="V7" s="876"/>
      <c r="W7" s="876"/>
      <c r="X7" s="876"/>
      <c r="Y7" s="876"/>
      <c r="Z7" s="876"/>
      <c r="AA7" s="876"/>
      <c r="AB7" s="876"/>
    </row>
    <row r="8" spans="1:28" ht="15" thickBot="1" x14ac:dyDescent="0.4">
      <c r="A8" s="234"/>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row>
    <row r="9" spans="1:28" ht="15" thickBot="1" x14ac:dyDescent="0.4">
      <c r="A9" s="234"/>
      <c r="B9" s="500" t="s">
        <v>822</v>
      </c>
      <c r="C9" s="501"/>
      <c r="D9" s="501"/>
      <c r="E9" s="501"/>
      <c r="F9" s="501"/>
      <c r="G9" s="501"/>
      <c r="H9" s="502"/>
      <c r="I9" s="539" t="s">
        <v>948</v>
      </c>
      <c r="J9" s="540"/>
      <c r="K9" s="540"/>
      <c r="L9" s="540"/>
      <c r="M9" s="540"/>
      <c r="N9" s="540"/>
      <c r="O9" s="540"/>
      <c r="P9" s="540"/>
      <c r="Q9" s="540"/>
      <c r="R9" s="540"/>
      <c r="S9" s="540"/>
      <c r="T9" s="540"/>
      <c r="U9" s="540"/>
      <c r="V9" s="540"/>
      <c r="W9" s="540"/>
      <c r="X9" s="540"/>
      <c r="Y9" s="540"/>
      <c r="Z9" s="540"/>
      <c r="AA9" s="540"/>
      <c r="AB9" s="540"/>
    </row>
    <row r="10" spans="1:28" ht="15" thickBot="1" x14ac:dyDescent="0.4">
      <c r="A10" s="234"/>
      <c r="B10" s="537"/>
      <c r="C10" s="538"/>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538"/>
    </row>
    <row r="11" spans="1:28" ht="15" thickBot="1" x14ac:dyDescent="0.4">
      <c r="A11" s="234"/>
      <c r="B11" s="488" t="s">
        <v>5</v>
      </c>
      <c r="C11" s="489"/>
      <c r="D11" s="489"/>
      <c r="E11" s="489"/>
      <c r="F11" s="489"/>
      <c r="G11" s="489"/>
      <c r="H11" s="490"/>
      <c r="I11" s="548" t="s">
        <v>72</v>
      </c>
      <c r="J11" s="549"/>
      <c r="K11" s="549"/>
      <c r="L11" s="549"/>
      <c r="M11" s="549"/>
      <c r="N11" s="549"/>
      <c r="O11" s="549"/>
      <c r="P11" s="550"/>
      <c r="Q11" s="500" t="s">
        <v>460</v>
      </c>
      <c r="R11" s="501"/>
      <c r="S11" s="501"/>
      <c r="T11" s="501"/>
      <c r="U11" s="502"/>
      <c r="V11" s="500" t="s">
        <v>7</v>
      </c>
      <c r="W11" s="501"/>
      <c r="X11" s="501"/>
      <c r="Y11" s="502"/>
      <c r="Z11" s="500" t="s">
        <v>8</v>
      </c>
      <c r="AA11" s="501"/>
      <c r="AB11" s="501"/>
    </row>
    <row r="12" spans="1:28" ht="15" thickBot="1" x14ac:dyDescent="0.4">
      <c r="A12" s="234"/>
      <c r="B12" s="491"/>
      <c r="C12" s="492"/>
      <c r="D12" s="492"/>
      <c r="E12" s="492"/>
      <c r="F12" s="492"/>
      <c r="G12" s="492"/>
      <c r="H12" s="493"/>
      <c r="I12" s="551"/>
      <c r="J12" s="552"/>
      <c r="K12" s="552"/>
      <c r="L12" s="552"/>
      <c r="M12" s="552"/>
      <c r="N12" s="552"/>
      <c r="O12" s="552"/>
      <c r="P12" s="553"/>
      <c r="Q12" s="517" t="s">
        <v>266</v>
      </c>
      <c r="R12" s="485"/>
      <c r="S12" s="485"/>
      <c r="T12" s="485"/>
      <c r="U12" s="541"/>
      <c r="V12" s="517" t="s">
        <v>73</v>
      </c>
      <c r="W12" s="485"/>
      <c r="X12" s="485"/>
      <c r="Y12" s="541"/>
      <c r="Z12" s="517">
        <v>1</v>
      </c>
      <c r="AA12" s="485"/>
      <c r="AB12" s="485"/>
    </row>
    <row r="13" spans="1:28" ht="15" thickBot="1" x14ac:dyDescent="0.4">
      <c r="A13" s="234"/>
      <c r="B13" s="486"/>
      <c r="C13" s="487"/>
      <c r="D13" s="487"/>
      <c r="E13" s="487"/>
      <c r="F13" s="487"/>
      <c r="G13" s="487"/>
      <c r="H13" s="487"/>
      <c r="I13" s="487"/>
      <c r="J13" s="487"/>
      <c r="K13" s="487"/>
      <c r="L13" s="487"/>
      <c r="M13" s="487"/>
      <c r="N13" s="487"/>
      <c r="O13" s="487"/>
      <c r="P13" s="487"/>
      <c r="Q13" s="487"/>
      <c r="R13" s="487"/>
      <c r="S13" s="487"/>
      <c r="T13" s="487"/>
      <c r="U13" s="487"/>
      <c r="V13" s="487"/>
      <c r="W13" s="487"/>
      <c r="X13" s="487"/>
      <c r="Y13" s="487"/>
      <c r="Z13" s="487"/>
      <c r="AA13" s="487"/>
      <c r="AB13" s="487"/>
    </row>
    <row r="14" spans="1:28" ht="15" thickBot="1" x14ac:dyDescent="0.4">
      <c r="A14" s="234"/>
      <c r="B14" s="488" t="s">
        <v>10</v>
      </c>
      <c r="C14" s="489"/>
      <c r="D14" s="489"/>
      <c r="E14" s="489"/>
      <c r="F14" s="489"/>
      <c r="G14" s="489"/>
      <c r="H14" s="490"/>
      <c r="I14" s="667" t="s">
        <v>777</v>
      </c>
      <c r="J14" s="668"/>
      <c r="K14" s="668"/>
      <c r="L14" s="668"/>
      <c r="M14" s="668"/>
      <c r="N14" s="668"/>
      <c r="O14" s="668"/>
      <c r="P14" s="668"/>
      <c r="Q14" s="668"/>
      <c r="R14" s="668"/>
      <c r="S14" s="668"/>
      <c r="T14" s="668"/>
      <c r="U14" s="782"/>
      <c r="V14" s="500" t="s">
        <v>824</v>
      </c>
      <c r="W14" s="501"/>
      <c r="X14" s="501"/>
      <c r="Y14" s="501"/>
      <c r="Z14" s="501"/>
      <c r="AA14" s="501"/>
      <c r="AB14" s="501"/>
    </row>
    <row r="15" spans="1:28" ht="15" thickBot="1" x14ac:dyDescent="0.4">
      <c r="A15" s="234"/>
      <c r="B15" s="491"/>
      <c r="C15" s="492"/>
      <c r="D15" s="492"/>
      <c r="E15" s="492"/>
      <c r="F15" s="492"/>
      <c r="G15" s="492"/>
      <c r="H15" s="493"/>
      <c r="I15" s="669"/>
      <c r="J15" s="670"/>
      <c r="K15" s="670"/>
      <c r="L15" s="670"/>
      <c r="M15" s="670"/>
      <c r="N15" s="670"/>
      <c r="O15" s="670"/>
      <c r="P15" s="670"/>
      <c r="Q15" s="670"/>
      <c r="R15" s="670"/>
      <c r="S15" s="670"/>
      <c r="T15" s="670"/>
      <c r="U15" s="783"/>
      <c r="V15" s="514" t="s">
        <v>1073</v>
      </c>
      <c r="W15" s="515"/>
      <c r="X15" s="515"/>
      <c r="Y15" s="515"/>
      <c r="Z15" s="515"/>
      <c r="AA15" s="515"/>
      <c r="AB15" s="515"/>
    </row>
    <row r="16" spans="1:28" ht="15" thickBot="1" x14ac:dyDescent="0.4">
      <c r="A16" s="234"/>
      <c r="B16" s="486"/>
      <c r="C16" s="487"/>
      <c r="D16" s="487"/>
      <c r="E16" s="487"/>
      <c r="F16" s="487"/>
      <c r="G16" s="487"/>
      <c r="H16" s="487"/>
      <c r="I16" s="487"/>
      <c r="J16" s="487"/>
      <c r="K16" s="487"/>
      <c r="L16" s="487"/>
      <c r="M16" s="487"/>
      <c r="N16" s="487"/>
      <c r="O16" s="487"/>
      <c r="P16" s="487"/>
      <c r="Q16" s="487"/>
      <c r="R16" s="487"/>
      <c r="S16" s="487"/>
      <c r="T16" s="487"/>
      <c r="U16" s="487"/>
      <c r="V16" s="487"/>
      <c r="W16" s="487"/>
      <c r="X16" s="487"/>
      <c r="Y16" s="487"/>
      <c r="Z16" s="487"/>
      <c r="AA16" s="487"/>
      <c r="AB16" s="487"/>
    </row>
    <row r="17" spans="1:28" ht="15" thickBot="1" x14ac:dyDescent="0.4">
      <c r="A17" s="234"/>
      <c r="B17" s="500" t="s">
        <v>13</v>
      </c>
      <c r="C17" s="501"/>
      <c r="D17" s="501"/>
      <c r="E17" s="501"/>
      <c r="F17" s="501"/>
      <c r="G17" s="501"/>
      <c r="H17" s="502"/>
      <c r="I17" s="517" t="s">
        <v>778</v>
      </c>
      <c r="J17" s="485"/>
      <c r="K17" s="485"/>
      <c r="L17" s="485"/>
      <c r="M17" s="485"/>
      <c r="N17" s="485"/>
      <c r="O17" s="485"/>
      <c r="P17" s="485"/>
      <c r="Q17" s="485"/>
      <c r="R17" s="485"/>
      <c r="S17" s="485"/>
      <c r="T17" s="485"/>
      <c r="U17" s="485"/>
      <c r="V17" s="485"/>
      <c r="W17" s="485"/>
      <c r="X17" s="485"/>
      <c r="Y17" s="485"/>
      <c r="Z17" s="485"/>
      <c r="AA17" s="485"/>
      <c r="AB17" s="485"/>
    </row>
    <row r="18" spans="1:28" ht="15" thickBot="1" x14ac:dyDescent="0.4">
      <c r="A18" s="234"/>
      <c r="B18" s="486"/>
      <c r="C18" s="487"/>
      <c r="D18" s="487"/>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487"/>
    </row>
    <row r="19" spans="1:28" ht="15" thickBot="1" x14ac:dyDescent="0.4">
      <c r="A19" s="234"/>
      <c r="B19" s="500" t="s">
        <v>826</v>
      </c>
      <c r="C19" s="501"/>
      <c r="D19" s="501"/>
      <c r="E19" s="501"/>
      <c r="F19" s="501"/>
      <c r="G19" s="501"/>
      <c r="H19" s="502"/>
      <c r="I19" s="517" t="s">
        <v>779</v>
      </c>
      <c r="J19" s="485"/>
      <c r="K19" s="485"/>
      <c r="L19" s="485"/>
      <c r="M19" s="485"/>
      <c r="N19" s="485"/>
      <c r="O19" s="485"/>
      <c r="P19" s="485"/>
      <c r="Q19" s="485"/>
      <c r="R19" s="485"/>
      <c r="S19" s="485"/>
      <c r="T19" s="485"/>
      <c r="U19" s="485"/>
      <c r="V19" s="485"/>
      <c r="W19" s="485"/>
      <c r="X19" s="485"/>
      <c r="Y19" s="485"/>
      <c r="Z19" s="485"/>
      <c r="AA19" s="485"/>
      <c r="AB19" s="485"/>
    </row>
    <row r="20" spans="1:28" ht="15" thickBot="1" x14ac:dyDescent="0.4">
      <c r="A20" s="234"/>
      <c r="B20" s="486"/>
      <c r="C20" s="487"/>
      <c r="D20" s="487"/>
      <c r="E20" s="487"/>
      <c r="F20" s="487"/>
      <c r="G20" s="487"/>
      <c r="H20" s="487"/>
      <c r="I20" s="487"/>
      <c r="J20" s="487"/>
      <c r="K20" s="487"/>
      <c r="L20" s="487"/>
      <c r="M20" s="487"/>
      <c r="N20" s="487"/>
      <c r="O20" s="487"/>
      <c r="P20" s="487"/>
      <c r="Q20" s="487"/>
      <c r="R20" s="487"/>
      <c r="S20" s="487"/>
      <c r="T20" s="487"/>
      <c r="U20" s="487"/>
      <c r="V20" s="487"/>
      <c r="W20" s="487"/>
      <c r="X20" s="487"/>
      <c r="Y20" s="487"/>
      <c r="Z20" s="487"/>
      <c r="AA20" s="487"/>
      <c r="AB20" s="487"/>
    </row>
    <row r="21" spans="1:28" ht="15" thickBot="1" x14ac:dyDescent="0.4">
      <c r="A21" s="234"/>
      <c r="B21" s="500" t="s">
        <v>463</v>
      </c>
      <c r="C21" s="501"/>
      <c r="D21" s="501"/>
      <c r="E21" s="501"/>
      <c r="F21" s="501"/>
      <c r="G21" s="502"/>
      <c r="H21" s="514" t="s">
        <v>74</v>
      </c>
      <c r="I21" s="515"/>
      <c r="J21" s="516"/>
      <c r="K21" s="500" t="s">
        <v>835</v>
      </c>
      <c r="L21" s="501"/>
      <c r="M21" s="501"/>
      <c r="N21" s="501"/>
      <c r="O21" s="501"/>
      <c r="P21" s="501"/>
      <c r="Q21" s="501"/>
      <c r="R21" s="501"/>
      <c r="S21" s="501"/>
      <c r="T21" s="502"/>
      <c r="U21" s="517" t="s">
        <v>59</v>
      </c>
      <c r="V21" s="485"/>
      <c r="W21" s="485"/>
      <c r="X21" s="485"/>
      <c r="Y21" s="485"/>
      <c r="Z21" s="485"/>
      <c r="AA21" s="485"/>
      <c r="AB21" s="485"/>
    </row>
    <row r="22" spans="1:28" ht="15" thickBot="1" x14ac:dyDescent="0.4">
      <c r="A22" s="234"/>
      <c r="B22" s="50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row>
    <row r="23" spans="1:28" ht="15" thickBot="1" x14ac:dyDescent="0.4">
      <c r="A23" s="234"/>
      <c r="B23" s="500" t="s">
        <v>836</v>
      </c>
      <c r="C23" s="501"/>
      <c r="D23" s="501"/>
      <c r="E23" s="501"/>
      <c r="F23" s="501"/>
      <c r="G23" s="501"/>
      <c r="H23" s="502"/>
      <c r="I23" s="517" t="s">
        <v>780</v>
      </c>
      <c r="J23" s="485"/>
      <c r="K23" s="485"/>
      <c r="L23" s="485"/>
      <c r="M23" s="485"/>
      <c r="N23" s="485"/>
      <c r="O23" s="485"/>
      <c r="P23" s="485"/>
      <c r="Q23" s="485"/>
      <c r="R23" s="485"/>
      <c r="S23" s="485"/>
      <c r="T23" s="485"/>
      <c r="U23" s="485"/>
      <c r="V23" s="485"/>
      <c r="W23" s="485"/>
      <c r="X23" s="485"/>
      <c r="Y23" s="485"/>
      <c r="Z23" s="485"/>
      <c r="AA23" s="485"/>
      <c r="AB23" s="485"/>
    </row>
    <row r="24" spans="1:28" ht="15" thickBot="1" x14ac:dyDescent="0.4">
      <c r="A24" s="234"/>
      <c r="B24" s="486"/>
      <c r="C24" s="487"/>
      <c r="D24" s="487"/>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row>
    <row r="25" spans="1:28" ht="15" thickBot="1" x14ac:dyDescent="0.4">
      <c r="A25" s="234"/>
      <c r="B25" s="500" t="s">
        <v>268</v>
      </c>
      <c r="C25" s="501"/>
      <c r="D25" s="501"/>
      <c r="E25" s="501"/>
      <c r="F25" s="501"/>
      <c r="G25" s="501"/>
      <c r="H25" s="501"/>
      <c r="I25" s="501"/>
      <c r="J25" s="501"/>
      <c r="K25" s="501"/>
      <c r="L25" s="501"/>
      <c r="M25" s="223"/>
      <c r="N25" s="500" t="s">
        <v>24</v>
      </c>
      <c r="O25" s="501"/>
      <c r="P25" s="501"/>
      <c r="Q25" s="501"/>
      <c r="R25" s="501"/>
      <c r="S25" s="501"/>
      <c r="T25" s="501"/>
      <c r="U25" s="501"/>
      <c r="V25" s="501"/>
      <c r="W25" s="501"/>
      <c r="X25" s="501"/>
      <c r="Y25" s="501"/>
      <c r="Z25" s="501"/>
      <c r="AA25" s="501"/>
      <c r="AB25" s="501"/>
    </row>
    <row r="26" spans="1:28" ht="15" thickBot="1" x14ac:dyDescent="0.4">
      <c r="A26" s="234"/>
      <c r="B26" s="483" t="s">
        <v>69</v>
      </c>
      <c r="C26" s="484"/>
      <c r="D26" s="484"/>
      <c r="E26" s="484"/>
      <c r="F26" s="484"/>
      <c r="G26" s="484"/>
      <c r="H26" s="484"/>
      <c r="I26" s="484"/>
      <c r="J26" s="484"/>
      <c r="K26" s="484"/>
      <c r="L26" s="484"/>
      <c r="M26" s="484"/>
      <c r="N26" s="485" t="s">
        <v>1074</v>
      </c>
      <c r="O26" s="485"/>
      <c r="P26" s="485"/>
      <c r="Q26" s="485"/>
      <c r="R26" s="485"/>
      <c r="S26" s="485"/>
      <c r="T26" s="485"/>
      <c r="U26" s="485"/>
      <c r="V26" s="485"/>
      <c r="W26" s="485"/>
      <c r="X26" s="485"/>
      <c r="Y26" s="485"/>
      <c r="Z26" s="485"/>
      <c r="AA26" s="485"/>
      <c r="AB26" s="485"/>
    </row>
    <row r="27" spans="1:28" ht="15" thickBot="1" x14ac:dyDescent="0.4">
      <c r="A27" s="234"/>
      <c r="B27" s="486"/>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row>
    <row r="28" spans="1:28" ht="15" thickBot="1" x14ac:dyDescent="0.4">
      <c r="A28" s="234"/>
      <c r="B28" s="488" t="s">
        <v>839</v>
      </c>
      <c r="C28" s="489"/>
      <c r="D28" s="489"/>
      <c r="E28" s="489"/>
      <c r="F28" s="489"/>
      <c r="G28" s="489"/>
      <c r="H28" s="490"/>
      <c r="I28" s="667" t="s">
        <v>1109</v>
      </c>
      <c r="J28" s="668"/>
      <c r="K28" s="668"/>
      <c r="L28" s="782"/>
      <c r="M28" s="500" t="s">
        <v>22</v>
      </c>
      <c r="N28" s="501"/>
      <c r="O28" s="501"/>
      <c r="P28" s="501"/>
      <c r="Q28" s="501"/>
      <c r="R28" s="501"/>
      <c r="S28" s="501"/>
      <c r="T28" s="501"/>
      <c r="U28" s="501"/>
      <c r="V28" s="501"/>
      <c r="W28" s="502"/>
      <c r="X28" s="500" t="s">
        <v>18</v>
      </c>
      <c r="Y28" s="501"/>
      <c r="Z28" s="501"/>
      <c r="AA28" s="501"/>
      <c r="AB28" s="501"/>
    </row>
    <row r="29" spans="1:28" ht="15" thickBot="1" x14ac:dyDescent="0.4">
      <c r="A29" s="234"/>
      <c r="B29" s="491"/>
      <c r="C29" s="492"/>
      <c r="D29" s="492"/>
      <c r="E29" s="492"/>
      <c r="F29" s="492"/>
      <c r="G29" s="492"/>
      <c r="H29" s="493"/>
      <c r="I29" s="669"/>
      <c r="J29" s="670"/>
      <c r="K29" s="670"/>
      <c r="L29" s="783"/>
      <c r="M29" s="517" t="s">
        <v>75</v>
      </c>
      <c r="N29" s="485"/>
      <c r="O29" s="485"/>
      <c r="P29" s="485"/>
      <c r="Q29" s="485"/>
      <c r="R29" s="485"/>
      <c r="S29" s="485"/>
      <c r="T29" s="485"/>
      <c r="U29" s="485"/>
      <c r="V29" s="485"/>
      <c r="W29" s="541"/>
      <c r="X29" s="483" t="s">
        <v>20</v>
      </c>
      <c r="Y29" s="484"/>
      <c r="Z29" s="484"/>
      <c r="AA29" s="484"/>
      <c r="AB29" s="484"/>
    </row>
    <row r="30" spans="1:28" ht="15" thickBot="1" x14ac:dyDescent="0.4">
      <c r="A30" s="234"/>
      <c r="B30" s="486"/>
      <c r="C30" s="487"/>
      <c r="D30" s="487"/>
      <c r="E30" s="487"/>
      <c r="F30" s="487"/>
      <c r="G30" s="487"/>
      <c r="H30" s="487"/>
      <c r="I30" s="487"/>
      <c r="J30" s="487"/>
      <c r="K30" s="487"/>
      <c r="L30" s="487"/>
      <c r="M30" s="487"/>
      <c r="N30" s="487"/>
      <c r="O30" s="487"/>
      <c r="P30" s="487"/>
      <c r="Q30" s="487"/>
      <c r="R30" s="487"/>
      <c r="S30" s="487"/>
      <c r="T30" s="487"/>
      <c r="U30" s="487"/>
      <c r="V30" s="487"/>
      <c r="W30" s="487"/>
      <c r="X30" s="487"/>
      <c r="Y30" s="487"/>
      <c r="Z30" s="487"/>
      <c r="AA30" s="487"/>
      <c r="AB30" s="487"/>
    </row>
    <row r="31" spans="1:28" ht="15" thickBot="1" x14ac:dyDescent="0.4">
      <c r="A31" s="234"/>
      <c r="B31" s="560" t="s">
        <v>842</v>
      </c>
      <c r="C31" s="561"/>
      <c r="D31" s="561"/>
      <c r="E31" s="561"/>
      <c r="F31" s="561"/>
      <c r="G31" s="561"/>
      <c r="H31" s="561"/>
      <c r="I31" s="561"/>
      <c r="J31" s="562"/>
      <c r="K31" s="569" t="s">
        <v>35</v>
      </c>
      <c r="L31" s="570"/>
      <c r="M31" s="570"/>
      <c r="N31" s="570"/>
      <c r="O31" s="570"/>
      <c r="P31" s="570"/>
      <c r="Q31" s="570"/>
      <c r="R31" s="571"/>
      <c r="S31" s="572" t="s">
        <v>36</v>
      </c>
      <c r="T31" s="573"/>
      <c r="U31" s="573"/>
      <c r="V31" s="573"/>
      <c r="W31" s="574"/>
      <c r="X31" s="575" t="s">
        <v>37</v>
      </c>
      <c r="Y31" s="576"/>
      <c r="Z31" s="576"/>
      <c r="AA31" s="576"/>
      <c r="AB31" s="576"/>
    </row>
    <row r="32" spans="1:28" x14ac:dyDescent="0.35">
      <c r="A32" s="234"/>
      <c r="B32" s="563"/>
      <c r="C32" s="564"/>
      <c r="D32" s="564"/>
      <c r="E32" s="564"/>
      <c r="F32" s="564"/>
      <c r="G32" s="564"/>
      <c r="H32" s="564"/>
      <c r="I32" s="564"/>
      <c r="J32" s="565"/>
      <c r="K32" s="577" t="s">
        <v>38</v>
      </c>
      <c r="L32" s="578"/>
      <c r="M32" s="578"/>
      <c r="N32" s="579"/>
      <c r="O32" s="580" t="s">
        <v>39</v>
      </c>
      <c r="P32" s="578"/>
      <c r="Q32" s="578"/>
      <c r="R32" s="579"/>
      <c r="S32" s="580" t="s">
        <v>38</v>
      </c>
      <c r="T32" s="579"/>
      <c r="U32" s="580" t="s">
        <v>39</v>
      </c>
      <c r="V32" s="578"/>
      <c r="W32" s="579"/>
      <c r="X32" s="506" t="s">
        <v>38</v>
      </c>
      <c r="Y32" s="507"/>
      <c r="Z32" s="506" t="s">
        <v>39</v>
      </c>
      <c r="AA32" s="581"/>
      <c r="AB32" s="507"/>
    </row>
    <row r="33" spans="1:28" ht="15" thickBot="1" x14ac:dyDescent="0.4">
      <c r="A33" s="234"/>
      <c r="B33" s="566"/>
      <c r="C33" s="567"/>
      <c r="D33" s="567"/>
      <c r="E33" s="567"/>
      <c r="F33" s="567"/>
      <c r="G33" s="567"/>
      <c r="H33" s="567"/>
      <c r="I33" s="567"/>
      <c r="J33" s="568"/>
      <c r="K33" s="879" t="s">
        <v>76</v>
      </c>
      <c r="L33" s="880"/>
      <c r="M33" s="880"/>
      <c r="N33" s="881"/>
      <c r="O33" s="882" t="s">
        <v>781</v>
      </c>
      <c r="P33" s="880"/>
      <c r="Q33" s="880"/>
      <c r="R33" s="881"/>
      <c r="S33" s="882" t="s">
        <v>678</v>
      </c>
      <c r="T33" s="881"/>
      <c r="U33" s="882" t="s">
        <v>77</v>
      </c>
      <c r="V33" s="880"/>
      <c r="W33" s="881"/>
      <c r="X33" s="749" t="s">
        <v>78</v>
      </c>
      <c r="Y33" s="584"/>
      <c r="Z33" s="882" t="s">
        <v>79</v>
      </c>
      <c r="AA33" s="880"/>
      <c r="AB33" s="880"/>
    </row>
    <row r="34" spans="1:28" ht="15" thickBot="1" x14ac:dyDescent="0.4">
      <c r="A34" s="234"/>
      <c r="B34" s="486"/>
      <c r="C34" s="487"/>
      <c r="D34" s="487"/>
      <c r="E34" s="487"/>
      <c r="F34" s="487"/>
      <c r="G34" s="487"/>
      <c r="H34" s="487"/>
      <c r="I34" s="487"/>
      <c r="J34" s="487"/>
      <c r="K34" s="487"/>
      <c r="L34" s="487"/>
      <c r="M34" s="487"/>
      <c r="N34" s="487"/>
      <c r="O34" s="487"/>
      <c r="P34" s="487"/>
      <c r="Q34" s="487"/>
      <c r="R34" s="487"/>
      <c r="S34" s="487"/>
      <c r="T34" s="487"/>
      <c r="U34" s="487"/>
      <c r="V34" s="487"/>
      <c r="W34" s="487"/>
      <c r="X34" s="487"/>
      <c r="Y34" s="487"/>
      <c r="Z34" s="487"/>
      <c r="AA34" s="487"/>
      <c r="AB34" s="487"/>
    </row>
    <row r="35" spans="1:28" ht="15" thickBot="1" x14ac:dyDescent="0.4">
      <c r="A35" s="248"/>
      <c r="B35" s="488" t="s">
        <v>40</v>
      </c>
      <c r="C35" s="489"/>
      <c r="D35" s="489"/>
      <c r="E35" s="489"/>
      <c r="F35" s="489"/>
      <c r="G35" s="489"/>
      <c r="H35" s="489"/>
      <c r="I35" s="489"/>
      <c r="J35" s="489"/>
      <c r="K35" s="489"/>
      <c r="L35" s="489"/>
      <c r="M35" s="489"/>
      <c r="N35" s="489"/>
      <c r="O35" s="489"/>
      <c r="P35" s="489"/>
      <c r="Q35" s="489"/>
      <c r="R35" s="489"/>
      <c r="S35" s="489"/>
      <c r="T35" s="489"/>
      <c r="U35" s="489"/>
      <c r="V35" s="489"/>
      <c r="W35" s="489"/>
      <c r="X35" s="489"/>
      <c r="Y35" s="489"/>
      <c r="Z35" s="489"/>
      <c r="AA35" s="489"/>
      <c r="AB35" s="489"/>
    </row>
    <row r="36" spans="1:28" ht="92.5" thickBot="1" x14ac:dyDescent="0.4">
      <c r="A36" s="248"/>
      <c r="B36" s="500" t="s">
        <v>41</v>
      </c>
      <c r="C36" s="501"/>
      <c r="D36" s="501"/>
      <c r="E36" s="501"/>
      <c r="F36" s="501"/>
      <c r="G36" s="501"/>
      <c r="H36" s="216" t="s">
        <v>782</v>
      </c>
      <c r="I36" s="216" t="s">
        <v>1110</v>
      </c>
      <c r="J36" s="213" t="s">
        <v>42</v>
      </c>
      <c r="K36" s="557" t="s">
        <v>43</v>
      </c>
      <c r="L36" s="558"/>
      <c r="M36" s="558"/>
      <c r="N36" s="558"/>
      <c r="O36" s="558"/>
      <c r="P36" s="558"/>
      <c r="Q36" s="558"/>
      <c r="R36" s="558"/>
      <c r="S36" s="558"/>
      <c r="T36" s="558"/>
      <c r="U36" s="558"/>
      <c r="V36" s="558"/>
      <c r="W36" s="558"/>
      <c r="X36" s="558"/>
      <c r="Y36" s="558"/>
      <c r="Z36" s="558"/>
      <c r="AA36" s="558"/>
      <c r="AB36" s="559"/>
    </row>
    <row r="37" spans="1:28" ht="56" customHeight="1" x14ac:dyDescent="0.35">
      <c r="A37" s="248"/>
      <c r="B37" s="877" t="s">
        <v>467</v>
      </c>
      <c r="C37" s="878"/>
      <c r="D37" s="878"/>
      <c r="E37" s="878"/>
      <c r="F37" s="878"/>
      <c r="G37" s="878"/>
      <c r="H37" s="178">
        <v>67</v>
      </c>
      <c r="I37" s="285">
        <v>112</v>
      </c>
      <c r="J37" s="122">
        <v>1.1399999999999999</v>
      </c>
      <c r="K37" s="738" t="s">
        <v>1111</v>
      </c>
      <c r="L37" s="739"/>
      <c r="M37" s="739"/>
      <c r="N37" s="739"/>
      <c r="O37" s="739"/>
      <c r="P37" s="739"/>
      <c r="Q37" s="739"/>
      <c r="R37" s="739"/>
      <c r="S37" s="739"/>
      <c r="T37" s="739"/>
      <c r="U37" s="739"/>
      <c r="V37" s="739"/>
      <c r="W37" s="739"/>
      <c r="X37" s="739"/>
      <c r="Y37" s="739"/>
      <c r="Z37" s="739"/>
      <c r="AA37" s="739"/>
      <c r="AB37" s="740"/>
    </row>
    <row r="38" spans="1:28" ht="42" customHeight="1" x14ac:dyDescent="0.35">
      <c r="A38" s="591"/>
      <c r="B38" s="811" t="s">
        <v>469</v>
      </c>
      <c r="C38" s="812"/>
      <c r="D38" s="812"/>
      <c r="E38" s="812"/>
      <c r="F38" s="812"/>
      <c r="G38" s="812"/>
      <c r="H38" s="883">
        <v>99</v>
      </c>
      <c r="I38" s="809">
        <v>167</v>
      </c>
      <c r="J38" s="809">
        <v>1.1100000000000001</v>
      </c>
      <c r="K38" s="652" t="s">
        <v>1112</v>
      </c>
      <c r="L38" s="653"/>
      <c r="M38" s="653"/>
      <c r="N38" s="653"/>
      <c r="O38" s="653"/>
      <c r="P38" s="653"/>
      <c r="Q38" s="653"/>
      <c r="R38" s="653"/>
      <c r="S38" s="653"/>
      <c r="T38" s="653"/>
      <c r="U38" s="653"/>
      <c r="V38" s="653"/>
      <c r="W38" s="653"/>
      <c r="X38" s="653"/>
      <c r="Y38" s="653"/>
      <c r="Z38" s="653"/>
      <c r="AA38" s="653"/>
      <c r="AB38" s="654"/>
    </row>
    <row r="39" spans="1:28" x14ac:dyDescent="0.35">
      <c r="A39" s="591"/>
      <c r="B39" s="806"/>
      <c r="C39" s="807"/>
      <c r="D39" s="807"/>
      <c r="E39" s="807"/>
      <c r="F39" s="807"/>
      <c r="G39" s="807"/>
      <c r="H39" s="884"/>
      <c r="I39" s="810"/>
      <c r="J39" s="810"/>
      <c r="K39" s="658" t="s">
        <v>1113</v>
      </c>
      <c r="L39" s="659"/>
      <c r="M39" s="659"/>
      <c r="N39" s="659"/>
      <c r="O39" s="659"/>
      <c r="P39" s="659"/>
      <c r="Q39" s="659"/>
      <c r="R39" s="659"/>
      <c r="S39" s="659"/>
      <c r="T39" s="659"/>
      <c r="U39" s="659"/>
      <c r="V39" s="659"/>
      <c r="W39" s="659"/>
      <c r="X39" s="659"/>
      <c r="Y39" s="659"/>
      <c r="Z39" s="659"/>
      <c r="AA39" s="659"/>
      <c r="AB39" s="660"/>
    </row>
    <row r="40" spans="1:28" ht="42" customHeight="1" x14ac:dyDescent="0.35">
      <c r="A40" s="591"/>
      <c r="B40" s="811" t="s">
        <v>470</v>
      </c>
      <c r="C40" s="812"/>
      <c r="D40" s="812"/>
      <c r="E40" s="812"/>
      <c r="F40" s="812"/>
      <c r="G40" s="812"/>
      <c r="H40" s="883">
        <v>82</v>
      </c>
      <c r="I40" s="809">
        <v>129</v>
      </c>
      <c r="J40" s="809">
        <v>1.1599999999999999</v>
      </c>
      <c r="K40" s="652" t="s">
        <v>1114</v>
      </c>
      <c r="L40" s="653"/>
      <c r="M40" s="653"/>
      <c r="N40" s="653"/>
      <c r="O40" s="653"/>
      <c r="P40" s="653"/>
      <c r="Q40" s="653"/>
      <c r="R40" s="653"/>
      <c r="S40" s="653"/>
      <c r="T40" s="653"/>
      <c r="U40" s="653"/>
      <c r="V40" s="653"/>
      <c r="W40" s="653"/>
      <c r="X40" s="653"/>
      <c r="Y40" s="653"/>
      <c r="Z40" s="653"/>
      <c r="AA40" s="653"/>
      <c r="AB40" s="654"/>
    </row>
    <row r="41" spans="1:28" x14ac:dyDescent="0.35">
      <c r="A41" s="591"/>
      <c r="B41" s="806"/>
      <c r="C41" s="807"/>
      <c r="D41" s="807"/>
      <c r="E41" s="807"/>
      <c r="F41" s="807"/>
      <c r="G41" s="807"/>
      <c r="H41" s="884"/>
      <c r="I41" s="810"/>
      <c r="J41" s="810"/>
      <c r="K41" s="658" t="s">
        <v>1113</v>
      </c>
      <c r="L41" s="659"/>
      <c r="M41" s="659"/>
      <c r="N41" s="659"/>
      <c r="O41" s="659"/>
      <c r="P41" s="659"/>
      <c r="Q41" s="659"/>
      <c r="R41" s="659"/>
      <c r="S41" s="659"/>
      <c r="T41" s="659"/>
      <c r="U41" s="659"/>
      <c r="V41" s="659"/>
      <c r="W41" s="659"/>
      <c r="X41" s="659"/>
      <c r="Y41" s="659"/>
      <c r="Z41" s="659"/>
      <c r="AA41" s="659"/>
      <c r="AB41" s="660"/>
    </row>
    <row r="42" spans="1:28" ht="42" customHeight="1" x14ac:dyDescent="0.35">
      <c r="A42" s="591"/>
      <c r="B42" s="811" t="s">
        <v>471</v>
      </c>
      <c r="C42" s="812"/>
      <c r="D42" s="812"/>
      <c r="E42" s="812"/>
      <c r="F42" s="812"/>
      <c r="G42" s="812"/>
      <c r="H42" s="885">
        <v>91</v>
      </c>
      <c r="I42" s="887">
        <v>75</v>
      </c>
      <c r="J42" s="809">
        <v>1.1399999999999999</v>
      </c>
      <c r="K42" s="890" t="s">
        <v>1115</v>
      </c>
      <c r="L42" s="891"/>
      <c r="M42" s="891"/>
      <c r="N42" s="891"/>
      <c r="O42" s="891"/>
      <c r="P42" s="891"/>
      <c r="Q42" s="891"/>
      <c r="R42" s="891"/>
      <c r="S42" s="891"/>
      <c r="T42" s="891"/>
      <c r="U42" s="891"/>
      <c r="V42" s="891"/>
      <c r="W42" s="891"/>
      <c r="X42" s="891"/>
      <c r="Y42" s="891"/>
      <c r="Z42" s="891"/>
      <c r="AA42" s="891"/>
      <c r="AB42" s="892"/>
    </row>
    <row r="43" spans="1:28" ht="15" thickBot="1" x14ac:dyDescent="0.4">
      <c r="A43" s="591"/>
      <c r="B43" s="806"/>
      <c r="C43" s="807"/>
      <c r="D43" s="807"/>
      <c r="E43" s="807"/>
      <c r="F43" s="807"/>
      <c r="G43" s="807"/>
      <c r="H43" s="886"/>
      <c r="I43" s="888"/>
      <c r="J43" s="889"/>
      <c r="K43" s="893" t="s">
        <v>1116</v>
      </c>
      <c r="L43" s="894"/>
      <c r="M43" s="894"/>
      <c r="N43" s="894"/>
      <c r="O43" s="894"/>
      <c r="P43" s="894"/>
      <c r="Q43" s="894"/>
      <c r="R43" s="894"/>
      <c r="S43" s="894"/>
      <c r="T43" s="894"/>
      <c r="U43" s="894"/>
      <c r="V43" s="894"/>
      <c r="W43" s="894"/>
      <c r="X43" s="894"/>
      <c r="Y43" s="894"/>
      <c r="Z43" s="894"/>
      <c r="AA43" s="894"/>
      <c r="AB43" s="895"/>
    </row>
    <row r="44" spans="1:28" ht="15" thickBot="1" x14ac:dyDescent="0.4">
      <c r="A44" s="248"/>
      <c r="B44" s="661" t="s">
        <v>46</v>
      </c>
      <c r="C44" s="662"/>
      <c r="D44" s="662"/>
      <c r="E44" s="662"/>
      <c r="F44" s="662"/>
      <c r="G44" s="663"/>
      <c r="H44" s="284">
        <v>339</v>
      </c>
      <c r="I44" s="284">
        <v>483</v>
      </c>
      <c r="J44" s="287">
        <v>1.1399999999999999</v>
      </c>
      <c r="K44" s="664"/>
      <c r="L44" s="665"/>
      <c r="M44" s="665"/>
      <c r="N44" s="665"/>
      <c r="O44" s="665"/>
      <c r="P44" s="665"/>
      <c r="Q44" s="665"/>
      <c r="R44" s="665"/>
      <c r="S44" s="665"/>
      <c r="T44" s="665"/>
      <c r="U44" s="665"/>
      <c r="V44" s="665"/>
      <c r="W44" s="665"/>
      <c r="X44" s="665"/>
      <c r="Y44" s="665"/>
      <c r="Z44" s="665"/>
      <c r="AA44" s="665"/>
      <c r="AB44" s="666"/>
    </row>
    <row r="45" spans="1:28" ht="15" thickBot="1" x14ac:dyDescent="0.4">
      <c r="A45" s="248"/>
      <c r="B45" s="486"/>
      <c r="C45" s="487"/>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7"/>
      <c r="AB45" s="487"/>
    </row>
    <row r="46" spans="1:28" ht="15" thickBot="1" x14ac:dyDescent="0.4">
      <c r="A46" s="248"/>
      <c r="B46" s="500" t="s">
        <v>855</v>
      </c>
      <c r="C46" s="501"/>
      <c r="D46" s="501"/>
      <c r="E46" s="501"/>
      <c r="F46" s="501"/>
      <c r="G46" s="501"/>
      <c r="H46" s="501"/>
      <c r="I46" s="501"/>
      <c r="J46" s="501"/>
      <c r="K46" s="501"/>
      <c r="L46" s="501"/>
      <c r="M46" s="501"/>
      <c r="N46" s="501"/>
      <c r="O46" s="501"/>
      <c r="P46" s="501"/>
      <c r="Q46" s="501"/>
      <c r="R46" s="501"/>
      <c r="S46" s="501"/>
      <c r="T46" s="501"/>
      <c r="U46" s="501"/>
      <c r="V46" s="501"/>
      <c r="W46" s="501"/>
      <c r="X46" s="501"/>
      <c r="Y46" s="501"/>
      <c r="Z46" s="501"/>
      <c r="AA46" s="501"/>
      <c r="AB46" s="501"/>
    </row>
    <row r="47" spans="1:28" x14ac:dyDescent="0.35">
      <c r="A47" s="234"/>
      <c r="B47" s="667" t="s">
        <v>71</v>
      </c>
      <c r="C47" s="668"/>
      <c r="D47" s="668"/>
      <c r="E47" s="668"/>
      <c r="F47" s="668"/>
      <c r="G47" s="668"/>
      <c r="H47" s="668"/>
      <c r="I47" s="668"/>
      <c r="J47" s="668"/>
      <c r="K47" s="668"/>
      <c r="L47" s="668"/>
      <c r="M47" s="668"/>
      <c r="N47" s="668"/>
      <c r="O47" s="668"/>
      <c r="P47" s="668"/>
      <c r="Q47" s="668"/>
      <c r="R47" s="668"/>
      <c r="S47" s="668"/>
      <c r="T47" s="668"/>
      <c r="U47" s="668"/>
      <c r="V47" s="668"/>
      <c r="W47" s="668"/>
      <c r="X47" s="668"/>
      <c r="Y47" s="668"/>
      <c r="Z47" s="668"/>
      <c r="AA47" s="668"/>
      <c r="AB47" s="668"/>
    </row>
    <row r="48" spans="1:28" x14ac:dyDescent="0.35">
      <c r="A48" s="234"/>
      <c r="B48" s="619"/>
      <c r="C48" s="620"/>
      <c r="D48" s="620"/>
      <c r="E48" s="620"/>
      <c r="F48" s="620"/>
      <c r="G48" s="620"/>
      <c r="H48" s="620"/>
      <c r="I48" s="620"/>
      <c r="J48" s="620"/>
      <c r="K48" s="620"/>
      <c r="L48" s="620"/>
      <c r="M48" s="620"/>
      <c r="N48" s="620"/>
      <c r="O48" s="620"/>
      <c r="P48" s="620"/>
      <c r="Q48" s="620"/>
      <c r="R48" s="620"/>
      <c r="S48" s="620"/>
      <c r="T48" s="620"/>
      <c r="U48" s="620"/>
      <c r="V48" s="620"/>
      <c r="W48" s="620"/>
      <c r="X48" s="620"/>
      <c r="Y48" s="620"/>
      <c r="Z48" s="620"/>
      <c r="AA48" s="620"/>
      <c r="AB48" s="620"/>
    </row>
    <row r="49" spans="1:28" x14ac:dyDescent="0.35">
      <c r="A49" s="234"/>
      <c r="B49" s="619"/>
      <c r="C49" s="620"/>
      <c r="D49" s="620"/>
      <c r="E49" s="620"/>
      <c r="F49" s="620"/>
      <c r="G49" s="620"/>
      <c r="H49" s="620"/>
      <c r="I49" s="620"/>
      <c r="J49" s="620"/>
      <c r="K49" s="620"/>
      <c r="L49" s="620"/>
      <c r="M49" s="620"/>
      <c r="N49" s="620"/>
      <c r="O49" s="620"/>
      <c r="P49" s="620"/>
      <c r="Q49" s="620"/>
      <c r="R49" s="620"/>
      <c r="S49" s="620"/>
      <c r="T49" s="620"/>
      <c r="U49" s="620"/>
      <c r="V49" s="620"/>
      <c r="W49" s="620"/>
      <c r="X49" s="620"/>
      <c r="Y49" s="620"/>
      <c r="Z49" s="620"/>
      <c r="AA49" s="620"/>
      <c r="AB49" s="620"/>
    </row>
    <row r="50" spans="1:28" s="246" customFormat="1" x14ac:dyDescent="0.35">
      <c r="A50" s="234"/>
      <c r="B50" s="619"/>
      <c r="C50" s="620"/>
      <c r="D50" s="620"/>
      <c r="E50" s="620"/>
      <c r="F50" s="620"/>
      <c r="G50" s="620"/>
      <c r="H50" s="620"/>
      <c r="I50" s="620"/>
      <c r="J50" s="620"/>
      <c r="K50" s="620"/>
      <c r="L50" s="620"/>
      <c r="M50" s="620"/>
      <c r="N50" s="620"/>
      <c r="O50" s="620"/>
      <c r="P50" s="620"/>
      <c r="Q50" s="620"/>
      <c r="R50" s="620"/>
      <c r="S50" s="620"/>
      <c r="T50" s="620"/>
      <c r="U50" s="620"/>
      <c r="V50" s="620"/>
      <c r="W50" s="620"/>
      <c r="X50" s="620"/>
      <c r="Y50" s="620"/>
      <c r="Z50" s="620"/>
      <c r="AA50" s="620"/>
      <c r="AB50" s="620"/>
    </row>
    <row r="51" spans="1:28" s="246" customFormat="1" x14ac:dyDescent="0.35">
      <c r="A51" s="234"/>
      <c r="B51" s="619"/>
      <c r="C51" s="620"/>
      <c r="D51" s="620"/>
      <c r="E51" s="620"/>
      <c r="F51" s="620"/>
      <c r="G51" s="620"/>
      <c r="H51" s="620"/>
      <c r="I51" s="620"/>
      <c r="J51" s="620"/>
      <c r="K51" s="620"/>
      <c r="L51" s="620"/>
      <c r="M51" s="620"/>
      <c r="N51" s="620"/>
      <c r="O51" s="620"/>
      <c r="P51" s="620"/>
      <c r="Q51" s="620"/>
      <c r="R51" s="620"/>
      <c r="S51" s="620"/>
      <c r="T51" s="620"/>
      <c r="U51" s="620"/>
      <c r="V51" s="620"/>
      <c r="W51" s="620"/>
      <c r="X51" s="620"/>
      <c r="Y51" s="620"/>
      <c r="Z51" s="620"/>
      <c r="AA51" s="620"/>
      <c r="AB51" s="620"/>
    </row>
    <row r="52" spans="1:28" s="246" customFormat="1" x14ac:dyDescent="0.35">
      <c r="A52" s="234"/>
      <c r="B52" s="619"/>
      <c r="C52" s="620"/>
      <c r="D52" s="620"/>
      <c r="E52" s="620"/>
      <c r="F52" s="620"/>
      <c r="G52" s="620"/>
      <c r="H52" s="620"/>
      <c r="I52" s="620"/>
      <c r="J52" s="620"/>
      <c r="K52" s="620"/>
      <c r="L52" s="620"/>
      <c r="M52" s="620"/>
      <c r="N52" s="620"/>
      <c r="O52" s="620"/>
      <c r="P52" s="620"/>
      <c r="Q52" s="620"/>
      <c r="R52" s="620"/>
      <c r="S52" s="620"/>
      <c r="T52" s="620"/>
      <c r="U52" s="620"/>
      <c r="V52" s="620"/>
      <c r="W52" s="620"/>
      <c r="X52" s="620"/>
      <c r="Y52" s="620"/>
      <c r="Z52" s="620"/>
      <c r="AA52" s="620"/>
      <c r="AB52" s="620"/>
    </row>
    <row r="53" spans="1:28" s="246" customFormat="1" x14ac:dyDescent="0.35">
      <c r="A53" s="234"/>
      <c r="B53" s="619"/>
      <c r="C53" s="620"/>
      <c r="D53" s="620"/>
      <c r="E53" s="62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row>
    <row r="54" spans="1:28" s="246" customFormat="1" x14ac:dyDescent="0.35">
      <c r="A54" s="234"/>
      <c r="B54" s="619"/>
      <c r="C54" s="620"/>
      <c r="D54" s="620"/>
      <c r="E54" s="62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row>
    <row r="55" spans="1:28" s="246" customFormat="1" x14ac:dyDescent="0.35">
      <c r="A55" s="234"/>
      <c r="B55" s="619"/>
      <c r="C55" s="620"/>
      <c r="D55" s="620"/>
      <c r="E55" s="62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row>
    <row r="56" spans="1:28" x14ac:dyDescent="0.35">
      <c r="A56" s="234"/>
      <c r="B56" s="619"/>
      <c r="C56" s="620"/>
      <c r="D56" s="620"/>
      <c r="E56" s="620"/>
      <c r="F56" s="620"/>
      <c r="G56" s="620"/>
      <c r="H56" s="620"/>
      <c r="I56" s="620"/>
      <c r="J56" s="620"/>
      <c r="K56" s="620"/>
      <c r="L56" s="620"/>
      <c r="M56" s="620"/>
      <c r="N56" s="620"/>
      <c r="O56" s="620"/>
      <c r="P56" s="620"/>
      <c r="Q56" s="620"/>
      <c r="R56" s="620"/>
      <c r="S56" s="620"/>
      <c r="T56" s="620"/>
      <c r="U56" s="620"/>
      <c r="V56" s="620"/>
      <c r="W56" s="620"/>
      <c r="X56" s="620"/>
      <c r="Y56" s="620"/>
      <c r="Z56" s="620"/>
      <c r="AA56" s="620"/>
      <c r="AB56" s="620"/>
    </row>
    <row r="57" spans="1:28" x14ac:dyDescent="0.35">
      <c r="A57" s="234"/>
      <c r="B57" s="619"/>
      <c r="C57" s="620"/>
      <c r="D57" s="620"/>
      <c r="E57" s="620"/>
      <c r="F57" s="620"/>
      <c r="G57" s="620"/>
      <c r="H57" s="620"/>
      <c r="I57" s="620"/>
      <c r="J57" s="620"/>
      <c r="K57" s="620"/>
      <c r="L57" s="620"/>
      <c r="M57" s="620"/>
      <c r="N57" s="620"/>
      <c r="O57" s="620"/>
      <c r="P57" s="620"/>
      <c r="Q57" s="620"/>
      <c r="R57" s="620"/>
      <c r="S57" s="620"/>
      <c r="T57" s="620"/>
      <c r="U57" s="620"/>
      <c r="V57" s="620"/>
      <c r="W57" s="620"/>
      <c r="X57" s="620"/>
      <c r="Y57" s="620"/>
      <c r="Z57" s="620"/>
      <c r="AA57" s="620"/>
      <c r="AB57" s="620"/>
    </row>
    <row r="58" spans="1:28" x14ac:dyDescent="0.35">
      <c r="A58" s="234"/>
      <c r="B58" s="619"/>
      <c r="C58" s="620"/>
      <c r="D58" s="620"/>
      <c r="E58" s="620"/>
      <c r="F58" s="620"/>
      <c r="G58" s="620"/>
      <c r="H58" s="620"/>
      <c r="I58" s="620"/>
      <c r="J58" s="620"/>
      <c r="K58" s="620"/>
      <c r="L58" s="620"/>
      <c r="M58" s="620"/>
      <c r="N58" s="620"/>
      <c r="O58" s="620"/>
      <c r="P58" s="620"/>
      <c r="Q58" s="620"/>
      <c r="R58" s="620"/>
      <c r="S58" s="620"/>
      <c r="T58" s="620"/>
      <c r="U58" s="620"/>
      <c r="V58" s="620"/>
      <c r="W58" s="620"/>
      <c r="X58" s="620"/>
      <c r="Y58" s="620"/>
      <c r="Z58" s="620"/>
      <c r="AA58" s="620"/>
      <c r="AB58" s="620"/>
    </row>
    <row r="59" spans="1:28" x14ac:dyDescent="0.35">
      <c r="A59" s="234"/>
      <c r="B59" s="619"/>
      <c r="C59" s="620"/>
      <c r="D59" s="620"/>
      <c r="E59" s="620"/>
      <c r="F59" s="620"/>
      <c r="G59" s="620"/>
      <c r="H59" s="620"/>
      <c r="I59" s="620"/>
      <c r="J59" s="620"/>
      <c r="K59" s="620"/>
      <c r="L59" s="620"/>
      <c r="M59" s="620"/>
      <c r="N59" s="620"/>
      <c r="O59" s="620"/>
      <c r="P59" s="620"/>
      <c r="Q59" s="620"/>
      <c r="R59" s="620"/>
      <c r="S59" s="620"/>
      <c r="T59" s="620"/>
      <c r="U59" s="620"/>
      <c r="V59" s="620"/>
      <c r="W59" s="620"/>
      <c r="X59" s="620"/>
      <c r="Y59" s="620"/>
      <c r="Z59" s="620"/>
      <c r="AA59" s="620"/>
      <c r="AB59" s="620"/>
    </row>
    <row r="60" spans="1:28" x14ac:dyDescent="0.35">
      <c r="A60" s="234"/>
      <c r="B60" s="619"/>
      <c r="C60" s="620"/>
      <c r="D60" s="620"/>
      <c r="E60" s="620"/>
      <c r="F60" s="620"/>
      <c r="G60" s="620"/>
      <c r="H60" s="620"/>
      <c r="I60" s="620"/>
      <c r="J60" s="620"/>
      <c r="K60" s="620"/>
      <c r="L60" s="620"/>
      <c r="M60" s="620"/>
      <c r="N60" s="620"/>
      <c r="O60" s="620"/>
      <c r="P60" s="620"/>
      <c r="Q60" s="620"/>
      <c r="R60" s="620"/>
      <c r="S60" s="620"/>
      <c r="T60" s="620"/>
      <c r="U60" s="620"/>
      <c r="V60" s="620"/>
      <c r="W60" s="620"/>
      <c r="X60" s="620"/>
      <c r="Y60" s="620"/>
      <c r="Z60" s="620"/>
      <c r="AA60" s="620"/>
      <c r="AB60" s="620"/>
    </row>
    <row r="61" spans="1:28" x14ac:dyDescent="0.35">
      <c r="A61" s="234"/>
      <c r="B61" s="61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ht="15" thickBot="1" x14ac:dyDescent="0.4">
      <c r="A62" s="234"/>
      <c r="B62" s="669"/>
      <c r="C62" s="670"/>
      <c r="D62" s="670"/>
      <c r="E62" s="670"/>
      <c r="F62" s="670"/>
      <c r="G62" s="670"/>
      <c r="H62" s="670"/>
      <c r="I62" s="670"/>
      <c r="J62" s="670"/>
      <c r="K62" s="670"/>
      <c r="L62" s="670"/>
      <c r="M62" s="670"/>
      <c r="N62" s="670"/>
      <c r="O62" s="670"/>
      <c r="P62" s="670"/>
      <c r="Q62" s="670"/>
      <c r="R62" s="670"/>
      <c r="S62" s="670"/>
      <c r="T62" s="670"/>
      <c r="U62" s="670"/>
      <c r="V62" s="670"/>
      <c r="W62" s="670"/>
      <c r="X62" s="670"/>
      <c r="Y62" s="670"/>
      <c r="Z62" s="670"/>
      <c r="AA62" s="670"/>
      <c r="AB62" s="670"/>
    </row>
    <row r="63" spans="1:28" ht="15" thickBot="1" x14ac:dyDescent="0.4">
      <c r="A63" s="234"/>
      <c r="B63" s="486"/>
      <c r="C63" s="487"/>
      <c r="D63" s="487"/>
      <c r="E63" s="487"/>
      <c r="F63" s="487"/>
      <c r="G63" s="487"/>
      <c r="H63" s="487"/>
      <c r="I63" s="487"/>
      <c r="J63" s="487"/>
      <c r="K63" s="487"/>
      <c r="L63" s="487"/>
      <c r="M63" s="487"/>
      <c r="N63" s="487"/>
      <c r="O63" s="487"/>
      <c r="P63" s="487"/>
      <c r="Q63" s="487"/>
      <c r="R63" s="487"/>
      <c r="S63" s="487"/>
      <c r="T63" s="487"/>
      <c r="U63" s="487"/>
      <c r="V63" s="487"/>
      <c r="W63" s="487"/>
      <c r="X63" s="487"/>
      <c r="Y63" s="487"/>
      <c r="Z63" s="487"/>
      <c r="AA63" s="487"/>
      <c r="AB63" s="487"/>
    </row>
    <row r="64" spans="1:28" ht="14.5" customHeight="1" x14ac:dyDescent="0.35">
      <c r="A64" s="671"/>
      <c r="B64" s="672" t="s">
        <v>41</v>
      </c>
      <c r="C64" s="673"/>
      <c r="D64" s="673"/>
      <c r="E64" s="673"/>
      <c r="F64" s="673"/>
      <c r="G64" s="674"/>
      <c r="H64" s="678" t="s">
        <v>595</v>
      </c>
      <c r="I64" s="674"/>
      <c r="J64" s="678" t="s">
        <v>595</v>
      </c>
      <c r="K64" s="673"/>
      <c r="L64" s="673"/>
      <c r="M64" s="674"/>
      <c r="N64" s="678" t="s">
        <v>49</v>
      </c>
      <c r="O64" s="673"/>
      <c r="P64" s="673"/>
      <c r="Q64" s="673"/>
      <c r="R64" s="673"/>
      <c r="S64" s="673"/>
      <c r="T64" s="673"/>
      <c r="U64" s="674"/>
      <c r="V64" s="680" t="s">
        <v>50</v>
      </c>
      <c r="W64" s="681"/>
      <c r="X64" s="681"/>
      <c r="Y64" s="681"/>
      <c r="Z64" s="681"/>
      <c r="AA64" s="681"/>
      <c r="AB64" s="682"/>
    </row>
    <row r="65" spans="1:28" ht="14.5" customHeight="1" x14ac:dyDescent="0.35">
      <c r="A65" s="671"/>
      <c r="B65" s="675"/>
      <c r="C65" s="676"/>
      <c r="D65" s="676"/>
      <c r="E65" s="676"/>
      <c r="F65" s="676"/>
      <c r="G65" s="677"/>
      <c r="H65" s="679" t="s">
        <v>816</v>
      </c>
      <c r="I65" s="677"/>
      <c r="J65" s="679" t="s">
        <v>596</v>
      </c>
      <c r="K65" s="676"/>
      <c r="L65" s="676"/>
      <c r="M65" s="677"/>
      <c r="N65" s="679"/>
      <c r="O65" s="676"/>
      <c r="P65" s="676"/>
      <c r="Q65" s="676"/>
      <c r="R65" s="676"/>
      <c r="S65" s="676"/>
      <c r="T65" s="676"/>
      <c r="U65" s="677"/>
      <c r="V65" s="683"/>
      <c r="W65" s="684"/>
      <c r="X65" s="684"/>
      <c r="Y65" s="684"/>
      <c r="Z65" s="684"/>
      <c r="AA65" s="684"/>
      <c r="AB65" s="685"/>
    </row>
    <row r="66" spans="1:28" ht="29" customHeight="1" x14ac:dyDescent="0.35">
      <c r="A66" s="234"/>
      <c r="B66" s="760" t="s">
        <v>467</v>
      </c>
      <c r="C66" s="761"/>
      <c r="D66" s="761"/>
      <c r="E66" s="761"/>
      <c r="F66" s="761"/>
      <c r="G66" s="762"/>
      <c r="H66" s="896" t="s">
        <v>783</v>
      </c>
      <c r="I66" s="897"/>
      <c r="J66" s="896" t="s">
        <v>784</v>
      </c>
      <c r="K66" s="898"/>
      <c r="L66" s="898"/>
      <c r="M66" s="897"/>
      <c r="N66" s="766" t="s">
        <v>1117</v>
      </c>
      <c r="O66" s="767"/>
      <c r="P66" s="767"/>
      <c r="Q66" s="767"/>
      <c r="R66" s="767"/>
      <c r="S66" s="767"/>
      <c r="T66" s="767"/>
      <c r="U66" s="768"/>
      <c r="V66" s="766" t="s">
        <v>1118</v>
      </c>
      <c r="W66" s="767"/>
      <c r="X66" s="767"/>
      <c r="Y66" s="767"/>
      <c r="Z66" s="767"/>
      <c r="AA66" s="767"/>
      <c r="AB66" s="768"/>
    </row>
    <row r="67" spans="1:28" ht="29" customHeight="1" x14ac:dyDescent="0.35">
      <c r="A67" s="234"/>
      <c r="B67" s="760" t="s">
        <v>469</v>
      </c>
      <c r="C67" s="761"/>
      <c r="D67" s="761"/>
      <c r="E67" s="761"/>
      <c r="F67" s="761"/>
      <c r="G67" s="762"/>
      <c r="H67" s="896" t="s">
        <v>785</v>
      </c>
      <c r="I67" s="897"/>
      <c r="J67" s="896" t="s">
        <v>786</v>
      </c>
      <c r="K67" s="898"/>
      <c r="L67" s="898"/>
      <c r="M67" s="897"/>
      <c r="N67" s="766" t="s">
        <v>787</v>
      </c>
      <c r="O67" s="767"/>
      <c r="P67" s="767"/>
      <c r="Q67" s="767"/>
      <c r="R67" s="767"/>
      <c r="S67" s="767"/>
      <c r="T67" s="767"/>
      <c r="U67" s="768"/>
      <c r="V67" s="766" t="s">
        <v>1118</v>
      </c>
      <c r="W67" s="767"/>
      <c r="X67" s="767"/>
      <c r="Y67" s="767"/>
      <c r="Z67" s="767"/>
      <c r="AA67" s="767"/>
      <c r="AB67" s="768"/>
    </row>
    <row r="68" spans="1:28" ht="29" customHeight="1" x14ac:dyDescent="0.35">
      <c r="A68" s="234"/>
      <c r="B68" s="760" t="s">
        <v>470</v>
      </c>
      <c r="C68" s="761"/>
      <c r="D68" s="761"/>
      <c r="E68" s="761"/>
      <c r="F68" s="761"/>
      <c r="G68" s="762"/>
      <c r="H68" s="896" t="s">
        <v>1119</v>
      </c>
      <c r="I68" s="897"/>
      <c r="J68" s="896" t="s">
        <v>1120</v>
      </c>
      <c r="K68" s="898"/>
      <c r="L68" s="898"/>
      <c r="M68" s="897"/>
      <c r="N68" s="766" t="s">
        <v>1121</v>
      </c>
      <c r="O68" s="767"/>
      <c r="P68" s="767"/>
      <c r="Q68" s="767"/>
      <c r="R68" s="767"/>
      <c r="S68" s="767"/>
      <c r="T68" s="767"/>
      <c r="U68" s="768"/>
      <c r="V68" s="766" t="s">
        <v>1118</v>
      </c>
      <c r="W68" s="767"/>
      <c r="X68" s="767"/>
      <c r="Y68" s="767"/>
      <c r="Z68" s="767"/>
      <c r="AA68" s="767"/>
      <c r="AB68" s="768"/>
    </row>
    <row r="69" spans="1:28" ht="29" customHeight="1" thickBot="1" x14ac:dyDescent="0.4">
      <c r="A69" s="234"/>
      <c r="B69" s="750" t="s">
        <v>471</v>
      </c>
      <c r="C69" s="751"/>
      <c r="D69" s="751"/>
      <c r="E69" s="751"/>
      <c r="F69" s="751"/>
      <c r="G69" s="752"/>
      <c r="H69" s="905" t="s">
        <v>1122</v>
      </c>
      <c r="I69" s="906"/>
      <c r="J69" s="905" t="s">
        <v>1123</v>
      </c>
      <c r="K69" s="907"/>
      <c r="L69" s="907"/>
      <c r="M69" s="906"/>
      <c r="N69" s="908" t="s">
        <v>1124</v>
      </c>
      <c r="O69" s="909"/>
      <c r="P69" s="909"/>
      <c r="Q69" s="909"/>
      <c r="R69" s="909"/>
      <c r="S69" s="909"/>
      <c r="T69" s="909"/>
      <c r="U69" s="910"/>
      <c r="V69" s="756" t="s">
        <v>1118</v>
      </c>
      <c r="W69" s="757"/>
      <c r="X69" s="757"/>
      <c r="Y69" s="757"/>
      <c r="Z69" s="757"/>
      <c r="AA69" s="757"/>
      <c r="AB69" s="758"/>
    </row>
    <row r="70" spans="1:28" ht="15" thickBot="1" x14ac:dyDescent="0.4">
      <c r="A70" s="234"/>
      <c r="B70" s="503"/>
      <c r="C70" s="504"/>
      <c r="D70" s="504"/>
      <c r="E70" s="504"/>
      <c r="F70" s="504"/>
      <c r="G70" s="504"/>
      <c r="H70" s="504"/>
      <c r="I70" s="504"/>
      <c r="J70" s="504"/>
      <c r="K70" s="504"/>
      <c r="L70" s="504"/>
      <c r="M70" s="504"/>
      <c r="N70" s="504"/>
      <c r="O70" s="504"/>
      <c r="P70" s="504"/>
      <c r="Q70" s="504"/>
      <c r="R70" s="504"/>
      <c r="S70" s="504"/>
      <c r="T70" s="504"/>
      <c r="U70" s="504"/>
      <c r="V70" s="504"/>
      <c r="W70" s="504"/>
      <c r="X70" s="504"/>
      <c r="Y70" s="504"/>
      <c r="Z70" s="504"/>
      <c r="AA70" s="504"/>
      <c r="AB70" s="504"/>
    </row>
    <row r="71" spans="1:28" x14ac:dyDescent="0.35">
      <c r="A71" s="234"/>
      <c r="B71" s="714" t="s">
        <v>856</v>
      </c>
      <c r="C71" s="715"/>
      <c r="D71" s="715"/>
      <c r="E71" s="715"/>
      <c r="F71" s="715"/>
      <c r="G71" s="715"/>
      <c r="H71" s="715" t="s">
        <v>857</v>
      </c>
      <c r="I71" s="715"/>
      <c r="J71" s="715"/>
      <c r="K71" s="715"/>
      <c r="L71" s="715"/>
      <c r="M71" s="715"/>
      <c r="N71" s="715"/>
      <c r="O71" s="715"/>
      <c r="P71" s="715"/>
      <c r="Q71" s="715"/>
      <c r="R71" s="718"/>
      <c r="S71" s="714" t="s">
        <v>858</v>
      </c>
      <c r="T71" s="715"/>
      <c r="U71" s="715"/>
      <c r="V71" s="715"/>
      <c r="W71" s="715"/>
      <c r="X71" s="715"/>
      <c r="Y71" s="715"/>
      <c r="Z71" s="715"/>
      <c r="AA71" s="715"/>
      <c r="AB71" s="715"/>
    </row>
    <row r="72" spans="1:28" ht="15" thickBot="1" x14ac:dyDescent="0.4">
      <c r="A72" s="234"/>
      <c r="B72" s="716"/>
      <c r="C72" s="717"/>
      <c r="D72" s="717"/>
      <c r="E72" s="717"/>
      <c r="F72" s="717"/>
      <c r="G72" s="717"/>
      <c r="H72" s="717"/>
      <c r="I72" s="717"/>
      <c r="J72" s="717"/>
      <c r="K72" s="717"/>
      <c r="L72" s="717"/>
      <c r="M72" s="717"/>
      <c r="N72" s="717"/>
      <c r="O72" s="717"/>
      <c r="P72" s="717"/>
      <c r="Q72" s="717"/>
      <c r="R72" s="719"/>
      <c r="S72" s="716"/>
      <c r="T72" s="717"/>
      <c r="U72" s="717"/>
      <c r="V72" s="717"/>
      <c r="W72" s="717"/>
      <c r="X72" s="717"/>
      <c r="Y72" s="717"/>
      <c r="Z72" s="717"/>
      <c r="AA72" s="717"/>
      <c r="AB72" s="717"/>
    </row>
    <row r="73" spans="1:28" ht="28" customHeight="1" thickBot="1" x14ac:dyDescent="0.4">
      <c r="A73" s="234"/>
      <c r="B73" s="899">
        <v>1.1399999999999999</v>
      </c>
      <c r="C73" s="900"/>
      <c r="D73" s="900"/>
      <c r="E73" s="900"/>
      <c r="F73" s="900"/>
      <c r="G73" s="901"/>
      <c r="H73" s="902" t="s">
        <v>1125</v>
      </c>
      <c r="I73" s="903"/>
      <c r="J73" s="903"/>
      <c r="K73" s="903"/>
      <c r="L73" s="903"/>
      <c r="M73" s="903"/>
      <c r="N73" s="903"/>
      <c r="O73" s="903"/>
      <c r="P73" s="903"/>
      <c r="Q73" s="903"/>
      <c r="R73" s="904"/>
      <c r="S73" s="503"/>
      <c r="T73" s="504"/>
      <c r="U73" s="504"/>
      <c r="V73" s="504"/>
      <c r="W73" s="504"/>
      <c r="X73" s="504"/>
      <c r="Y73" s="504"/>
      <c r="Z73" s="504"/>
      <c r="AA73" s="504"/>
      <c r="AB73" s="504"/>
    </row>
    <row r="74" spans="1:28" ht="15" thickBot="1" x14ac:dyDescent="0.4">
      <c r="A74" s="234"/>
      <c r="B74" s="700"/>
      <c r="C74" s="701"/>
      <c r="D74" s="701"/>
      <c r="E74" s="701"/>
      <c r="F74" s="701"/>
      <c r="G74" s="701"/>
      <c r="H74" s="701"/>
      <c r="I74" s="701"/>
      <c r="J74" s="701"/>
      <c r="K74" s="701"/>
      <c r="L74" s="701"/>
      <c r="M74" s="701"/>
      <c r="N74" s="701"/>
      <c r="O74" s="701"/>
      <c r="P74" s="701"/>
      <c r="Q74" s="701"/>
      <c r="R74" s="701"/>
      <c r="S74" s="701"/>
      <c r="T74" s="701"/>
      <c r="U74" s="701"/>
      <c r="V74" s="701"/>
      <c r="W74" s="701"/>
      <c r="X74" s="701"/>
      <c r="Y74" s="701"/>
      <c r="Z74" s="701"/>
      <c r="AA74" s="701"/>
      <c r="AB74" s="701"/>
    </row>
    <row r="75" spans="1:28" ht="14.5" customHeight="1" x14ac:dyDescent="0.35">
      <c r="A75" s="671"/>
      <c r="B75" s="702" t="s">
        <v>861</v>
      </c>
      <c r="C75" s="703"/>
      <c r="D75" s="703"/>
      <c r="E75" s="703"/>
      <c r="F75" s="703"/>
      <c r="G75" s="703"/>
      <c r="H75" s="704"/>
      <c r="I75" s="867" t="s">
        <v>1103</v>
      </c>
      <c r="J75" s="868"/>
      <c r="K75" s="868"/>
      <c r="L75" s="868"/>
      <c r="M75" s="868"/>
      <c r="N75" s="868"/>
      <c r="O75" s="868"/>
      <c r="P75" s="869"/>
      <c r="Q75" s="702" t="s">
        <v>863</v>
      </c>
      <c r="R75" s="703"/>
      <c r="S75" s="703"/>
      <c r="T75" s="703"/>
      <c r="U75" s="704"/>
      <c r="V75" s="548" t="s">
        <v>1106</v>
      </c>
      <c r="W75" s="549"/>
      <c r="X75" s="549"/>
      <c r="Y75" s="549"/>
      <c r="Z75" s="549"/>
      <c r="AA75" s="549"/>
      <c r="AB75" s="549"/>
    </row>
    <row r="76" spans="1:28" ht="14.5" customHeight="1" x14ac:dyDescent="0.35">
      <c r="A76" s="671"/>
      <c r="B76" s="705"/>
      <c r="C76" s="706"/>
      <c r="D76" s="706"/>
      <c r="E76" s="706"/>
      <c r="F76" s="706"/>
      <c r="G76" s="706"/>
      <c r="H76" s="707"/>
      <c r="I76" s="870" t="s">
        <v>1104</v>
      </c>
      <c r="J76" s="871"/>
      <c r="K76" s="871"/>
      <c r="L76" s="871"/>
      <c r="M76" s="871"/>
      <c r="N76" s="871"/>
      <c r="O76" s="871"/>
      <c r="P76" s="872"/>
      <c r="Q76" s="705"/>
      <c r="R76" s="706"/>
      <c r="S76" s="706"/>
      <c r="T76" s="706"/>
      <c r="U76" s="707"/>
      <c r="V76" s="911" t="s">
        <v>1107</v>
      </c>
      <c r="W76" s="842"/>
      <c r="X76" s="842"/>
      <c r="Y76" s="842"/>
      <c r="Z76" s="842"/>
      <c r="AA76" s="842"/>
      <c r="AB76" s="842"/>
    </row>
    <row r="77" spans="1:28" ht="14.5" customHeight="1" x14ac:dyDescent="0.35">
      <c r="A77" s="234"/>
      <c r="B77" s="705"/>
      <c r="C77" s="706"/>
      <c r="D77" s="706"/>
      <c r="E77" s="706"/>
      <c r="F77" s="706"/>
      <c r="G77" s="706"/>
      <c r="H77" s="707"/>
      <c r="I77" s="870" t="s">
        <v>1105</v>
      </c>
      <c r="J77" s="871"/>
      <c r="K77" s="871"/>
      <c r="L77" s="871"/>
      <c r="M77" s="871"/>
      <c r="N77" s="871"/>
      <c r="O77" s="871"/>
      <c r="P77" s="872"/>
      <c r="Q77" s="705"/>
      <c r="R77" s="706"/>
      <c r="S77" s="706"/>
      <c r="T77" s="706"/>
      <c r="U77" s="707"/>
      <c r="V77" s="911" t="s">
        <v>1108</v>
      </c>
      <c r="W77" s="842"/>
      <c r="X77" s="842"/>
      <c r="Y77" s="842"/>
      <c r="Z77" s="842"/>
      <c r="AA77" s="842"/>
      <c r="AB77" s="842"/>
    </row>
    <row r="78" spans="1:28" x14ac:dyDescent="0.35">
      <c r="A78" s="234"/>
      <c r="B78" s="234"/>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234"/>
      <c r="AB78" s="234"/>
    </row>
    <row r="79" spans="1:28" x14ac:dyDescent="0.35">
      <c r="A79" s="234"/>
      <c r="B79" s="234"/>
      <c r="C79" s="234"/>
      <c r="D79" s="234"/>
      <c r="E79" s="234"/>
      <c r="F79" s="234"/>
      <c r="G79" s="234"/>
      <c r="H79" s="234"/>
      <c r="I79" s="234"/>
      <c r="J79" s="234"/>
      <c r="K79" s="234"/>
      <c r="L79" s="234"/>
      <c r="M79" s="234"/>
      <c r="N79" s="234"/>
      <c r="O79" s="234"/>
      <c r="P79" s="234"/>
      <c r="Q79" s="234"/>
      <c r="R79" s="234"/>
      <c r="S79" s="234"/>
      <c r="T79" s="234"/>
      <c r="U79" s="234"/>
      <c r="V79" s="234"/>
      <c r="W79" s="234"/>
      <c r="X79" s="234"/>
      <c r="Y79" s="234"/>
      <c r="Z79" s="234"/>
      <c r="AA79" s="234"/>
      <c r="AB79" s="234"/>
    </row>
    <row r="80" spans="1:28" x14ac:dyDescent="0.35">
      <c r="A80" s="234"/>
      <c r="B80" s="234"/>
      <c r="C80" s="234"/>
      <c r="D80" s="234"/>
      <c r="E80" s="234"/>
      <c r="F80" s="234"/>
      <c r="G80" s="234"/>
      <c r="H80" s="234"/>
      <c r="I80" s="234"/>
      <c r="J80" s="234"/>
      <c r="K80" s="234"/>
      <c r="L80" s="234"/>
      <c r="M80" s="234"/>
      <c r="N80" s="234"/>
      <c r="O80" s="234"/>
      <c r="P80" s="234"/>
      <c r="Q80" s="234"/>
      <c r="R80" s="234"/>
      <c r="S80" s="234"/>
      <c r="T80" s="234"/>
      <c r="U80" s="234"/>
      <c r="V80" s="234"/>
      <c r="W80" s="234"/>
      <c r="X80" s="234"/>
      <c r="Y80" s="234"/>
      <c r="Z80" s="234"/>
      <c r="AA80" s="234"/>
      <c r="AB80" s="234"/>
    </row>
    <row r="81" spans="1:28" x14ac:dyDescent="0.35">
      <c r="A81" s="234"/>
      <c r="B81" s="234"/>
      <c r="C81" s="234"/>
      <c r="D81" s="234"/>
      <c r="E81" s="234"/>
      <c r="F81" s="234"/>
      <c r="G81" s="234"/>
      <c r="H81" s="234"/>
      <c r="I81" s="234"/>
      <c r="J81" s="234"/>
      <c r="K81" s="234"/>
      <c r="L81" s="234"/>
      <c r="M81" s="234"/>
      <c r="N81" s="234"/>
      <c r="O81" s="234"/>
      <c r="P81" s="234"/>
      <c r="Q81" s="234"/>
      <c r="R81" s="234"/>
      <c r="S81" s="234"/>
      <c r="T81" s="234"/>
      <c r="U81" s="234"/>
      <c r="V81" s="234"/>
      <c r="W81" s="234"/>
      <c r="X81" s="234"/>
      <c r="Y81" s="234"/>
      <c r="Z81" s="234"/>
      <c r="AA81" s="234"/>
      <c r="AB81" s="234"/>
    </row>
    <row r="82" spans="1:28" x14ac:dyDescent="0.35">
      <c r="A82" s="234"/>
      <c r="B82" s="234"/>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234"/>
      <c r="AB82" s="234"/>
    </row>
    <row r="83" spans="1:28" x14ac:dyDescent="0.35">
      <c r="A83" s="234"/>
      <c r="B83" s="234"/>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234"/>
      <c r="AB83" s="234"/>
    </row>
    <row r="84" spans="1:28" x14ac:dyDescent="0.35">
      <c r="A84" s="234"/>
      <c r="B84" s="234"/>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234"/>
      <c r="AB84" s="234"/>
    </row>
    <row r="85" spans="1:28" x14ac:dyDescent="0.35">
      <c r="A85" s="234"/>
      <c r="B85" s="234"/>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234"/>
      <c r="AB85" s="234"/>
    </row>
    <row r="86" spans="1:28" x14ac:dyDescent="0.35">
      <c r="A86" s="234"/>
      <c r="B86" s="234"/>
      <c r="C86" s="234"/>
      <c r="D86" s="234"/>
      <c r="E86" s="234"/>
      <c r="F86" s="234"/>
      <c r="G86" s="234"/>
      <c r="H86" s="234"/>
      <c r="I86" s="234"/>
      <c r="J86" s="234"/>
      <c r="K86" s="234"/>
      <c r="L86" s="234"/>
      <c r="M86" s="234"/>
      <c r="N86" s="234"/>
      <c r="O86" s="234"/>
      <c r="P86" s="234"/>
      <c r="Q86" s="234"/>
      <c r="R86" s="234"/>
      <c r="S86" s="234"/>
      <c r="T86" s="234"/>
      <c r="U86" s="234"/>
      <c r="V86" s="234"/>
      <c r="W86" s="234"/>
      <c r="X86" s="234"/>
      <c r="Y86" s="234"/>
      <c r="Z86" s="234"/>
      <c r="AA86" s="234"/>
      <c r="AB86" s="234"/>
    </row>
    <row r="87" spans="1:28" x14ac:dyDescent="0.35">
      <c r="A87" s="234"/>
      <c r="B87" s="234"/>
      <c r="C87" s="234"/>
      <c r="D87" s="234"/>
      <c r="E87" s="234"/>
      <c r="F87" s="234"/>
      <c r="G87" s="234"/>
      <c r="H87" s="234"/>
      <c r="I87" s="234"/>
      <c r="J87" s="234"/>
      <c r="K87" s="234"/>
      <c r="L87" s="234"/>
      <c r="M87" s="234"/>
      <c r="N87" s="234"/>
      <c r="O87" s="234"/>
      <c r="P87" s="234"/>
      <c r="Q87" s="234"/>
      <c r="R87" s="234"/>
      <c r="S87" s="234"/>
      <c r="T87" s="234"/>
      <c r="U87" s="234"/>
      <c r="V87" s="234"/>
      <c r="W87" s="234"/>
      <c r="X87" s="234"/>
      <c r="Y87" s="234"/>
      <c r="Z87" s="234"/>
      <c r="AA87" s="234"/>
      <c r="AB87" s="234"/>
    </row>
    <row r="88" spans="1:28" x14ac:dyDescent="0.35">
      <c r="A88" s="234"/>
      <c r="B88" s="234"/>
      <c r="C88" s="234"/>
      <c r="D88" s="234"/>
      <c r="E88" s="234"/>
      <c r="F88" s="234"/>
      <c r="G88" s="234"/>
      <c r="H88" s="234"/>
      <c r="I88" s="234"/>
      <c r="J88" s="234"/>
      <c r="K88" s="234"/>
      <c r="L88" s="234"/>
      <c r="M88" s="234"/>
      <c r="N88" s="234"/>
      <c r="O88" s="234"/>
      <c r="P88" s="234"/>
      <c r="Q88" s="234"/>
      <c r="R88" s="234"/>
      <c r="S88" s="234"/>
      <c r="T88" s="234"/>
      <c r="U88" s="234"/>
      <c r="V88" s="234"/>
      <c r="W88" s="234"/>
      <c r="X88" s="234"/>
      <c r="Y88" s="234"/>
      <c r="Z88" s="234"/>
      <c r="AA88" s="234"/>
      <c r="AB88" s="234"/>
    </row>
    <row r="89" spans="1:28" x14ac:dyDescent="0.35">
      <c r="A89" s="234"/>
      <c r="B89" s="234"/>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234"/>
      <c r="AB89" s="234"/>
    </row>
    <row r="90" spans="1:28" x14ac:dyDescent="0.35">
      <c r="A90" s="234"/>
      <c r="B90" s="234"/>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234"/>
      <c r="AB90" s="234"/>
    </row>
    <row r="91" spans="1:28" x14ac:dyDescent="0.35">
      <c r="A91" s="234"/>
      <c r="B91" s="234"/>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234"/>
      <c r="AB91" s="234"/>
    </row>
    <row r="92" spans="1:28" x14ac:dyDescent="0.35">
      <c r="A92" s="234"/>
      <c r="B92" s="234"/>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234"/>
      <c r="AB92" s="234"/>
    </row>
    <row r="93" spans="1:28" x14ac:dyDescent="0.35">
      <c r="A93" s="234"/>
      <c r="B93" s="234"/>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234"/>
      <c r="AB93" s="234"/>
    </row>
    <row r="94" spans="1:28" x14ac:dyDescent="0.35">
      <c r="A94" s="234"/>
      <c r="B94" s="234"/>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234"/>
      <c r="AB94" s="234"/>
    </row>
    <row r="95" spans="1:28" x14ac:dyDescent="0.35">
      <c r="A95" s="234"/>
      <c r="B95" s="234"/>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234"/>
      <c r="AB95" s="234"/>
    </row>
    <row r="96" spans="1:28" x14ac:dyDescent="0.35">
      <c r="A96" s="234"/>
      <c r="B96" s="234"/>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234"/>
      <c r="AB96" s="234"/>
    </row>
    <row r="97" spans="1:28" x14ac:dyDescent="0.35">
      <c r="A97" s="234"/>
      <c r="B97" s="234"/>
      <c r="C97" s="234"/>
      <c r="D97" s="234"/>
      <c r="E97" s="234"/>
      <c r="F97" s="234"/>
      <c r="G97" s="234"/>
      <c r="H97" s="234"/>
      <c r="I97" s="234"/>
      <c r="J97" s="234"/>
      <c r="K97" s="234"/>
      <c r="L97" s="234"/>
      <c r="M97" s="234"/>
      <c r="N97" s="234"/>
      <c r="O97" s="234"/>
      <c r="P97" s="234"/>
      <c r="Q97" s="234"/>
      <c r="R97" s="234"/>
      <c r="S97" s="234"/>
      <c r="T97" s="234"/>
      <c r="U97" s="234"/>
      <c r="V97" s="234"/>
      <c r="W97" s="234"/>
      <c r="X97" s="234"/>
      <c r="Y97" s="234"/>
      <c r="Z97" s="234"/>
      <c r="AA97" s="234"/>
      <c r="AB97" s="234"/>
    </row>
    <row r="98" spans="1:28" x14ac:dyDescent="0.35">
      <c r="A98" s="234"/>
      <c r="B98" s="234"/>
      <c r="C98" s="234"/>
      <c r="D98" s="234"/>
      <c r="E98" s="234"/>
      <c r="F98" s="234"/>
      <c r="G98" s="234"/>
      <c r="H98" s="234"/>
      <c r="I98" s="234"/>
      <c r="J98" s="234"/>
      <c r="K98" s="234"/>
      <c r="L98" s="234"/>
      <c r="M98" s="234"/>
      <c r="N98" s="234"/>
      <c r="O98" s="234"/>
      <c r="P98" s="234"/>
      <c r="Q98" s="234"/>
      <c r="R98" s="234"/>
      <c r="S98" s="234"/>
      <c r="T98" s="234"/>
      <c r="U98" s="234"/>
      <c r="V98" s="234"/>
      <c r="W98" s="234"/>
      <c r="X98" s="234"/>
      <c r="Y98" s="234"/>
      <c r="Z98" s="234"/>
      <c r="AA98" s="234"/>
      <c r="AB98" s="234"/>
    </row>
    <row r="99" spans="1:28" x14ac:dyDescent="0.35">
      <c r="A99" s="234"/>
      <c r="B99" s="234"/>
      <c r="C99" s="234"/>
      <c r="D99" s="234"/>
      <c r="E99" s="234"/>
      <c r="F99" s="234"/>
      <c r="G99" s="234"/>
      <c r="H99" s="234"/>
      <c r="I99" s="234"/>
      <c r="J99" s="234"/>
      <c r="K99" s="234"/>
      <c r="L99" s="234"/>
      <c r="M99" s="234"/>
      <c r="N99" s="234"/>
      <c r="O99" s="234"/>
      <c r="P99" s="234"/>
      <c r="Q99" s="234"/>
      <c r="R99" s="234"/>
      <c r="S99" s="234"/>
      <c r="T99" s="234"/>
      <c r="U99" s="234"/>
      <c r="V99" s="234"/>
      <c r="W99" s="234"/>
      <c r="X99" s="234"/>
      <c r="Y99" s="234"/>
      <c r="Z99" s="234"/>
      <c r="AA99" s="234"/>
      <c r="AB99" s="234"/>
    </row>
    <row r="100" spans="1:28" x14ac:dyDescent="0.35">
      <c r="A100" s="234"/>
      <c r="B100" s="234"/>
      <c r="C100" s="234"/>
      <c r="D100" s="234"/>
      <c r="E100" s="234"/>
      <c r="F100" s="234"/>
      <c r="G100" s="234"/>
      <c r="H100" s="234"/>
      <c r="I100" s="234"/>
      <c r="J100" s="234"/>
      <c r="K100" s="234"/>
      <c r="L100" s="234"/>
      <c r="M100" s="234"/>
      <c r="N100" s="234"/>
      <c r="O100" s="234"/>
      <c r="P100" s="234"/>
      <c r="Q100" s="234"/>
      <c r="R100" s="234"/>
      <c r="S100" s="234"/>
      <c r="T100" s="234"/>
      <c r="U100" s="234"/>
      <c r="V100" s="234"/>
      <c r="W100" s="234"/>
      <c r="X100" s="234"/>
      <c r="Y100" s="234"/>
      <c r="Z100" s="234"/>
      <c r="AA100" s="234"/>
      <c r="AB100" s="234"/>
    </row>
    <row r="101" spans="1:28" x14ac:dyDescent="0.35">
      <c r="A101" s="234"/>
      <c r="B101" s="234"/>
      <c r="C101" s="234"/>
      <c r="D101" s="234"/>
      <c r="E101" s="234"/>
      <c r="F101" s="234"/>
      <c r="G101" s="234"/>
      <c r="H101" s="234"/>
      <c r="I101" s="234"/>
      <c r="J101" s="234"/>
      <c r="K101" s="234"/>
      <c r="L101" s="234"/>
      <c r="M101" s="234"/>
      <c r="N101" s="234"/>
      <c r="O101" s="234"/>
      <c r="P101" s="234"/>
      <c r="Q101" s="234"/>
      <c r="R101" s="234"/>
      <c r="S101" s="234"/>
      <c r="T101" s="234"/>
      <c r="U101" s="234"/>
      <c r="V101" s="234"/>
      <c r="W101" s="234"/>
      <c r="X101" s="234"/>
      <c r="Y101" s="234"/>
      <c r="Z101" s="234"/>
      <c r="AA101" s="234"/>
      <c r="AB101" s="234"/>
    </row>
    <row r="102" spans="1:28" x14ac:dyDescent="0.35">
      <c r="A102" s="234"/>
      <c r="B102" s="234"/>
      <c r="C102" s="234"/>
      <c r="D102" s="234"/>
      <c r="E102" s="234"/>
      <c r="F102" s="234"/>
      <c r="G102" s="234"/>
      <c r="H102" s="234"/>
      <c r="I102" s="234"/>
      <c r="J102" s="234"/>
      <c r="K102" s="234"/>
      <c r="L102" s="234"/>
      <c r="M102" s="234"/>
      <c r="N102" s="234"/>
      <c r="O102" s="234"/>
      <c r="P102" s="234"/>
      <c r="Q102" s="234"/>
      <c r="R102" s="234"/>
      <c r="S102" s="234"/>
      <c r="T102" s="234"/>
      <c r="U102" s="234"/>
      <c r="V102" s="234"/>
      <c r="W102" s="234"/>
      <c r="X102" s="234"/>
      <c r="Y102" s="234"/>
      <c r="Z102" s="234"/>
      <c r="AA102" s="234"/>
      <c r="AB102" s="234"/>
    </row>
  </sheetData>
  <mergeCells count="150">
    <mergeCell ref="B74:AB74"/>
    <mergeCell ref="A75:A76"/>
    <mergeCell ref="B75:H77"/>
    <mergeCell ref="I75:P75"/>
    <mergeCell ref="I76:P76"/>
    <mergeCell ref="I77:P77"/>
    <mergeCell ref="Q75:U77"/>
    <mergeCell ref="V75:AB75"/>
    <mergeCell ref="V76:AB76"/>
    <mergeCell ref="V77:AB77"/>
    <mergeCell ref="B71:G72"/>
    <mergeCell ref="H71:R72"/>
    <mergeCell ref="S71:AB72"/>
    <mergeCell ref="B73:G73"/>
    <mergeCell ref="H73:R73"/>
    <mergeCell ref="S73:AB73"/>
    <mergeCell ref="B69:G69"/>
    <mergeCell ref="H69:I69"/>
    <mergeCell ref="J69:M69"/>
    <mergeCell ref="N69:U69"/>
    <mergeCell ref="V69:AB69"/>
    <mergeCell ref="B70:AB70"/>
    <mergeCell ref="B67:G67"/>
    <mergeCell ref="H67:I67"/>
    <mergeCell ref="J67:M67"/>
    <mergeCell ref="N67:U67"/>
    <mergeCell ref="V67:AB67"/>
    <mergeCell ref="B68:G68"/>
    <mergeCell ref="H68:I68"/>
    <mergeCell ref="J68:M68"/>
    <mergeCell ref="N68:U68"/>
    <mergeCell ref="V68:AB68"/>
    <mergeCell ref="N64:U65"/>
    <mergeCell ref="V64:AB65"/>
    <mergeCell ref="B66:G66"/>
    <mergeCell ref="H66:I66"/>
    <mergeCell ref="J66:M66"/>
    <mergeCell ref="N66:U66"/>
    <mergeCell ref="V66:AB66"/>
    <mergeCell ref="A64:A65"/>
    <mergeCell ref="B64:G65"/>
    <mergeCell ref="H64:I64"/>
    <mergeCell ref="H65:I65"/>
    <mergeCell ref="J64:M64"/>
    <mergeCell ref="J65:M65"/>
    <mergeCell ref="B44:G44"/>
    <mergeCell ref="K44:AB44"/>
    <mergeCell ref="B45:AB45"/>
    <mergeCell ref="B46:AB46"/>
    <mergeCell ref="B47:AB62"/>
    <mergeCell ref="B63:AB63"/>
    <mergeCell ref="A42:A43"/>
    <mergeCell ref="B42:G43"/>
    <mergeCell ref="H42:H43"/>
    <mergeCell ref="I42:I43"/>
    <mergeCell ref="J42:J43"/>
    <mergeCell ref="K42:AB42"/>
    <mergeCell ref="K43:AB43"/>
    <mergeCell ref="A40:A41"/>
    <mergeCell ref="B40:G41"/>
    <mergeCell ref="H40:H41"/>
    <mergeCell ref="I40:I41"/>
    <mergeCell ref="J40:J41"/>
    <mergeCell ref="K40:AB40"/>
    <mergeCell ref="K41:AB41"/>
    <mergeCell ref="A38:A39"/>
    <mergeCell ref="B38:G39"/>
    <mergeCell ref="H38:H39"/>
    <mergeCell ref="I38:I39"/>
    <mergeCell ref="J38:J39"/>
    <mergeCell ref="K38:AB38"/>
    <mergeCell ref="K39:AB39"/>
    <mergeCell ref="B34:AB34"/>
    <mergeCell ref="B35:AB35"/>
    <mergeCell ref="B36:G36"/>
    <mergeCell ref="K36:AB36"/>
    <mergeCell ref="B37:G37"/>
    <mergeCell ref="K37:AB37"/>
    <mergeCell ref="Z32:AB32"/>
    <mergeCell ref="K33:N33"/>
    <mergeCell ref="O33:R33"/>
    <mergeCell ref="S33:T33"/>
    <mergeCell ref="U33:W33"/>
    <mergeCell ref="X33:Y33"/>
    <mergeCell ref="Z33:AB33"/>
    <mergeCell ref="B30:AB30"/>
    <mergeCell ref="B31:J33"/>
    <mergeCell ref="K31:R31"/>
    <mergeCell ref="S31:W31"/>
    <mergeCell ref="X31:AB31"/>
    <mergeCell ref="K32:N32"/>
    <mergeCell ref="O32:R32"/>
    <mergeCell ref="S32:T32"/>
    <mergeCell ref="U32:W32"/>
    <mergeCell ref="X32:Y32"/>
    <mergeCell ref="B27:AB27"/>
    <mergeCell ref="B28:H29"/>
    <mergeCell ref="I28:L29"/>
    <mergeCell ref="M28:W28"/>
    <mergeCell ref="X28:AB28"/>
    <mergeCell ref="M29:W29"/>
    <mergeCell ref="X29:AB29"/>
    <mergeCell ref="B23:H23"/>
    <mergeCell ref="I23:AB23"/>
    <mergeCell ref="B24:AB24"/>
    <mergeCell ref="B25:L25"/>
    <mergeCell ref="N25:AB25"/>
    <mergeCell ref="B26:M26"/>
    <mergeCell ref="N26:AB26"/>
    <mergeCell ref="B20:AB20"/>
    <mergeCell ref="B21:G21"/>
    <mergeCell ref="H21:J21"/>
    <mergeCell ref="K21:T21"/>
    <mergeCell ref="U21:AB21"/>
    <mergeCell ref="B22:AB22"/>
    <mergeCell ref="B16:AB16"/>
    <mergeCell ref="B17:H17"/>
    <mergeCell ref="I17:AB17"/>
    <mergeCell ref="B18:AB18"/>
    <mergeCell ref="B19:H19"/>
    <mergeCell ref="I19:AB19"/>
    <mergeCell ref="Z12:AB12"/>
    <mergeCell ref="B13:AB13"/>
    <mergeCell ref="B14:H15"/>
    <mergeCell ref="I14:U15"/>
    <mergeCell ref="V14:AB14"/>
    <mergeCell ref="V15:AB15"/>
    <mergeCell ref="B9:H9"/>
    <mergeCell ref="I9:AB9"/>
    <mergeCell ref="B10:AB10"/>
    <mergeCell ref="B11:H12"/>
    <mergeCell ref="I11:P12"/>
    <mergeCell ref="Q11:U11"/>
    <mergeCell ref="V11:Y11"/>
    <mergeCell ref="Z11:AB11"/>
    <mergeCell ref="Q12:U12"/>
    <mergeCell ref="V12:Y12"/>
    <mergeCell ref="B5:AB5"/>
    <mergeCell ref="B6:H7"/>
    <mergeCell ref="I6:I7"/>
    <mergeCell ref="J6:K7"/>
    <mergeCell ref="L6:AB7"/>
    <mergeCell ref="B8:AB8"/>
    <mergeCell ref="B1:D1"/>
    <mergeCell ref="E1:G1"/>
    <mergeCell ref="B2:G4"/>
    <mergeCell ref="H2:AB2"/>
    <mergeCell ref="H3:O3"/>
    <mergeCell ref="P3:AB3"/>
    <mergeCell ref="H4:AB4"/>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E108"/>
  <sheetViews>
    <sheetView topLeftCell="A43" workbookViewId="0">
      <selection activeCell="B52" sqref="B52:AB61"/>
    </sheetView>
  </sheetViews>
  <sheetFormatPr baseColWidth="10" defaultRowHeight="14.5" x14ac:dyDescent="0.35"/>
  <sheetData>
    <row r="1" spans="1:31" ht="15" thickBot="1" x14ac:dyDescent="0.4">
      <c r="A1" s="280"/>
      <c r="B1" s="518"/>
      <c r="C1" s="518"/>
      <c r="D1" s="518"/>
      <c r="E1" s="518"/>
      <c r="F1" s="518"/>
      <c r="G1" s="518"/>
      <c r="H1" s="280"/>
      <c r="I1" s="280"/>
      <c r="J1" s="280"/>
      <c r="K1" s="280"/>
      <c r="L1" s="280"/>
      <c r="M1" s="280"/>
      <c r="N1" s="280"/>
      <c r="O1" s="280"/>
      <c r="P1" s="280"/>
      <c r="Q1" s="280"/>
      <c r="R1" s="280"/>
      <c r="S1" s="280"/>
      <c r="T1" s="280"/>
      <c r="U1" s="280"/>
      <c r="V1" s="280"/>
      <c r="W1" s="280"/>
      <c r="X1" s="280"/>
      <c r="Y1" s="280"/>
      <c r="Z1" s="280"/>
      <c r="AA1" s="280"/>
      <c r="AB1" s="280"/>
      <c r="AC1" s="280"/>
      <c r="AD1" s="280"/>
      <c r="AE1" s="280"/>
    </row>
    <row r="2" spans="1:31" x14ac:dyDescent="0.35">
      <c r="A2" s="280"/>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c r="AC2" s="280"/>
      <c r="AD2" s="280"/>
      <c r="AE2" s="280"/>
    </row>
    <row r="3" spans="1:31" x14ac:dyDescent="0.35">
      <c r="A3" s="280"/>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c r="AC3" s="280"/>
      <c r="AD3" s="280"/>
      <c r="AE3" s="280"/>
    </row>
    <row r="4" spans="1:31" ht="15" thickBot="1" x14ac:dyDescent="0.4">
      <c r="A4" s="280"/>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c r="AC4" s="280"/>
      <c r="AD4" s="280"/>
      <c r="AE4" s="280"/>
    </row>
    <row r="5" spans="1:31" ht="15" thickBot="1" x14ac:dyDescent="0.4">
      <c r="A5" s="280"/>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280"/>
      <c r="AD5" s="280"/>
      <c r="AE5" s="280"/>
    </row>
    <row r="6" spans="1:31" x14ac:dyDescent="0.35">
      <c r="A6" s="280"/>
      <c r="B6" s="488" t="s">
        <v>820</v>
      </c>
      <c r="C6" s="489"/>
      <c r="D6" s="489"/>
      <c r="E6" s="489"/>
      <c r="F6" s="489"/>
      <c r="G6" s="489"/>
      <c r="H6" s="490"/>
      <c r="I6" s="2343" t="s">
        <v>1538</v>
      </c>
      <c r="J6" s="488" t="s">
        <v>4</v>
      </c>
      <c r="K6" s="490"/>
      <c r="L6" s="544" t="s">
        <v>1539</v>
      </c>
      <c r="M6" s="545"/>
      <c r="N6" s="545"/>
      <c r="O6" s="545"/>
      <c r="P6" s="545"/>
      <c r="Q6" s="545"/>
      <c r="R6" s="545"/>
      <c r="S6" s="545"/>
      <c r="T6" s="545"/>
      <c r="U6" s="545"/>
      <c r="V6" s="545"/>
      <c r="W6" s="545"/>
      <c r="X6" s="545"/>
      <c r="Y6" s="545"/>
      <c r="Z6" s="545"/>
      <c r="AA6" s="545"/>
      <c r="AB6" s="545"/>
      <c r="AC6" s="280"/>
      <c r="AD6" s="280"/>
      <c r="AE6" s="280"/>
    </row>
    <row r="7" spans="1:31" ht="15" thickBot="1" x14ac:dyDescent="0.4">
      <c r="A7" s="280"/>
      <c r="B7" s="491"/>
      <c r="C7" s="492"/>
      <c r="D7" s="492"/>
      <c r="E7" s="492"/>
      <c r="F7" s="492"/>
      <c r="G7" s="492"/>
      <c r="H7" s="493"/>
      <c r="I7" s="2344"/>
      <c r="J7" s="491"/>
      <c r="K7" s="493"/>
      <c r="L7" s="546"/>
      <c r="M7" s="547"/>
      <c r="N7" s="547"/>
      <c r="O7" s="547"/>
      <c r="P7" s="547"/>
      <c r="Q7" s="547"/>
      <c r="R7" s="547"/>
      <c r="S7" s="547"/>
      <c r="T7" s="547"/>
      <c r="U7" s="547"/>
      <c r="V7" s="547"/>
      <c r="W7" s="547"/>
      <c r="X7" s="547"/>
      <c r="Y7" s="547"/>
      <c r="Z7" s="547"/>
      <c r="AA7" s="547"/>
      <c r="AB7" s="547"/>
      <c r="AC7" s="280"/>
      <c r="AD7" s="280"/>
      <c r="AE7" s="280"/>
    </row>
    <row r="8" spans="1:31" ht="15" thickBot="1" x14ac:dyDescent="0.4">
      <c r="A8" s="280"/>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c r="AC8" s="280"/>
      <c r="AD8" s="280"/>
      <c r="AE8" s="280"/>
    </row>
    <row r="9" spans="1:31" ht="15" thickBot="1" x14ac:dyDescent="0.4">
      <c r="A9" s="280"/>
      <c r="B9" s="500" t="s">
        <v>822</v>
      </c>
      <c r="C9" s="501"/>
      <c r="D9" s="501"/>
      <c r="E9" s="501"/>
      <c r="F9" s="501"/>
      <c r="G9" s="501"/>
      <c r="H9" s="502"/>
      <c r="I9" s="539" t="s">
        <v>948</v>
      </c>
      <c r="J9" s="540"/>
      <c r="K9" s="540"/>
      <c r="L9" s="540"/>
      <c r="M9" s="540"/>
      <c r="N9" s="540"/>
      <c r="O9" s="540"/>
      <c r="P9" s="540"/>
      <c r="Q9" s="540"/>
      <c r="R9" s="540"/>
      <c r="S9" s="540"/>
      <c r="T9" s="540"/>
      <c r="U9" s="540"/>
      <c r="V9" s="540"/>
      <c r="W9" s="540"/>
      <c r="X9" s="540"/>
      <c r="Y9" s="540"/>
      <c r="Z9" s="540"/>
      <c r="AA9" s="540"/>
      <c r="AB9" s="540"/>
      <c r="AC9" s="280"/>
      <c r="AD9" s="280"/>
      <c r="AE9" s="280"/>
    </row>
    <row r="10" spans="1:31" ht="15" thickBot="1" x14ac:dyDescent="0.4">
      <c r="A10" s="280"/>
      <c r="B10" s="537"/>
      <c r="C10" s="538"/>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538"/>
      <c r="AC10" s="280"/>
      <c r="AD10" s="280"/>
      <c r="AE10" s="280"/>
    </row>
    <row r="11" spans="1:31" ht="15" thickBot="1" x14ac:dyDescent="0.4">
      <c r="A11" s="280"/>
      <c r="B11" s="488" t="s">
        <v>5</v>
      </c>
      <c r="C11" s="489"/>
      <c r="D11" s="489"/>
      <c r="E11" s="489"/>
      <c r="F11" s="489"/>
      <c r="G11" s="489"/>
      <c r="H11" s="490"/>
      <c r="I11" s="548" t="s">
        <v>522</v>
      </c>
      <c r="J11" s="549"/>
      <c r="K11" s="549"/>
      <c r="L11" s="549"/>
      <c r="M11" s="549"/>
      <c r="N11" s="549"/>
      <c r="O11" s="549"/>
      <c r="P11" s="550"/>
      <c r="Q11" s="500" t="s">
        <v>460</v>
      </c>
      <c r="R11" s="501"/>
      <c r="S11" s="501"/>
      <c r="T11" s="501"/>
      <c r="U11" s="502"/>
      <c r="V11" s="500" t="s">
        <v>7</v>
      </c>
      <c r="W11" s="501"/>
      <c r="X11" s="501"/>
      <c r="Y11" s="502"/>
      <c r="Z11" s="557" t="s">
        <v>8</v>
      </c>
      <c r="AA11" s="558"/>
      <c r="AB11" s="558"/>
      <c r="AC11" s="280"/>
      <c r="AD11" s="280"/>
      <c r="AE11" s="280"/>
    </row>
    <row r="12" spans="1:31" ht="15" thickBot="1" x14ac:dyDescent="0.4">
      <c r="A12" s="280"/>
      <c r="B12" s="491"/>
      <c r="C12" s="492"/>
      <c r="D12" s="492"/>
      <c r="E12" s="492"/>
      <c r="F12" s="492"/>
      <c r="G12" s="492"/>
      <c r="H12" s="493"/>
      <c r="I12" s="551"/>
      <c r="J12" s="552"/>
      <c r="K12" s="552"/>
      <c r="L12" s="552"/>
      <c r="M12" s="552"/>
      <c r="N12" s="552"/>
      <c r="O12" s="552"/>
      <c r="P12" s="553"/>
      <c r="Q12" s="517" t="s">
        <v>266</v>
      </c>
      <c r="R12" s="485"/>
      <c r="S12" s="485"/>
      <c r="T12" s="485"/>
      <c r="U12" s="541"/>
      <c r="V12" s="517" t="s">
        <v>523</v>
      </c>
      <c r="W12" s="485"/>
      <c r="X12" s="485"/>
      <c r="Y12" s="1945"/>
      <c r="Z12" s="2514">
        <v>2</v>
      </c>
      <c r="AA12" s="1936"/>
      <c r="AB12" s="1936"/>
      <c r="AC12" s="473"/>
      <c r="AD12" s="473"/>
      <c r="AE12" s="473"/>
    </row>
    <row r="13" spans="1:31" ht="15" thickBot="1" x14ac:dyDescent="0.4">
      <c r="A13" s="280"/>
      <c r="B13" s="486"/>
      <c r="C13" s="487"/>
      <c r="D13" s="487"/>
      <c r="E13" s="487"/>
      <c r="F13" s="487"/>
      <c r="G13" s="487"/>
      <c r="H13" s="487"/>
      <c r="I13" s="487"/>
      <c r="J13" s="487"/>
      <c r="K13" s="487"/>
      <c r="L13" s="487"/>
      <c r="M13" s="487"/>
      <c r="N13" s="487"/>
      <c r="O13" s="487"/>
      <c r="P13" s="487"/>
      <c r="Q13" s="487"/>
      <c r="R13" s="487"/>
      <c r="S13" s="487"/>
      <c r="T13" s="487"/>
      <c r="U13" s="487"/>
      <c r="V13" s="487"/>
      <c r="W13" s="487"/>
      <c r="X13" s="487"/>
      <c r="Y13" s="487"/>
      <c r="Z13" s="487"/>
      <c r="AA13" s="487"/>
      <c r="AB13" s="487"/>
      <c r="AC13" s="280"/>
      <c r="AD13" s="280"/>
      <c r="AE13" s="280"/>
    </row>
    <row r="14" spans="1:31" ht="15" thickBot="1" x14ac:dyDescent="0.4">
      <c r="A14" s="280"/>
      <c r="B14" s="488" t="s">
        <v>10</v>
      </c>
      <c r="C14" s="489"/>
      <c r="D14" s="489"/>
      <c r="E14" s="489"/>
      <c r="F14" s="489"/>
      <c r="G14" s="489"/>
      <c r="H14" s="490"/>
      <c r="I14" s="508" t="s">
        <v>524</v>
      </c>
      <c r="J14" s="509"/>
      <c r="K14" s="509"/>
      <c r="L14" s="509"/>
      <c r="M14" s="509"/>
      <c r="N14" s="509"/>
      <c r="O14" s="509"/>
      <c r="P14" s="509"/>
      <c r="Q14" s="509"/>
      <c r="R14" s="509"/>
      <c r="S14" s="509"/>
      <c r="T14" s="509"/>
      <c r="U14" s="510"/>
      <c r="V14" s="500" t="s">
        <v>824</v>
      </c>
      <c r="W14" s="501"/>
      <c r="X14" s="501"/>
      <c r="Y14" s="501"/>
      <c r="Z14" s="501"/>
      <c r="AA14" s="501"/>
      <c r="AB14" s="501"/>
      <c r="AC14" s="280"/>
      <c r="AD14" s="280"/>
      <c r="AE14" s="280"/>
    </row>
    <row r="15" spans="1:31" ht="15" thickBot="1" x14ac:dyDescent="0.4">
      <c r="A15" s="280"/>
      <c r="B15" s="491"/>
      <c r="C15" s="492"/>
      <c r="D15" s="492"/>
      <c r="E15" s="492"/>
      <c r="F15" s="492"/>
      <c r="G15" s="492"/>
      <c r="H15" s="493"/>
      <c r="I15" s="511"/>
      <c r="J15" s="512"/>
      <c r="K15" s="512"/>
      <c r="L15" s="512"/>
      <c r="M15" s="512"/>
      <c r="N15" s="512"/>
      <c r="O15" s="512"/>
      <c r="P15" s="512"/>
      <c r="Q15" s="512"/>
      <c r="R15" s="512"/>
      <c r="S15" s="512"/>
      <c r="T15" s="512"/>
      <c r="U15" s="513"/>
      <c r="V15" s="514" t="s">
        <v>1540</v>
      </c>
      <c r="W15" s="515"/>
      <c r="X15" s="515"/>
      <c r="Y15" s="515"/>
      <c r="Z15" s="515"/>
      <c r="AA15" s="515"/>
      <c r="AB15" s="515"/>
      <c r="AC15" s="280"/>
      <c r="AD15" s="280"/>
      <c r="AE15" s="280"/>
    </row>
    <row r="16" spans="1:31" ht="15" thickBot="1" x14ac:dyDescent="0.4">
      <c r="A16" s="280"/>
      <c r="B16" s="486"/>
      <c r="C16" s="487"/>
      <c r="D16" s="487"/>
      <c r="E16" s="487"/>
      <c r="F16" s="487"/>
      <c r="G16" s="487"/>
      <c r="H16" s="487"/>
      <c r="I16" s="487"/>
      <c r="J16" s="487"/>
      <c r="K16" s="487"/>
      <c r="L16" s="487"/>
      <c r="M16" s="487"/>
      <c r="N16" s="487"/>
      <c r="O16" s="487"/>
      <c r="P16" s="487"/>
      <c r="Q16" s="487"/>
      <c r="R16" s="487"/>
      <c r="S16" s="487"/>
      <c r="T16" s="487"/>
      <c r="U16" s="487"/>
      <c r="V16" s="487"/>
      <c r="W16" s="487"/>
      <c r="X16" s="487"/>
      <c r="Y16" s="487"/>
      <c r="Z16" s="487"/>
      <c r="AA16" s="487"/>
      <c r="AB16" s="487"/>
      <c r="AC16" s="280"/>
      <c r="AD16" s="280"/>
      <c r="AE16" s="280"/>
    </row>
    <row r="17" spans="1:31" ht="28" customHeight="1" thickBot="1" x14ac:dyDescent="0.4">
      <c r="A17" s="280"/>
      <c r="B17" s="500" t="s">
        <v>13</v>
      </c>
      <c r="C17" s="501"/>
      <c r="D17" s="501"/>
      <c r="E17" s="501"/>
      <c r="F17" s="501"/>
      <c r="G17" s="501"/>
      <c r="H17" s="502"/>
      <c r="I17" s="517" t="s">
        <v>525</v>
      </c>
      <c r="J17" s="485"/>
      <c r="K17" s="485"/>
      <c r="L17" s="485"/>
      <c r="M17" s="485"/>
      <c r="N17" s="485"/>
      <c r="O17" s="485"/>
      <c r="P17" s="485"/>
      <c r="Q17" s="485"/>
      <c r="R17" s="485"/>
      <c r="S17" s="485"/>
      <c r="T17" s="485"/>
      <c r="U17" s="485"/>
      <c r="V17" s="485"/>
      <c r="W17" s="485"/>
      <c r="X17" s="485"/>
      <c r="Y17" s="485"/>
      <c r="Z17" s="485"/>
      <c r="AA17" s="485"/>
      <c r="AB17" s="485"/>
      <c r="AC17" s="280"/>
      <c r="AD17" s="280"/>
      <c r="AE17" s="280"/>
    </row>
    <row r="18" spans="1:31" ht="15" thickBot="1" x14ac:dyDescent="0.4">
      <c r="A18" s="280"/>
      <c r="B18" s="486"/>
      <c r="C18" s="487"/>
      <c r="D18" s="487"/>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487"/>
      <c r="AC18" s="280"/>
      <c r="AD18" s="280"/>
      <c r="AE18" s="280"/>
    </row>
    <row r="19" spans="1:31" ht="28" customHeight="1" thickBot="1" x14ac:dyDescent="0.4">
      <c r="A19" s="280"/>
      <c r="B19" s="500" t="s">
        <v>826</v>
      </c>
      <c r="C19" s="501"/>
      <c r="D19" s="501"/>
      <c r="E19" s="501"/>
      <c r="F19" s="501"/>
      <c r="G19" s="501"/>
      <c r="H19" s="502"/>
      <c r="I19" s="517" t="s">
        <v>526</v>
      </c>
      <c r="J19" s="485"/>
      <c r="K19" s="485"/>
      <c r="L19" s="485"/>
      <c r="M19" s="485"/>
      <c r="N19" s="485"/>
      <c r="O19" s="485"/>
      <c r="P19" s="485"/>
      <c r="Q19" s="485"/>
      <c r="R19" s="485"/>
      <c r="S19" s="485"/>
      <c r="T19" s="485"/>
      <c r="U19" s="485"/>
      <c r="V19" s="485"/>
      <c r="W19" s="485"/>
      <c r="X19" s="485"/>
      <c r="Y19" s="485"/>
      <c r="Z19" s="485"/>
      <c r="AA19" s="485"/>
      <c r="AB19" s="485"/>
      <c r="AC19" s="280"/>
      <c r="AD19" s="280"/>
      <c r="AE19" s="280"/>
    </row>
    <row r="20" spans="1:31" ht="15" thickBot="1" x14ac:dyDescent="0.4">
      <c r="A20" s="280"/>
      <c r="B20" s="486"/>
      <c r="C20" s="487"/>
      <c r="D20" s="487"/>
      <c r="E20" s="487"/>
      <c r="F20" s="487"/>
      <c r="G20" s="487"/>
      <c r="H20" s="487"/>
      <c r="I20" s="487"/>
      <c r="J20" s="487"/>
      <c r="K20" s="487"/>
      <c r="L20" s="487"/>
      <c r="M20" s="487"/>
      <c r="N20" s="487"/>
      <c r="O20" s="487"/>
      <c r="P20" s="487"/>
      <c r="Q20" s="487"/>
      <c r="R20" s="487"/>
      <c r="S20" s="487"/>
      <c r="T20" s="487"/>
      <c r="U20" s="487"/>
      <c r="V20" s="487"/>
      <c r="W20" s="487"/>
      <c r="X20" s="487"/>
      <c r="Y20" s="487"/>
      <c r="Z20" s="487"/>
      <c r="AA20" s="487"/>
      <c r="AB20" s="487"/>
      <c r="AC20" s="280"/>
      <c r="AD20" s="280"/>
      <c r="AE20" s="280"/>
    </row>
    <row r="21" spans="1:31" ht="15" thickBot="1" x14ac:dyDescent="0.4">
      <c r="A21" s="280"/>
      <c r="B21" s="500" t="s">
        <v>463</v>
      </c>
      <c r="C21" s="501"/>
      <c r="D21" s="501"/>
      <c r="E21" s="501"/>
      <c r="F21" s="501"/>
      <c r="G21" s="502"/>
      <c r="H21" s="514" t="s">
        <v>21</v>
      </c>
      <c r="I21" s="515"/>
      <c r="J21" s="516"/>
      <c r="K21" s="500" t="s">
        <v>835</v>
      </c>
      <c r="L21" s="501"/>
      <c r="M21" s="501"/>
      <c r="N21" s="501"/>
      <c r="O21" s="501"/>
      <c r="P21" s="501"/>
      <c r="Q21" s="501"/>
      <c r="R21" s="501"/>
      <c r="S21" s="501"/>
      <c r="T21" s="502"/>
      <c r="U21" s="517" t="s">
        <v>30</v>
      </c>
      <c r="V21" s="485"/>
      <c r="W21" s="485"/>
      <c r="X21" s="485"/>
      <c r="Y21" s="485"/>
      <c r="Z21" s="485"/>
      <c r="AA21" s="485"/>
      <c r="AB21" s="485"/>
      <c r="AC21" s="280"/>
      <c r="AD21" s="280"/>
      <c r="AE21" s="280"/>
    </row>
    <row r="22" spans="1:31" ht="15" thickBot="1" x14ac:dyDescent="0.4">
      <c r="A22" s="280"/>
      <c r="B22" s="50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c r="AC22" s="280"/>
      <c r="AD22" s="280"/>
      <c r="AE22" s="280"/>
    </row>
    <row r="23" spans="1:31" ht="15" thickBot="1" x14ac:dyDescent="0.4">
      <c r="A23" s="280"/>
      <c r="B23" s="500" t="s">
        <v>836</v>
      </c>
      <c r="C23" s="501"/>
      <c r="D23" s="501"/>
      <c r="E23" s="501"/>
      <c r="F23" s="501"/>
      <c r="G23" s="501"/>
      <c r="H23" s="502"/>
      <c r="I23" s="517" t="s">
        <v>528</v>
      </c>
      <c r="J23" s="485"/>
      <c r="K23" s="485"/>
      <c r="L23" s="485"/>
      <c r="M23" s="485"/>
      <c r="N23" s="485"/>
      <c r="O23" s="485"/>
      <c r="P23" s="485"/>
      <c r="Q23" s="485"/>
      <c r="R23" s="485"/>
      <c r="S23" s="485"/>
      <c r="T23" s="485"/>
      <c r="U23" s="485"/>
      <c r="V23" s="485"/>
      <c r="W23" s="485"/>
      <c r="X23" s="485"/>
      <c r="Y23" s="485"/>
      <c r="Z23" s="485"/>
      <c r="AA23" s="485"/>
      <c r="AB23" s="485"/>
      <c r="AC23" s="280"/>
      <c r="AD23" s="280"/>
      <c r="AE23" s="280"/>
    </row>
    <row r="24" spans="1:31" ht="15" thickBot="1" x14ac:dyDescent="0.4">
      <c r="A24" s="280"/>
      <c r="B24" s="486"/>
      <c r="C24" s="487"/>
      <c r="D24" s="487"/>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c r="AC24" s="280"/>
      <c r="AD24" s="280"/>
      <c r="AE24" s="280"/>
    </row>
    <row r="25" spans="1:31" ht="15" thickBot="1" x14ac:dyDescent="0.4">
      <c r="A25" s="280"/>
      <c r="B25" s="500" t="s">
        <v>268</v>
      </c>
      <c r="C25" s="501"/>
      <c r="D25" s="501"/>
      <c r="E25" s="501"/>
      <c r="F25" s="501"/>
      <c r="G25" s="501"/>
      <c r="H25" s="501"/>
      <c r="I25" s="501"/>
      <c r="J25" s="501"/>
      <c r="K25" s="501"/>
      <c r="L25" s="501"/>
      <c r="M25" s="223"/>
      <c r="N25" s="500" t="s">
        <v>24</v>
      </c>
      <c r="O25" s="501"/>
      <c r="P25" s="501"/>
      <c r="Q25" s="501"/>
      <c r="R25" s="501"/>
      <c r="S25" s="501"/>
      <c r="T25" s="501"/>
      <c r="U25" s="501"/>
      <c r="V25" s="501"/>
      <c r="W25" s="501"/>
      <c r="X25" s="501"/>
      <c r="Y25" s="501"/>
      <c r="Z25" s="501"/>
      <c r="AA25" s="501"/>
      <c r="AB25" s="501"/>
      <c r="AC25" s="280"/>
      <c r="AD25" s="280"/>
      <c r="AE25" s="280"/>
    </row>
    <row r="26" spans="1:31" ht="15" thickBot="1" x14ac:dyDescent="0.4">
      <c r="A26" s="280"/>
      <c r="B26" s="483" t="s">
        <v>1541</v>
      </c>
      <c r="C26" s="484"/>
      <c r="D26" s="484"/>
      <c r="E26" s="484"/>
      <c r="F26" s="484"/>
      <c r="G26" s="484"/>
      <c r="H26" s="484"/>
      <c r="I26" s="484"/>
      <c r="J26" s="484"/>
      <c r="K26" s="484"/>
      <c r="L26" s="484"/>
      <c r="M26" s="484"/>
      <c r="N26" s="485" t="s">
        <v>950</v>
      </c>
      <c r="O26" s="485"/>
      <c r="P26" s="485"/>
      <c r="Q26" s="485"/>
      <c r="R26" s="485"/>
      <c r="S26" s="485"/>
      <c r="T26" s="485"/>
      <c r="U26" s="485"/>
      <c r="V26" s="485"/>
      <c r="W26" s="485"/>
      <c r="X26" s="485"/>
      <c r="Y26" s="485"/>
      <c r="Z26" s="485"/>
      <c r="AA26" s="485"/>
      <c r="AB26" s="485"/>
      <c r="AC26" s="280"/>
      <c r="AD26" s="280"/>
      <c r="AE26" s="280"/>
    </row>
    <row r="27" spans="1:31" ht="15" thickBot="1" x14ac:dyDescent="0.4">
      <c r="A27" s="280"/>
      <c r="B27" s="486"/>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c r="AC27" s="280"/>
      <c r="AD27" s="280"/>
      <c r="AE27" s="280"/>
    </row>
    <row r="28" spans="1:31" ht="15" thickBot="1" x14ac:dyDescent="0.4">
      <c r="A28" s="280"/>
      <c r="B28" s="488" t="s">
        <v>839</v>
      </c>
      <c r="C28" s="489"/>
      <c r="D28" s="489"/>
      <c r="E28" s="489"/>
      <c r="F28" s="489"/>
      <c r="G28" s="489"/>
      <c r="H28" s="490"/>
      <c r="I28" s="667" t="s">
        <v>51</v>
      </c>
      <c r="J28" s="668"/>
      <c r="K28" s="668"/>
      <c r="L28" s="782"/>
      <c r="M28" s="500" t="s">
        <v>22</v>
      </c>
      <c r="N28" s="501"/>
      <c r="O28" s="501"/>
      <c r="P28" s="501"/>
      <c r="Q28" s="501"/>
      <c r="R28" s="501"/>
      <c r="S28" s="501"/>
      <c r="T28" s="501"/>
      <c r="U28" s="501"/>
      <c r="V28" s="501"/>
      <c r="W28" s="502"/>
      <c r="X28" s="500" t="s">
        <v>18</v>
      </c>
      <c r="Y28" s="501"/>
      <c r="Z28" s="501"/>
      <c r="AA28" s="501"/>
      <c r="AB28" s="501"/>
      <c r="AC28" s="280"/>
      <c r="AD28" s="280"/>
      <c r="AE28" s="280"/>
    </row>
    <row r="29" spans="1:31" ht="15" thickBot="1" x14ac:dyDescent="0.4">
      <c r="A29" s="280"/>
      <c r="B29" s="491"/>
      <c r="C29" s="492"/>
      <c r="D29" s="492"/>
      <c r="E29" s="492"/>
      <c r="F29" s="492"/>
      <c r="G29" s="492"/>
      <c r="H29" s="493"/>
      <c r="I29" s="669"/>
      <c r="J29" s="670"/>
      <c r="K29" s="670"/>
      <c r="L29" s="783"/>
      <c r="M29" s="1242" t="s">
        <v>527</v>
      </c>
      <c r="N29" s="1243"/>
      <c r="O29" s="1243"/>
      <c r="P29" s="1243"/>
      <c r="Q29" s="1243"/>
      <c r="R29" s="1243"/>
      <c r="S29" s="1243"/>
      <c r="T29" s="1243"/>
      <c r="U29" s="1243"/>
      <c r="V29" s="1243"/>
      <c r="W29" s="1244"/>
      <c r="X29" s="483" t="s">
        <v>20</v>
      </c>
      <c r="Y29" s="484"/>
      <c r="Z29" s="484"/>
      <c r="AA29" s="484"/>
      <c r="AB29" s="484"/>
      <c r="AC29" s="280"/>
      <c r="AD29" s="280"/>
      <c r="AE29" s="280"/>
    </row>
    <row r="30" spans="1:31" ht="15" thickBot="1" x14ac:dyDescent="0.4">
      <c r="A30" s="280"/>
      <c r="B30" s="486"/>
      <c r="C30" s="487"/>
      <c r="D30" s="487"/>
      <c r="E30" s="487"/>
      <c r="F30" s="487"/>
      <c r="G30" s="487"/>
      <c r="H30" s="487"/>
      <c r="I30" s="487"/>
      <c r="J30" s="487"/>
      <c r="K30" s="487"/>
      <c r="L30" s="487"/>
      <c r="M30" s="487"/>
      <c r="N30" s="487"/>
      <c r="O30" s="487"/>
      <c r="P30" s="487"/>
      <c r="Q30" s="487"/>
      <c r="R30" s="487"/>
      <c r="S30" s="487"/>
      <c r="T30" s="487"/>
      <c r="U30" s="487"/>
      <c r="V30" s="487"/>
      <c r="W30" s="487"/>
      <c r="X30" s="487"/>
      <c r="Y30" s="487"/>
      <c r="Z30" s="487"/>
      <c r="AA30" s="487"/>
      <c r="AB30" s="487"/>
      <c r="AC30" s="280"/>
      <c r="AD30" s="280"/>
      <c r="AE30" s="280"/>
    </row>
    <row r="31" spans="1:31" ht="15" thickBot="1" x14ac:dyDescent="0.4">
      <c r="A31" s="280"/>
      <c r="B31" s="560" t="s">
        <v>842</v>
      </c>
      <c r="C31" s="561"/>
      <c r="D31" s="561"/>
      <c r="E31" s="561"/>
      <c r="F31" s="561"/>
      <c r="G31" s="561"/>
      <c r="H31" s="561"/>
      <c r="I31" s="561"/>
      <c r="J31" s="562"/>
      <c r="K31" s="569" t="s">
        <v>35</v>
      </c>
      <c r="L31" s="570"/>
      <c r="M31" s="570"/>
      <c r="N31" s="570"/>
      <c r="O31" s="570"/>
      <c r="P31" s="570"/>
      <c r="Q31" s="570"/>
      <c r="R31" s="571"/>
      <c r="S31" s="572" t="s">
        <v>36</v>
      </c>
      <c r="T31" s="573"/>
      <c r="U31" s="573"/>
      <c r="V31" s="573"/>
      <c r="W31" s="574"/>
      <c r="X31" s="575" t="s">
        <v>37</v>
      </c>
      <c r="Y31" s="576"/>
      <c r="Z31" s="576"/>
      <c r="AA31" s="576"/>
      <c r="AB31" s="576"/>
      <c r="AC31" s="280"/>
      <c r="AD31" s="280"/>
      <c r="AE31" s="280"/>
    </row>
    <row r="32" spans="1:31" x14ac:dyDescent="0.35">
      <c r="A32" s="280"/>
      <c r="B32" s="563"/>
      <c r="C32" s="564"/>
      <c r="D32" s="564"/>
      <c r="E32" s="564"/>
      <c r="F32" s="564"/>
      <c r="G32" s="564"/>
      <c r="H32" s="564"/>
      <c r="I32" s="564"/>
      <c r="J32" s="565"/>
      <c r="K32" s="577" t="s">
        <v>38</v>
      </c>
      <c r="L32" s="578"/>
      <c r="M32" s="578"/>
      <c r="N32" s="579"/>
      <c r="O32" s="580" t="s">
        <v>39</v>
      </c>
      <c r="P32" s="578"/>
      <c r="Q32" s="578"/>
      <c r="R32" s="579"/>
      <c r="S32" s="580" t="s">
        <v>38</v>
      </c>
      <c r="T32" s="579"/>
      <c r="U32" s="580" t="s">
        <v>39</v>
      </c>
      <c r="V32" s="578"/>
      <c r="W32" s="579"/>
      <c r="X32" s="506" t="s">
        <v>38</v>
      </c>
      <c r="Y32" s="507"/>
      <c r="Z32" s="506" t="s">
        <v>39</v>
      </c>
      <c r="AA32" s="581"/>
      <c r="AB32" s="507"/>
      <c r="AC32" s="280"/>
      <c r="AD32" s="280"/>
      <c r="AE32" s="280"/>
    </row>
    <row r="33" spans="1:31" ht="15" thickBot="1" x14ac:dyDescent="0.4">
      <c r="A33" s="280"/>
      <c r="B33" s="566"/>
      <c r="C33" s="567"/>
      <c r="D33" s="567"/>
      <c r="E33" s="567"/>
      <c r="F33" s="567"/>
      <c r="G33" s="567"/>
      <c r="H33" s="567"/>
      <c r="I33" s="567"/>
      <c r="J33" s="568"/>
      <c r="K33" s="1193">
        <v>0.7</v>
      </c>
      <c r="L33" s="555"/>
      <c r="M33" s="555"/>
      <c r="N33" s="556"/>
      <c r="O33" s="554">
        <v>0.79</v>
      </c>
      <c r="P33" s="555"/>
      <c r="Q33" s="555"/>
      <c r="R33" s="556"/>
      <c r="S33" s="554">
        <v>0.8</v>
      </c>
      <c r="T33" s="556"/>
      <c r="U33" s="554">
        <v>0.89</v>
      </c>
      <c r="V33" s="555"/>
      <c r="W33" s="556"/>
      <c r="X33" s="554">
        <v>0.9</v>
      </c>
      <c r="Y33" s="556"/>
      <c r="Z33" s="554">
        <v>1</v>
      </c>
      <c r="AA33" s="555"/>
      <c r="AB33" s="556"/>
      <c r="AC33" s="280"/>
      <c r="AD33" s="280"/>
      <c r="AE33" s="280"/>
    </row>
    <row r="34" spans="1:31" ht="15" thickBot="1" x14ac:dyDescent="0.4">
      <c r="A34" s="280"/>
      <c r="B34" s="486"/>
      <c r="C34" s="487"/>
      <c r="D34" s="487"/>
      <c r="E34" s="487"/>
      <c r="F34" s="487"/>
      <c r="G34" s="487"/>
      <c r="H34" s="487"/>
      <c r="I34" s="487"/>
      <c r="J34" s="487"/>
      <c r="K34" s="487"/>
      <c r="L34" s="487"/>
      <c r="M34" s="487"/>
      <c r="N34" s="487"/>
      <c r="O34" s="487"/>
      <c r="P34" s="487"/>
      <c r="Q34" s="487"/>
      <c r="R34" s="487"/>
      <c r="S34" s="487"/>
      <c r="T34" s="487"/>
      <c r="U34" s="487"/>
      <c r="V34" s="487"/>
      <c r="W34" s="487"/>
      <c r="X34" s="487"/>
      <c r="Y34" s="487"/>
      <c r="Z34" s="487"/>
      <c r="AA34" s="487"/>
      <c r="AB34" s="487"/>
      <c r="AC34" s="280"/>
      <c r="AD34" s="280"/>
      <c r="AE34" s="280"/>
    </row>
    <row r="35" spans="1:31" ht="15" thickBot="1" x14ac:dyDescent="0.4">
      <c r="A35" s="437"/>
      <c r="B35" s="488" t="s">
        <v>40</v>
      </c>
      <c r="C35" s="489"/>
      <c r="D35" s="489"/>
      <c r="E35" s="489"/>
      <c r="F35" s="489"/>
      <c r="G35" s="489"/>
      <c r="H35" s="489"/>
      <c r="I35" s="489"/>
      <c r="J35" s="489"/>
      <c r="K35" s="489"/>
      <c r="L35" s="489"/>
      <c r="M35" s="489"/>
      <c r="N35" s="489"/>
      <c r="O35" s="489"/>
      <c r="P35" s="489"/>
      <c r="Q35" s="489"/>
      <c r="R35" s="489"/>
      <c r="S35" s="489"/>
      <c r="T35" s="489"/>
      <c r="U35" s="489"/>
      <c r="V35" s="489"/>
      <c r="W35" s="489"/>
      <c r="X35" s="489"/>
      <c r="Y35" s="489"/>
      <c r="Z35" s="489"/>
      <c r="AA35" s="489"/>
      <c r="AB35" s="489"/>
      <c r="AC35" s="1194"/>
      <c r="AD35" s="1194"/>
      <c r="AE35" s="437"/>
    </row>
    <row r="36" spans="1:31" ht="28" x14ac:dyDescent="0.35">
      <c r="A36" s="437"/>
      <c r="B36" s="557" t="s">
        <v>41</v>
      </c>
      <c r="C36" s="558"/>
      <c r="D36" s="558"/>
      <c r="E36" s="558"/>
      <c r="F36" s="558"/>
      <c r="G36" s="559"/>
      <c r="H36" s="270" t="s">
        <v>977</v>
      </c>
      <c r="I36" s="224" t="s">
        <v>978</v>
      </c>
      <c r="J36" s="268" t="s">
        <v>42</v>
      </c>
      <c r="K36" s="557" t="s">
        <v>43</v>
      </c>
      <c r="L36" s="558"/>
      <c r="M36" s="558"/>
      <c r="N36" s="558"/>
      <c r="O36" s="558"/>
      <c r="P36" s="558"/>
      <c r="Q36" s="558"/>
      <c r="R36" s="558"/>
      <c r="S36" s="558"/>
      <c r="T36" s="558"/>
      <c r="U36" s="558"/>
      <c r="V36" s="558"/>
      <c r="W36" s="558"/>
      <c r="X36" s="558"/>
      <c r="Y36" s="558"/>
      <c r="Z36" s="558"/>
      <c r="AA36" s="558"/>
      <c r="AB36" s="559"/>
      <c r="AC36" s="1195"/>
      <c r="AD36" s="1194"/>
      <c r="AE36" s="437"/>
    </row>
    <row r="37" spans="1:31" ht="42" customHeight="1" x14ac:dyDescent="0.35">
      <c r="A37" s="437"/>
      <c r="B37" s="735" t="s">
        <v>148</v>
      </c>
      <c r="C37" s="736"/>
      <c r="D37" s="736"/>
      <c r="E37" s="736"/>
      <c r="F37" s="736"/>
      <c r="G37" s="1180"/>
      <c r="H37" s="474">
        <v>17168</v>
      </c>
      <c r="I37" s="474">
        <v>19009</v>
      </c>
      <c r="J37" s="240">
        <v>0.9</v>
      </c>
      <c r="K37" s="655" t="s">
        <v>529</v>
      </c>
      <c r="L37" s="656"/>
      <c r="M37" s="656"/>
      <c r="N37" s="656"/>
      <c r="O37" s="656"/>
      <c r="P37" s="656"/>
      <c r="Q37" s="656"/>
      <c r="R37" s="656"/>
      <c r="S37" s="656"/>
      <c r="T37" s="656"/>
      <c r="U37" s="656"/>
      <c r="V37" s="656"/>
      <c r="W37" s="656"/>
      <c r="X37" s="656"/>
      <c r="Y37" s="656"/>
      <c r="Z37" s="656"/>
      <c r="AA37" s="656"/>
      <c r="AB37" s="657"/>
      <c r="AC37" s="1195"/>
      <c r="AD37" s="1194"/>
      <c r="AE37" s="437"/>
    </row>
    <row r="38" spans="1:31" ht="42" customHeight="1" x14ac:dyDescent="0.35">
      <c r="A38" s="437"/>
      <c r="B38" s="735" t="s">
        <v>530</v>
      </c>
      <c r="C38" s="736"/>
      <c r="D38" s="736"/>
      <c r="E38" s="736"/>
      <c r="F38" s="736"/>
      <c r="G38" s="737"/>
      <c r="H38" s="279">
        <v>15084</v>
      </c>
      <c r="I38" s="206">
        <v>19833</v>
      </c>
      <c r="J38" s="240">
        <v>0.76</v>
      </c>
      <c r="K38" s="655" t="s">
        <v>1542</v>
      </c>
      <c r="L38" s="656"/>
      <c r="M38" s="656"/>
      <c r="N38" s="656"/>
      <c r="O38" s="656"/>
      <c r="P38" s="656"/>
      <c r="Q38" s="656"/>
      <c r="R38" s="656"/>
      <c r="S38" s="656"/>
      <c r="T38" s="656"/>
      <c r="U38" s="656"/>
      <c r="V38" s="656"/>
      <c r="W38" s="656"/>
      <c r="X38" s="656"/>
      <c r="Y38" s="656"/>
      <c r="Z38" s="656"/>
      <c r="AA38" s="656"/>
      <c r="AB38" s="657"/>
      <c r="AC38" s="1195"/>
      <c r="AD38" s="1194"/>
      <c r="AE38" s="437"/>
    </row>
    <row r="39" spans="1:31" ht="42" customHeight="1" x14ac:dyDescent="0.35">
      <c r="A39" s="437"/>
      <c r="B39" s="735" t="s">
        <v>531</v>
      </c>
      <c r="C39" s="736"/>
      <c r="D39" s="736"/>
      <c r="E39" s="736"/>
      <c r="F39" s="736"/>
      <c r="G39" s="737"/>
      <c r="H39" s="279">
        <v>19832</v>
      </c>
      <c r="I39" s="206">
        <v>22349</v>
      </c>
      <c r="J39" s="240">
        <v>0.89</v>
      </c>
      <c r="K39" s="655" t="s">
        <v>1543</v>
      </c>
      <c r="L39" s="656"/>
      <c r="M39" s="656"/>
      <c r="N39" s="656"/>
      <c r="O39" s="656"/>
      <c r="P39" s="656"/>
      <c r="Q39" s="656"/>
      <c r="R39" s="656"/>
      <c r="S39" s="656"/>
      <c r="T39" s="656"/>
      <c r="U39" s="656"/>
      <c r="V39" s="656"/>
      <c r="W39" s="656"/>
      <c r="X39" s="656"/>
      <c r="Y39" s="656"/>
      <c r="Z39" s="656"/>
      <c r="AA39" s="656"/>
      <c r="AB39" s="657"/>
      <c r="AC39" s="1195"/>
      <c r="AD39" s="1194"/>
      <c r="AE39" s="437"/>
    </row>
    <row r="40" spans="1:31" ht="42" customHeight="1" x14ac:dyDescent="0.35">
      <c r="A40" s="437"/>
      <c r="B40" s="735" t="s">
        <v>532</v>
      </c>
      <c r="C40" s="736"/>
      <c r="D40" s="736"/>
      <c r="E40" s="736"/>
      <c r="F40" s="736"/>
      <c r="G40" s="737"/>
      <c r="H40" s="279">
        <v>17767</v>
      </c>
      <c r="I40" s="206">
        <v>21482</v>
      </c>
      <c r="J40" s="240">
        <v>0.83</v>
      </c>
      <c r="K40" s="655" t="s">
        <v>1543</v>
      </c>
      <c r="L40" s="656"/>
      <c r="M40" s="656"/>
      <c r="N40" s="656"/>
      <c r="O40" s="656"/>
      <c r="P40" s="656"/>
      <c r="Q40" s="656"/>
      <c r="R40" s="656"/>
      <c r="S40" s="656"/>
      <c r="T40" s="656"/>
      <c r="U40" s="656"/>
      <c r="V40" s="656"/>
      <c r="W40" s="656"/>
      <c r="X40" s="656"/>
      <c r="Y40" s="656"/>
      <c r="Z40" s="656"/>
      <c r="AA40" s="656"/>
      <c r="AB40" s="657"/>
      <c r="AC40" s="1195"/>
      <c r="AD40" s="1194"/>
      <c r="AE40" s="437"/>
    </row>
    <row r="41" spans="1:31" x14ac:dyDescent="0.35">
      <c r="A41" s="437"/>
      <c r="B41" s="577"/>
      <c r="C41" s="578"/>
      <c r="D41" s="578"/>
      <c r="E41" s="578"/>
      <c r="F41" s="578"/>
      <c r="G41" s="579"/>
      <c r="H41" s="279"/>
      <c r="I41" s="206"/>
      <c r="J41" s="282" t="e">
        <v>#DIV/0!</v>
      </c>
      <c r="K41" s="655"/>
      <c r="L41" s="656"/>
      <c r="M41" s="656"/>
      <c r="N41" s="656"/>
      <c r="O41" s="656"/>
      <c r="P41" s="656"/>
      <c r="Q41" s="656"/>
      <c r="R41" s="656"/>
      <c r="S41" s="656"/>
      <c r="T41" s="656"/>
      <c r="U41" s="656"/>
      <c r="V41" s="656"/>
      <c r="W41" s="656"/>
      <c r="X41" s="656"/>
      <c r="Y41" s="656"/>
      <c r="Z41" s="656"/>
      <c r="AA41" s="656"/>
      <c r="AB41" s="657"/>
      <c r="AC41" s="1195"/>
      <c r="AD41" s="1194"/>
      <c r="AE41" s="437"/>
    </row>
    <row r="42" spans="1:31" x14ac:dyDescent="0.35">
      <c r="A42" s="437"/>
      <c r="B42" s="577"/>
      <c r="C42" s="578"/>
      <c r="D42" s="578"/>
      <c r="E42" s="578"/>
      <c r="F42" s="578"/>
      <c r="G42" s="579"/>
      <c r="H42" s="279"/>
      <c r="I42" s="206"/>
      <c r="J42" s="282" t="e">
        <v>#DIV/0!</v>
      </c>
      <c r="K42" s="655"/>
      <c r="L42" s="656"/>
      <c r="M42" s="656"/>
      <c r="N42" s="656"/>
      <c r="O42" s="656"/>
      <c r="P42" s="656"/>
      <c r="Q42" s="656"/>
      <c r="R42" s="656"/>
      <c r="S42" s="656"/>
      <c r="T42" s="656"/>
      <c r="U42" s="656"/>
      <c r="V42" s="656"/>
      <c r="W42" s="656"/>
      <c r="X42" s="656"/>
      <c r="Y42" s="656"/>
      <c r="Z42" s="656"/>
      <c r="AA42" s="656"/>
      <c r="AB42" s="657"/>
      <c r="AC42" s="1195"/>
      <c r="AD42" s="1194"/>
      <c r="AE42" s="437"/>
    </row>
    <row r="43" spans="1:31" x14ac:dyDescent="0.35">
      <c r="A43" s="437"/>
      <c r="B43" s="577"/>
      <c r="C43" s="578"/>
      <c r="D43" s="578"/>
      <c r="E43" s="578"/>
      <c r="F43" s="578"/>
      <c r="G43" s="579"/>
      <c r="H43" s="279"/>
      <c r="I43" s="206"/>
      <c r="J43" s="282" t="e">
        <v>#DIV/0!</v>
      </c>
      <c r="K43" s="655"/>
      <c r="L43" s="656"/>
      <c r="M43" s="656"/>
      <c r="N43" s="656"/>
      <c r="O43" s="656"/>
      <c r="P43" s="656"/>
      <c r="Q43" s="656"/>
      <c r="R43" s="656"/>
      <c r="S43" s="656"/>
      <c r="T43" s="656"/>
      <c r="U43" s="656"/>
      <c r="V43" s="656"/>
      <c r="W43" s="656"/>
      <c r="X43" s="656"/>
      <c r="Y43" s="656"/>
      <c r="Z43" s="656"/>
      <c r="AA43" s="656"/>
      <c r="AB43" s="657"/>
      <c r="AC43" s="1195"/>
      <c r="AD43" s="1194"/>
      <c r="AE43" s="437"/>
    </row>
    <row r="44" spans="1:31" x14ac:dyDescent="0.35">
      <c r="A44" s="437"/>
      <c r="B44" s="577"/>
      <c r="C44" s="578"/>
      <c r="D44" s="578"/>
      <c r="E44" s="578"/>
      <c r="F44" s="578"/>
      <c r="G44" s="579"/>
      <c r="H44" s="279"/>
      <c r="I44" s="206"/>
      <c r="J44" s="282" t="e">
        <v>#DIV/0!</v>
      </c>
      <c r="K44" s="655"/>
      <c r="L44" s="656"/>
      <c r="M44" s="656"/>
      <c r="N44" s="656"/>
      <c r="O44" s="656"/>
      <c r="P44" s="656"/>
      <c r="Q44" s="656"/>
      <c r="R44" s="656"/>
      <c r="S44" s="656"/>
      <c r="T44" s="656"/>
      <c r="U44" s="656"/>
      <c r="V44" s="656"/>
      <c r="W44" s="656"/>
      <c r="X44" s="656"/>
      <c r="Y44" s="656"/>
      <c r="Z44" s="656"/>
      <c r="AA44" s="656"/>
      <c r="AB44" s="657"/>
      <c r="AC44" s="1195"/>
      <c r="AD44" s="1194"/>
      <c r="AE44" s="437"/>
    </row>
    <row r="45" spans="1:31" x14ac:dyDescent="0.35">
      <c r="A45" s="437"/>
      <c r="B45" s="577"/>
      <c r="C45" s="578"/>
      <c r="D45" s="578"/>
      <c r="E45" s="578"/>
      <c r="F45" s="578"/>
      <c r="G45" s="579"/>
      <c r="H45" s="279"/>
      <c r="I45" s="206"/>
      <c r="J45" s="282" t="e">
        <v>#DIV/0!</v>
      </c>
      <c r="K45" s="655"/>
      <c r="L45" s="656"/>
      <c r="M45" s="656"/>
      <c r="N45" s="656"/>
      <c r="O45" s="656"/>
      <c r="P45" s="656"/>
      <c r="Q45" s="656"/>
      <c r="R45" s="656"/>
      <c r="S45" s="656"/>
      <c r="T45" s="656"/>
      <c r="U45" s="656"/>
      <c r="V45" s="656"/>
      <c r="W45" s="656"/>
      <c r="X45" s="656"/>
      <c r="Y45" s="656"/>
      <c r="Z45" s="656"/>
      <c r="AA45" s="656"/>
      <c r="AB45" s="657"/>
      <c r="AC45" s="1195"/>
      <c r="AD45" s="1194"/>
      <c r="AE45" s="437"/>
    </row>
    <row r="46" spans="1:31" x14ac:dyDescent="0.35">
      <c r="A46" s="437"/>
      <c r="B46" s="577"/>
      <c r="C46" s="578"/>
      <c r="D46" s="578"/>
      <c r="E46" s="578"/>
      <c r="F46" s="578"/>
      <c r="G46" s="579"/>
      <c r="H46" s="279"/>
      <c r="I46" s="206"/>
      <c r="J46" s="282" t="e">
        <v>#DIV/0!</v>
      </c>
      <c r="K46" s="655"/>
      <c r="L46" s="656"/>
      <c r="M46" s="656"/>
      <c r="N46" s="656"/>
      <c r="O46" s="656"/>
      <c r="P46" s="656"/>
      <c r="Q46" s="656"/>
      <c r="R46" s="656"/>
      <c r="S46" s="656"/>
      <c r="T46" s="656"/>
      <c r="U46" s="656"/>
      <c r="V46" s="656"/>
      <c r="W46" s="656"/>
      <c r="X46" s="656"/>
      <c r="Y46" s="656"/>
      <c r="Z46" s="656"/>
      <c r="AA46" s="656"/>
      <c r="AB46" s="657"/>
      <c r="AC46" s="1195"/>
      <c r="AD46" s="1194"/>
      <c r="AE46" s="437"/>
    </row>
    <row r="47" spans="1:31" x14ac:dyDescent="0.35">
      <c r="A47" s="437"/>
      <c r="B47" s="577"/>
      <c r="C47" s="578"/>
      <c r="D47" s="578"/>
      <c r="E47" s="578"/>
      <c r="F47" s="578"/>
      <c r="G47" s="579"/>
      <c r="H47" s="279"/>
      <c r="I47" s="206"/>
      <c r="J47" s="282" t="e">
        <v>#DIV/0!</v>
      </c>
      <c r="K47" s="655"/>
      <c r="L47" s="656"/>
      <c r="M47" s="656"/>
      <c r="N47" s="656"/>
      <c r="O47" s="656"/>
      <c r="P47" s="656"/>
      <c r="Q47" s="656"/>
      <c r="R47" s="656"/>
      <c r="S47" s="656"/>
      <c r="T47" s="656"/>
      <c r="U47" s="656"/>
      <c r="V47" s="656"/>
      <c r="W47" s="656"/>
      <c r="X47" s="656"/>
      <c r="Y47" s="656"/>
      <c r="Z47" s="656"/>
      <c r="AA47" s="656"/>
      <c r="AB47" s="657"/>
      <c r="AC47" s="1195"/>
      <c r="AD47" s="1194"/>
      <c r="AE47" s="437"/>
    </row>
    <row r="48" spans="1:31" ht="15" thickBot="1" x14ac:dyDescent="0.4">
      <c r="A48" s="437"/>
      <c r="B48" s="577"/>
      <c r="C48" s="578"/>
      <c r="D48" s="578"/>
      <c r="E48" s="578"/>
      <c r="F48" s="578"/>
      <c r="G48" s="579"/>
      <c r="H48" s="283"/>
      <c r="I48" s="274"/>
      <c r="J48" s="282" t="e">
        <v>#DIV/0!</v>
      </c>
      <c r="K48" s="655"/>
      <c r="L48" s="656"/>
      <c r="M48" s="656"/>
      <c r="N48" s="656"/>
      <c r="O48" s="656"/>
      <c r="P48" s="656"/>
      <c r="Q48" s="656"/>
      <c r="R48" s="656"/>
      <c r="S48" s="656"/>
      <c r="T48" s="656"/>
      <c r="U48" s="656"/>
      <c r="V48" s="656"/>
      <c r="W48" s="656"/>
      <c r="X48" s="656"/>
      <c r="Y48" s="656"/>
      <c r="Z48" s="656"/>
      <c r="AA48" s="656"/>
      <c r="AB48" s="657"/>
      <c r="AC48" s="1195"/>
      <c r="AD48" s="1194"/>
      <c r="AE48" s="437"/>
    </row>
    <row r="49" spans="1:31" ht="15" thickBot="1" x14ac:dyDescent="0.4">
      <c r="A49" s="437"/>
      <c r="B49" s="661" t="s">
        <v>46</v>
      </c>
      <c r="C49" s="662"/>
      <c r="D49" s="662"/>
      <c r="E49" s="662"/>
      <c r="F49" s="662"/>
      <c r="G49" s="663"/>
      <c r="H49" s="227">
        <v>69851</v>
      </c>
      <c r="I49" s="227">
        <v>82673</v>
      </c>
      <c r="J49" s="228">
        <v>0.84489999999999998</v>
      </c>
      <c r="K49" s="664"/>
      <c r="L49" s="665"/>
      <c r="M49" s="665"/>
      <c r="N49" s="665"/>
      <c r="O49" s="665"/>
      <c r="P49" s="665"/>
      <c r="Q49" s="665"/>
      <c r="R49" s="665"/>
      <c r="S49" s="665"/>
      <c r="T49" s="665"/>
      <c r="U49" s="665"/>
      <c r="V49" s="665"/>
      <c r="W49" s="665"/>
      <c r="X49" s="665"/>
      <c r="Y49" s="665"/>
      <c r="Z49" s="665"/>
      <c r="AA49" s="665"/>
      <c r="AB49" s="666"/>
      <c r="AC49" s="1195"/>
      <c r="AD49" s="1194"/>
      <c r="AE49" s="437"/>
    </row>
    <row r="50" spans="1:31" ht="15" thickBot="1" x14ac:dyDescent="0.4">
      <c r="A50" s="437"/>
      <c r="B50" s="486"/>
      <c r="C50" s="487"/>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c r="AC50" s="1194"/>
      <c r="AD50" s="1194"/>
      <c r="AE50" s="437"/>
    </row>
    <row r="51" spans="1:31" ht="15" thickBot="1" x14ac:dyDescent="0.4">
      <c r="A51" s="437"/>
      <c r="B51" s="500" t="s">
        <v>855</v>
      </c>
      <c r="C51" s="501"/>
      <c r="D51" s="501"/>
      <c r="E51" s="501"/>
      <c r="F51" s="501"/>
      <c r="G51" s="501"/>
      <c r="H51" s="501"/>
      <c r="I51" s="501"/>
      <c r="J51" s="501"/>
      <c r="K51" s="501"/>
      <c r="L51" s="501"/>
      <c r="M51" s="501"/>
      <c r="N51" s="501"/>
      <c r="O51" s="501"/>
      <c r="P51" s="501"/>
      <c r="Q51" s="501"/>
      <c r="R51" s="501"/>
      <c r="S51" s="501"/>
      <c r="T51" s="501"/>
      <c r="U51" s="501"/>
      <c r="V51" s="501"/>
      <c r="W51" s="501"/>
      <c r="X51" s="501"/>
      <c r="Y51" s="501"/>
      <c r="Z51" s="501"/>
      <c r="AA51" s="501"/>
      <c r="AB51" s="501"/>
      <c r="AC51" s="1194"/>
      <c r="AD51" s="1194"/>
      <c r="AE51" s="437"/>
    </row>
    <row r="52" spans="1:31" x14ac:dyDescent="0.35">
      <c r="A52" s="280"/>
      <c r="B52" s="667" t="s">
        <v>71</v>
      </c>
      <c r="C52" s="668"/>
      <c r="D52" s="668"/>
      <c r="E52" s="668"/>
      <c r="F52" s="668"/>
      <c r="G52" s="668"/>
      <c r="H52" s="668"/>
      <c r="I52" s="668"/>
      <c r="J52" s="668"/>
      <c r="K52" s="668"/>
      <c r="L52" s="668"/>
      <c r="M52" s="668"/>
      <c r="N52" s="668"/>
      <c r="O52" s="668"/>
      <c r="P52" s="668"/>
      <c r="Q52" s="668"/>
      <c r="R52" s="668"/>
      <c r="S52" s="668"/>
      <c r="T52" s="668"/>
      <c r="U52" s="668"/>
      <c r="V52" s="668"/>
      <c r="W52" s="668"/>
      <c r="X52" s="668"/>
      <c r="Y52" s="668"/>
      <c r="Z52" s="668"/>
      <c r="AA52" s="668"/>
      <c r="AB52" s="668"/>
      <c r="AC52" s="280"/>
      <c r="AD52" s="280"/>
      <c r="AE52" s="280"/>
    </row>
    <row r="53" spans="1:31" x14ac:dyDescent="0.35">
      <c r="A53" s="280"/>
      <c r="B53" s="619"/>
      <c r="C53" s="620"/>
      <c r="D53" s="620"/>
      <c r="E53" s="62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280"/>
      <c r="AD53" s="280"/>
      <c r="AE53" s="280"/>
    </row>
    <row r="54" spans="1:31" x14ac:dyDescent="0.35">
      <c r="A54" s="280"/>
      <c r="B54" s="619"/>
      <c r="C54" s="620"/>
      <c r="D54" s="620"/>
      <c r="E54" s="62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280"/>
      <c r="AD54" s="280"/>
      <c r="AE54" s="280"/>
    </row>
    <row r="55" spans="1:31" x14ac:dyDescent="0.35">
      <c r="A55" s="280"/>
      <c r="B55" s="619"/>
      <c r="C55" s="620"/>
      <c r="D55" s="620"/>
      <c r="E55" s="62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280"/>
      <c r="AD55" s="280"/>
      <c r="AE55" s="280"/>
    </row>
    <row r="56" spans="1:31" x14ac:dyDescent="0.35">
      <c r="A56" s="280"/>
      <c r="B56" s="619"/>
      <c r="C56" s="620"/>
      <c r="D56" s="620"/>
      <c r="E56" s="620"/>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280"/>
      <c r="AD56" s="280"/>
      <c r="AE56" s="280"/>
    </row>
    <row r="57" spans="1:31" x14ac:dyDescent="0.35">
      <c r="A57" s="280"/>
      <c r="B57" s="619"/>
      <c r="C57" s="620"/>
      <c r="D57" s="620"/>
      <c r="E57" s="620"/>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280"/>
      <c r="AD57" s="280"/>
      <c r="AE57" s="280"/>
    </row>
    <row r="58" spans="1:31" x14ac:dyDescent="0.35">
      <c r="A58" s="280"/>
      <c r="B58" s="619"/>
      <c r="C58" s="620"/>
      <c r="D58" s="620"/>
      <c r="E58" s="620"/>
      <c r="F58" s="620"/>
      <c r="G58" s="620"/>
      <c r="H58" s="620"/>
      <c r="I58" s="620"/>
      <c r="J58" s="620"/>
      <c r="K58" s="620"/>
      <c r="L58" s="620"/>
      <c r="M58" s="620"/>
      <c r="N58" s="620"/>
      <c r="O58" s="620"/>
      <c r="P58" s="620"/>
      <c r="Q58" s="620"/>
      <c r="R58" s="620"/>
      <c r="S58" s="620"/>
      <c r="T58" s="620"/>
      <c r="U58" s="620"/>
      <c r="V58" s="620"/>
      <c r="W58" s="620"/>
      <c r="X58" s="620"/>
      <c r="Y58" s="620"/>
      <c r="Z58" s="620"/>
      <c r="AA58" s="620"/>
      <c r="AB58" s="620"/>
      <c r="AC58" s="280"/>
      <c r="AD58" s="280"/>
      <c r="AE58" s="280"/>
    </row>
    <row r="59" spans="1:31" x14ac:dyDescent="0.35">
      <c r="A59" s="280"/>
      <c r="B59" s="619"/>
      <c r="C59" s="620"/>
      <c r="D59" s="620"/>
      <c r="E59" s="620"/>
      <c r="F59" s="620"/>
      <c r="G59" s="620"/>
      <c r="H59" s="620"/>
      <c r="I59" s="620"/>
      <c r="J59" s="620"/>
      <c r="K59" s="620"/>
      <c r="L59" s="620"/>
      <c r="M59" s="620"/>
      <c r="N59" s="620"/>
      <c r="O59" s="620"/>
      <c r="P59" s="620"/>
      <c r="Q59" s="620"/>
      <c r="R59" s="620"/>
      <c r="S59" s="620"/>
      <c r="T59" s="620"/>
      <c r="U59" s="620"/>
      <c r="V59" s="620"/>
      <c r="W59" s="620"/>
      <c r="X59" s="620"/>
      <c r="Y59" s="620"/>
      <c r="Z59" s="620"/>
      <c r="AA59" s="620"/>
      <c r="AB59" s="620"/>
      <c r="AC59" s="280"/>
      <c r="AD59" s="280"/>
      <c r="AE59" s="280"/>
    </row>
    <row r="60" spans="1:31" x14ac:dyDescent="0.35">
      <c r="A60" s="280"/>
      <c r="B60" s="619"/>
      <c r="C60" s="620"/>
      <c r="D60" s="620"/>
      <c r="E60" s="620"/>
      <c r="F60" s="620"/>
      <c r="G60" s="620"/>
      <c r="H60" s="620"/>
      <c r="I60" s="620"/>
      <c r="J60" s="620"/>
      <c r="K60" s="620"/>
      <c r="L60" s="620"/>
      <c r="M60" s="620"/>
      <c r="N60" s="620"/>
      <c r="O60" s="620"/>
      <c r="P60" s="620"/>
      <c r="Q60" s="620"/>
      <c r="R60" s="620"/>
      <c r="S60" s="620"/>
      <c r="T60" s="620"/>
      <c r="U60" s="620"/>
      <c r="V60" s="620"/>
      <c r="W60" s="620"/>
      <c r="X60" s="620"/>
      <c r="Y60" s="620"/>
      <c r="Z60" s="620"/>
      <c r="AA60" s="620"/>
      <c r="AB60" s="620"/>
      <c r="AC60" s="280"/>
      <c r="AD60" s="280"/>
      <c r="AE60" s="280"/>
    </row>
    <row r="61" spans="1:31" ht="15" thickBot="1" x14ac:dyDescent="0.4">
      <c r="A61" s="280"/>
      <c r="B61" s="669"/>
      <c r="C61" s="670"/>
      <c r="D61" s="670"/>
      <c r="E61" s="670"/>
      <c r="F61" s="670"/>
      <c r="G61" s="670"/>
      <c r="H61" s="670"/>
      <c r="I61" s="670"/>
      <c r="J61" s="670"/>
      <c r="K61" s="670"/>
      <c r="L61" s="670"/>
      <c r="M61" s="670"/>
      <c r="N61" s="670"/>
      <c r="O61" s="670"/>
      <c r="P61" s="670"/>
      <c r="Q61" s="670"/>
      <c r="R61" s="670"/>
      <c r="S61" s="670"/>
      <c r="T61" s="670"/>
      <c r="U61" s="670"/>
      <c r="V61" s="670"/>
      <c r="W61" s="670"/>
      <c r="X61" s="670"/>
      <c r="Y61" s="670"/>
      <c r="Z61" s="670"/>
      <c r="AA61" s="670"/>
      <c r="AB61" s="670"/>
      <c r="AC61" s="280"/>
      <c r="AD61" s="280"/>
      <c r="AE61" s="280"/>
    </row>
    <row r="62" spans="1:31" ht="15" thickBot="1" x14ac:dyDescent="0.4">
      <c r="A62" s="280"/>
      <c r="B62" s="486"/>
      <c r="C62" s="487"/>
      <c r="D62" s="487"/>
      <c r="E62" s="487"/>
      <c r="F62" s="487"/>
      <c r="G62" s="487"/>
      <c r="H62" s="487"/>
      <c r="I62" s="487"/>
      <c r="J62" s="487"/>
      <c r="K62" s="487"/>
      <c r="L62" s="487"/>
      <c r="M62" s="487"/>
      <c r="N62" s="487"/>
      <c r="O62" s="487"/>
      <c r="P62" s="487"/>
      <c r="Q62" s="487"/>
      <c r="R62" s="487"/>
      <c r="S62" s="487"/>
      <c r="T62" s="487"/>
      <c r="U62" s="487"/>
      <c r="V62" s="487"/>
      <c r="W62" s="487"/>
      <c r="X62" s="487"/>
      <c r="Y62" s="487"/>
      <c r="Z62" s="487"/>
      <c r="AA62" s="487"/>
      <c r="AB62" s="487"/>
      <c r="AC62" s="280"/>
      <c r="AD62" s="280"/>
      <c r="AE62" s="280"/>
    </row>
    <row r="63" spans="1:31" ht="14.5" customHeight="1" x14ac:dyDescent="0.35">
      <c r="A63" s="671"/>
      <c r="B63" s="672" t="s">
        <v>41</v>
      </c>
      <c r="C63" s="673"/>
      <c r="D63" s="673"/>
      <c r="E63" s="673"/>
      <c r="F63" s="673"/>
      <c r="G63" s="674"/>
      <c r="H63" s="678" t="s">
        <v>595</v>
      </c>
      <c r="I63" s="674"/>
      <c r="J63" s="678" t="s">
        <v>595</v>
      </c>
      <c r="K63" s="673"/>
      <c r="L63" s="673"/>
      <c r="M63" s="674"/>
      <c r="N63" s="678" t="s">
        <v>49</v>
      </c>
      <c r="O63" s="673"/>
      <c r="P63" s="673"/>
      <c r="Q63" s="673"/>
      <c r="R63" s="673"/>
      <c r="S63" s="673"/>
      <c r="T63" s="673"/>
      <c r="U63" s="674"/>
      <c r="V63" s="680" t="s">
        <v>50</v>
      </c>
      <c r="W63" s="681"/>
      <c r="X63" s="681"/>
      <c r="Y63" s="681"/>
      <c r="Z63" s="681"/>
      <c r="AA63" s="681"/>
      <c r="AB63" s="682"/>
      <c r="AC63" s="1211"/>
      <c r="AD63" s="1208"/>
      <c r="AE63" s="1208"/>
    </row>
    <row r="64" spans="1:31" ht="14.5" customHeight="1" x14ac:dyDescent="0.35">
      <c r="A64" s="671"/>
      <c r="B64" s="675"/>
      <c r="C64" s="676"/>
      <c r="D64" s="676"/>
      <c r="E64" s="676"/>
      <c r="F64" s="676"/>
      <c r="G64" s="677"/>
      <c r="H64" s="679" t="s">
        <v>816</v>
      </c>
      <c r="I64" s="677"/>
      <c r="J64" s="679" t="s">
        <v>596</v>
      </c>
      <c r="K64" s="676"/>
      <c r="L64" s="676"/>
      <c r="M64" s="677"/>
      <c r="N64" s="679"/>
      <c r="O64" s="676"/>
      <c r="P64" s="676"/>
      <c r="Q64" s="676"/>
      <c r="R64" s="676"/>
      <c r="S64" s="676"/>
      <c r="T64" s="676"/>
      <c r="U64" s="677"/>
      <c r="V64" s="683"/>
      <c r="W64" s="684"/>
      <c r="X64" s="684"/>
      <c r="Y64" s="684"/>
      <c r="Z64" s="684"/>
      <c r="AA64" s="684"/>
      <c r="AB64" s="685"/>
      <c r="AC64" s="1211"/>
      <c r="AD64" s="1208"/>
      <c r="AE64" s="1208"/>
    </row>
    <row r="65" spans="1:31" ht="60" customHeight="1" x14ac:dyDescent="0.35">
      <c r="A65" s="280"/>
      <c r="B65" s="2508" t="s">
        <v>148</v>
      </c>
      <c r="C65" s="2509"/>
      <c r="D65" s="2509"/>
      <c r="E65" s="2509"/>
      <c r="F65" s="2509"/>
      <c r="G65" s="2510"/>
      <c r="H65" s="2511">
        <v>0.85</v>
      </c>
      <c r="I65" s="2512"/>
      <c r="J65" s="2511">
        <v>0.9</v>
      </c>
      <c r="K65" s="2513"/>
      <c r="L65" s="2513"/>
      <c r="M65" s="2512"/>
      <c r="N65" s="2505" t="s">
        <v>533</v>
      </c>
      <c r="O65" s="2506"/>
      <c r="P65" s="2506"/>
      <c r="Q65" s="2506"/>
      <c r="R65" s="2506"/>
      <c r="S65" s="2506"/>
      <c r="T65" s="2506"/>
      <c r="U65" s="2507"/>
      <c r="V65" s="2505" t="s">
        <v>534</v>
      </c>
      <c r="W65" s="2506"/>
      <c r="X65" s="2506"/>
      <c r="Y65" s="2506"/>
      <c r="Z65" s="2506"/>
      <c r="AA65" s="2506"/>
      <c r="AB65" s="2507"/>
      <c r="AC65" s="280"/>
      <c r="AD65" s="280"/>
      <c r="AE65" s="280"/>
    </row>
    <row r="66" spans="1:31" ht="72" customHeight="1" x14ac:dyDescent="0.35">
      <c r="A66" s="280"/>
      <c r="B66" s="2508" t="s">
        <v>1544</v>
      </c>
      <c r="C66" s="2509"/>
      <c r="D66" s="2509"/>
      <c r="E66" s="2509"/>
      <c r="F66" s="2509"/>
      <c r="G66" s="2510"/>
      <c r="H66" s="2511">
        <v>0.91</v>
      </c>
      <c r="I66" s="2512"/>
      <c r="J66" s="2511">
        <v>0.76</v>
      </c>
      <c r="K66" s="2513"/>
      <c r="L66" s="2513"/>
      <c r="M66" s="2512"/>
      <c r="N66" s="2505" t="s">
        <v>762</v>
      </c>
      <c r="O66" s="2506"/>
      <c r="P66" s="2506"/>
      <c r="Q66" s="2506"/>
      <c r="R66" s="2506"/>
      <c r="S66" s="2506"/>
      <c r="T66" s="2506"/>
      <c r="U66" s="2507"/>
      <c r="V66" s="2505" t="s">
        <v>763</v>
      </c>
      <c r="W66" s="2506"/>
      <c r="X66" s="2506"/>
      <c r="Y66" s="2506"/>
      <c r="Z66" s="2506"/>
      <c r="AA66" s="2506"/>
      <c r="AB66" s="2507"/>
      <c r="AC66" s="280"/>
      <c r="AD66" s="280"/>
      <c r="AE66" s="280"/>
    </row>
    <row r="67" spans="1:31" ht="72" customHeight="1" x14ac:dyDescent="0.35">
      <c r="A67" s="280"/>
      <c r="B67" s="760" t="s">
        <v>1545</v>
      </c>
      <c r="C67" s="761"/>
      <c r="D67" s="761"/>
      <c r="E67" s="761"/>
      <c r="F67" s="761"/>
      <c r="G67" s="762"/>
      <c r="H67" s="763">
        <v>0.82</v>
      </c>
      <c r="I67" s="764"/>
      <c r="J67" s="763">
        <v>0.89</v>
      </c>
      <c r="K67" s="765"/>
      <c r="L67" s="765"/>
      <c r="M67" s="764"/>
      <c r="N67" s="2502" t="s">
        <v>1546</v>
      </c>
      <c r="O67" s="2503"/>
      <c r="P67" s="2503"/>
      <c r="Q67" s="2503"/>
      <c r="R67" s="2503"/>
      <c r="S67" s="2503"/>
      <c r="T67" s="2503"/>
      <c r="U67" s="2504"/>
      <c r="V67" s="2505" t="s">
        <v>763</v>
      </c>
      <c r="W67" s="2506"/>
      <c r="X67" s="2506"/>
      <c r="Y67" s="2506"/>
      <c r="Z67" s="2506"/>
      <c r="AA67" s="2506"/>
      <c r="AB67" s="2507"/>
      <c r="AC67" s="280"/>
      <c r="AD67" s="280"/>
      <c r="AE67" s="280"/>
    </row>
    <row r="68" spans="1:31" ht="72" customHeight="1" x14ac:dyDescent="0.35">
      <c r="A68" s="280"/>
      <c r="B68" s="760" t="s">
        <v>1547</v>
      </c>
      <c r="C68" s="761"/>
      <c r="D68" s="761"/>
      <c r="E68" s="761"/>
      <c r="F68" s="761"/>
      <c r="G68" s="762"/>
      <c r="H68" s="763">
        <v>0.82</v>
      </c>
      <c r="I68" s="764"/>
      <c r="J68" s="763">
        <v>0.83</v>
      </c>
      <c r="K68" s="765"/>
      <c r="L68" s="765"/>
      <c r="M68" s="764"/>
      <c r="N68" s="2502" t="s">
        <v>1546</v>
      </c>
      <c r="O68" s="2503"/>
      <c r="P68" s="2503"/>
      <c r="Q68" s="2503"/>
      <c r="R68" s="2503"/>
      <c r="S68" s="2503"/>
      <c r="T68" s="2503"/>
      <c r="U68" s="2504"/>
      <c r="V68" s="2505" t="s">
        <v>763</v>
      </c>
      <c r="W68" s="2506"/>
      <c r="X68" s="2506"/>
      <c r="Y68" s="2506"/>
      <c r="Z68" s="2506"/>
      <c r="AA68" s="2506"/>
      <c r="AB68" s="2507"/>
      <c r="AC68" s="280"/>
      <c r="AD68" s="280"/>
      <c r="AE68" s="280"/>
    </row>
    <row r="69" spans="1:31" x14ac:dyDescent="0.35">
      <c r="A69" s="280"/>
      <c r="B69" s="686"/>
      <c r="C69" s="687"/>
      <c r="D69" s="687"/>
      <c r="E69" s="687"/>
      <c r="F69" s="687"/>
      <c r="G69" s="688"/>
      <c r="H69" s="692"/>
      <c r="I69" s="688"/>
      <c r="J69" s="692"/>
      <c r="K69" s="687"/>
      <c r="L69" s="687"/>
      <c r="M69" s="688"/>
      <c r="N69" s="692"/>
      <c r="O69" s="687"/>
      <c r="P69" s="687"/>
      <c r="Q69" s="687"/>
      <c r="R69" s="687"/>
      <c r="S69" s="687"/>
      <c r="T69" s="687"/>
      <c r="U69" s="688"/>
      <c r="V69" s="692"/>
      <c r="W69" s="687"/>
      <c r="X69" s="687"/>
      <c r="Y69" s="687"/>
      <c r="Z69" s="687"/>
      <c r="AA69" s="687"/>
      <c r="AB69" s="688"/>
      <c r="AC69" s="280"/>
      <c r="AD69" s="280"/>
      <c r="AE69" s="280"/>
    </row>
    <row r="70" spans="1:31" x14ac:dyDescent="0.35">
      <c r="A70" s="280"/>
      <c r="B70" s="686"/>
      <c r="C70" s="687"/>
      <c r="D70" s="687"/>
      <c r="E70" s="687"/>
      <c r="F70" s="687"/>
      <c r="G70" s="688"/>
      <c r="H70" s="692"/>
      <c r="I70" s="688"/>
      <c r="J70" s="692"/>
      <c r="K70" s="687"/>
      <c r="L70" s="687"/>
      <c r="M70" s="688"/>
      <c r="N70" s="692"/>
      <c r="O70" s="687"/>
      <c r="P70" s="687"/>
      <c r="Q70" s="687"/>
      <c r="R70" s="687"/>
      <c r="S70" s="687"/>
      <c r="T70" s="687"/>
      <c r="U70" s="688"/>
      <c r="V70" s="692"/>
      <c r="W70" s="687"/>
      <c r="X70" s="687"/>
      <c r="Y70" s="687"/>
      <c r="Z70" s="687"/>
      <c r="AA70" s="687"/>
      <c r="AB70" s="688"/>
      <c r="AC70" s="280"/>
      <c r="AD70" s="280"/>
      <c r="AE70" s="280"/>
    </row>
    <row r="71" spans="1:31" x14ac:dyDescent="0.35">
      <c r="A71" s="280"/>
      <c r="B71" s="686"/>
      <c r="C71" s="687"/>
      <c r="D71" s="687"/>
      <c r="E71" s="687"/>
      <c r="F71" s="687"/>
      <c r="G71" s="688"/>
      <c r="H71" s="692"/>
      <c r="I71" s="688"/>
      <c r="J71" s="692"/>
      <c r="K71" s="687"/>
      <c r="L71" s="687"/>
      <c r="M71" s="688"/>
      <c r="N71" s="692"/>
      <c r="O71" s="687"/>
      <c r="P71" s="687"/>
      <c r="Q71" s="687"/>
      <c r="R71" s="687"/>
      <c r="S71" s="687"/>
      <c r="T71" s="687"/>
      <c r="U71" s="688"/>
      <c r="V71" s="692"/>
      <c r="W71" s="687"/>
      <c r="X71" s="687"/>
      <c r="Y71" s="687"/>
      <c r="Z71" s="687"/>
      <c r="AA71" s="687"/>
      <c r="AB71" s="688"/>
      <c r="AC71" s="280"/>
      <c r="AD71" s="280"/>
      <c r="AE71" s="280"/>
    </row>
    <row r="72" spans="1:31" x14ac:dyDescent="0.35">
      <c r="A72" s="280"/>
      <c r="B72" s="686"/>
      <c r="C72" s="687"/>
      <c r="D72" s="687"/>
      <c r="E72" s="687"/>
      <c r="F72" s="687"/>
      <c r="G72" s="688"/>
      <c r="H72" s="692"/>
      <c r="I72" s="688"/>
      <c r="J72" s="692"/>
      <c r="K72" s="687"/>
      <c r="L72" s="687"/>
      <c r="M72" s="688"/>
      <c r="N72" s="692"/>
      <c r="O72" s="687"/>
      <c r="P72" s="687"/>
      <c r="Q72" s="687"/>
      <c r="R72" s="687"/>
      <c r="S72" s="687"/>
      <c r="T72" s="687"/>
      <c r="U72" s="688"/>
      <c r="V72" s="692"/>
      <c r="W72" s="687"/>
      <c r="X72" s="687"/>
      <c r="Y72" s="687"/>
      <c r="Z72" s="687"/>
      <c r="AA72" s="687"/>
      <c r="AB72" s="688"/>
      <c r="AC72" s="280"/>
      <c r="AD72" s="280"/>
      <c r="AE72" s="280"/>
    </row>
    <row r="73" spans="1:31" x14ac:dyDescent="0.35">
      <c r="A73" s="280"/>
      <c r="B73" s="686"/>
      <c r="C73" s="687"/>
      <c r="D73" s="687"/>
      <c r="E73" s="687"/>
      <c r="F73" s="687"/>
      <c r="G73" s="688"/>
      <c r="H73" s="692"/>
      <c r="I73" s="688"/>
      <c r="J73" s="692"/>
      <c r="K73" s="687"/>
      <c r="L73" s="687"/>
      <c r="M73" s="688"/>
      <c r="N73" s="692"/>
      <c r="O73" s="687"/>
      <c r="P73" s="687"/>
      <c r="Q73" s="687"/>
      <c r="R73" s="687"/>
      <c r="S73" s="687"/>
      <c r="T73" s="687"/>
      <c r="U73" s="688"/>
      <c r="V73" s="692"/>
      <c r="W73" s="687"/>
      <c r="X73" s="687"/>
      <c r="Y73" s="687"/>
      <c r="Z73" s="687"/>
      <c r="AA73" s="687"/>
      <c r="AB73" s="688"/>
      <c r="AC73" s="280"/>
      <c r="AD73" s="280"/>
      <c r="AE73" s="280"/>
    </row>
    <row r="74" spans="1:31" x14ac:dyDescent="0.35">
      <c r="A74" s="280"/>
      <c r="B74" s="686"/>
      <c r="C74" s="687"/>
      <c r="D74" s="687"/>
      <c r="E74" s="687"/>
      <c r="F74" s="687"/>
      <c r="G74" s="688"/>
      <c r="H74" s="692"/>
      <c r="I74" s="688"/>
      <c r="J74" s="692"/>
      <c r="K74" s="687"/>
      <c r="L74" s="687"/>
      <c r="M74" s="688"/>
      <c r="N74" s="692"/>
      <c r="O74" s="687"/>
      <c r="P74" s="687"/>
      <c r="Q74" s="687"/>
      <c r="R74" s="687"/>
      <c r="S74" s="687"/>
      <c r="T74" s="687"/>
      <c r="U74" s="688"/>
      <c r="V74" s="692"/>
      <c r="W74" s="687"/>
      <c r="X74" s="687"/>
      <c r="Y74" s="687"/>
      <c r="Z74" s="687"/>
      <c r="AA74" s="687"/>
      <c r="AB74" s="688"/>
      <c r="AC74" s="280"/>
      <c r="AD74" s="280"/>
      <c r="AE74" s="280"/>
    </row>
    <row r="75" spans="1:31" x14ac:dyDescent="0.35">
      <c r="A75" s="280"/>
      <c r="B75" s="686"/>
      <c r="C75" s="687"/>
      <c r="D75" s="687"/>
      <c r="E75" s="687"/>
      <c r="F75" s="687"/>
      <c r="G75" s="688"/>
      <c r="H75" s="692"/>
      <c r="I75" s="688"/>
      <c r="J75" s="692"/>
      <c r="K75" s="687"/>
      <c r="L75" s="687"/>
      <c r="M75" s="688"/>
      <c r="N75" s="692"/>
      <c r="O75" s="687"/>
      <c r="P75" s="687"/>
      <c r="Q75" s="687"/>
      <c r="R75" s="687"/>
      <c r="S75" s="687"/>
      <c r="T75" s="687"/>
      <c r="U75" s="688"/>
      <c r="V75" s="692"/>
      <c r="W75" s="687"/>
      <c r="X75" s="687"/>
      <c r="Y75" s="687"/>
      <c r="Z75" s="687"/>
      <c r="AA75" s="687"/>
      <c r="AB75" s="688"/>
      <c r="AC75" s="280"/>
      <c r="AD75" s="280"/>
      <c r="AE75" s="280"/>
    </row>
    <row r="76" spans="1:31" ht="15" thickBot="1" x14ac:dyDescent="0.4">
      <c r="A76" s="280"/>
      <c r="B76" s="696"/>
      <c r="C76" s="697"/>
      <c r="D76" s="697"/>
      <c r="E76" s="697"/>
      <c r="F76" s="697"/>
      <c r="G76" s="698"/>
      <c r="H76" s="699"/>
      <c r="I76" s="698"/>
      <c r="J76" s="699"/>
      <c r="K76" s="697"/>
      <c r="L76" s="697"/>
      <c r="M76" s="698"/>
      <c r="N76" s="699"/>
      <c r="O76" s="697"/>
      <c r="P76" s="697"/>
      <c r="Q76" s="697"/>
      <c r="R76" s="697"/>
      <c r="S76" s="697"/>
      <c r="T76" s="697"/>
      <c r="U76" s="698"/>
      <c r="V76" s="699"/>
      <c r="W76" s="697"/>
      <c r="X76" s="697"/>
      <c r="Y76" s="697"/>
      <c r="Z76" s="697"/>
      <c r="AA76" s="697"/>
      <c r="AB76" s="698"/>
      <c r="AC76" s="280"/>
      <c r="AD76" s="280"/>
      <c r="AE76" s="280"/>
    </row>
    <row r="77" spans="1:31" ht="15" thickBot="1" x14ac:dyDescent="0.4">
      <c r="A77" s="280"/>
      <c r="B77" s="503"/>
      <c r="C77" s="504"/>
      <c r="D77" s="504"/>
      <c r="E77" s="504"/>
      <c r="F77" s="504"/>
      <c r="G77" s="504"/>
      <c r="H77" s="504"/>
      <c r="I77" s="504"/>
      <c r="J77" s="504"/>
      <c r="K77" s="504"/>
      <c r="L77" s="504"/>
      <c r="M77" s="504"/>
      <c r="N77" s="504"/>
      <c r="O77" s="504"/>
      <c r="P77" s="504"/>
      <c r="Q77" s="504"/>
      <c r="R77" s="504"/>
      <c r="S77" s="504"/>
      <c r="T77" s="504"/>
      <c r="U77" s="504"/>
      <c r="V77" s="504"/>
      <c r="W77" s="504"/>
      <c r="X77" s="504"/>
      <c r="Y77" s="504"/>
      <c r="Z77" s="504"/>
      <c r="AA77" s="504"/>
      <c r="AB77" s="504"/>
      <c r="AC77" s="280"/>
      <c r="AD77" s="280"/>
      <c r="AE77" s="280"/>
    </row>
    <row r="78" spans="1:31" x14ac:dyDescent="0.35">
      <c r="A78" s="280"/>
      <c r="B78" s="714" t="s">
        <v>856</v>
      </c>
      <c r="C78" s="715"/>
      <c r="D78" s="715"/>
      <c r="E78" s="715"/>
      <c r="F78" s="715"/>
      <c r="G78" s="715"/>
      <c r="H78" s="715" t="s">
        <v>857</v>
      </c>
      <c r="I78" s="715"/>
      <c r="J78" s="715"/>
      <c r="K78" s="715"/>
      <c r="L78" s="715"/>
      <c r="M78" s="715"/>
      <c r="N78" s="715"/>
      <c r="O78" s="715"/>
      <c r="P78" s="715"/>
      <c r="Q78" s="715"/>
      <c r="R78" s="718"/>
      <c r="S78" s="714" t="s">
        <v>858</v>
      </c>
      <c r="T78" s="715"/>
      <c r="U78" s="715"/>
      <c r="V78" s="715"/>
      <c r="W78" s="715"/>
      <c r="X78" s="715"/>
      <c r="Y78" s="715"/>
      <c r="Z78" s="715"/>
      <c r="AA78" s="715"/>
      <c r="AB78" s="715"/>
      <c r="AC78" s="280"/>
      <c r="AD78" s="280"/>
      <c r="AE78" s="280"/>
    </row>
    <row r="79" spans="1:31" ht="15" thickBot="1" x14ac:dyDescent="0.4">
      <c r="A79" s="280"/>
      <c r="B79" s="716"/>
      <c r="C79" s="717"/>
      <c r="D79" s="717"/>
      <c r="E79" s="717"/>
      <c r="F79" s="717"/>
      <c r="G79" s="717"/>
      <c r="H79" s="717"/>
      <c r="I79" s="717"/>
      <c r="J79" s="717"/>
      <c r="K79" s="717"/>
      <c r="L79" s="717"/>
      <c r="M79" s="717"/>
      <c r="N79" s="717"/>
      <c r="O79" s="717"/>
      <c r="P79" s="717"/>
      <c r="Q79" s="717"/>
      <c r="R79" s="719"/>
      <c r="S79" s="716"/>
      <c r="T79" s="717"/>
      <c r="U79" s="717"/>
      <c r="V79" s="717"/>
      <c r="W79" s="717"/>
      <c r="X79" s="717"/>
      <c r="Y79" s="717"/>
      <c r="Z79" s="717"/>
      <c r="AA79" s="717"/>
      <c r="AB79" s="717"/>
      <c r="AC79" s="280"/>
      <c r="AD79" s="280"/>
      <c r="AE79" s="280"/>
    </row>
    <row r="80" spans="1:31" ht="15" thickBot="1" x14ac:dyDescent="0.4">
      <c r="A80" s="280"/>
      <c r="B80" s="720">
        <v>0.84</v>
      </c>
      <c r="C80" s="721"/>
      <c r="D80" s="721"/>
      <c r="E80" s="721"/>
      <c r="F80" s="721"/>
      <c r="G80" s="722"/>
      <c r="H80" s="723" t="s">
        <v>1059</v>
      </c>
      <c r="I80" s="724"/>
      <c r="J80" s="724"/>
      <c r="K80" s="724"/>
      <c r="L80" s="724"/>
      <c r="M80" s="724"/>
      <c r="N80" s="724"/>
      <c r="O80" s="724"/>
      <c r="P80" s="724"/>
      <c r="Q80" s="724"/>
      <c r="R80" s="725"/>
      <c r="S80" s="503"/>
      <c r="T80" s="504"/>
      <c r="U80" s="504"/>
      <c r="V80" s="504"/>
      <c r="W80" s="504"/>
      <c r="X80" s="504"/>
      <c r="Y80" s="504"/>
      <c r="Z80" s="504"/>
      <c r="AA80" s="504"/>
      <c r="AB80" s="504"/>
      <c r="AC80" s="280"/>
      <c r="AD80" s="280"/>
      <c r="AE80" s="280"/>
    </row>
    <row r="81" spans="1:31" ht="15" thickBot="1" x14ac:dyDescent="0.4">
      <c r="A81" s="280"/>
      <c r="B81" s="700"/>
      <c r="C81" s="701"/>
      <c r="D81" s="701"/>
      <c r="E81" s="701"/>
      <c r="F81" s="701"/>
      <c r="G81" s="701"/>
      <c r="H81" s="701"/>
      <c r="I81" s="701"/>
      <c r="J81" s="701"/>
      <c r="K81" s="701"/>
      <c r="L81" s="701"/>
      <c r="M81" s="701"/>
      <c r="N81" s="701"/>
      <c r="O81" s="701"/>
      <c r="P81" s="701"/>
      <c r="Q81" s="701"/>
      <c r="R81" s="701"/>
      <c r="S81" s="701"/>
      <c r="T81" s="701"/>
      <c r="U81" s="701"/>
      <c r="V81" s="701"/>
      <c r="W81" s="701"/>
      <c r="X81" s="701"/>
      <c r="Y81" s="701"/>
      <c r="Z81" s="701"/>
      <c r="AA81" s="701"/>
      <c r="AB81" s="701"/>
      <c r="AC81" s="280"/>
      <c r="AD81" s="280"/>
      <c r="AE81" s="280"/>
    </row>
    <row r="82" spans="1:31" x14ac:dyDescent="0.35">
      <c r="A82" s="280"/>
      <c r="B82" s="702" t="s">
        <v>861</v>
      </c>
      <c r="C82" s="703"/>
      <c r="D82" s="703"/>
      <c r="E82" s="703"/>
      <c r="F82" s="703"/>
      <c r="G82" s="703"/>
      <c r="H82" s="704"/>
      <c r="I82" s="708" t="s">
        <v>1548</v>
      </c>
      <c r="J82" s="709"/>
      <c r="K82" s="709"/>
      <c r="L82" s="709"/>
      <c r="M82" s="709"/>
      <c r="N82" s="709"/>
      <c r="O82" s="709"/>
      <c r="P82" s="710"/>
      <c r="Q82" s="702" t="s">
        <v>863</v>
      </c>
      <c r="R82" s="703"/>
      <c r="S82" s="703"/>
      <c r="T82" s="703"/>
      <c r="U82" s="704"/>
      <c r="V82" s="784" t="s">
        <v>1549</v>
      </c>
      <c r="W82" s="785"/>
      <c r="X82" s="785"/>
      <c r="Y82" s="785"/>
      <c r="Z82" s="785"/>
      <c r="AA82" s="785"/>
      <c r="AB82" s="785"/>
      <c r="AC82" s="280"/>
      <c r="AD82" s="280"/>
      <c r="AE82" s="280"/>
    </row>
    <row r="83" spans="1:31" x14ac:dyDescent="0.35">
      <c r="A83" s="280"/>
      <c r="B83" s="705"/>
      <c r="C83" s="706"/>
      <c r="D83" s="706"/>
      <c r="E83" s="706"/>
      <c r="F83" s="706"/>
      <c r="G83" s="706"/>
      <c r="H83" s="707"/>
      <c r="I83" s="711"/>
      <c r="J83" s="712"/>
      <c r="K83" s="712"/>
      <c r="L83" s="712"/>
      <c r="M83" s="712"/>
      <c r="N83" s="712"/>
      <c r="O83" s="712"/>
      <c r="P83" s="713"/>
      <c r="Q83" s="705"/>
      <c r="R83" s="706"/>
      <c r="S83" s="706"/>
      <c r="T83" s="706"/>
      <c r="U83" s="707"/>
      <c r="V83" s="787"/>
      <c r="W83" s="788"/>
      <c r="X83" s="788"/>
      <c r="Y83" s="788"/>
      <c r="Z83" s="788"/>
      <c r="AA83" s="788"/>
      <c r="AB83" s="788"/>
      <c r="AC83" s="280"/>
      <c r="AD83" s="280"/>
      <c r="AE83" s="280"/>
    </row>
    <row r="84" spans="1:31" x14ac:dyDescent="0.35">
      <c r="A84" s="280"/>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280"/>
      <c r="AE84" s="280"/>
    </row>
    <row r="85" spans="1:31" x14ac:dyDescent="0.35">
      <c r="A85" s="280"/>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280"/>
      <c r="AE85" s="280"/>
    </row>
    <row r="86" spans="1:31" x14ac:dyDescent="0.35">
      <c r="A86" s="280"/>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280"/>
    </row>
    <row r="87" spans="1:31" x14ac:dyDescent="0.35">
      <c r="A87" s="280"/>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280"/>
    </row>
    <row r="88" spans="1:31" x14ac:dyDescent="0.35">
      <c r="A88" s="280"/>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c r="AC88" s="280"/>
      <c r="AD88" s="280"/>
      <c r="AE88" s="280"/>
    </row>
    <row r="89" spans="1:31" x14ac:dyDescent="0.35">
      <c r="A89" s="280"/>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280"/>
      <c r="AE89" s="280"/>
    </row>
    <row r="90" spans="1:31" x14ac:dyDescent="0.35">
      <c r="A90" s="280"/>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280"/>
      <c r="AE90" s="280"/>
    </row>
    <row r="91" spans="1:31" x14ac:dyDescent="0.35">
      <c r="A91" s="280"/>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c r="AC91" s="280"/>
      <c r="AD91" s="280"/>
      <c r="AE91" s="280"/>
    </row>
    <row r="92" spans="1:31" x14ac:dyDescent="0.35">
      <c r="A92" s="280"/>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c r="AC92" s="280"/>
      <c r="AD92" s="280"/>
      <c r="AE92" s="280"/>
    </row>
    <row r="93" spans="1:31" x14ac:dyDescent="0.35">
      <c r="A93" s="280"/>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280"/>
      <c r="AE93" s="280"/>
    </row>
    <row r="94" spans="1:31" x14ac:dyDescent="0.35">
      <c r="A94" s="280"/>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c r="AC94" s="280"/>
      <c r="AD94" s="280"/>
      <c r="AE94" s="280"/>
    </row>
    <row r="95" spans="1:31" x14ac:dyDescent="0.35">
      <c r="A95" s="280"/>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280"/>
    </row>
    <row r="96" spans="1:31" x14ac:dyDescent="0.35">
      <c r="A96" s="280"/>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280"/>
      <c r="AE96" s="280"/>
    </row>
    <row r="97" spans="1:31" x14ac:dyDescent="0.35">
      <c r="A97" s="280"/>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0"/>
      <c r="AD97" s="280"/>
      <c r="AE97" s="280"/>
    </row>
    <row r="98" spans="1:31" x14ac:dyDescent="0.35">
      <c r="A98" s="280"/>
      <c r="B98" s="280"/>
      <c r="C98" s="280"/>
      <c r="D98" s="280"/>
      <c r="E98" s="280"/>
      <c r="F98" s="280"/>
      <c r="G98" s="280"/>
      <c r="H98" s="280"/>
      <c r="I98" s="280"/>
      <c r="J98" s="280"/>
      <c r="K98" s="280"/>
      <c r="L98" s="280"/>
      <c r="M98" s="280"/>
      <c r="N98" s="280"/>
      <c r="O98" s="280"/>
      <c r="P98" s="280"/>
      <c r="Q98" s="280"/>
      <c r="R98" s="280"/>
      <c r="S98" s="280"/>
      <c r="T98" s="280"/>
      <c r="U98" s="280"/>
      <c r="V98" s="280"/>
      <c r="W98" s="280"/>
      <c r="X98" s="280"/>
      <c r="Y98" s="280"/>
      <c r="Z98" s="280"/>
      <c r="AA98" s="280"/>
      <c r="AB98" s="280"/>
      <c r="AC98" s="280"/>
      <c r="AD98" s="280"/>
      <c r="AE98" s="280"/>
    </row>
    <row r="99" spans="1:31" x14ac:dyDescent="0.35">
      <c r="A99" s="280"/>
      <c r="B99" s="280"/>
      <c r="C99" s="280"/>
      <c r="D99" s="280"/>
      <c r="E99" s="280"/>
      <c r="F99" s="280"/>
      <c r="G99" s="280"/>
      <c r="H99" s="280"/>
      <c r="I99" s="280"/>
      <c r="J99" s="280"/>
      <c r="K99" s="280"/>
      <c r="L99" s="280"/>
      <c r="M99" s="280"/>
      <c r="N99" s="280"/>
      <c r="O99" s="280"/>
      <c r="P99" s="280"/>
      <c r="Q99" s="280"/>
      <c r="R99" s="280"/>
      <c r="S99" s="280"/>
      <c r="T99" s="280"/>
      <c r="U99" s="280"/>
      <c r="V99" s="280"/>
      <c r="W99" s="280"/>
      <c r="X99" s="280"/>
      <c r="Y99" s="280"/>
      <c r="Z99" s="280"/>
      <c r="AA99" s="280"/>
      <c r="AB99" s="280"/>
      <c r="AC99" s="280"/>
      <c r="AD99" s="280"/>
      <c r="AE99" s="280"/>
    </row>
    <row r="100" spans="1:31" x14ac:dyDescent="0.35">
      <c r="A100" s="280"/>
      <c r="B100" s="280"/>
      <c r="C100" s="280"/>
      <c r="D100" s="280"/>
      <c r="E100" s="280"/>
      <c r="F100" s="280"/>
      <c r="G100" s="280"/>
      <c r="H100" s="280"/>
      <c r="I100" s="280"/>
      <c r="J100" s="280"/>
      <c r="K100" s="280"/>
      <c r="L100" s="280"/>
      <c r="M100" s="280"/>
      <c r="N100" s="280"/>
      <c r="O100" s="280"/>
      <c r="P100" s="280"/>
      <c r="Q100" s="280"/>
      <c r="R100" s="280"/>
      <c r="S100" s="280"/>
      <c r="T100" s="280"/>
      <c r="U100" s="280"/>
      <c r="V100" s="280"/>
      <c r="W100" s="280"/>
      <c r="X100" s="280"/>
      <c r="Y100" s="280"/>
      <c r="Z100" s="280"/>
      <c r="AA100" s="280"/>
      <c r="AB100" s="280"/>
      <c r="AC100" s="280"/>
      <c r="AD100" s="280"/>
      <c r="AE100" s="280"/>
    </row>
    <row r="101" spans="1:31" x14ac:dyDescent="0.35">
      <c r="A101" s="280"/>
      <c r="B101" s="280"/>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c r="AB101" s="280"/>
      <c r="AC101" s="280"/>
      <c r="AD101" s="280"/>
      <c r="AE101" s="280"/>
    </row>
    <row r="102" spans="1:31" x14ac:dyDescent="0.35">
      <c r="A102" s="280"/>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280"/>
      <c r="AE102" s="280"/>
    </row>
    <row r="103" spans="1:31" x14ac:dyDescent="0.35">
      <c r="A103" s="280"/>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280"/>
      <c r="AE103" s="280"/>
    </row>
    <row r="104" spans="1:31" x14ac:dyDescent="0.35">
      <c r="A104" s="280"/>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0"/>
      <c r="AD104" s="280"/>
      <c r="AE104" s="280"/>
    </row>
    <row r="105" spans="1:31" x14ac:dyDescent="0.35">
      <c r="A105" s="280"/>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80"/>
      <c r="AE105" s="280"/>
    </row>
    <row r="106" spans="1:31" x14ac:dyDescent="0.35">
      <c r="A106" s="280"/>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0"/>
      <c r="AD106" s="280"/>
      <c r="AE106" s="280"/>
    </row>
    <row r="107" spans="1:31" x14ac:dyDescent="0.35">
      <c r="A107" s="280"/>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0"/>
      <c r="AD107" s="280"/>
      <c r="AE107" s="280"/>
    </row>
    <row r="108" spans="1:31" x14ac:dyDescent="0.35">
      <c r="A108" s="280"/>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280"/>
      <c r="AE108" s="280"/>
    </row>
  </sheetData>
  <mergeCells count="206">
    <mergeCell ref="B5:AB5"/>
    <mergeCell ref="B6:H7"/>
    <mergeCell ref="I6:I7"/>
    <mergeCell ref="J6:K7"/>
    <mergeCell ref="L6:AB7"/>
    <mergeCell ref="B8:AB8"/>
    <mergeCell ref="B1:D1"/>
    <mergeCell ref="E1:G1"/>
    <mergeCell ref="B2:G4"/>
    <mergeCell ref="H2:AB2"/>
    <mergeCell ref="H3:O3"/>
    <mergeCell ref="P3:AB3"/>
    <mergeCell ref="H4:AB4"/>
    <mergeCell ref="Z12:AB12"/>
    <mergeCell ref="B13:AB13"/>
    <mergeCell ref="B14:H15"/>
    <mergeCell ref="I14:U15"/>
    <mergeCell ref="V14:AB14"/>
    <mergeCell ref="V15:AB15"/>
    <mergeCell ref="B9:H9"/>
    <mergeCell ref="I9:AB9"/>
    <mergeCell ref="B10:AB10"/>
    <mergeCell ref="B11:H12"/>
    <mergeCell ref="I11:P12"/>
    <mergeCell ref="Q11:U11"/>
    <mergeCell ref="V11:Y11"/>
    <mergeCell ref="Z11:AB11"/>
    <mergeCell ref="Q12:U12"/>
    <mergeCell ref="V12:Y12"/>
    <mergeCell ref="B20:AB20"/>
    <mergeCell ref="B21:G21"/>
    <mergeCell ref="H21:J21"/>
    <mergeCell ref="K21:T21"/>
    <mergeCell ref="U21:AB21"/>
    <mergeCell ref="B22:AB22"/>
    <mergeCell ref="B16:AB16"/>
    <mergeCell ref="B17:H17"/>
    <mergeCell ref="I17:AB17"/>
    <mergeCell ref="B18:AB18"/>
    <mergeCell ref="B19:H19"/>
    <mergeCell ref="I19:AB19"/>
    <mergeCell ref="B27:AB27"/>
    <mergeCell ref="B28:H29"/>
    <mergeCell ref="I28:L29"/>
    <mergeCell ref="M28:W28"/>
    <mergeCell ref="X28:AB28"/>
    <mergeCell ref="M29:W29"/>
    <mergeCell ref="X29:AB29"/>
    <mergeCell ref="B23:H23"/>
    <mergeCell ref="I23:AB23"/>
    <mergeCell ref="B24:AB24"/>
    <mergeCell ref="B25:L25"/>
    <mergeCell ref="N25:AB25"/>
    <mergeCell ref="B26:M26"/>
    <mergeCell ref="N26:AB26"/>
    <mergeCell ref="Z32:AB32"/>
    <mergeCell ref="K33:N33"/>
    <mergeCell ref="O33:R33"/>
    <mergeCell ref="S33:T33"/>
    <mergeCell ref="U33:W33"/>
    <mergeCell ref="X33:Y33"/>
    <mergeCell ref="Z33:AB33"/>
    <mergeCell ref="B30:AB30"/>
    <mergeCell ref="B31:J33"/>
    <mergeCell ref="K31:R31"/>
    <mergeCell ref="S31:W31"/>
    <mergeCell ref="X31:AB31"/>
    <mergeCell ref="K32:N32"/>
    <mergeCell ref="O32:R32"/>
    <mergeCell ref="S32:T32"/>
    <mergeCell ref="U32:W32"/>
    <mergeCell ref="X32:Y32"/>
    <mergeCell ref="B37:G37"/>
    <mergeCell ref="K37:AB37"/>
    <mergeCell ref="AC37:AD37"/>
    <mergeCell ref="B38:G38"/>
    <mergeCell ref="K38:AB38"/>
    <mergeCell ref="AC38:AD38"/>
    <mergeCell ref="B34:AB34"/>
    <mergeCell ref="B35:AB35"/>
    <mergeCell ref="AC35:AD35"/>
    <mergeCell ref="B36:G36"/>
    <mergeCell ref="K36:AB36"/>
    <mergeCell ref="AC36:AD36"/>
    <mergeCell ref="B41:G41"/>
    <mergeCell ref="K41:AB41"/>
    <mergeCell ref="AC41:AD41"/>
    <mergeCell ref="B42:G42"/>
    <mergeCell ref="K42:AB42"/>
    <mergeCell ref="AC42:AD42"/>
    <mergeCell ref="B39:G39"/>
    <mergeCell ref="K39:AB39"/>
    <mergeCell ref="AC39:AD39"/>
    <mergeCell ref="B40:G40"/>
    <mergeCell ref="K40:AB40"/>
    <mergeCell ref="AC40:AD40"/>
    <mergeCell ref="B45:G45"/>
    <mergeCell ref="K45:AB45"/>
    <mergeCell ref="AC45:AD45"/>
    <mergeCell ref="B46:G46"/>
    <mergeCell ref="K46:AB46"/>
    <mergeCell ref="AC46:AD46"/>
    <mergeCell ref="B43:G43"/>
    <mergeCell ref="K43:AB43"/>
    <mergeCell ref="AC43:AD43"/>
    <mergeCell ref="B44:G44"/>
    <mergeCell ref="K44:AB44"/>
    <mergeCell ref="AC44:AD44"/>
    <mergeCell ref="AC49:AD49"/>
    <mergeCell ref="B50:AB50"/>
    <mergeCell ref="AC50:AD50"/>
    <mergeCell ref="B51:AB51"/>
    <mergeCell ref="AC51:AD51"/>
    <mergeCell ref="B47:G47"/>
    <mergeCell ref="K47:AB47"/>
    <mergeCell ref="AC47:AD47"/>
    <mergeCell ref="B48:G48"/>
    <mergeCell ref="K48:AB48"/>
    <mergeCell ref="AC48:AD48"/>
    <mergeCell ref="A63:A64"/>
    <mergeCell ref="B63:G64"/>
    <mergeCell ref="H63:I63"/>
    <mergeCell ref="H64:I64"/>
    <mergeCell ref="J63:M63"/>
    <mergeCell ref="J64:M64"/>
    <mergeCell ref="N63:U64"/>
    <mergeCell ref="V63:AB64"/>
    <mergeCell ref="B49:G49"/>
    <mergeCell ref="K49:AB49"/>
    <mergeCell ref="AC63:AC64"/>
    <mergeCell ref="AD63:AD64"/>
    <mergeCell ref="AE63:AE64"/>
    <mergeCell ref="B65:G65"/>
    <mergeCell ref="H65:I65"/>
    <mergeCell ref="J65:M65"/>
    <mergeCell ref="N65:U65"/>
    <mergeCell ref="V65:AB65"/>
    <mergeCell ref="B52:AB61"/>
    <mergeCell ref="B62:AB62"/>
    <mergeCell ref="B66:G66"/>
    <mergeCell ref="H66:I66"/>
    <mergeCell ref="J66:M66"/>
    <mergeCell ref="N66:U66"/>
    <mergeCell ref="V66:AB66"/>
    <mergeCell ref="B67:G67"/>
    <mergeCell ref="H67:I67"/>
    <mergeCell ref="J67:M67"/>
    <mergeCell ref="N67:U67"/>
    <mergeCell ref="V67:AB67"/>
    <mergeCell ref="B68:G68"/>
    <mergeCell ref="H68:I68"/>
    <mergeCell ref="J68:M68"/>
    <mergeCell ref="N68:U68"/>
    <mergeCell ref="V68:AB68"/>
    <mergeCell ref="B69:G69"/>
    <mergeCell ref="H69:I69"/>
    <mergeCell ref="J69:M69"/>
    <mergeCell ref="N69:U69"/>
    <mergeCell ref="V69:AB69"/>
    <mergeCell ref="B70:G70"/>
    <mergeCell ref="H70:I70"/>
    <mergeCell ref="J70:M70"/>
    <mergeCell ref="N70:U70"/>
    <mergeCell ref="V70:AB70"/>
    <mergeCell ref="B71:G71"/>
    <mergeCell ref="H71:I71"/>
    <mergeCell ref="J71:M71"/>
    <mergeCell ref="N71:U71"/>
    <mergeCell ref="V71:AB71"/>
    <mergeCell ref="B72:G72"/>
    <mergeCell ref="H72:I72"/>
    <mergeCell ref="J72:M72"/>
    <mergeCell ref="N72:U72"/>
    <mergeCell ref="V72:AB72"/>
    <mergeCell ref="B73:G73"/>
    <mergeCell ref="H73:I73"/>
    <mergeCell ref="J73:M73"/>
    <mergeCell ref="N73:U73"/>
    <mergeCell ref="V73:AB73"/>
    <mergeCell ref="B76:G76"/>
    <mergeCell ref="H76:I76"/>
    <mergeCell ref="J76:M76"/>
    <mergeCell ref="N76:U76"/>
    <mergeCell ref="V76:AB76"/>
    <mergeCell ref="B77:AB77"/>
    <mergeCell ref="B74:G74"/>
    <mergeCell ref="H74:I74"/>
    <mergeCell ref="J74:M74"/>
    <mergeCell ref="N74:U74"/>
    <mergeCell ref="V74:AB74"/>
    <mergeCell ref="B75:G75"/>
    <mergeCell ref="H75:I75"/>
    <mergeCell ref="J75:M75"/>
    <mergeCell ref="N75:U75"/>
    <mergeCell ref="V75:AB75"/>
    <mergeCell ref="B81:AB81"/>
    <mergeCell ref="B82:H83"/>
    <mergeCell ref="I82:P83"/>
    <mergeCell ref="Q82:U83"/>
    <mergeCell ref="V82:AB83"/>
    <mergeCell ref="B78:G79"/>
    <mergeCell ref="H78:R79"/>
    <mergeCell ref="S78:AB79"/>
    <mergeCell ref="B80:G80"/>
    <mergeCell ref="H80:R80"/>
    <mergeCell ref="S80:AB80"/>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B108"/>
  <sheetViews>
    <sheetView topLeftCell="K1" workbookViewId="0">
      <selection activeCell="B52" sqref="B52:AB61"/>
    </sheetView>
  </sheetViews>
  <sheetFormatPr baseColWidth="10" defaultRowHeight="14.5" x14ac:dyDescent="0.35"/>
  <sheetData>
    <row r="1" spans="1:28" ht="15" thickBot="1" x14ac:dyDescent="0.4">
      <c r="A1" s="280"/>
      <c r="B1" s="518"/>
      <c r="C1" s="518"/>
      <c r="D1" s="518"/>
      <c r="E1" s="518"/>
      <c r="F1" s="518"/>
      <c r="G1" s="518"/>
      <c r="H1" s="280"/>
      <c r="I1" s="280"/>
      <c r="J1" s="280"/>
      <c r="K1" s="280"/>
      <c r="L1" s="280"/>
      <c r="M1" s="280"/>
      <c r="N1" s="280"/>
      <c r="O1" s="280"/>
      <c r="P1" s="280"/>
      <c r="Q1" s="280"/>
      <c r="R1" s="280"/>
      <c r="S1" s="280"/>
      <c r="T1" s="280"/>
      <c r="U1" s="280"/>
      <c r="V1" s="280"/>
      <c r="W1" s="280"/>
      <c r="X1" s="280"/>
      <c r="Y1" s="280"/>
      <c r="Z1" s="280"/>
      <c r="AA1" s="280"/>
      <c r="AB1" s="280"/>
    </row>
    <row r="2" spans="1:28" x14ac:dyDescent="0.35">
      <c r="A2" s="280"/>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row>
    <row r="3" spans="1:28" x14ac:dyDescent="0.35">
      <c r="A3" s="280"/>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row>
    <row r="4" spans="1:28" ht="15" thickBot="1" x14ac:dyDescent="0.4">
      <c r="A4" s="280"/>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row>
    <row r="5" spans="1:28" ht="15" thickBot="1" x14ac:dyDescent="0.4">
      <c r="A5" s="280"/>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row>
    <row r="6" spans="1:28" x14ac:dyDescent="0.35">
      <c r="A6" s="280"/>
      <c r="B6" s="488" t="s">
        <v>820</v>
      </c>
      <c r="C6" s="489"/>
      <c r="D6" s="489"/>
      <c r="E6" s="489"/>
      <c r="F6" s="489"/>
      <c r="G6" s="489"/>
      <c r="H6" s="490"/>
      <c r="I6" s="1178" t="s">
        <v>1550</v>
      </c>
      <c r="J6" s="488" t="s">
        <v>4</v>
      </c>
      <c r="K6" s="490"/>
      <c r="L6" s="544" t="s">
        <v>1539</v>
      </c>
      <c r="M6" s="545"/>
      <c r="N6" s="545"/>
      <c r="O6" s="545"/>
      <c r="P6" s="545"/>
      <c r="Q6" s="545"/>
      <c r="R6" s="545"/>
      <c r="S6" s="545"/>
      <c r="T6" s="545"/>
      <c r="U6" s="545"/>
      <c r="V6" s="545"/>
      <c r="W6" s="545"/>
      <c r="X6" s="545"/>
      <c r="Y6" s="545"/>
      <c r="Z6" s="545"/>
      <c r="AA6" s="545"/>
      <c r="AB6" s="545"/>
    </row>
    <row r="7" spans="1:28" ht="15" thickBot="1" x14ac:dyDescent="0.4">
      <c r="A7" s="280"/>
      <c r="B7" s="491"/>
      <c r="C7" s="492"/>
      <c r="D7" s="492"/>
      <c r="E7" s="492"/>
      <c r="F7" s="492"/>
      <c r="G7" s="492"/>
      <c r="H7" s="493"/>
      <c r="I7" s="1179"/>
      <c r="J7" s="491"/>
      <c r="K7" s="493"/>
      <c r="L7" s="546"/>
      <c r="M7" s="547"/>
      <c r="N7" s="547"/>
      <c r="O7" s="547"/>
      <c r="P7" s="547"/>
      <c r="Q7" s="547"/>
      <c r="R7" s="547"/>
      <c r="S7" s="547"/>
      <c r="T7" s="547"/>
      <c r="U7" s="547"/>
      <c r="V7" s="547"/>
      <c r="W7" s="547"/>
      <c r="X7" s="547"/>
      <c r="Y7" s="547"/>
      <c r="Z7" s="547"/>
      <c r="AA7" s="547"/>
      <c r="AB7" s="547"/>
    </row>
    <row r="8" spans="1:28" ht="15" thickBot="1" x14ac:dyDescent="0.4">
      <c r="A8" s="280"/>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row>
    <row r="9" spans="1:28" ht="15" thickBot="1" x14ac:dyDescent="0.4">
      <c r="A9" s="280"/>
      <c r="B9" s="500" t="s">
        <v>822</v>
      </c>
      <c r="C9" s="501"/>
      <c r="D9" s="501"/>
      <c r="E9" s="501"/>
      <c r="F9" s="501"/>
      <c r="G9" s="501"/>
      <c r="H9" s="502"/>
      <c r="I9" s="539" t="s">
        <v>948</v>
      </c>
      <c r="J9" s="540"/>
      <c r="K9" s="540"/>
      <c r="L9" s="540"/>
      <c r="M9" s="540"/>
      <c r="N9" s="540"/>
      <c r="O9" s="540"/>
      <c r="P9" s="540"/>
      <c r="Q9" s="540"/>
      <c r="R9" s="540"/>
      <c r="S9" s="540"/>
      <c r="T9" s="540"/>
      <c r="U9" s="540"/>
      <c r="V9" s="540"/>
      <c r="W9" s="540"/>
      <c r="X9" s="540"/>
      <c r="Y9" s="540"/>
      <c r="Z9" s="540"/>
      <c r="AA9" s="540"/>
      <c r="AB9" s="540"/>
    </row>
    <row r="10" spans="1:28" ht="15" thickBot="1" x14ac:dyDescent="0.4">
      <c r="A10" s="280"/>
      <c r="B10" s="537"/>
      <c r="C10" s="538"/>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538"/>
    </row>
    <row r="11" spans="1:28" ht="15" thickBot="1" x14ac:dyDescent="0.4">
      <c r="A11" s="280"/>
      <c r="B11" s="488" t="s">
        <v>5</v>
      </c>
      <c r="C11" s="489"/>
      <c r="D11" s="489"/>
      <c r="E11" s="489"/>
      <c r="F11" s="489"/>
      <c r="G11" s="489"/>
      <c r="H11" s="490"/>
      <c r="I11" s="548" t="s">
        <v>535</v>
      </c>
      <c r="J11" s="549"/>
      <c r="K11" s="549"/>
      <c r="L11" s="549"/>
      <c r="M11" s="549"/>
      <c r="N11" s="549"/>
      <c r="O11" s="549"/>
      <c r="P11" s="550"/>
      <c r="Q11" s="500" t="s">
        <v>460</v>
      </c>
      <c r="R11" s="501"/>
      <c r="S11" s="501"/>
      <c r="T11" s="501"/>
      <c r="U11" s="502"/>
      <c r="V11" s="500" t="s">
        <v>7</v>
      </c>
      <c r="W11" s="501"/>
      <c r="X11" s="501"/>
      <c r="Y11" s="502"/>
      <c r="Z11" s="500" t="s">
        <v>8</v>
      </c>
      <c r="AA11" s="501"/>
      <c r="AB11" s="501"/>
    </row>
    <row r="12" spans="1:28" ht="15" thickBot="1" x14ac:dyDescent="0.4">
      <c r="A12" s="280"/>
      <c r="B12" s="491"/>
      <c r="C12" s="492"/>
      <c r="D12" s="492"/>
      <c r="E12" s="492"/>
      <c r="F12" s="492"/>
      <c r="G12" s="492"/>
      <c r="H12" s="493"/>
      <c r="I12" s="551"/>
      <c r="J12" s="552"/>
      <c r="K12" s="552"/>
      <c r="L12" s="552"/>
      <c r="M12" s="552"/>
      <c r="N12" s="552"/>
      <c r="O12" s="552"/>
      <c r="P12" s="553"/>
      <c r="Q12" s="517" t="s">
        <v>266</v>
      </c>
      <c r="R12" s="485"/>
      <c r="S12" s="485"/>
      <c r="T12" s="485"/>
      <c r="U12" s="541"/>
      <c r="V12" s="517" t="s">
        <v>536</v>
      </c>
      <c r="W12" s="485"/>
      <c r="X12" s="485"/>
      <c r="Y12" s="541"/>
      <c r="Z12" s="517">
        <v>1</v>
      </c>
      <c r="AA12" s="485"/>
      <c r="AB12" s="485"/>
    </row>
    <row r="13" spans="1:28" ht="15" thickBot="1" x14ac:dyDescent="0.4">
      <c r="A13" s="280"/>
      <c r="B13" s="486"/>
      <c r="C13" s="487"/>
      <c r="D13" s="487"/>
      <c r="E13" s="487"/>
      <c r="F13" s="487"/>
      <c r="G13" s="487"/>
      <c r="H13" s="487"/>
      <c r="I13" s="487"/>
      <c r="J13" s="487"/>
      <c r="K13" s="487"/>
      <c r="L13" s="487"/>
      <c r="M13" s="487"/>
      <c r="N13" s="487"/>
      <c r="O13" s="487"/>
      <c r="P13" s="487"/>
      <c r="Q13" s="487"/>
      <c r="R13" s="487"/>
      <c r="S13" s="487"/>
      <c r="T13" s="487"/>
      <c r="U13" s="487"/>
      <c r="V13" s="487"/>
      <c r="W13" s="487"/>
      <c r="X13" s="487"/>
      <c r="Y13" s="487"/>
      <c r="Z13" s="487"/>
      <c r="AA13" s="487"/>
      <c r="AB13" s="487"/>
    </row>
    <row r="14" spans="1:28" ht="15" thickBot="1" x14ac:dyDescent="0.4">
      <c r="A14" s="280"/>
      <c r="B14" s="488" t="s">
        <v>10</v>
      </c>
      <c r="C14" s="489"/>
      <c r="D14" s="489"/>
      <c r="E14" s="489"/>
      <c r="F14" s="489"/>
      <c r="G14" s="489"/>
      <c r="H14" s="490"/>
      <c r="I14" s="508" t="s">
        <v>537</v>
      </c>
      <c r="J14" s="509"/>
      <c r="K14" s="509"/>
      <c r="L14" s="509"/>
      <c r="M14" s="509"/>
      <c r="N14" s="509"/>
      <c r="O14" s="509"/>
      <c r="P14" s="509"/>
      <c r="Q14" s="509"/>
      <c r="R14" s="509"/>
      <c r="S14" s="509"/>
      <c r="T14" s="509"/>
      <c r="U14" s="510"/>
      <c r="V14" s="500" t="s">
        <v>824</v>
      </c>
      <c r="W14" s="501"/>
      <c r="X14" s="501"/>
      <c r="Y14" s="501"/>
      <c r="Z14" s="501"/>
      <c r="AA14" s="501"/>
      <c r="AB14" s="501"/>
    </row>
    <row r="15" spans="1:28" ht="15" thickBot="1" x14ac:dyDescent="0.4">
      <c r="A15" s="280"/>
      <c r="B15" s="491"/>
      <c r="C15" s="492"/>
      <c r="D15" s="492"/>
      <c r="E15" s="492"/>
      <c r="F15" s="492"/>
      <c r="G15" s="492"/>
      <c r="H15" s="493"/>
      <c r="I15" s="511"/>
      <c r="J15" s="512"/>
      <c r="K15" s="512"/>
      <c r="L15" s="512"/>
      <c r="M15" s="512"/>
      <c r="N15" s="512"/>
      <c r="O15" s="512"/>
      <c r="P15" s="512"/>
      <c r="Q15" s="512"/>
      <c r="R15" s="512"/>
      <c r="S15" s="512"/>
      <c r="T15" s="512"/>
      <c r="U15" s="513"/>
      <c r="V15" s="514" t="s">
        <v>1540</v>
      </c>
      <c r="W15" s="515"/>
      <c r="X15" s="515"/>
      <c r="Y15" s="515"/>
      <c r="Z15" s="515"/>
      <c r="AA15" s="515"/>
      <c r="AB15" s="515"/>
    </row>
    <row r="16" spans="1:28" ht="15" thickBot="1" x14ac:dyDescent="0.4">
      <c r="A16" s="280"/>
      <c r="B16" s="486"/>
      <c r="C16" s="487"/>
      <c r="D16" s="487"/>
      <c r="E16" s="487"/>
      <c r="F16" s="487"/>
      <c r="G16" s="487"/>
      <c r="H16" s="487"/>
      <c r="I16" s="487"/>
      <c r="J16" s="487"/>
      <c r="K16" s="487"/>
      <c r="L16" s="487"/>
      <c r="M16" s="487"/>
      <c r="N16" s="487"/>
      <c r="O16" s="487"/>
      <c r="P16" s="487"/>
      <c r="Q16" s="487"/>
      <c r="R16" s="487"/>
      <c r="S16" s="487"/>
      <c r="T16" s="487"/>
      <c r="U16" s="487"/>
      <c r="V16" s="487"/>
      <c r="W16" s="487"/>
      <c r="X16" s="487"/>
      <c r="Y16" s="487"/>
      <c r="Z16" s="487"/>
      <c r="AA16" s="487"/>
      <c r="AB16" s="487"/>
    </row>
    <row r="17" spans="1:28" ht="15" thickBot="1" x14ac:dyDescent="0.4">
      <c r="A17" s="280"/>
      <c r="B17" s="500" t="s">
        <v>13</v>
      </c>
      <c r="C17" s="501"/>
      <c r="D17" s="501"/>
      <c r="E17" s="501"/>
      <c r="F17" s="501"/>
      <c r="G17" s="501"/>
      <c r="H17" s="502"/>
      <c r="I17" s="517" t="s">
        <v>538</v>
      </c>
      <c r="J17" s="485"/>
      <c r="K17" s="485"/>
      <c r="L17" s="485"/>
      <c r="M17" s="485"/>
      <c r="N17" s="485"/>
      <c r="O17" s="485"/>
      <c r="P17" s="485"/>
      <c r="Q17" s="485"/>
      <c r="R17" s="485"/>
      <c r="S17" s="485"/>
      <c r="T17" s="485"/>
      <c r="U17" s="485"/>
      <c r="V17" s="485"/>
      <c r="W17" s="485"/>
      <c r="X17" s="485"/>
      <c r="Y17" s="485"/>
      <c r="Z17" s="485"/>
      <c r="AA17" s="485"/>
      <c r="AB17" s="485"/>
    </row>
    <row r="18" spans="1:28" ht="15" thickBot="1" x14ac:dyDescent="0.4">
      <c r="A18" s="280"/>
      <c r="B18" s="486"/>
      <c r="C18" s="487"/>
      <c r="D18" s="487"/>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487"/>
    </row>
    <row r="19" spans="1:28" ht="15" thickBot="1" x14ac:dyDescent="0.4">
      <c r="A19" s="280"/>
      <c r="B19" s="500" t="s">
        <v>826</v>
      </c>
      <c r="C19" s="501"/>
      <c r="D19" s="501"/>
      <c r="E19" s="501"/>
      <c r="F19" s="501"/>
      <c r="G19" s="501"/>
      <c r="H19" s="502"/>
      <c r="I19" s="517" t="s">
        <v>539</v>
      </c>
      <c r="J19" s="485"/>
      <c r="K19" s="485"/>
      <c r="L19" s="485"/>
      <c r="M19" s="485"/>
      <c r="N19" s="485"/>
      <c r="O19" s="485"/>
      <c r="P19" s="485"/>
      <c r="Q19" s="485"/>
      <c r="R19" s="485"/>
      <c r="S19" s="485"/>
      <c r="T19" s="485"/>
      <c r="U19" s="485"/>
      <c r="V19" s="485"/>
      <c r="W19" s="485"/>
      <c r="X19" s="485"/>
      <c r="Y19" s="485"/>
      <c r="Z19" s="485"/>
      <c r="AA19" s="485"/>
      <c r="AB19" s="485"/>
    </row>
    <row r="20" spans="1:28" ht="15" thickBot="1" x14ac:dyDescent="0.4">
      <c r="A20" s="280"/>
      <c r="B20" s="486"/>
      <c r="C20" s="487"/>
      <c r="D20" s="487"/>
      <c r="E20" s="487"/>
      <c r="F20" s="487"/>
      <c r="G20" s="487"/>
      <c r="H20" s="487"/>
      <c r="I20" s="487"/>
      <c r="J20" s="487"/>
      <c r="K20" s="487"/>
      <c r="L20" s="487"/>
      <c r="M20" s="487"/>
      <c r="N20" s="487"/>
      <c r="O20" s="487"/>
      <c r="P20" s="487"/>
      <c r="Q20" s="487"/>
      <c r="R20" s="487"/>
      <c r="S20" s="487"/>
      <c r="T20" s="487"/>
      <c r="U20" s="487"/>
      <c r="V20" s="487"/>
      <c r="W20" s="487"/>
      <c r="X20" s="487"/>
      <c r="Y20" s="487"/>
      <c r="Z20" s="487"/>
      <c r="AA20" s="487"/>
      <c r="AB20" s="487"/>
    </row>
    <row r="21" spans="1:28" ht="15" thickBot="1" x14ac:dyDescent="0.4">
      <c r="A21" s="280"/>
      <c r="B21" s="500" t="s">
        <v>463</v>
      </c>
      <c r="C21" s="501"/>
      <c r="D21" s="501"/>
      <c r="E21" s="501"/>
      <c r="F21" s="501"/>
      <c r="G21" s="502"/>
      <c r="H21" s="514" t="s">
        <v>540</v>
      </c>
      <c r="I21" s="515"/>
      <c r="J21" s="516"/>
      <c r="K21" s="500" t="s">
        <v>835</v>
      </c>
      <c r="L21" s="501"/>
      <c r="M21" s="501"/>
      <c r="N21" s="501"/>
      <c r="O21" s="501"/>
      <c r="P21" s="501"/>
      <c r="Q21" s="501"/>
      <c r="R21" s="501"/>
      <c r="S21" s="501"/>
      <c r="T21" s="502"/>
      <c r="U21" s="517" t="s">
        <v>251</v>
      </c>
      <c r="V21" s="485"/>
      <c r="W21" s="485"/>
      <c r="X21" s="485"/>
      <c r="Y21" s="485"/>
      <c r="Z21" s="485"/>
      <c r="AA21" s="485"/>
      <c r="AB21" s="485"/>
    </row>
    <row r="22" spans="1:28" ht="15" thickBot="1" x14ac:dyDescent="0.4">
      <c r="A22" s="280"/>
      <c r="B22" s="50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row>
    <row r="23" spans="1:28" ht="15" thickBot="1" x14ac:dyDescent="0.4">
      <c r="A23" s="280"/>
      <c r="B23" s="500" t="s">
        <v>836</v>
      </c>
      <c r="C23" s="501"/>
      <c r="D23" s="501"/>
      <c r="E23" s="501"/>
      <c r="F23" s="501"/>
      <c r="G23" s="501"/>
      <c r="H23" s="502"/>
      <c r="I23" s="517" t="s">
        <v>542</v>
      </c>
      <c r="J23" s="485"/>
      <c r="K23" s="485"/>
      <c r="L23" s="485"/>
      <c r="M23" s="485"/>
      <c r="N23" s="485"/>
      <c r="O23" s="485"/>
      <c r="P23" s="485"/>
      <c r="Q23" s="485"/>
      <c r="R23" s="485"/>
      <c r="S23" s="485"/>
      <c r="T23" s="485"/>
      <c r="U23" s="485"/>
      <c r="V23" s="485"/>
      <c r="W23" s="485"/>
      <c r="X23" s="485"/>
      <c r="Y23" s="485"/>
      <c r="Z23" s="485"/>
      <c r="AA23" s="485"/>
      <c r="AB23" s="485"/>
    </row>
    <row r="24" spans="1:28" ht="15" thickBot="1" x14ac:dyDescent="0.4">
      <c r="A24" s="280"/>
      <c r="B24" s="486"/>
      <c r="C24" s="487"/>
      <c r="D24" s="487"/>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row>
    <row r="25" spans="1:28" ht="15" thickBot="1" x14ac:dyDescent="0.4">
      <c r="A25" s="280"/>
      <c r="B25" s="500" t="s">
        <v>268</v>
      </c>
      <c r="C25" s="501"/>
      <c r="D25" s="501"/>
      <c r="E25" s="501"/>
      <c r="F25" s="501"/>
      <c r="G25" s="501"/>
      <c r="H25" s="501"/>
      <c r="I25" s="501"/>
      <c r="J25" s="501"/>
      <c r="K25" s="501"/>
      <c r="L25" s="501"/>
      <c r="M25" s="223"/>
      <c r="N25" s="500" t="s">
        <v>24</v>
      </c>
      <c r="O25" s="501"/>
      <c r="P25" s="501"/>
      <c r="Q25" s="501"/>
      <c r="R25" s="501"/>
      <c r="S25" s="501"/>
      <c r="T25" s="501"/>
      <c r="U25" s="501"/>
      <c r="V25" s="501"/>
      <c r="W25" s="501"/>
      <c r="X25" s="501"/>
      <c r="Y25" s="501"/>
      <c r="Z25" s="501"/>
      <c r="AA25" s="501"/>
      <c r="AB25" s="501"/>
    </row>
    <row r="26" spans="1:28" ht="15" thickBot="1" x14ac:dyDescent="0.4">
      <c r="A26" s="280"/>
      <c r="B26" s="483" t="s">
        <v>1541</v>
      </c>
      <c r="C26" s="484"/>
      <c r="D26" s="484"/>
      <c r="E26" s="484"/>
      <c r="F26" s="484"/>
      <c r="G26" s="484"/>
      <c r="H26" s="484"/>
      <c r="I26" s="484"/>
      <c r="J26" s="484"/>
      <c r="K26" s="484"/>
      <c r="L26" s="484"/>
      <c r="M26" s="484"/>
      <c r="N26" s="485" t="s">
        <v>950</v>
      </c>
      <c r="O26" s="485"/>
      <c r="P26" s="485"/>
      <c r="Q26" s="485"/>
      <c r="R26" s="485"/>
      <c r="S26" s="485"/>
      <c r="T26" s="485"/>
      <c r="U26" s="485"/>
      <c r="V26" s="485"/>
      <c r="W26" s="485"/>
      <c r="X26" s="485"/>
      <c r="Y26" s="485"/>
      <c r="Z26" s="485"/>
      <c r="AA26" s="485"/>
      <c r="AB26" s="485"/>
    </row>
    <row r="27" spans="1:28" ht="15" thickBot="1" x14ac:dyDescent="0.4">
      <c r="A27" s="280"/>
      <c r="B27" s="486"/>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row>
    <row r="28" spans="1:28" ht="15" thickBot="1" x14ac:dyDescent="0.4">
      <c r="A28" s="280"/>
      <c r="B28" s="488" t="s">
        <v>839</v>
      </c>
      <c r="C28" s="489"/>
      <c r="D28" s="489"/>
      <c r="E28" s="489"/>
      <c r="F28" s="489"/>
      <c r="G28" s="489"/>
      <c r="H28" s="490"/>
      <c r="I28" s="667" t="s">
        <v>1551</v>
      </c>
      <c r="J28" s="668"/>
      <c r="K28" s="668"/>
      <c r="L28" s="782"/>
      <c r="M28" s="500" t="s">
        <v>22</v>
      </c>
      <c r="N28" s="501"/>
      <c r="O28" s="501"/>
      <c r="P28" s="501"/>
      <c r="Q28" s="501"/>
      <c r="R28" s="501"/>
      <c r="S28" s="501"/>
      <c r="T28" s="501"/>
      <c r="U28" s="501"/>
      <c r="V28" s="501"/>
      <c r="W28" s="502"/>
      <c r="X28" s="500" t="s">
        <v>18</v>
      </c>
      <c r="Y28" s="501"/>
      <c r="Z28" s="501"/>
      <c r="AA28" s="501"/>
      <c r="AB28" s="501"/>
    </row>
    <row r="29" spans="1:28" ht="15" thickBot="1" x14ac:dyDescent="0.4">
      <c r="A29" s="280"/>
      <c r="B29" s="491"/>
      <c r="C29" s="492"/>
      <c r="D29" s="492"/>
      <c r="E29" s="492"/>
      <c r="F29" s="492"/>
      <c r="G29" s="492"/>
      <c r="H29" s="493"/>
      <c r="I29" s="669"/>
      <c r="J29" s="670"/>
      <c r="K29" s="670"/>
      <c r="L29" s="783"/>
      <c r="M29" s="503" t="s">
        <v>541</v>
      </c>
      <c r="N29" s="504"/>
      <c r="O29" s="504"/>
      <c r="P29" s="504"/>
      <c r="Q29" s="504"/>
      <c r="R29" s="504"/>
      <c r="S29" s="504"/>
      <c r="T29" s="504"/>
      <c r="U29" s="504"/>
      <c r="V29" s="504"/>
      <c r="W29" s="505"/>
      <c r="X29" s="483" t="s">
        <v>20</v>
      </c>
      <c r="Y29" s="484"/>
      <c r="Z29" s="484"/>
      <c r="AA29" s="484"/>
      <c r="AB29" s="484"/>
    </row>
    <row r="30" spans="1:28" ht="15" thickBot="1" x14ac:dyDescent="0.4">
      <c r="A30" s="280"/>
      <c r="B30" s="486"/>
      <c r="C30" s="487"/>
      <c r="D30" s="487"/>
      <c r="E30" s="487"/>
      <c r="F30" s="487"/>
      <c r="G30" s="487"/>
      <c r="H30" s="487"/>
      <c r="I30" s="487"/>
      <c r="J30" s="487"/>
      <c r="K30" s="487"/>
      <c r="L30" s="487"/>
      <c r="M30" s="487"/>
      <c r="N30" s="487"/>
      <c r="O30" s="487"/>
      <c r="P30" s="487"/>
      <c r="Q30" s="487"/>
      <c r="R30" s="487"/>
      <c r="S30" s="487"/>
      <c r="T30" s="487"/>
      <c r="U30" s="487"/>
      <c r="V30" s="487"/>
      <c r="W30" s="487"/>
      <c r="X30" s="487"/>
      <c r="Y30" s="487"/>
      <c r="Z30" s="487"/>
      <c r="AA30" s="487"/>
      <c r="AB30" s="487"/>
    </row>
    <row r="31" spans="1:28" ht="15" thickBot="1" x14ac:dyDescent="0.4">
      <c r="A31" s="280"/>
      <c r="B31" s="560" t="s">
        <v>842</v>
      </c>
      <c r="C31" s="561"/>
      <c r="D31" s="561"/>
      <c r="E31" s="561"/>
      <c r="F31" s="561"/>
      <c r="G31" s="561"/>
      <c r="H31" s="561"/>
      <c r="I31" s="561"/>
      <c r="J31" s="562"/>
      <c r="K31" s="569" t="s">
        <v>35</v>
      </c>
      <c r="L31" s="570"/>
      <c r="M31" s="570"/>
      <c r="N31" s="570"/>
      <c r="O31" s="570"/>
      <c r="P31" s="570"/>
      <c r="Q31" s="570"/>
      <c r="R31" s="571"/>
      <c r="S31" s="572" t="s">
        <v>36</v>
      </c>
      <c r="T31" s="573"/>
      <c r="U31" s="573"/>
      <c r="V31" s="573"/>
      <c r="W31" s="574"/>
      <c r="X31" s="575" t="s">
        <v>37</v>
      </c>
      <c r="Y31" s="576"/>
      <c r="Z31" s="576"/>
      <c r="AA31" s="576"/>
      <c r="AB31" s="576"/>
    </row>
    <row r="32" spans="1:28" x14ac:dyDescent="0.35">
      <c r="A32" s="280"/>
      <c r="B32" s="563"/>
      <c r="C32" s="564"/>
      <c r="D32" s="564"/>
      <c r="E32" s="564"/>
      <c r="F32" s="564"/>
      <c r="G32" s="564"/>
      <c r="H32" s="564"/>
      <c r="I32" s="564"/>
      <c r="J32" s="565"/>
      <c r="K32" s="577" t="s">
        <v>38</v>
      </c>
      <c r="L32" s="578"/>
      <c r="M32" s="578"/>
      <c r="N32" s="579"/>
      <c r="O32" s="580" t="s">
        <v>39</v>
      </c>
      <c r="P32" s="578"/>
      <c r="Q32" s="578"/>
      <c r="R32" s="579"/>
      <c r="S32" s="580" t="s">
        <v>38</v>
      </c>
      <c r="T32" s="579"/>
      <c r="U32" s="580" t="s">
        <v>39</v>
      </c>
      <c r="V32" s="578"/>
      <c r="W32" s="579"/>
      <c r="X32" s="506" t="s">
        <v>38</v>
      </c>
      <c r="Y32" s="507"/>
      <c r="Z32" s="506" t="s">
        <v>39</v>
      </c>
      <c r="AA32" s="581"/>
      <c r="AB32" s="507"/>
    </row>
    <row r="33" spans="1:28" ht="15" thickBot="1" x14ac:dyDescent="0.4">
      <c r="A33" s="280"/>
      <c r="B33" s="566"/>
      <c r="C33" s="567"/>
      <c r="D33" s="567"/>
      <c r="E33" s="567"/>
      <c r="F33" s="567"/>
      <c r="G33" s="567"/>
      <c r="H33" s="567"/>
      <c r="I33" s="567"/>
      <c r="J33" s="568"/>
      <c r="K33" s="582" t="s">
        <v>1552</v>
      </c>
      <c r="L33" s="583"/>
      <c r="M33" s="583"/>
      <c r="N33" s="584"/>
      <c r="O33" s="749" t="s">
        <v>1553</v>
      </c>
      <c r="P33" s="583"/>
      <c r="Q33" s="583"/>
      <c r="R33" s="584"/>
      <c r="S33" s="749" t="s">
        <v>1554</v>
      </c>
      <c r="T33" s="584"/>
      <c r="U33" s="749" t="s">
        <v>1555</v>
      </c>
      <c r="V33" s="583"/>
      <c r="W33" s="584"/>
      <c r="X33" s="749" t="s">
        <v>1556</v>
      </c>
      <c r="Y33" s="584"/>
      <c r="Z33" s="749" t="s">
        <v>1557</v>
      </c>
      <c r="AA33" s="583"/>
      <c r="AB33" s="584"/>
    </row>
    <row r="34" spans="1:28" ht="15" thickBot="1" x14ac:dyDescent="0.4">
      <c r="A34" s="280"/>
      <c r="B34" s="486"/>
      <c r="C34" s="487"/>
      <c r="D34" s="487"/>
      <c r="E34" s="487"/>
      <c r="F34" s="487"/>
      <c r="G34" s="487"/>
      <c r="H34" s="487"/>
      <c r="I34" s="487"/>
      <c r="J34" s="487"/>
      <c r="K34" s="487"/>
      <c r="L34" s="487"/>
      <c r="M34" s="487"/>
      <c r="N34" s="487"/>
      <c r="O34" s="487"/>
      <c r="P34" s="487"/>
      <c r="Q34" s="487"/>
      <c r="R34" s="487"/>
      <c r="S34" s="487"/>
      <c r="T34" s="487"/>
      <c r="U34" s="487"/>
      <c r="V34" s="487"/>
      <c r="W34" s="487"/>
      <c r="X34" s="487"/>
      <c r="Y34" s="487"/>
      <c r="Z34" s="487"/>
      <c r="AA34" s="487"/>
      <c r="AB34" s="487"/>
    </row>
    <row r="35" spans="1:28" ht="15" thickBot="1" x14ac:dyDescent="0.4">
      <c r="A35" s="437"/>
      <c r="B35" s="488" t="s">
        <v>40</v>
      </c>
      <c r="C35" s="489"/>
      <c r="D35" s="489"/>
      <c r="E35" s="489"/>
      <c r="F35" s="489"/>
      <c r="G35" s="489"/>
      <c r="H35" s="489"/>
      <c r="I35" s="489"/>
      <c r="J35" s="489"/>
      <c r="K35" s="489"/>
      <c r="L35" s="489"/>
      <c r="M35" s="489"/>
      <c r="N35" s="489"/>
      <c r="O35" s="489"/>
      <c r="P35" s="489"/>
      <c r="Q35" s="489"/>
      <c r="R35" s="489"/>
      <c r="S35" s="489"/>
      <c r="T35" s="489"/>
      <c r="U35" s="489"/>
      <c r="V35" s="489"/>
      <c r="W35" s="489"/>
      <c r="X35" s="489"/>
      <c r="Y35" s="489"/>
      <c r="Z35" s="489"/>
      <c r="AA35" s="489"/>
      <c r="AB35" s="489"/>
    </row>
    <row r="36" spans="1:28" ht="28" x14ac:dyDescent="0.35">
      <c r="A36" s="437"/>
      <c r="B36" s="557" t="s">
        <v>41</v>
      </c>
      <c r="C36" s="558"/>
      <c r="D36" s="558"/>
      <c r="E36" s="558"/>
      <c r="F36" s="558"/>
      <c r="G36" s="559"/>
      <c r="H36" s="270" t="s">
        <v>977</v>
      </c>
      <c r="I36" s="224" t="s">
        <v>978</v>
      </c>
      <c r="J36" s="268" t="s">
        <v>42</v>
      </c>
      <c r="K36" s="557" t="s">
        <v>43</v>
      </c>
      <c r="L36" s="558"/>
      <c r="M36" s="558"/>
      <c r="N36" s="558"/>
      <c r="O36" s="558"/>
      <c r="P36" s="558"/>
      <c r="Q36" s="558"/>
      <c r="R36" s="558"/>
      <c r="S36" s="558"/>
      <c r="T36" s="558"/>
      <c r="U36" s="558"/>
      <c r="V36" s="558"/>
      <c r="W36" s="558"/>
      <c r="X36" s="558"/>
      <c r="Y36" s="558"/>
      <c r="Z36" s="558"/>
      <c r="AA36" s="558"/>
      <c r="AB36" s="559"/>
    </row>
    <row r="37" spans="1:28" x14ac:dyDescent="0.35">
      <c r="A37" s="437"/>
      <c r="B37" s="735" t="s">
        <v>1558</v>
      </c>
      <c r="C37" s="736"/>
      <c r="D37" s="736"/>
      <c r="E37" s="736"/>
      <c r="F37" s="736"/>
      <c r="G37" s="737"/>
      <c r="H37" s="269">
        <v>28</v>
      </c>
      <c r="I37" s="275">
        <v>40</v>
      </c>
      <c r="J37" s="282">
        <v>1</v>
      </c>
      <c r="K37" s="655" t="s">
        <v>549</v>
      </c>
      <c r="L37" s="656"/>
      <c r="M37" s="656"/>
      <c r="N37" s="656"/>
      <c r="O37" s="656"/>
      <c r="P37" s="656"/>
      <c r="Q37" s="656"/>
      <c r="R37" s="656"/>
      <c r="S37" s="656"/>
      <c r="T37" s="656"/>
      <c r="U37" s="656"/>
      <c r="V37" s="656"/>
      <c r="W37" s="656"/>
      <c r="X37" s="656"/>
      <c r="Y37" s="656"/>
      <c r="Z37" s="656"/>
      <c r="AA37" s="656"/>
      <c r="AB37" s="657"/>
    </row>
    <row r="38" spans="1:28" x14ac:dyDescent="0.35">
      <c r="A38" s="437"/>
      <c r="B38" s="735" t="s">
        <v>1544</v>
      </c>
      <c r="C38" s="736"/>
      <c r="D38" s="736"/>
      <c r="E38" s="736"/>
      <c r="F38" s="736"/>
      <c r="G38" s="737"/>
      <c r="H38" s="279">
        <v>141</v>
      </c>
      <c r="I38" s="206">
        <v>65</v>
      </c>
      <c r="J38" s="282">
        <v>2</v>
      </c>
      <c r="K38" s="655" t="s">
        <v>772</v>
      </c>
      <c r="L38" s="656"/>
      <c r="M38" s="656"/>
      <c r="N38" s="656"/>
      <c r="O38" s="656"/>
      <c r="P38" s="656"/>
      <c r="Q38" s="656"/>
      <c r="R38" s="656"/>
      <c r="S38" s="656"/>
      <c r="T38" s="656"/>
      <c r="U38" s="656"/>
      <c r="V38" s="656"/>
      <c r="W38" s="656"/>
      <c r="X38" s="656"/>
      <c r="Y38" s="656"/>
      <c r="Z38" s="656"/>
      <c r="AA38" s="656"/>
      <c r="AB38" s="657"/>
    </row>
    <row r="39" spans="1:28" x14ac:dyDescent="0.35">
      <c r="A39" s="437"/>
      <c r="B39" s="735" t="s">
        <v>1545</v>
      </c>
      <c r="C39" s="736"/>
      <c r="D39" s="736"/>
      <c r="E39" s="736"/>
      <c r="F39" s="736"/>
      <c r="G39" s="736"/>
      <c r="H39" s="279">
        <v>76</v>
      </c>
      <c r="I39" s="206">
        <v>73</v>
      </c>
      <c r="J39" s="282">
        <v>1</v>
      </c>
      <c r="K39" s="655" t="s">
        <v>549</v>
      </c>
      <c r="L39" s="656"/>
      <c r="M39" s="656"/>
      <c r="N39" s="656"/>
      <c r="O39" s="656"/>
      <c r="P39" s="656"/>
      <c r="Q39" s="656"/>
      <c r="R39" s="656"/>
      <c r="S39" s="656"/>
      <c r="T39" s="656"/>
      <c r="U39" s="656"/>
      <c r="V39" s="656"/>
      <c r="W39" s="656"/>
      <c r="X39" s="656"/>
      <c r="Y39" s="656"/>
      <c r="Z39" s="656"/>
      <c r="AA39" s="656"/>
      <c r="AB39" s="657"/>
    </row>
    <row r="40" spans="1:28" ht="28" customHeight="1" x14ac:dyDescent="0.35">
      <c r="A40" s="437"/>
      <c r="B40" s="735" t="s">
        <v>1547</v>
      </c>
      <c r="C40" s="736"/>
      <c r="D40" s="736"/>
      <c r="E40" s="736"/>
      <c r="F40" s="736"/>
      <c r="G40" s="737"/>
      <c r="H40" s="279">
        <v>97</v>
      </c>
      <c r="I40" s="206">
        <v>35</v>
      </c>
      <c r="J40" s="282">
        <v>3</v>
      </c>
      <c r="K40" s="655" t="s">
        <v>1559</v>
      </c>
      <c r="L40" s="656"/>
      <c r="M40" s="656"/>
      <c r="N40" s="656"/>
      <c r="O40" s="656"/>
      <c r="P40" s="656"/>
      <c r="Q40" s="656"/>
      <c r="R40" s="656"/>
      <c r="S40" s="656"/>
      <c r="T40" s="656"/>
      <c r="U40" s="656"/>
      <c r="V40" s="656"/>
      <c r="W40" s="656"/>
      <c r="X40" s="656"/>
      <c r="Y40" s="656"/>
      <c r="Z40" s="656"/>
      <c r="AA40" s="656"/>
      <c r="AB40" s="657"/>
    </row>
    <row r="41" spans="1:28" x14ac:dyDescent="0.35">
      <c r="A41" s="437"/>
      <c r="B41" s="577"/>
      <c r="C41" s="578"/>
      <c r="D41" s="578"/>
      <c r="E41" s="578"/>
      <c r="F41" s="578"/>
      <c r="G41" s="579"/>
      <c r="H41" s="279"/>
      <c r="I41" s="206"/>
      <c r="J41" s="282" t="e">
        <v>#DIV/0!</v>
      </c>
      <c r="K41" s="655"/>
      <c r="L41" s="656"/>
      <c r="M41" s="656"/>
      <c r="N41" s="656"/>
      <c r="O41" s="656"/>
      <c r="P41" s="656"/>
      <c r="Q41" s="656"/>
      <c r="R41" s="656"/>
      <c r="S41" s="656"/>
      <c r="T41" s="656"/>
      <c r="U41" s="656"/>
      <c r="V41" s="656"/>
      <c r="W41" s="656"/>
      <c r="X41" s="656"/>
      <c r="Y41" s="656"/>
      <c r="Z41" s="656"/>
      <c r="AA41" s="656"/>
      <c r="AB41" s="657"/>
    </row>
    <row r="42" spans="1:28" x14ac:dyDescent="0.35">
      <c r="A42" s="437"/>
      <c r="B42" s="577"/>
      <c r="C42" s="578"/>
      <c r="D42" s="578"/>
      <c r="E42" s="578"/>
      <c r="F42" s="578"/>
      <c r="G42" s="579"/>
      <c r="H42" s="279"/>
      <c r="I42" s="206"/>
      <c r="J42" s="282" t="e">
        <v>#DIV/0!</v>
      </c>
      <c r="K42" s="655"/>
      <c r="L42" s="656"/>
      <c r="M42" s="656"/>
      <c r="N42" s="656"/>
      <c r="O42" s="656"/>
      <c r="P42" s="656"/>
      <c r="Q42" s="656"/>
      <c r="R42" s="656"/>
      <c r="S42" s="656"/>
      <c r="T42" s="656"/>
      <c r="U42" s="656"/>
      <c r="V42" s="656"/>
      <c r="W42" s="656"/>
      <c r="X42" s="656"/>
      <c r="Y42" s="656"/>
      <c r="Z42" s="656"/>
      <c r="AA42" s="656"/>
      <c r="AB42" s="657"/>
    </row>
    <row r="43" spans="1:28" x14ac:dyDescent="0.35">
      <c r="A43" s="437"/>
      <c r="B43" s="577"/>
      <c r="C43" s="578"/>
      <c r="D43" s="578"/>
      <c r="E43" s="578"/>
      <c r="F43" s="578"/>
      <c r="G43" s="579"/>
      <c r="H43" s="279"/>
      <c r="I43" s="206"/>
      <c r="J43" s="282" t="e">
        <v>#DIV/0!</v>
      </c>
      <c r="K43" s="655"/>
      <c r="L43" s="656"/>
      <c r="M43" s="656"/>
      <c r="N43" s="656"/>
      <c r="O43" s="656"/>
      <c r="P43" s="656"/>
      <c r="Q43" s="656"/>
      <c r="R43" s="656"/>
      <c r="S43" s="656"/>
      <c r="T43" s="656"/>
      <c r="U43" s="656"/>
      <c r="V43" s="656"/>
      <c r="W43" s="656"/>
      <c r="X43" s="656"/>
      <c r="Y43" s="656"/>
      <c r="Z43" s="656"/>
      <c r="AA43" s="656"/>
      <c r="AB43" s="657"/>
    </row>
    <row r="44" spans="1:28" x14ac:dyDescent="0.35">
      <c r="A44" s="437"/>
      <c r="B44" s="577"/>
      <c r="C44" s="578"/>
      <c r="D44" s="578"/>
      <c r="E44" s="578"/>
      <c r="F44" s="578"/>
      <c r="G44" s="579"/>
      <c r="H44" s="279"/>
      <c r="I44" s="206"/>
      <c r="J44" s="282" t="e">
        <v>#DIV/0!</v>
      </c>
      <c r="K44" s="655"/>
      <c r="L44" s="656"/>
      <c r="M44" s="656"/>
      <c r="N44" s="656"/>
      <c r="O44" s="656"/>
      <c r="P44" s="656"/>
      <c r="Q44" s="656"/>
      <c r="R44" s="656"/>
      <c r="S44" s="656"/>
      <c r="T44" s="656"/>
      <c r="U44" s="656"/>
      <c r="V44" s="656"/>
      <c r="W44" s="656"/>
      <c r="X44" s="656"/>
      <c r="Y44" s="656"/>
      <c r="Z44" s="656"/>
      <c r="AA44" s="656"/>
      <c r="AB44" s="657"/>
    </row>
    <row r="45" spans="1:28" x14ac:dyDescent="0.35">
      <c r="A45" s="437"/>
      <c r="B45" s="577"/>
      <c r="C45" s="578"/>
      <c r="D45" s="578"/>
      <c r="E45" s="578"/>
      <c r="F45" s="578"/>
      <c r="G45" s="579"/>
      <c r="H45" s="279"/>
      <c r="I45" s="206"/>
      <c r="J45" s="282" t="e">
        <v>#DIV/0!</v>
      </c>
      <c r="K45" s="655"/>
      <c r="L45" s="656"/>
      <c r="M45" s="656"/>
      <c r="N45" s="656"/>
      <c r="O45" s="656"/>
      <c r="P45" s="656"/>
      <c r="Q45" s="656"/>
      <c r="R45" s="656"/>
      <c r="S45" s="656"/>
      <c r="T45" s="656"/>
      <c r="U45" s="656"/>
      <c r="V45" s="656"/>
      <c r="W45" s="656"/>
      <c r="X45" s="656"/>
      <c r="Y45" s="656"/>
      <c r="Z45" s="656"/>
      <c r="AA45" s="656"/>
      <c r="AB45" s="657"/>
    </row>
    <row r="46" spans="1:28" x14ac:dyDescent="0.35">
      <c r="A46" s="437"/>
      <c r="B46" s="577"/>
      <c r="C46" s="578"/>
      <c r="D46" s="578"/>
      <c r="E46" s="578"/>
      <c r="F46" s="578"/>
      <c r="G46" s="579"/>
      <c r="H46" s="279"/>
      <c r="I46" s="206"/>
      <c r="J46" s="282" t="e">
        <v>#DIV/0!</v>
      </c>
      <c r="K46" s="655"/>
      <c r="L46" s="656"/>
      <c r="M46" s="656"/>
      <c r="N46" s="656"/>
      <c r="O46" s="656"/>
      <c r="P46" s="656"/>
      <c r="Q46" s="656"/>
      <c r="R46" s="656"/>
      <c r="S46" s="656"/>
      <c r="T46" s="656"/>
      <c r="U46" s="656"/>
      <c r="V46" s="656"/>
      <c r="W46" s="656"/>
      <c r="X46" s="656"/>
      <c r="Y46" s="656"/>
      <c r="Z46" s="656"/>
      <c r="AA46" s="656"/>
      <c r="AB46" s="657"/>
    </row>
    <row r="47" spans="1:28" x14ac:dyDescent="0.35">
      <c r="A47" s="437"/>
      <c r="B47" s="577"/>
      <c r="C47" s="578"/>
      <c r="D47" s="578"/>
      <c r="E47" s="578"/>
      <c r="F47" s="578"/>
      <c r="G47" s="579"/>
      <c r="H47" s="279"/>
      <c r="I47" s="206"/>
      <c r="J47" s="282" t="e">
        <v>#DIV/0!</v>
      </c>
      <c r="K47" s="655"/>
      <c r="L47" s="656"/>
      <c r="M47" s="656"/>
      <c r="N47" s="656"/>
      <c r="O47" s="656"/>
      <c r="P47" s="656"/>
      <c r="Q47" s="656"/>
      <c r="R47" s="656"/>
      <c r="S47" s="656"/>
      <c r="T47" s="656"/>
      <c r="U47" s="656"/>
      <c r="V47" s="656"/>
      <c r="W47" s="656"/>
      <c r="X47" s="656"/>
      <c r="Y47" s="656"/>
      <c r="Z47" s="656"/>
      <c r="AA47" s="656"/>
      <c r="AB47" s="657"/>
    </row>
    <row r="48" spans="1:28" ht="15" thickBot="1" x14ac:dyDescent="0.4">
      <c r="A48" s="437"/>
      <c r="B48" s="577"/>
      <c r="C48" s="578"/>
      <c r="D48" s="578"/>
      <c r="E48" s="578"/>
      <c r="F48" s="578"/>
      <c r="G48" s="579"/>
      <c r="H48" s="283"/>
      <c r="I48" s="274"/>
      <c r="J48" s="282" t="e">
        <v>#DIV/0!</v>
      </c>
      <c r="K48" s="655"/>
      <c r="L48" s="656"/>
      <c r="M48" s="656"/>
      <c r="N48" s="656"/>
      <c r="O48" s="656"/>
      <c r="P48" s="656"/>
      <c r="Q48" s="656"/>
      <c r="R48" s="656"/>
      <c r="S48" s="656"/>
      <c r="T48" s="656"/>
      <c r="U48" s="656"/>
      <c r="V48" s="656"/>
      <c r="W48" s="656"/>
      <c r="X48" s="656"/>
      <c r="Y48" s="656"/>
      <c r="Z48" s="656"/>
      <c r="AA48" s="656"/>
      <c r="AB48" s="657"/>
    </row>
    <row r="49" spans="1:28" ht="15" thickBot="1" x14ac:dyDescent="0.4">
      <c r="A49" s="437"/>
      <c r="B49" s="661" t="s">
        <v>46</v>
      </c>
      <c r="C49" s="662"/>
      <c r="D49" s="662"/>
      <c r="E49" s="662"/>
      <c r="F49" s="662"/>
      <c r="G49" s="663"/>
      <c r="H49" s="284">
        <v>342</v>
      </c>
      <c r="I49" s="284">
        <v>213</v>
      </c>
      <c r="J49" s="475">
        <v>1.6056338029999999</v>
      </c>
      <c r="K49" s="664"/>
      <c r="L49" s="665"/>
      <c r="M49" s="665"/>
      <c r="N49" s="665"/>
      <c r="O49" s="665"/>
      <c r="P49" s="665"/>
      <c r="Q49" s="665"/>
      <c r="R49" s="665"/>
      <c r="S49" s="665"/>
      <c r="T49" s="665"/>
      <c r="U49" s="665"/>
      <c r="V49" s="665"/>
      <c r="W49" s="665"/>
      <c r="X49" s="665"/>
      <c r="Y49" s="665"/>
      <c r="Z49" s="665"/>
      <c r="AA49" s="665"/>
      <c r="AB49" s="666"/>
    </row>
    <row r="50" spans="1:28" ht="15" thickBot="1" x14ac:dyDescent="0.4">
      <c r="A50" s="437"/>
      <c r="B50" s="486"/>
      <c r="C50" s="487"/>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row>
    <row r="51" spans="1:28" ht="15" thickBot="1" x14ac:dyDescent="0.4">
      <c r="A51" s="437"/>
      <c r="B51" s="500" t="s">
        <v>855</v>
      </c>
      <c r="C51" s="501"/>
      <c r="D51" s="501"/>
      <c r="E51" s="501"/>
      <c r="F51" s="501"/>
      <c r="G51" s="501"/>
      <c r="H51" s="501"/>
      <c r="I51" s="501"/>
      <c r="J51" s="501"/>
      <c r="K51" s="501"/>
      <c r="L51" s="501"/>
      <c r="M51" s="501"/>
      <c r="N51" s="501"/>
      <c r="O51" s="501"/>
      <c r="P51" s="501"/>
      <c r="Q51" s="501"/>
      <c r="R51" s="501"/>
      <c r="S51" s="501"/>
      <c r="T51" s="501"/>
      <c r="U51" s="501"/>
      <c r="V51" s="501"/>
      <c r="W51" s="501"/>
      <c r="X51" s="501"/>
      <c r="Y51" s="501"/>
      <c r="Z51" s="501"/>
      <c r="AA51" s="501"/>
      <c r="AB51" s="501"/>
    </row>
    <row r="52" spans="1:28" x14ac:dyDescent="0.35">
      <c r="A52" s="280"/>
      <c r="B52" s="667" t="s">
        <v>71</v>
      </c>
      <c r="C52" s="668"/>
      <c r="D52" s="668"/>
      <c r="E52" s="668"/>
      <c r="F52" s="668"/>
      <c r="G52" s="668"/>
      <c r="H52" s="668"/>
      <c r="I52" s="668"/>
      <c r="J52" s="668"/>
      <c r="K52" s="668"/>
      <c r="L52" s="668"/>
      <c r="M52" s="668"/>
      <c r="N52" s="668"/>
      <c r="O52" s="668"/>
      <c r="P52" s="668"/>
      <c r="Q52" s="668"/>
      <c r="R52" s="668"/>
      <c r="S52" s="668"/>
      <c r="T52" s="668"/>
      <c r="U52" s="668"/>
      <c r="V52" s="668"/>
      <c r="W52" s="668"/>
      <c r="X52" s="668"/>
      <c r="Y52" s="668"/>
      <c r="Z52" s="668"/>
      <c r="AA52" s="668"/>
      <c r="AB52" s="668"/>
    </row>
    <row r="53" spans="1:28" x14ac:dyDescent="0.35">
      <c r="A53" s="280"/>
      <c r="B53" s="619"/>
      <c r="C53" s="620"/>
      <c r="D53" s="620"/>
      <c r="E53" s="62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row>
    <row r="54" spans="1:28" x14ac:dyDescent="0.35">
      <c r="A54" s="280"/>
      <c r="B54" s="619"/>
      <c r="C54" s="620"/>
      <c r="D54" s="620"/>
      <c r="E54" s="62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row>
    <row r="55" spans="1:28" x14ac:dyDescent="0.35">
      <c r="A55" s="280"/>
      <c r="B55" s="619"/>
      <c r="C55" s="620"/>
      <c r="D55" s="620"/>
      <c r="E55" s="62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row>
    <row r="56" spans="1:28" x14ac:dyDescent="0.35">
      <c r="A56" s="280"/>
      <c r="B56" s="619"/>
      <c r="C56" s="620"/>
      <c r="D56" s="620"/>
      <c r="E56" s="620"/>
      <c r="F56" s="620"/>
      <c r="G56" s="620"/>
      <c r="H56" s="620"/>
      <c r="I56" s="620"/>
      <c r="J56" s="620"/>
      <c r="K56" s="620"/>
      <c r="L56" s="620"/>
      <c r="M56" s="620"/>
      <c r="N56" s="620"/>
      <c r="O56" s="620"/>
      <c r="P56" s="620"/>
      <c r="Q56" s="620"/>
      <c r="R56" s="620"/>
      <c r="S56" s="620"/>
      <c r="T56" s="620"/>
      <c r="U56" s="620"/>
      <c r="V56" s="620"/>
      <c r="W56" s="620"/>
      <c r="X56" s="620"/>
      <c r="Y56" s="620"/>
      <c r="Z56" s="620"/>
      <c r="AA56" s="620"/>
      <c r="AB56" s="620"/>
    </row>
    <row r="57" spans="1:28" x14ac:dyDescent="0.35">
      <c r="A57" s="280"/>
      <c r="B57" s="619"/>
      <c r="C57" s="620"/>
      <c r="D57" s="620"/>
      <c r="E57" s="620"/>
      <c r="F57" s="620"/>
      <c r="G57" s="620"/>
      <c r="H57" s="620"/>
      <c r="I57" s="620"/>
      <c r="J57" s="620"/>
      <c r="K57" s="620"/>
      <c r="L57" s="620"/>
      <c r="M57" s="620"/>
      <c r="N57" s="620"/>
      <c r="O57" s="620"/>
      <c r="P57" s="620"/>
      <c r="Q57" s="620"/>
      <c r="R57" s="620"/>
      <c r="S57" s="620"/>
      <c r="T57" s="620"/>
      <c r="U57" s="620"/>
      <c r="V57" s="620"/>
      <c r="W57" s="620"/>
      <c r="X57" s="620"/>
      <c r="Y57" s="620"/>
      <c r="Z57" s="620"/>
      <c r="AA57" s="620"/>
      <c r="AB57" s="620"/>
    </row>
    <row r="58" spans="1:28" x14ac:dyDescent="0.35">
      <c r="A58" s="280"/>
      <c r="B58" s="619"/>
      <c r="C58" s="620"/>
      <c r="D58" s="620"/>
      <c r="E58" s="620"/>
      <c r="F58" s="620"/>
      <c r="G58" s="620"/>
      <c r="H58" s="620"/>
      <c r="I58" s="620"/>
      <c r="J58" s="620"/>
      <c r="K58" s="620"/>
      <c r="L58" s="620"/>
      <c r="M58" s="620"/>
      <c r="N58" s="620"/>
      <c r="O58" s="620"/>
      <c r="P58" s="620"/>
      <c r="Q58" s="620"/>
      <c r="R58" s="620"/>
      <c r="S58" s="620"/>
      <c r="T58" s="620"/>
      <c r="U58" s="620"/>
      <c r="V58" s="620"/>
      <c r="W58" s="620"/>
      <c r="X58" s="620"/>
      <c r="Y58" s="620"/>
      <c r="Z58" s="620"/>
      <c r="AA58" s="620"/>
      <c r="AB58" s="620"/>
    </row>
    <row r="59" spans="1:28" x14ac:dyDescent="0.35">
      <c r="A59" s="280"/>
      <c r="B59" s="619"/>
      <c r="C59" s="620"/>
      <c r="D59" s="620"/>
      <c r="E59" s="620"/>
      <c r="F59" s="620"/>
      <c r="G59" s="620"/>
      <c r="H59" s="620"/>
      <c r="I59" s="620"/>
      <c r="J59" s="620"/>
      <c r="K59" s="620"/>
      <c r="L59" s="620"/>
      <c r="M59" s="620"/>
      <c r="N59" s="620"/>
      <c r="O59" s="620"/>
      <c r="P59" s="620"/>
      <c r="Q59" s="620"/>
      <c r="R59" s="620"/>
      <c r="S59" s="620"/>
      <c r="T59" s="620"/>
      <c r="U59" s="620"/>
      <c r="V59" s="620"/>
      <c r="W59" s="620"/>
      <c r="X59" s="620"/>
      <c r="Y59" s="620"/>
      <c r="Z59" s="620"/>
      <c r="AA59" s="620"/>
      <c r="AB59" s="620"/>
    </row>
    <row r="60" spans="1:28" x14ac:dyDescent="0.35">
      <c r="A60" s="280"/>
      <c r="B60" s="619"/>
      <c r="C60" s="620"/>
      <c r="D60" s="620"/>
      <c r="E60" s="620"/>
      <c r="F60" s="620"/>
      <c r="G60" s="620"/>
      <c r="H60" s="620"/>
      <c r="I60" s="620"/>
      <c r="J60" s="620"/>
      <c r="K60" s="620"/>
      <c r="L60" s="620"/>
      <c r="M60" s="620"/>
      <c r="N60" s="620"/>
      <c r="O60" s="620"/>
      <c r="P60" s="620"/>
      <c r="Q60" s="620"/>
      <c r="R60" s="620"/>
      <c r="S60" s="620"/>
      <c r="T60" s="620"/>
      <c r="U60" s="620"/>
      <c r="V60" s="620"/>
      <c r="W60" s="620"/>
      <c r="X60" s="620"/>
      <c r="Y60" s="620"/>
      <c r="Z60" s="620"/>
      <c r="AA60" s="620"/>
      <c r="AB60" s="620"/>
    </row>
    <row r="61" spans="1:28" ht="15" thickBot="1" x14ac:dyDescent="0.4">
      <c r="A61" s="280"/>
      <c r="B61" s="669"/>
      <c r="C61" s="670"/>
      <c r="D61" s="670"/>
      <c r="E61" s="670"/>
      <c r="F61" s="670"/>
      <c r="G61" s="670"/>
      <c r="H61" s="670"/>
      <c r="I61" s="670"/>
      <c r="J61" s="670"/>
      <c r="K61" s="670"/>
      <c r="L61" s="670"/>
      <c r="M61" s="670"/>
      <c r="N61" s="670"/>
      <c r="O61" s="670"/>
      <c r="P61" s="670"/>
      <c r="Q61" s="670"/>
      <c r="R61" s="670"/>
      <c r="S61" s="670"/>
      <c r="T61" s="670"/>
      <c r="U61" s="670"/>
      <c r="V61" s="670"/>
      <c r="W61" s="670"/>
      <c r="X61" s="670"/>
      <c r="Y61" s="670"/>
      <c r="Z61" s="670"/>
      <c r="AA61" s="670"/>
      <c r="AB61" s="670"/>
    </row>
    <row r="62" spans="1:28" ht="15" thickBot="1" x14ac:dyDescent="0.4">
      <c r="A62" s="280"/>
      <c r="B62" s="486"/>
      <c r="C62" s="487"/>
      <c r="D62" s="487"/>
      <c r="E62" s="487"/>
      <c r="F62" s="487"/>
      <c r="G62" s="487"/>
      <c r="H62" s="487"/>
      <c r="I62" s="487"/>
      <c r="J62" s="487"/>
      <c r="K62" s="487"/>
      <c r="L62" s="487"/>
      <c r="M62" s="487"/>
      <c r="N62" s="487"/>
      <c r="O62" s="487"/>
      <c r="P62" s="487"/>
      <c r="Q62" s="487"/>
      <c r="R62" s="487"/>
      <c r="S62" s="487"/>
      <c r="T62" s="487"/>
      <c r="U62" s="487"/>
      <c r="V62" s="487"/>
      <c r="W62" s="487"/>
      <c r="X62" s="487"/>
      <c r="Y62" s="487"/>
      <c r="Z62" s="487"/>
      <c r="AA62" s="487"/>
      <c r="AB62" s="487"/>
    </row>
    <row r="63" spans="1:28" ht="14.5" customHeight="1" x14ac:dyDescent="0.35">
      <c r="A63" s="671"/>
      <c r="B63" s="672" t="s">
        <v>41</v>
      </c>
      <c r="C63" s="673"/>
      <c r="D63" s="673"/>
      <c r="E63" s="673"/>
      <c r="F63" s="673"/>
      <c r="G63" s="674"/>
      <c r="H63" s="678" t="s">
        <v>595</v>
      </c>
      <c r="I63" s="674"/>
      <c r="J63" s="678" t="s">
        <v>595</v>
      </c>
      <c r="K63" s="673"/>
      <c r="L63" s="673"/>
      <c r="M63" s="674"/>
      <c r="N63" s="678" t="s">
        <v>49</v>
      </c>
      <c r="O63" s="673"/>
      <c r="P63" s="673"/>
      <c r="Q63" s="673"/>
      <c r="R63" s="673"/>
      <c r="S63" s="673"/>
      <c r="T63" s="673"/>
      <c r="U63" s="674"/>
      <c r="V63" s="680" t="s">
        <v>50</v>
      </c>
      <c r="W63" s="681"/>
      <c r="X63" s="681"/>
      <c r="Y63" s="681"/>
      <c r="Z63" s="681"/>
      <c r="AA63" s="681"/>
      <c r="AB63" s="682"/>
    </row>
    <row r="64" spans="1:28" ht="14.5" customHeight="1" x14ac:dyDescent="0.35">
      <c r="A64" s="671"/>
      <c r="B64" s="675"/>
      <c r="C64" s="676"/>
      <c r="D64" s="676"/>
      <c r="E64" s="676"/>
      <c r="F64" s="676"/>
      <c r="G64" s="677"/>
      <c r="H64" s="679" t="s">
        <v>816</v>
      </c>
      <c r="I64" s="677"/>
      <c r="J64" s="679" t="s">
        <v>596</v>
      </c>
      <c r="K64" s="676"/>
      <c r="L64" s="676"/>
      <c r="M64" s="677"/>
      <c r="N64" s="679"/>
      <c r="O64" s="676"/>
      <c r="P64" s="676"/>
      <c r="Q64" s="676"/>
      <c r="R64" s="676"/>
      <c r="S64" s="676"/>
      <c r="T64" s="676"/>
      <c r="U64" s="677"/>
      <c r="V64" s="683"/>
      <c r="W64" s="684"/>
      <c r="X64" s="684"/>
      <c r="Y64" s="684"/>
      <c r="Z64" s="684"/>
      <c r="AA64" s="684"/>
      <c r="AB64" s="685"/>
    </row>
    <row r="65" spans="1:28" ht="39" customHeight="1" x14ac:dyDescent="0.35">
      <c r="A65" s="280"/>
      <c r="B65" s="735" t="s">
        <v>1558</v>
      </c>
      <c r="C65" s="736"/>
      <c r="D65" s="736"/>
      <c r="E65" s="736"/>
      <c r="F65" s="736"/>
      <c r="G65" s="737"/>
      <c r="H65" s="1237">
        <v>1</v>
      </c>
      <c r="I65" s="762"/>
      <c r="J65" s="1237">
        <v>1</v>
      </c>
      <c r="K65" s="761"/>
      <c r="L65" s="761"/>
      <c r="M65" s="762"/>
      <c r="N65" s="2193" t="s">
        <v>550</v>
      </c>
      <c r="O65" s="2194"/>
      <c r="P65" s="2194"/>
      <c r="Q65" s="2194"/>
      <c r="R65" s="2194"/>
      <c r="S65" s="2194"/>
      <c r="T65" s="2194"/>
      <c r="U65" s="2195"/>
      <c r="V65" s="2193" t="s">
        <v>551</v>
      </c>
      <c r="W65" s="2194"/>
      <c r="X65" s="2194"/>
      <c r="Y65" s="2194"/>
      <c r="Z65" s="2194"/>
      <c r="AA65" s="2194"/>
      <c r="AB65" s="2195"/>
    </row>
    <row r="66" spans="1:28" ht="39" customHeight="1" x14ac:dyDescent="0.35">
      <c r="A66" s="280"/>
      <c r="B66" s="735" t="s">
        <v>1544</v>
      </c>
      <c r="C66" s="736"/>
      <c r="D66" s="736"/>
      <c r="E66" s="736"/>
      <c r="F66" s="736"/>
      <c r="G66" s="737"/>
      <c r="H66" s="1237">
        <v>2</v>
      </c>
      <c r="I66" s="762"/>
      <c r="J66" s="1237">
        <v>2</v>
      </c>
      <c r="K66" s="761"/>
      <c r="L66" s="761"/>
      <c r="M66" s="762"/>
      <c r="N66" s="2193" t="s">
        <v>773</v>
      </c>
      <c r="O66" s="2194"/>
      <c r="P66" s="2194"/>
      <c r="Q66" s="2194"/>
      <c r="R66" s="2194"/>
      <c r="S66" s="2194"/>
      <c r="T66" s="2194"/>
      <c r="U66" s="2195"/>
      <c r="V66" s="2193" t="s">
        <v>551</v>
      </c>
      <c r="W66" s="2194"/>
      <c r="X66" s="2194"/>
      <c r="Y66" s="2194"/>
      <c r="Z66" s="2194"/>
      <c r="AA66" s="2194"/>
      <c r="AB66" s="2195"/>
    </row>
    <row r="67" spans="1:28" ht="39" customHeight="1" x14ac:dyDescent="0.35">
      <c r="A67" s="280"/>
      <c r="B67" s="735" t="s">
        <v>1545</v>
      </c>
      <c r="C67" s="736"/>
      <c r="D67" s="736"/>
      <c r="E67" s="736"/>
      <c r="F67" s="736"/>
      <c r="G67" s="737"/>
      <c r="H67" s="1237">
        <v>1</v>
      </c>
      <c r="I67" s="762"/>
      <c r="J67" s="1237">
        <v>1</v>
      </c>
      <c r="K67" s="761"/>
      <c r="L67" s="761"/>
      <c r="M67" s="762"/>
      <c r="N67" s="2193" t="s">
        <v>1560</v>
      </c>
      <c r="O67" s="2194"/>
      <c r="P67" s="2194"/>
      <c r="Q67" s="2194"/>
      <c r="R67" s="2194"/>
      <c r="S67" s="2194"/>
      <c r="T67" s="2194"/>
      <c r="U67" s="2195"/>
      <c r="V67" s="2193" t="s">
        <v>551</v>
      </c>
      <c r="W67" s="2194"/>
      <c r="X67" s="2194"/>
      <c r="Y67" s="2194"/>
      <c r="Z67" s="2194"/>
      <c r="AA67" s="2194"/>
      <c r="AB67" s="2195"/>
    </row>
    <row r="68" spans="1:28" ht="26" customHeight="1" x14ac:dyDescent="0.35">
      <c r="A68" s="280"/>
      <c r="B68" s="760" t="s">
        <v>1547</v>
      </c>
      <c r="C68" s="761"/>
      <c r="D68" s="761"/>
      <c r="E68" s="761"/>
      <c r="F68" s="761"/>
      <c r="G68" s="762"/>
      <c r="H68" s="1237">
        <v>1</v>
      </c>
      <c r="I68" s="762"/>
      <c r="J68" s="1237">
        <v>3</v>
      </c>
      <c r="K68" s="761"/>
      <c r="L68" s="761"/>
      <c r="M68" s="762"/>
      <c r="N68" s="2193" t="s">
        <v>1561</v>
      </c>
      <c r="O68" s="2194"/>
      <c r="P68" s="2194"/>
      <c r="Q68" s="2194"/>
      <c r="R68" s="2194"/>
      <c r="S68" s="2194"/>
      <c r="T68" s="2194"/>
      <c r="U68" s="2195"/>
      <c r="V68" s="2193" t="s">
        <v>1562</v>
      </c>
      <c r="W68" s="2194"/>
      <c r="X68" s="2194"/>
      <c r="Y68" s="2194"/>
      <c r="Z68" s="2194"/>
      <c r="AA68" s="2194"/>
      <c r="AB68" s="2195"/>
    </row>
    <row r="69" spans="1:28" x14ac:dyDescent="0.35">
      <c r="A69" s="280"/>
      <c r="B69" s="686"/>
      <c r="C69" s="687"/>
      <c r="D69" s="687"/>
      <c r="E69" s="687"/>
      <c r="F69" s="687"/>
      <c r="G69" s="688"/>
      <c r="H69" s="692"/>
      <c r="I69" s="688"/>
      <c r="J69" s="692"/>
      <c r="K69" s="687"/>
      <c r="L69" s="687"/>
      <c r="M69" s="688"/>
      <c r="N69" s="692"/>
      <c r="O69" s="687"/>
      <c r="P69" s="687"/>
      <c r="Q69" s="687"/>
      <c r="R69" s="687"/>
      <c r="S69" s="687"/>
      <c r="T69" s="687"/>
      <c r="U69" s="688"/>
      <c r="V69" s="692"/>
      <c r="W69" s="687"/>
      <c r="X69" s="687"/>
      <c r="Y69" s="687"/>
      <c r="Z69" s="687"/>
      <c r="AA69" s="687"/>
      <c r="AB69" s="688"/>
    </row>
    <row r="70" spans="1:28" x14ac:dyDescent="0.35">
      <c r="A70" s="280"/>
      <c r="B70" s="686"/>
      <c r="C70" s="687"/>
      <c r="D70" s="687"/>
      <c r="E70" s="687"/>
      <c r="F70" s="687"/>
      <c r="G70" s="688"/>
      <c r="H70" s="692"/>
      <c r="I70" s="688"/>
      <c r="J70" s="692"/>
      <c r="K70" s="687"/>
      <c r="L70" s="687"/>
      <c r="M70" s="688"/>
      <c r="N70" s="692"/>
      <c r="O70" s="687"/>
      <c r="P70" s="687"/>
      <c r="Q70" s="687"/>
      <c r="R70" s="687"/>
      <c r="S70" s="687"/>
      <c r="T70" s="687"/>
      <c r="U70" s="688"/>
      <c r="V70" s="692"/>
      <c r="W70" s="687"/>
      <c r="X70" s="687"/>
      <c r="Y70" s="687"/>
      <c r="Z70" s="687"/>
      <c r="AA70" s="687"/>
      <c r="AB70" s="688"/>
    </row>
    <row r="71" spans="1:28" x14ac:dyDescent="0.35">
      <c r="A71" s="280"/>
      <c r="B71" s="686"/>
      <c r="C71" s="687"/>
      <c r="D71" s="687"/>
      <c r="E71" s="687"/>
      <c r="F71" s="687"/>
      <c r="G71" s="688"/>
      <c r="H71" s="692"/>
      <c r="I71" s="688"/>
      <c r="J71" s="692"/>
      <c r="K71" s="687"/>
      <c r="L71" s="687"/>
      <c r="M71" s="688"/>
      <c r="N71" s="692"/>
      <c r="O71" s="687"/>
      <c r="P71" s="687"/>
      <c r="Q71" s="687"/>
      <c r="R71" s="687"/>
      <c r="S71" s="687"/>
      <c r="T71" s="687"/>
      <c r="U71" s="688"/>
      <c r="V71" s="692"/>
      <c r="W71" s="687"/>
      <c r="X71" s="687"/>
      <c r="Y71" s="687"/>
      <c r="Z71" s="687"/>
      <c r="AA71" s="687"/>
      <c r="AB71" s="688"/>
    </row>
    <row r="72" spans="1:28" x14ac:dyDescent="0.35">
      <c r="A72" s="280"/>
      <c r="B72" s="686"/>
      <c r="C72" s="687"/>
      <c r="D72" s="687"/>
      <c r="E72" s="687"/>
      <c r="F72" s="687"/>
      <c r="G72" s="688"/>
      <c r="H72" s="692"/>
      <c r="I72" s="688"/>
      <c r="J72" s="692"/>
      <c r="K72" s="687"/>
      <c r="L72" s="687"/>
      <c r="M72" s="688"/>
      <c r="N72" s="692"/>
      <c r="O72" s="687"/>
      <c r="P72" s="687"/>
      <c r="Q72" s="687"/>
      <c r="R72" s="687"/>
      <c r="S72" s="687"/>
      <c r="T72" s="687"/>
      <c r="U72" s="688"/>
      <c r="V72" s="692"/>
      <c r="W72" s="687"/>
      <c r="X72" s="687"/>
      <c r="Y72" s="687"/>
      <c r="Z72" s="687"/>
      <c r="AA72" s="687"/>
      <c r="AB72" s="688"/>
    </row>
    <row r="73" spans="1:28" x14ac:dyDescent="0.35">
      <c r="A73" s="280"/>
      <c r="B73" s="686"/>
      <c r="C73" s="687"/>
      <c r="D73" s="687"/>
      <c r="E73" s="687"/>
      <c r="F73" s="687"/>
      <c r="G73" s="688"/>
      <c r="H73" s="692"/>
      <c r="I73" s="688"/>
      <c r="J73" s="692"/>
      <c r="K73" s="687"/>
      <c r="L73" s="687"/>
      <c r="M73" s="688"/>
      <c r="N73" s="692"/>
      <c r="O73" s="687"/>
      <c r="P73" s="687"/>
      <c r="Q73" s="687"/>
      <c r="R73" s="687"/>
      <c r="S73" s="687"/>
      <c r="T73" s="687"/>
      <c r="U73" s="688"/>
      <c r="V73" s="692"/>
      <c r="W73" s="687"/>
      <c r="X73" s="687"/>
      <c r="Y73" s="687"/>
      <c r="Z73" s="687"/>
      <c r="AA73" s="687"/>
      <c r="AB73" s="688"/>
    </row>
    <row r="74" spans="1:28" x14ac:dyDescent="0.35">
      <c r="A74" s="280"/>
      <c r="B74" s="686"/>
      <c r="C74" s="687"/>
      <c r="D74" s="687"/>
      <c r="E74" s="687"/>
      <c r="F74" s="687"/>
      <c r="G74" s="688"/>
      <c r="H74" s="692"/>
      <c r="I74" s="688"/>
      <c r="J74" s="692"/>
      <c r="K74" s="687"/>
      <c r="L74" s="687"/>
      <c r="M74" s="688"/>
      <c r="N74" s="692"/>
      <c r="O74" s="687"/>
      <c r="P74" s="687"/>
      <c r="Q74" s="687"/>
      <c r="R74" s="687"/>
      <c r="S74" s="687"/>
      <c r="T74" s="687"/>
      <c r="U74" s="688"/>
      <c r="V74" s="692"/>
      <c r="W74" s="687"/>
      <c r="X74" s="687"/>
      <c r="Y74" s="687"/>
      <c r="Z74" s="687"/>
      <c r="AA74" s="687"/>
      <c r="AB74" s="688"/>
    </row>
    <row r="75" spans="1:28" x14ac:dyDescent="0.35">
      <c r="A75" s="280"/>
      <c r="B75" s="686"/>
      <c r="C75" s="687"/>
      <c r="D75" s="687"/>
      <c r="E75" s="687"/>
      <c r="F75" s="687"/>
      <c r="G75" s="688"/>
      <c r="H75" s="692"/>
      <c r="I75" s="688"/>
      <c r="J75" s="692"/>
      <c r="K75" s="687"/>
      <c r="L75" s="687"/>
      <c r="M75" s="688"/>
      <c r="N75" s="692"/>
      <c r="O75" s="687"/>
      <c r="P75" s="687"/>
      <c r="Q75" s="687"/>
      <c r="R75" s="687"/>
      <c r="S75" s="687"/>
      <c r="T75" s="687"/>
      <c r="U75" s="688"/>
      <c r="V75" s="692"/>
      <c r="W75" s="687"/>
      <c r="X75" s="687"/>
      <c r="Y75" s="687"/>
      <c r="Z75" s="687"/>
      <c r="AA75" s="687"/>
      <c r="AB75" s="688"/>
    </row>
    <row r="76" spans="1:28" ht="15" thickBot="1" x14ac:dyDescent="0.4">
      <c r="A76" s="280"/>
      <c r="B76" s="696"/>
      <c r="C76" s="697"/>
      <c r="D76" s="697"/>
      <c r="E76" s="697"/>
      <c r="F76" s="697"/>
      <c r="G76" s="698"/>
      <c r="H76" s="699"/>
      <c r="I76" s="698"/>
      <c r="J76" s="699"/>
      <c r="K76" s="697"/>
      <c r="L76" s="697"/>
      <c r="M76" s="698"/>
      <c r="N76" s="699"/>
      <c r="O76" s="697"/>
      <c r="P76" s="697"/>
      <c r="Q76" s="697"/>
      <c r="R76" s="697"/>
      <c r="S76" s="697"/>
      <c r="T76" s="697"/>
      <c r="U76" s="698"/>
      <c r="V76" s="699"/>
      <c r="W76" s="697"/>
      <c r="X76" s="697"/>
      <c r="Y76" s="697"/>
      <c r="Z76" s="697"/>
      <c r="AA76" s="697"/>
      <c r="AB76" s="698"/>
    </row>
    <row r="77" spans="1:28" ht="15" thickBot="1" x14ac:dyDescent="0.4">
      <c r="A77" s="280"/>
      <c r="B77" s="503"/>
      <c r="C77" s="504"/>
      <c r="D77" s="504"/>
      <c r="E77" s="504"/>
      <c r="F77" s="504"/>
      <c r="G77" s="504"/>
      <c r="H77" s="504"/>
      <c r="I77" s="504"/>
      <c r="J77" s="504"/>
      <c r="K77" s="504"/>
      <c r="L77" s="504"/>
      <c r="M77" s="504"/>
      <c r="N77" s="504"/>
      <c r="O77" s="504"/>
      <c r="P77" s="504"/>
      <c r="Q77" s="504"/>
      <c r="R77" s="504"/>
      <c r="S77" s="504"/>
      <c r="T77" s="504"/>
      <c r="U77" s="504"/>
      <c r="V77" s="504"/>
      <c r="W77" s="504"/>
      <c r="X77" s="504"/>
      <c r="Y77" s="504"/>
      <c r="Z77" s="504"/>
      <c r="AA77" s="504"/>
      <c r="AB77" s="504"/>
    </row>
    <row r="78" spans="1:28" x14ac:dyDescent="0.35">
      <c r="A78" s="280"/>
      <c r="B78" s="714" t="s">
        <v>856</v>
      </c>
      <c r="C78" s="715"/>
      <c r="D78" s="715"/>
      <c r="E78" s="715"/>
      <c r="F78" s="715"/>
      <c r="G78" s="715"/>
      <c r="H78" s="715" t="s">
        <v>857</v>
      </c>
      <c r="I78" s="715"/>
      <c r="J78" s="715"/>
      <c r="K78" s="715"/>
      <c r="L78" s="715"/>
      <c r="M78" s="715"/>
      <c r="N78" s="715"/>
      <c r="O78" s="715"/>
      <c r="P78" s="715"/>
      <c r="Q78" s="715"/>
      <c r="R78" s="718"/>
      <c r="S78" s="714" t="s">
        <v>858</v>
      </c>
      <c r="T78" s="715"/>
      <c r="U78" s="715"/>
      <c r="V78" s="715"/>
      <c r="W78" s="715"/>
      <c r="X78" s="715"/>
      <c r="Y78" s="715"/>
      <c r="Z78" s="715"/>
      <c r="AA78" s="715"/>
      <c r="AB78" s="715"/>
    </row>
    <row r="79" spans="1:28" ht="15" thickBot="1" x14ac:dyDescent="0.4">
      <c r="A79" s="280"/>
      <c r="B79" s="716"/>
      <c r="C79" s="717"/>
      <c r="D79" s="717"/>
      <c r="E79" s="717"/>
      <c r="F79" s="717"/>
      <c r="G79" s="717"/>
      <c r="H79" s="717"/>
      <c r="I79" s="717"/>
      <c r="J79" s="717"/>
      <c r="K79" s="717"/>
      <c r="L79" s="717"/>
      <c r="M79" s="717"/>
      <c r="N79" s="717"/>
      <c r="O79" s="717"/>
      <c r="P79" s="717"/>
      <c r="Q79" s="717"/>
      <c r="R79" s="719"/>
      <c r="S79" s="716"/>
      <c r="T79" s="717"/>
      <c r="U79" s="717"/>
      <c r="V79" s="717"/>
      <c r="W79" s="717"/>
      <c r="X79" s="717"/>
      <c r="Y79" s="717"/>
      <c r="Z79" s="717"/>
      <c r="AA79" s="717"/>
      <c r="AB79" s="717"/>
    </row>
    <row r="80" spans="1:28" ht="15" thickBot="1" x14ac:dyDescent="0.4">
      <c r="A80" s="280"/>
      <c r="B80" s="720">
        <v>1.61</v>
      </c>
      <c r="C80" s="721"/>
      <c r="D80" s="721"/>
      <c r="E80" s="721"/>
      <c r="F80" s="721"/>
      <c r="G80" s="722"/>
      <c r="H80" s="723" t="s">
        <v>1059</v>
      </c>
      <c r="I80" s="724"/>
      <c r="J80" s="724"/>
      <c r="K80" s="724"/>
      <c r="L80" s="724"/>
      <c r="M80" s="724"/>
      <c r="N80" s="724"/>
      <c r="O80" s="724"/>
      <c r="P80" s="724"/>
      <c r="Q80" s="724"/>
      <c r="R80" s="725"/>
      <c r="S80" s="503"/>
      <c r="T80" s="504"/>
      <c r="U80" s="504"/>
      <c r="V80" s="504"/>
      <c r="W80" s="504"/>
      <c r="X80" s="504"/>
      <c r="Y80" s="504"/>
      <c r="Z80" s="504"/>
      <c r="AA80" s="504"/>
      <c r="AB80" s="504"/>
    </row>
    <row r="81" spans="1:28" ht="15" thickBot="1" x14ac:dyDescent="0.4">
      <c r="A81" s="280"/>
      <c r="B81" s="700"/>
      <c r="C81" s="701"/>
      <c r="D81" s="701"/>
      <c r="E81" s="701"/>
      <c r="F81" s="701"/>
      <c r="G81" s="701"/>
      <c r="H81" s="701"/>
      <c r="I81" s="701"/>
      <c r="J81" s="701"/>
      <c r="K81" s="701"/>
      <c r="L81" s="701"/>
      <c r="M81" s="701"/>
      <c r="N81" s="701"/>
      <c r="O81" s="701"/>
      <c r="P81" s="701"/>
      <c r="Q81" s="701"/>
      <c r="R81" s="701"/>
      <c r="S81" s="701"/>
      <c r="T81" s="701"/>
      <c r="U81" s="701"/>
      <c r="V81" s="701"/>
      <c r="W81" s="701"/>
      <c r="X81" s="701"/>
      <c r="Y81" s="701"/>
      <c r="Z81" s="701"/>
      <c r="AA81" s="701"/>
      <c r="AB81" s="701"/>
    </row>
    <row r="82" spans="1:28" x14ac:dyDescent="0.35">
      <c r="A82" s="280"/>
      <c r="B82" s="702" t="s">
        <v>861</v>
      </c>
      <c r="C82" s="703"/>
      <c r="D82" s="703"/>
      <c r="E82" s="703"/>
      <c r="F82" s="703"/>
      <c r="G82" s="703"/>
      <c r="H82" s="704"/>
      <c r="I82" s="708" t="s">
        <v>1548</v>
      </c>
      <c r="J82" s="709"/>
      <c r="K82" s="709"/>
      <c r="L82" s="709"/>
      <c r="M82" s="709"/>
      <c r="N82" s="709"/>
      <c r="O82" s="709"/>
      <c r="P82" s="710"/>
      <c r="Q82" s="702" t="s">
        <v>863</v>
      </c>
      <c r="R82" s="703"/>
      <c r="S82" s="703"/>
      <c r="T82" s="703"/>
      <c r="U82" s="704"/>
      <c r="V82" s="784" t="s">
        <v>1563</v>
      </c>
      <c r="W82" s="785"/>
      <c r="X82" s="785"/>
      <c r="Y82" s="785"/>
      <c r="Z82" s="785"/>
      <c r="AA82" s="785"/>
      <c r="AB82" s="785"/>
    </row>
    <row r="83" spans="1:28" x14ac:dyDescent="0.35">
      <c r="A83" s="280"/>
      <c r="B83" s="705"/>
      <c r="C83" s="706"/>
      <c r="D83" s="706"/>
      <c r="E83" s="706"/>
      <c r="F83" s="706"/>
      <c r="G83" s="706"/>
      <c r="H83" s="707"/>
      <c r="I83" s="711"/>
      <c r="J83" s="712"/>
      <c r="K83" s="712"/>
      <c r="L83" s="712"/>
      <c r="M83" s="712"/>
      <c r="N83" s="712"/>
      <c r="O83" s="712"/>
      <c r="P83" s="713"/>
      <c r="Q83" s="705"/>
      <c r="R83" s="706"/>
      <c r="S83" s="706"/>
      <c r="T83" s="706"/>
      <c r="U83" s="707"/>
      <c r="V83" s="787"/>
      <c r="W83" s="788"/>
      <c r="X83" s="788"/>
      <c r="Y83" s="788"/>
      <c r="Z83" s="788"/>
      <c r="AA83" s="788"/>
      <c r="AB83" s="788"/>
    </row>
    <row r="84" spans="1:28" x14ac:dyDescent="0.35">
      <c r="A84" s="280"/>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row>
    <row r="85" spans="1:28" x14ac:dyDescent="0.35">
      <c r="A85" s="280"/>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row>
    <row r="86" spans="1:28" x14ac:dyDescent="0.35">
      <c r="A86" s="280"/>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row>
    <row r="87" spans="1:28" x14ac:dyDescent="0.35">
      <c r="A87" s="280"/>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row>
    <row r="88" spans="1:28" x14ac:dyDescent="0.35">
      <c r="A88" s="280"/>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row>
    <row r="89" spans="1:28" x14ac:dyDescent="0.35">
      <c r="A89" s="280"/>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row>
    <row r="90" spans="1:28" x14ac:dyDescent="0.35">
      <c r="A90" s="280"/>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row>
    <row r="91" spans="1:28" x14ac:dyDescent="0.35">
      <c r="A91" s="280"/>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row>
    <row r="92" spans="1:28" x14ac:dyDescent="0.35">
      <c r="A92" s="280"/>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row>
    <row r="93" spans="1:28" x14ac:dyDescent="0.35">
      <c r="A93" s="280"/>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row>
    <row r="94" spans="1:28" x14ac:dyDescent="0.35">
      <c r="A94" s="280"/>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row>
    <row r="95" spans="1:28" x14ac:dyDescent="0.35">
      <c r="A95" s="280"/>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row>
    <row r="96" spans="1:28" x14ac:dyDescent="0.35">
      <c r="A96" s="280"/>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row>
    <row r="97" spans="1:28" x14ac:dyDescent="0.35">
      <c r="A97" s="280"/>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row>
    <row r="98" spans="1:28" x14ac:dyDescent="0.35">
      <c r="A98" s="280"/>
      <c r="B98" s="280"/>
      <c r="C98" s="280"/>
      <c r="D98" s="280"/>
      <c r="E98" s="280"/>
      <c r="F98" s="280"/>
      <c r="G98" s="280"/>
      <c r="H98" s="280"/>
      <c r="I98" s="280"/>
      <c r="J98" s="280"/>
      <c r="K98" s="280"/>
      <c r="L98" s="280"/>
      <c r="M98" s="280"/>
      <c r="N98" s="280"/>
      <c r="O98" s="280"/>
      <c r="P98" s="280"/>
      <c r="Q98" s="280"/>
      <c r="R98" s="280"/>
      <c r="S98" s="280"/>
      <c r="T98" s="280"/>
      <c r="U98" s="280"/>
      <c r="V98" s="280"/>
      <c r="W98" s="280"/>
      <c r="X98" s="280"/>
      <c r="Y98" s="280"/>
      <c r="Z98" s="280"/>
      <c r="AA98" s="280"/>
      <c r="AB98" s="280"/>
    </row>
    <row r="99" spans="1:28" x14ac:dyDescent="0.35">
      <c r="A99" s="280"/>
      <c r="B99" s="280"/>
      <c r="C99" s="280"/>
      <c r="D99" s="280"/>
      <c r="E99" s="280"/>
      <c r="F99" s="280"/>
      <c r="G99" s="280"/>
      <c r="H99" s="280"/>
      <c r="I99" s="280"/>
      <c r="J99" s="280"/>
      <c r="K99" s="280"/>
      <c r="L99" s="280"/>
      <c r="M99" s="280"/>
      <c r="N99" s="280"/>
      <c r="O99" s="280"/>
      <c r="P99" s="280"/>
      <c r="Q99" s="280"/>
      <c r="R99" s="280"/>
      <c r="S99" s="280"/>
      <c r="T99" s="280"/>
      <c r="U99" s="280"/>
      <c r="V99" s="280"/>
      <c r="W99" s="280"/>
      <c r="X99" s="280"/>
      <c r="Y99" s="280"/>
      <c r="Z99" s="280"/>
      <c r="AA99" s="280"/>
      <c r="AB99" s="280"/>
    </row>
    <row r="100" spans="1:28" x14ac:dyDescent="0.35">
      <c r="A100" s="280"/>
      <c r="B100" s="280"/>
      <c r="C100" s="280"/>
      <c r="D100" s="280"/>
      <c r="E100" s="280"/>
      <c r="F100" s="280"/>
      <c r="G100" s="280"/>
      <c r="H100" s="280"/>
      <c r="I100" s="280"/>
      <c r="J100" s="280"/>
      <c r="K100" s="280"/>
      <c r="L100" s="280"/>
      <c r="M100" s="280"/>
      <c r="N100" s="280"/>
      <c r="O100" s="280"/>
      <c r="P100" s="280"/>
      <c r="Q100" s="280"/>
      <c r="R100" s="280"/>
      <c r="S100" s="280"/>
      <c r="T100" s="280"/>
      <c r="U100" s="280"/>
      <c r="V100" s="280"/>
      <c r="W100" s="280"/>
      <c r="X100" s="280"/>
      <c r="Y100" s="280"/>
      <c r="Z100" s="280"/>
      <c r="AA100" s="280"/>
      <c r="AB100" s="280"/>
    </row>
    <row r="101" spans="1:28" x14ac:dyDescent="0.35">
      <c r="A101" s="280"/>
      <c r="B101" s="280"/>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c r="AB101" s="280"/>
    </row>
    <row r="102" spans="1:28" x14ac:dyDescent="0.35">
      <c r="A102" s="280"/>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row>
    <row r="103" spans="1:28" x14ac:dyDescent="0.35">
      <c r="A103" s="280"/>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row>
    <row r="104" spans="1:28" x14ac:dyDescent="0.35">
      <c r="A104" s="280"/>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row>
    <row r="105" spans="1:28" x14ac:dyDescent="0.35">
      <c r="A105" s="280"/>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row>
    <row r="106" spans="1:28" x14ac:dyDescent="0.35">
      <c r="A106" s="280"/>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row>
    <row r="107" spans="1:28" x14ac:dyDescent="0.35">
      <c r="A107" s="280"/>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row>
    <row r="108" spans="1:28" x14ac:dyDescent="0.35">
      <c r="A108" s="280"/>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row>
  </sheetData>
  <mergeCells count="186">
    <mergeCell ref="B5:AB5"/>
    <mergeCell ref="B6:H7"/>
    <mergeCell ref="I6:I7"/>
    <mergeCell ref="J6:K7"/>
    <mergeCell ref="L6:AB7"/>
    <mergeCell ref="B8:AB8"/>
    <mergeCell ref="B1:D1"/>
    <mergeCell ref="E1:G1"/>
    <mergeCell ref="B2:G4"/>
    <mergeCell ref="H2:AB2"/>
    <mergeCell ref="H3:O3"/>
    <mergeCell ref="P3:AB3"/>
    <mergeCell ref="H4:AB4"/>
    <mergeCell ref="Z12:AB12"/>
    <mergeCell ref="B13:AB13"/>
    <mergeCell ref="B14:H15"/>
    <mergeCell ref="I14:U15"/>
    <mergeCell ref="V14:AB14"/>
    <mergeCell ref="V15:AB15"/>
    <mergeCell ref="B9:H9"/>
    <mergeCell ref="I9:AB9"/>
    <mergeCell ref="B10:AB10"/>
    <mergeCell ref="B11:H12"/>
    <mergeCell ref="I11:P12"/>
    <mergeCell ref="Q11:U11"/>
    <mergeCell ref="V11:Y11"/>
    <mergeCell ref="Z11:AB11"/>
    <mergeCell ref="Q12:U12"/>
    <mergeCell ref="V12:Y12"/>
    <mergeCell ref="B20:AB20"/>
    <mergeCell ref="B21:G21"/>
    <mergeCell ref="H21:J21"/>
    <mergeCell ref="K21:T21"/>
    <mergeCell ref="U21:AB21"/>
    <mergeCell ref="B22:AB22"/>
    <mergeCell ref="B16:AB16"/>
    <mergeCell ref="B17:H17"/>
    <mergeCell ref="I17:AB17"/>
    <mergeCell ref="B18:AB18"/>
    <mergeCell ref="B19:H19"/>
    <mergeCell ref="I19:AB19"/>
    <mergeCell ref="B27:AB27"/>
    <mergeCell ref="B28:H29"/>
    <mergeCell ref="I28:L29"/>
    <mergeCell ref="M28:W28"/>
    <mergeCell ref="X28:AB28"/>
    <mergeCell ref="M29:W29"/>
    <mergeCell ref="X29:AB29"/>
    <mergeCell ref="B23:H23"/>
    <mergeCell ref="I23:AB23"/>
    <mergeCell ref="B24:AB24"/>
    <mergeCell ref="B25:L25"/>
    <mergeCell ref="N25:AB25"/>
    <mergeCell ref="B26:M26"/>
    <mergeCell ref="N26:AB26"/>
    <mergeCell ref="Z32:AB32"/>
    <mergeCell ref="K33:N33"/>
    <mergeCell ref="O33:R33"/>
    <mergeCell ref="S33:T33"/>
    <mergeCell ref="U33:W33"/>
    <mergeCell ref="X33:Y33"/>
    <mergeCell ref="Z33:AB33"/>
    <mergeCell ref="B30:AB30"/>
    <mergeCell ref="B31:J33"/>
    <mergeCell ref="K31:R31"/>
    <mergeCell ref="S31:W31"/>
    <mergeCell ref="X31:AB31"/>
    <mergeCell ref="K32:N32"/>
    <mergeCell ref="O32:R32"/>
    <mergeCell ref="S32:T32"/>
    <mergeCell ref="U32:W32"/>
    <mergeCell ref="X32:Y32"/>
    <mergeCell ref="B38:G38"/>
    <mergeCell ref="K38:AB38"/>
    <mergeCell ref="B39:G39"/>
    <mergeCell ref="K39:AB39"/>
    <mergeCell ref="B40:G40"/>
    <mergeCell ref="K40:AB40"/>
    <mergeCell ref="B34:AB34"/>
    <mergeCell ref="B35:AB35"/>
    <mergeCell ref="B36:G36"/>
    <mergeCell ref="K36:AB36"/>
    <mergeCell ref="B37:G37"/>
    <mergeCell ref="K37:AB37"/>
    <mergeCell ref="B44:G44"/>
    <mergeCell ref="K44:AB44"/>
    <mergeCell ref="B45:G45"/>
    <mergeCell ref="K45:AB45"/>
    <mergeCell ref="B46:G46"/>
    <mergeCell ref="K46:AB46"/>
    <mergeCell ref="B41:G41"/>
    <mergeCell ref="K41:AB41"/>
    <mergeCell ref="B42:G42"/>
    <mergeCell ref="K42:AB42"/>
    <mergeCell ref="B43:G43"/>
    <mergeCell ref="K43:AB43"/>
    <mergeCell ref="A63:A64"/>
    <mergeCell ref="B63:G64"/>
    <mergeCell ref="H63:I63"/>
    <mergeCell ref="H64:I64"/>
    <mergeCell ref="J63:M63"/>
    <mergeCell ref="J64:M64"/>
    <mergeCell ref="B47:G47"/>
    <mergeCell ref="K47:AB47"/>
    <mergeCell ref="B48:G48"/>
    <mergeCell ref="K48:AB48"/>
    <mergeCell ref="B49:G49"/>
    <mergeCell ref="K49:AB49"/>
    <mergeCell ref="N63:U64"/>
    <mergeCell ref="V63:AB64"/>
    <mergeCell ref="B65:G65"/>
    <mergeCell ref="H65:I65"/>
    <mergeCell ref="J65:M65"/>
    <mergeCell ref="N65:U65"/>
    <mergeCell ref="V65:AB65"/>
    <mergeCell ref="B50:AB50"/>
    <mergeCell ref="B51:AB51"/>
    <mergeCell ref="B52:AB61"/>
    <mergeCell ref="B62:AB62"/>
    <mergeCell ref="B66:G66"/>
    <mergeCell ref="H66:I66"/>
    <mergeCell ref="J66:M66"/>
    <mergeCell ref="N66:U66"/>
    <mergeCell ref="V66:AB66"/>
    <mergeCell ref="B67:G67"/>
    <mergeCell ref="H67:I67"/>
    <mergeCell ref="J67:M67"/>
    <mergeCell ref="N67:U67"/>
    <mergeCell ref="V67:AB67"/>
    <mergeCell ref="B68:G68"/>
    <mergeCell ref="H68:I68"/>
    <mergeCell ref="J68:M68"/>
    <mergeCell ref="N68:U68"/>
    <mergeCell ref="V68:AB68"/>
    <mergeCell ref="B69:G69"/>
    <mergeCell ref="H69:I69"/>
    <mergeCell ref="J69:M69"/>
    <mergeCell ref="N69:U69"/>
    <mergeCell ref="V69:AB69"/>
    <mergeCell ref="B70:G70"/>
    <mergeCell ref="H70:I70"/>
    <mergeCell ref="J70:M70"/>
    <mergeCell ref="N70:U70"/>
    <mergeCell ref="V70:AB70"/>
    <mergeCell ref="B71:G71"/>
    <mergeCell ref="H71:I71"/>
    <mergeCell ref="J71:M71"/>
    <mergeCell ref="N71:U71"/>
    <mergeCell ref="V71:AB71"/>
    <mergeCell ref="B72:G72"/>
    <mergeCell ref="H72:I72"/>
    <mergeCell ref="J72:M72"/>
    <mergeCell ref="N72:U72"/>
    <mergeCell ref="V72:AB72"/>
    <mergeCell ref="B73:G73"/>
    <mergeCell ref="H73:I73"/>
    <mergeCell ref="J73:M73"/>
    <mergeCell ref="N73:U73"/>
    <mergeCell ref="V73:AB73"/>
    <mergeCell ref="B76:G76"/>
    <mergeCell ref="H76:I76"/>
    <mergeCell ref="J76:M76"/>
    <mergeCell ref="N76:U76"/>
    <mergeCell ref="V76:AB76"/>
    <mergeCell ref="B77:AB77"/>
    <mergeCell ref="B74:G74"/>
    <mergeCell ref="H74:I74"/>
    <mergeCell ref="J74:M74"/>
    <mergeCell ref="N74:U74"/>
    <mergeCell ref="V74:AB74"/>
    <mergeCell ref="B75:G75"/>
    <mergeCell ref="H75:I75"/>
    <mergeCell ref="J75:M75"/>
    <mergeCell ref="N75:U75"/>
    <mergeCell ref="V75:AB75"/>
    <mergeCell ref="B81:AB81"/>
    <mergeCell ref="B82:H83"/>
    <mergeCell ref="I82:P83"/>
    <mergeCell ref="Q82:U83"/>
    <mergeCell ref="V82:AB83"/>
    <mergeCell ref="B78:G79"/>
    <mergeCell ref="H78:R79"/>
    <mergeCell ref="S78:AB79"/>
    <mergeCell ref="B80:G80"/>
    <mergeCell ref="H80:R80"/>
    <mergeCell ref="S80:AB80"/>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B108"/>
  <sheetViews>
    <sheetView topLeftCell="F46" workbookViewId="0">
      <selection activeCell="B52" sqref="B52:AB61"/>
    </sheetView>
  </sheetViews>
  <sheetFormatPr baseColWidth="10" defaultRowHeight="14.5" x14ac:dyDescent="0.35"/>
  <sheetData>
    <row r="1" spans="1:28" ht="15" thickBot="1" x14ac:dyDescent="0.4">
      <c r="A1" s="280"/>
      <c r="B1" s="518"/>
      <c r="C1" s="518"/>
      <c r="D1" s="518"/>
      <c r="E1" s="518"/>
      <c r="F1" s="518"/>
      <c r="G1" s="518"/>
      <c r="H1" s="280"/>
      <c r="I1" s="280"/>
      <c r="J1" s="280"/>
      <c r="K1" s="280"/>
      <c r="L1" s="280"/>
      <c r="M1" s="280"/>
      <c r="N1" s="280"/>
      <c r="O1" s="280"/>
      <c r="P1" s="280"/>
      <c r="Q1" s="280"/>
      <c r="R1" s="280"/>
      <c r="S1" s="280"/>
      <c r="T1" s="280"/>
      <c r="U1" s="280"/>
      <c r="V1" s="280"/>
      <c r="W1" s="280"/>
      <c r="X1" s="280"/>
      <c r="Y1" s="280"/>
      <c r="Z1" s="280"/>
      <c r="AA1" s="280"/>
      <c r="AB1" s="280"/>
    </row>
    <row r="2" spans="1:28" x14ac:dyDescent="0.35">
      <c r="A2" s="280"/>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row>
    <row r="3" spans="1:28" x14ac:dyDescent="0.35">
      <c r="A3" s="280"/>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row>
    <row r="4" spans="1:28" ht="15" thickBot="1" x14ac:dyDescent="0.4">
      <c r="A4" s="280"/>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row>
    <row r="5" spans="1:28" ht="15" thickBot="1" x14ac:dyDescent="0.4">
      <c r="A5" s="280"/>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row>
    <row r="6" spans="1:28" x14ac:dyDescent="0.35">
      <c r="A6" s="280"/>
      <c r="B6" s="488" t="s">
        <v>820</v>
      </c>
      <c r="C6" s="489"/>
      <c r="D6" s="489"/>
      <c r="E6" s="489"/>
      <c r="F6" s="489"/>
      <c r="G6" s="489"/>
      <c r="H6" s="490"/>
      <c r="I6" s="2343" t="s">
        <v>1538</v>
      </c>
      <c r="J6" s="488" t="s">
        <v>4</v>
      </c>
      <c r="K6" s="490"/>
      <c r="L6" s="544" t="s">
        <v>1539</v>
      </c>
      <c r="M6" s="545"/>
      <c r="N6" s="545"/>
      <c r="O6" s="545"/>
      <c r="P6" s="545"/>
      <c r="Q6" s="545"/>
      <c r="R6" s="545"/>
      <c r="S6" s="545"/>
      <c r="T6" s="545"/>
      <c r="U6" s="545"/>
      <c r="V6" s="545"/>
      <c r="W6" s="545"/>
      <c r="X6" s="545"/>
      <c r="Y6" s="545"/>
      <c r="Z6" s="545"/>
      <c r="AA6" s="545"/>
      <c r="AB6" s="545"/>
    </row>
    <row r="7" spans="1:28" ht="15" thickBot="1" x14ac:dyDescent="0.4">
      <c r="A7" s="280"/>
      <c r="B7" s="491"/>
      <c r="C7" s="492"/>
      <c r="D7" s="492"/>
      <c r="E7" s="492"/>
      <c r="F7" s="492"/>
      <c r="G7" s="492"/>
      <c r="H7" s="493"/>
      <c r="I7" s="2344"/>
      <c r="J7" s="491"/>
      <c r="K7" s="493"/>
      <c r="L7" s="546"/>
      <c r="M7" s="547"/>
      <c r="N7" s="547"/>
      <c r="O7" s="547"/>
      <c r="P7" s="547"/>
      <c r="Q7" s="547"/>
      <c r="R7" s="547"/>
      <c r="S7" s="547"/>
      <c r="T7" s="547"/>
      <c r="U7" s="547"/>
      <c r="V7" s="547"/>
      <c r="W7" s="547"/>
      <c r="X7" s="547"/>
      <c r="Y7" s="547"/>
      <c r="Z7" s="547"/>
      <c r="AA7" s="547"/>
      <c r="AB7" s="547"/>
    </row>
    <row r="8" spans="1:28" ht="15" thickBot="1" x14ac:dyDescent="0.4">
      <c r="A8" s="280"/>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row>
    <row r="9" spans="1:28" ht="15" thickBot="1" x14ac:dyDescent="0.4">
      <c r="A9" s="280"/>
      <c r="B9" s="500" t="s">
        <v>822</v>
      </c>
      <c r="C9" s="501"/>
      <c r="D9" s="501"/>
      <c r="E9" s="501"/>
      <c r="F9" s="501"/>
      <c r="G9" s="501"/>
      <c r="H9" s="502"/>
      <c r="I9" s="539" t="s">
        <v>948</v>
      </c>
      <c r="J9" s="540"/>
      <c r="K9" s="540"/>
      <c r="L9" s="540"/>
      <c r="M9" s="540"/>
      <c r="N9" s="540"/>
      <c r="O9" s="540"/>
      <c r="P9" s="540"/>
      <c r="Q9" s="540"/>
      <c r="R9" s="540"/>
      <c r="S9" s="540"/>
      <c r="T9" s="540"/>
      <c r="U9" s="540"/>
      <c r="V9" s="540"/>
      <c r="W9" s="540"/>
      <c r="X9" s="540"/>
      <c r="Y9" s="540"/>
      <c r="Z9" s="540"/>
      <c r="AA9" s="540"/>
      <c r="AB9" s="540"/>
    </row>
    <row r="10" spans="1:28" ht="15" thickBot="1" x14ac:dyDescent="0.4">
      <c r="A10" s="280"/>
      <c r="B10" s="537"/>
      <c r="C10" s="538"/>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538"/>
    </row>
    <row r="11" spans="1:28" ht="15" thickBot="1" x14ac:dyDescent="0.4">
      <c r="A11" s="280"/>
      <c r="B11" s="488" t="s">
        <v>5</v>
      </c>
      <c r="C11" s="489"/>
      <c r="D11" s="489"/>
      <c r="E11" s="489"/>
      <c r="F11" s="489"/>
      <c r="G11" s="489"/>
      <c r="H11" s="490"/>
      <c r="I11" s="548" t="s">
        <v>552</v>
      </c>
      <c r="J11" s="549"/>
      <c r="K11" s="549"/>
      <c r="L11" s="549"/>
      <c r="M11" s="549"/>
      <c r="N11" s="549"/>
      <c r="O11" s="549"/>
      <c r="P11" s="550"/>
      <c r="Q11" s="500" t="s">
        <v>460</v>
      </c>
      <c r="R11" s="501"/>
      <c r="S11" s="501"/>
      <c r="T11" s="501"/>
      <c r="U11" s="502"/>
      <c r="V11" s="500" t="s">
        <v>7</v>
      </c>
      <c r="W11" s="501"/>
      <c r="X11" s="501"/>
      <c r="Y11" s="502"/>
      <c r="Z11" s="500" t="s">
        <v>8</v>
      </c>
      <c r="AA11" s="501"/>
      <c r="AB11" s="501"/>
    </row>
    <row r="12" spans="1:28" ht="15" thickBot="1" x14ac:dyDescent="0.4">
      <c r="A12" s="280"/>
      <c r="B12" s="491"/>
      <c r="C12" s="492"/>
      <c r="D12" s="492"/>
      <c r="E12" s="492"/>
      <c r="F12" s="492"/>
      <c r="G12" s="492"/>
      <c r="H12" s="493"/>
      <c r="I12" s="551"/>
      <c r="J12" s="552"/>
      <c r="K12" s="552"/>
      <c r="L12" s="552"/>
      <c r="M12" s="552"/>
      <c r="N12" s="552"/>
      <c r="O12" s="552"/>
      <c r="P12" s="553"/>
      <c r="Q12" s="517" t="s">
        <v>266</v>
      </c>
      <c r="R12" s="485"/>
      <c r="S12" s="485"/>
      <c r="T12" s="485"/>
      <c r="U12" s="541"/>
      <c r="V12" s="517" t="s">
        <v>553</v>
      </c>
      <c r="W12" s="485"/>
      <c r="X12" s="485"/>
      <c r="Y12" s="541"/>
      <c r="Z12" s="517">
        <v>1</v>
      </c>
      <c r="AA12" s="485"/>
      <c r="AB12" s="485"/>
    </row>
    <row r="13" spans="1:28" ht="15" thickBot="1" x14ac:dyDescent="0.4">
      <c r="A13" s="280"/>
      <c r="B13" s="486"/>
      <c r="C13" s="487"/>
      <c r="D13" s="487"/>
      <c r="E13" s="487"/>
      <c r="F13" s="487"/>
      <c r="G13" s="487"/>
      <c r="H13" s="487"/>
      <c r="I13" s="487"/>
      <c r="J13" s="487"/>
      <c r="K13" s="487"/>
      <c r="L13" s="487"/>
      <c r="M13" s="487"/>
      <c r="N13" s="487"/>
      <c r="O13" s="487"/>
      <c r="P13" s="487"/>
      <c r="Q13" s="487"/>
      <c r="R13" s="487"/>
      <c r="S13" s="487"/>
      <c r="T13" s="487"/>
      <c r="U13" s="487"/>
      <c r="V13" s="487"/>
      <c r="W13" s="487"/>
      <c r="X13" s="487"/>
      <c r="Y13" s="487"/>
      <c r="Z13" s="487"/>
      <c r="AA13" s="487"/>
      <c r="AB13" s="487"/>
    </row>
    <row r="14" spans="1:28" ht="15" thickBot="1" x14ac:dyDescent="0.4">
      <c r="A14" s="280"/>
      <c r="B14" s="488" t="s">
        <v>10</v>
      </c>
      <c r="C14" s="489"/>
      <c r="D14" s="489"/>
      <c r="E14" s="489"/>
      <c r="F14" s="489"/>
      <c r="G14" s="489"/>
      <c r="H14" s="490"/>
      <c r="I14" s="508" t="s">
        <v>554</v>
      </c>
      <c r="J14" s="509"/>
      <c r="K14" s="509"/>
      <c r="L14" s="509"/>
      <c r="M14" s="509"/>
      <c r="N14" s="509"/>
      <c r="O14" s="509"/>
      <c r="P14" s="509"/>
      <c r="Q14" s="509"/>
      <c r="R14" s="509"/>
      <c r="S14" s="509"/>
      <c r="T14" s="509"/>
      <c r="U14" s="510"/>
      <c r="V14" s="500" t="s">
        <v>824</v>
      </c>
      <c r="W14" s="501"/>
      <c r="X14" s="501"/>
      <c r="Y14" s="501"/>
      <c r="Z14" s="501"/>
      <c r="AA14" s="501"/>
      <c r="AB14" s="501"/>
    </row>
    <row r="15" spans="1:28" ht="15" thickBot="1" x14ac:dyDescent="0.4">
      <c r="A15" s="280"/>
      <c r="B15" s="491"/>
      <c r="C15" s="492"/>
      <c r="D15" s="492"/>
      <c r="E15" s="492"/>
      <c r="F15" s="492"/>
      <c r="G15" s="492"/>
      <c r="H15" s="493"/>
      <c r="I15" s="511"/>
      <c r="J15" s="512"/>
      <c r="K15" s="512"/>
      <c r="L15" s="512"/>
      <c r="M15" s="512"/>
      <c r="N15" s="512"/>
      <c r="O15" s="512"/>
      <c r="P15" s="512"/>
      <c r="Q15" s="512"/>
      <c r="R15" s="512"/>
      <c r="S15" s="512"/>
      <c r="T15" s="512"/>
      <c r="U15" s="513"/>
      <c r="V15" s="514" t="s">
        <v>20</v>
      </c>
      <c r="W15" s="515"/>
      <c r="X15" s="515"/>
      <c r="Y15" s="515"/>
      <c r="Z15" s="515"/>
      <c r="AA15" s="515"/>
      <c r="AB15" s="515"/>
    </row>
    <row r="16" spans="1:28" ht="15" thickBot="1" x14ac:dyDescent="0.4">
      <c r="A16" s="280"/>
      <c r="B16" s="486"/>
      <c r="C16" s="487"/>
      <c r="D16" s="487"/>
      <c r="E16" s="487"/>
      <c r="F16" s="487"/>
      <c r="G16" s="487"/>
      <c r="H16" s="487"/>
      <c r="I16" s="487"/>
      <c r="J16" s="487"/>
      <c r="K16" s="487"/>
      <c r="L16" s="487"/>
      <c r="M16" s="487"/>
      <c r="N16" s="487"/>
      <c r="O16" s="487"/>
      <c r="P16" s="487"/>
      <c r="Q16" s="487"/>
      <c r="R16" s="487"/>
      <c r="S16" s="487"/>
      <c r="T16" s="487"/>
      <c r="U16" s="487"/>
      <c r="V16" s="487"/>
      <c r="W16" s="487"/>
      <c r="X16" s="487"/>
      <c r="Y16" s="487"/>
      <c r="Z16" s="487"/>
      <c r="AA16" s="487"/>
      <c r="AB16" s="487"/>
    </row>
    <row r="17" spans="1:28" ht="28" customHeight="1" thickBot="1" x14ac:dyDescent="0.4">
      <c r="A17" s="280"/>
      <c r="B17" s="500" t="s">
        <v>13</v>
      </c>
      <c r="C17" s="501"/>
      <c r="D17" s="501"/>
      <c r="E17" s="501"/>
      <c r="F17" s="501"/>
      <c r="G17" s="501"/>
      <c r="H17" s="502"/>
      <c r="I17" s="517" t="s">
        <v>555</v>
      </c>
      <c r="J17" s="485"/>
      <c r="K17" s="485"/>
      <c r="L17" s="485"/>
      <c r="M17" s="485"/>
      <c r="N17" s="485"/>
      <c r="O17" s="485"/>
      <c r="P17" s="485"/>
      <c r="Q17" s="485"/>
      <c r="R17" s="485"/>
      <c r="S17" s="485"/>
      <c r="T17" s="485"/>
      <c r="U17" s="485"/>
      <c r="V17" s="485"/>
      <c r="W17" s="485"/>
      <c r="X17" s="485"/>
      <c r="Y17" s="485"/>
      <c r="Z17" s="485"/>
      <c r="AA17" s="485"/>
      <c r="AB17" s="485"/>
    </row>
    <row r="18" spans="1:28" ht="15" thickBot="1" x14ac:dyDescent="0.4">
      <c r="A18" s="280"/>
      <c r="B18" s="486"/>
      <c r="C18" s="487"/>
      <c r="D18" s="487"/>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487"/>
    </row>
    <row r="19" spans="1:28" ht="28" customHeight="1" thickBot="1" x14ac:dyDescent="0.4">
      <c r="A19" s="280"/>
      <c r="B19" s="500" t="s">
        <v>826</v>
      </c>
      <c r="C19" s="501"/>
      <c r="D19" s="501"/>
      <c r="E19" s="501"/>
      <c r="F19" s="501"/>
      <c r="G19" s="501"/>
      <c r="H19" s="502"/>
      <c r="I19" s="517" t="s">
        <v>556</v>
      </c>
      <c r="J19" s="485"/>
      <c r="K19" s="485"/>
      <c r="L19" s="485"/>
      <c r="M19" s="485"/>
      <c r="N19" s="485"/>
      <c r="O19" s="485"/>
      <c r="P19" s="485"/>
      <c r="Q19" s="485"/>
      <c r="R19" s="485"/>
      <c r="S19" s="485"/>
      <c r="T19" s="485"/>
      <c r="U19" s="485"/>
      <c r="V19" s="485"/>
      <c r="W19" s="485"/>
      <c r="X19" s="485"/>
      <c r="Y19" s="485"/>
      <c r="Z19" s="485"/>
      <c r="AA19" s="485"/>
      <c r="AB19" s="485"/>
    </row>
    <row r="20" spans="1:28" ht="15" thickBot="1" x14ac:dyDescent="0.4">
      <c r="A20" s="280"/>
      <c r="B20" s="486"/>
      <c r="C20" s="487"/>
      <c r="D20" s="487"/>
      <c r="E20" s="487"/>
      <c r="F20" s="487"/>
      <c r="G20" s="487"/>
      <c r="H20" s="487"/>
      <c r="I20" s="487"/>
      <c r="J20" s="487"/>
      <c r="K20" s="487"/>
      <c r="L20" s="487"/>
      <c r="M20" s="487"/>
      <c r="N20" s="487"/>
      <c r="O20" s="487"/>
      <c r="P20" s="487"/>
      <c r="Q20" s="487"/>
      <c r="R20" s="487"/>
      <c r="S20" s="487"/>
      <c r="T20" s="487"/>
      <c r="U20" s="487"/>
      <c r="V20" s="487"/>
      <c r="W20" s="487"/>
      <c r="X20" s="487"/>
      <c r="Y20" s="487"/>
      <c r="Z20" s="487"/>
      <c r="AA20" s="487"/>
      <c r="AB20" s="487"/>
    </row>
    <row r="21" spans="1:28" ht="15" thickBot="1" x14ac:dyDescent="0.4">
      <c r="A21" s="280"/>
      <c r="B21" s="500" t="s">
        <v>463</v>
      </c>
      <c r="C21" s="501"/>
      <c r="D21" s="501"/>
      <c r="E21" s="501"/>
      <c r="F21" s="501"/>
      <c r="G21" s="502"/>
      <c r="H21" s="514" t="s">
        <v>21</v>
      </c>
      <c r="I21" s="515"/>
      <c r="J21" s="516"/>
      <c r="K21" s="500" t="s">
        <v>835</v>
      </c>
      <c r="L21" s="501"/>
      <c r="M21" s="501"/>
      <c r="N21" s="501"/>
      <c r="O21" s="501"/>
      <c r="P21" s="501"/>
      <c r="Q21" s="501"/>
      <c r="R21" s="501"/>
      <c r="S21" s="501"/>
      <c r="T21" s="502"/>
      <c r="U21" s="517" t="s">
        <v>251</v>
      </c>
      <c r="V21" s="485"/>
      <c r="W21" s="485"/>
      <c r="X21" s="485"/>
      <c r="Y21" s="485"/>
      <c r="Z21" s="485"/>
      <c r="AA21" s="485"/>
      <c r="AB21" s="485"/>
    </row>
    <row r="22" spans="1:28" ht="15" thickBot="1" x14ac:dyDescent="0.4">
      <c r="A22" s="280"/>
      <c r="B22" s="50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row>
    <row r="23" spans="1:28" ht="15" thickBot="1" x14ac:dyDescent="0.4">
      <c r="A23" s="280"/>
      <c r="B23" s="500" t="s">
        <v>836</v>
      </c>
      <c r="C23" s="501"/>
      <c r="D23" s="501"/>
      <c r="E23" s="501"/>
      <c r="F23" s="501"/>
      <c r="G23" s="501"/>
      <c r="H23" s="502"/>
      <c r="I23" s="517" t="s">
        <v>558</v>
      </c>
      <c r="J23" s="485"/>
      <c r="K23" s="485"/>
      <c r="L23" s="485"/>
      <c r="M23" s="485"/>
      <c r="N23" s="485"/>
      <c r="O23" s="485"/>
      <c r="P23" s="485"/>
      <c r="Q23" s="485"/>
      <c r="R23" s="485"/>
      <c r="S23" s="485"/>
      <c r="T23" s="485"/>
      <c r="U23" s="485"/>
      <c r="V23" s="485"/>
      <c r="W23" s="485"/>
      <c r="X23" s="485"/>
      <c r="Y23" s="485"/>
      <c r="Z23" s="485"/>
      <c r="AA23" s="485"/>
      <c r="AB23" s="485"/>
    </row>
    <row r="24" spans="1:28" ht="15" thickBot="1" x14ac:dyDescent="0.4">
      <c r="A24" s="280"/>
      <c r="B24" s="486"/>
      <c r="C24" s="487"/>
      <c r="D24" s="487"/>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row>
    <row r="25" spans="1:28" ht="15" thickBot="1" x14ac:dyDescent="0.4">
      <c r="A25" s="280"/>
      <c r="B25" s="500" t="s">
        <v>268</v>
      </c>
      <c r="C25" s="501"/>
      <c r="D25" s="501"/>
      <c r="E25" s="501"/>
      <c r="F25" s="501"/>
      <c r="G25" s="501"/>
      <c r="H25" s="501"/>
      <c r="I25" s="501"/>
      <c r="J25" s="501"/>
      <c r="K25" s="501"/>
      <c r="L25" s="501"/>
      <c r="M25" s="223"/>
      <c r="N25" s="500" t="s">
        <v>24</v>
      </c>
      <c r="O25" s="501"/>
      <c r="P25" s="501"/>
      <c r="Q25" s="501"/>
      <c r="R25" s="501"/>
      <c r="S25" s="501"/>
      <c r="T25" s="501"/>
      <c r="U25" s="501"/>
      <c r="V25" s="501"/>
      <c r="W25" s="501"/>
      <c r="X25" s="501"/>
      <c r="Y25" s="501"/>
      <c r="Z25" s="501"/>
      <c r="AA25" s="501"/>
      <c r="AB25" s="501"/>
    </row>
    <row r="26" spans="1:28" ht="15" thickBot="1" x14ac:dyDescent="0.4">
      <c r="A26" s="280"/>
      <c r="B26" s="486" t="s">
        <v>1541</v>
      </c>
      <c r="C26" s="487"/>
      <c r="D26" s="487"/>
      <c r="E26" s="487"/>
      <c r="F26" s="487"/>
      <c r="G26" s="487"/>
      <c r="H26" s="487"/>
      <c r="I26" s="487"/>
      <c r="J26" s="487"/>
      <c r="K26" s="487"/>
      <c r="L26" s="487"/>
      <c r="M26" s="487"/>
      <c r="N26" s="485" t="s">
        <v>950</v>
      </c>
      <c r="O26" s="485"/>
      <c r="P26" s="485"/>
      <c r="Q26" s="485"/>
      <c r="R26" s="485"/>
      <c r="S26" s="485"/>
      <c r="T26" s="485"/>
      <c r="U26" s="485"/>
      <c r="V26" s="485"/>
      <c r="W26" s="485"/>
      <c r="X26" s="485"/>
      <c r="Y26" s="485"/>
      <c r="Z26" s="485"/>
      <c r="AA26" s="485"/>
      <c r="AB26" s="485"/>
    </row>
    <row r="27" spans="1:28" ht="15" thickBot="1" x14ac:dyDescent="0.4">
      <c r="A27" s="280"/>
      <c r="B27" s="486"/>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row>
    <row r="28" spans="1:28" ht="15" thickBot="1" x14ac:dyDescent="0.4">
      <c r="A28" s="280"/>
      <c r="B28" s="488" t="s">
        <v>839</v>
      </c>
      <c r="C28" s="489"/>
      <c r="D28" s="489"/>
      <c r="E28" s="489"/>
      <c r="F28" s="489"/>
      <c r="G28" s="489"/>
      <c r="H28" s="490"/>
      <c r="I28" s="667" t="s">
        <v>51</v>
      </c>
      <c r="J28" s="668"/>
      <c r="K28" s="668"/>
      <c r="L28" s="782"/>
      <c r="M28" s="500" t="s">
        <v>22</v>
      </c>
      <c r="N28" s="501"/>
      <c r="O28" s="501"/>
      <c r="P28" s="501"/>
      <c r="Q28" s="501"/>
      <c r="R28" s="501"/>
      <c r="S28" s="501"/>
      <c r="T28" s="501"/>
      <c r="U28" s="501"/>
      <c r="V28" s="501"/>
      <c r="W28" s="502"/>
      <c r="X28" s="500" t="s">
        <v>18</v>
      </c>
      <c r="Y28" s="501"/>
      <c r="Z28" s="501"/>
      <c r="AA28" s="501"/>
      <c r="AB28" s="501"/>
    </row>
    <row r="29" spans="1:28" ht="15" thickBot="1" x14ac:dyDescent="0.4">
      <c r="A29" s="280"/>
      <c r="B29" s="491"/>
      <c r="C29" s="492"/>
      <c r="D29" s="492"/>
      <c r="E29" s="492"/>
      <c r="F29" s="492"/>
      <c r="G29" s="492"/>
      <c r="H29" s="493"/>
      <c r="I29" s="669"/>
      <c r="J29" s="670"/>
      <c r="K29" s="670"/>
      <c r="L29" s="783"/>
      <c r="M29" s="1242" t="s">
        <v>557</v>
      </c>
      <c r="N29" s="1243"/>
      <c r="O29" s="1243"/>
      <c r="P29" s="1243"/>
      <c r="Q29" s="1243"/>
      <c r="R29" s="1243"/>
      <c r="S29" s="1243"/>
      <c r="T29" s="1243"/>
      <c r="U29" s="1243"/>
      <c r="V29" s="1243"/>
      <c r="W29" s="1244"/>
      <c r="X29" s="483" t="s">
        <v>20</v>
      </c>
      <c r="Y29" s="484"/>
      <c r="Z29" s="484"/>
      <c r="AA29" s="484"/>
      <c r="AB29" s="484"/>
    </row>
    <row r="30" spans="1:28" ht="15" thickBot="1" x14ac:dyDescent="0.4">
      <c r="A30" s="280"/>
      <c r="B30" s="486"/>
      <c r="C30" s="487"/>
      <c r="D30" s="487"/>
      <c r="E30" s="487"/>
      <c r="F30" s="487"/>
      <c r="G30" s="487"/>
      <c r="H30" s="487"/>
      <c r="I30" s="487"/>
      <c r="J30" s="487"/>
      <c r="K30" s="487"/>
      <c r="L30" s="487"/>
      <c r="M30" s="487"/>
      <c r="N30" s="487"/>
      <c r="O30" s="487"/>
      <c r="P30" s="487"/>
      <c r="Q30" s="487"/>
      <c r="R30" s="487"/>
      <c r="S30" s="487"/>
      <c r="T30" s="487"/>
      <c r="U30" s="487"/>
      <c r="V30" s="487"/>
      <c r="W30" s="487"/>
      <c r="X30" s="487"/>
      <c r="Y30" s="487"/>
      <c r="Z30" s="487"/>
      <c r="AA30" s="487"/>
      <c r="AB30" s="487"/>
    </row>
    <row r="31" spans="1:28" ht="15" thickBot="1" x14ac:dyDescent="0.4">
      <c r="A31" s="280"/>
      <c r="B31" s="560" t="s">
        <v>842</v>
      </c>
      <c r="C31" s="561"/>
      <c r="D31" s="561"/>
      <c r="E31" s="561"/>
      <c r="F31" s="561"/>
      <c r="G31" s="561"/>
      <c r="H31" s="561"/>
      <c r="I31" s="561"/>
      <c r="J31" s="562"/>
      <c r="K31" s="569" t="s">
        <v>35</v>
      </c>
      <c r="L31" s="570"/>
      <c r="M31" s="570"/>
      <c r="N31" s="570"/>
      <c r="O31" s="570"/>
      <c r="P31" s="570"/>
      <c r="Q31" s="570"/>
      <c r="R31" s="571"/>
      <c r="S31" s="572" t="s">
        <v>36</v>
      </c>
      <c r="T31" s="573"/>
      <c r="U31" s="573"/>
      <c r="V31" s="573"/>
      <c r="W31" s="574"/>
      <c r="X31" s="575" t="s">
        <v>37</v>
      </c>
      <c r="Y31" s="576"/>
      <c r="Z31" s="576"/>
      <c r="AA31" s="576"/>
      <c r="AB31" s="576"/>
    </row>
    <row r="32" spans="1:28" x14ac:dyDescent="0.35">
      <c r="A32" s="280"/>
      <c r="B32" s="563"/>
      <c r="C32" s="564"/>
      <c r="D32" s="564"/>
      <c r="E32" s="564"/>
      <c r="F32" s="564"/>
      <c r="G32" s="564"/>
      <c r="H32" s="564"/>
      <c r="I32" s="564"/>
      <c r="J32" s="565"/>
      <c r="K32" s="577" t="s">
        <v>38</v>
      </c>
      <c r="L32" s="578"/>
      <c r="M32" s="578"/>
      <c r="N32" s="579"/>
      <c r="O32" s="580" t="s">
        <v>39</v>
      </c>
      <c r="P32" s="578"/>
      <c r="Q32" s="578"/>
      <c r="R32" s="579"/>
      <c r="S32" s="580" t="s">
        <v>38</v>
      </c>
      <c r="T32" s="579"/>
      <c r="U32" s="580" t="s">
        <v>39</v>
      </c>
      <c r="V32" s="578"/>
      <c r="W32" s="579"/>
      <c r="X32" s="506" t="s">
        <v>38</v>
      </c>
      <c r="Y32" s="507"/>
      <c r="Z32" s="506" t="s">
        <v>39</v>
      </c>
      <c r="AA32" s="581"/>
      <c r="AB32" s="507"/>
    </row>
    <row r="33" spans="1:28" ht="15" thickBot="1" x14ac:dyDescent="0.4">
      <c r="A33" s="280"/>
      <c r="B33" s="566"/>
      <c r="C33" s="567"/>
      <c r="D33" s="567"/>
      <c r="E33" s="567"/>
      <c r="F33" s="567"/>
      <c r="G33" s="567"/>
      <c r="H33" s="567"/>
      <c r="I33" s="567"/>
      <c r="J33" s="568"/>
      <c r="K33" s="582" t="s">
        <v>1564</v>
      </c>
      <c r="L33" s="583"/>
      <c r="M33" s="583"/>
      <c r="N33" s="584"/>
      <c r="O33" s="554">
        <v>0.05</v>
      </c>
      <c r="P33" s="555"/>
      <c r="Q33" s="555"/>
      <c r="R33" s="556"/>
      <c r="S33" s="749" t="s">
        <v>1565</v>
      </c>
      <c r="T33" s="584"/>
      <c r="U33" s="554">
        <v>0.02</v>
      </c>
      <c r="V33" s="555"/>
      <c r="W33" s="556"/>
      <c r="X33" s="749" t="s">
        <v>1566</v>
      </c>
      <c r="Y33" s="584"/>
      <c r="Z33" s="554">
        <v>0.01</v>
      </c>
      <c r="AA33" s="555"/>
      <c r="AB33" s="556"/>
    </row>
    <row r="34" spans="1:28" ht="15" thickBot="1" x14ac:dyDescent="0.4">
      <c r="A34" s="280"/>
      <c r="B34" s="486"/>
      <c r="C34" s="487"/>
      <c r="D34" s="487"/>
      <c r="E34" s="487"/>
      <c r="F34" s="487"/>
      <c r="G34" s="487"/>
      <c r="H34" s="487"/>
      <c r="I34" s="487"/>
      <c r="J34" s="487"/>
      <c r="K34" s="487"/>
      <c r="L34" s="487"/>
      <c r="M34" s="487"/>
      <c r="N34" s="487"/>
      <c r="O34" s="487"/>
      <c r="P34" s="487"/>
      <c r="Q34" s="487"/>
      <c r="R34" s="487"/>
      <c r="S34" s="487"/>
      <c r="T34" s="487"/>
      <c r="U34" s="487"/>
      <c r="V34" s="487"/>
      <c r="W34" s="487"/>
      <c r="X34" s="487"/>
      <c r="Y34" s="487"/>
      <c r="Z34" s="487"/>
      <c r="AA34" s="487"/>
      <c r="AB34" s="487"/>
    </row>
    <row r="35" spans="1:28" ht="15" thickBot="1" x14ac:dyDescent="0.4">
      <c r="A35" s="437"/>
      <c r="B35" s="488" t="s">
        <v>40</v>
      </c>
      <c r="C35" s="489"/>
      <c r="D35" s="489"/>
      <c r="E35" s="489"/>
      <c r="F35" s="489"/>
      <c r="G35" s="489"/>
      <c r="H35" s="489"/>
      <c r="I35" s="489"/>
      <c r="J35" s="489"/>
      <c r="K35" s="489"/>
      <c r="L35" s="489"/>
      <c r="M35" s="489"/>
      <c r="N35" s="489"/>
      <c r="O35" s="489"/>
      <c r="P35" s="489"/>
      <c r="Q35" s="489"/>
      <c r="R35" s="489"/>
      <c r="S35" s="489"/>
      <c r="T35" s="489"/>
      <c r="U35" s="489"/>
      <c r="V35" s="489"/>
      <c r="W35" s="489"/>
      <c r="X35" s="489"/>
      <c r="Y35" s="489"/>
      <c r="Z35" s="489"/>
      <c r="AA35" s="489"/>
      <c r="AB35" s="489"/>
    </row>
    <row r="36" spans="1:28" ht="28" x14ac:dyDescent="0.35">
      <c r="A36" s="437"/>
      <c r="B36" s="557" t="s">
        <v>41</v>
      </c>
      <c r="C36" s="558"/>
      <c r="D36" s="558"/>
      <c r="E36" s="558"/>
      <c r="F36" s="558"/>
      <c r="G36" s="559"/>
      <c r="H36" s="270" t="s">
        <v>977</v>
      </c>
      <c r="I36" s="224" t="s">
        <v>978</v>
      </c>
      <c r="J36" s="268" t="s">
        <v>42</v>
      </c>
      <c r="K36" s="557" t="s">
        <v>43</v>
      </c>
      <c r="L36" s="558"/>
      <c r="M36" s="558"/>
      <c r="N36" s="558"/>
      <c r="O36" s="558"/>
      <c r="P36" s="558"/>
      <c r="Q36" s="558"/>
      <c r="R36" s="558"/>
      <c r="S36" s="558"/>
      <c r="T36" s="558"/>
      <c r="U36" s="558"/>
      <c r="V36" s="558"/>
      <c r="W36" s="558"/>
      <c r="X36" s="558"/>
      <c r="Y36" s="558"/>
      <c r="Z36" s="558"/>
      <c r="AA36" s="558"/>
      <c r="AB36" s="559"/>
    </row>
    <row r="37" spans="1:28" ht="28" customHeight="1" x14ac:dyDescent="0.35">
      <c r="A37" s="437"/>
      <c r="B37" s="577" t="s">
        <v>148</v>
      </c>
      <c r="C37" s="578"/>
      <c r="D37" s="578"/>
      <c r="E37" s="578"/>
      <c r="F37" s="578"/>
      <c r="G37" s="579"/>
      <c r="H37" s="269">
        <v>102</v>
      </c>
      <c r="I37" s="275">
        <v>19009</v>
      </c>
      <c r="J37" s="240">
        <v>0.01</v>
      </c>
      <c r="K37" s="655" t="s">
        <v>559</v>
      </c>
      <c r="L37" s="656"/>
      <c r="M37" s="656"/>
      <c r="N37" s="656"/>
      <c r="O37" s="656"/>
      <c r="P37" s="656"/>
      <c r="Q37" s="656"/>
      <c r="R37" s="656"/>
      <c r="S37" s="656"/>
      <c r="T37" s="656"/>
      <c r="U37" s="656"/>
      <c r="V37" s="656"/>
      <c r="W37" s="656"/>
      <c r="X37" s="656"/>
      <c r="Y37" s="656"/>
      <c r="Z37" s="656"/>
      <c r="AA37" s="656"/>
      <c r="AB37" s="657"/>
    </row>
    <row r="38" spans="1:28" ht="28" customHeight="1" x14ac:dyDescent="0.35">
      <c r="A38" s="437"/>
      <c r="B38" s="577" t="s">
        <v>1544</v>
      </c>
      <c r="C38" s="578"/>
      <c r="D38" s="578"/>
      <c r="E38" s="578"/>
      <c r="F38" s="578"/>
      <c r="G38" s="579"/>
      <c r="H38" s="279">
        <v>42</v>
      </c>
      <c r="I38" s="206">
        <v>19833</v>
      </c>
      <c r="J38" s="240">
        <v>0</v>
      </c>
      <c r="K38" s="655" t="s">
        <v>559</v>
      </c>
      <c r="L38" s="656"/>
      <c r="M38" s="656"/>
      <c r="N38" s="656"/>
      <c r="O38" s="656"/>
      <c r="P38" s="656"/>
      <c r="Q38" s="656"/>
      <c r="R38" s="656"/>
      <c r="S38" s="656"/>
      <c r="T38" s="656"/>
      <c r="U38" s="656"/>
      <c r="V38" s="656"/>
      <c r="W38" s="656"/>
      <c r="X38" s="656"/>
      <c r="Y38" s="656"/>
      <c r="Z38" s="656"/>
      <c r="AA38" s="656"/>
      <c r="AB38" s="657"/>
    </row>
    <row r="39" spans="1:28" ht="28" customHeight="1" x14ac:dyDescent="0.35">
      <c r="A39" s="437"/>
      <c r="B39" s="577" t="s">
        <v>1545</v>
      </c>
      <c r="C39" s="578"/>
      <c r="D39" s="578"/>
      <c r="E39" s="578"/>
      <c r="F39" s="578"/>
      <c r="G39" s="579"/>
      <c r="H39" s="279">
        <v>46</v>
      </c>
      <c r="I39" s="206">
        <v>22349</v>
      </c>
      <c r="J39" s="240">
        <v>0</v>
      </c>
      <c r="K39" s="655" t="s">
        <v>559</v>
      </c>
      <c r="L39" s="656"/>
      <c r="M39" s="656"/>
      <c r="N39" s="656"/>
      <c r="O39" s="656"/>
      <c r="P39" s="656"/>
      <c r="Q39" s="656"/>
      <c r="R39" s="656"/>
      <c r="S39" s="656"/>
      <c r="T39" s="656"/>
      <c r="U39" s="656"/>
      <c r="V39" s="656"/>
      <c r="W39" s="656"/>
      <c r="X39" s="656"/>
      <c r="Y39" s="656"/>
      <c r="Z39" s="656"/>
      <c r="AA39" s="656"/>
      <c r="AB39" s="657"/>
    </row>
    <row r="40" spans="1:28" ht="28" customHeight="1" x14ac:dyDescent="0.35">
      <c r="A40" s="437"/>
      <c r="B40" s="735" t="s">
        <v>1547</v>
      </c>
      <c r="C40" s="736"/>
      <c r="D40" s="736"/>
      <c r="E40" s="736"/>
      <c r="F40" s="736"/>
      <c r="G40" s="737"/>
      <c r="H40" s="279">
        <v>36</v>
      </c>
      <c r="I40" s="206">
        <v>21482</v>
      </c>
      <c r="J40" s="240">
        <v>0</v>
      </c>
      <c r="K40" s="655" t="s">
        <v>559</v>
      </c>
      <c r="L40" s="656"/>
      <c r="M40" s="656"/>
      <c r="N40" s="656"/>
      <c r="O40" s="656"/>
      <c r="P40" s="656"/>
      <c r="Q40" s="656"/>
      <c r="R40" s="656"/>
      <c r="S40" s="656"/>
      <c r="T40" s="656"/>
      <c r="U40" s="656"/>
      <c r="V40" s="656"/>
      <c r="W40" s="656"/>
      <c r="X40" s="656"/>
      <c r="Y40" s="656"/>
      <c r="Z40" s="656"/>
      <c r="AA40" s="656"/>
      <c r="AB40" s="657"/>
    </row>
    <row r="41" spans="1:28" x14ac:dyDescent="0.35">
      <c r="A41" s="437"/>
      <c r="B41" s="577"/>
      <c r="C41" s="578"/>
      <c r="D41" s="578"/>
      <c r="E41" s="578"/>
      <c r="F41" s="578"/>
      <c r="G41" s="579"/>
      <c r="H41" s="279"/>
      <c r="I41" s="206"/>
      <c r="J41" s="282" t="e">
        <v>#DIV/0!</v>
      </c>
      <c r="K41" s="655"/>
      <c r="L41" s="656"/>
      <c r="M41" s="656"/>
      <c r="N41" s="656"/>
      <c r="O41" s="656"/>
      <c r="P41" s="656"/>
      <c r="Q41" s="656"/>
      <c r="R41" s="656"/>
      <c r="S41" s="656"/>
      <c r="T41" s="656"/>
      <c r="U41" s="656"/>
      <c r="V41" s="656"/>
      <c r="W41" s="656"/>
      <c r="X41" s="656"/>
      <c r="Y41" s="656"/>
      <c r="Z41" s="656"/>
      <c r="AA41" s="656"/>
      <c r="AB41" s="657"/>
    </row>
    <row r="42" spans="1:28" x14ac:dyDescent="0.35">
      <c r="A42" s="437"/>
      <c r="B42" s="577"/>
      <c r="C42" s="578"/>
      <c r="D42" s="578"/>
      <c r="E42" s="578"/>
      <c r="F42" s="578"/>
      <c r="G42" s="579"/>
      <c r="H42" s="279"/>
      <c r="I42" s="206"/>
      <c r="J42" s="282" t="e">
        <v>#DIV/0!</v>
      </c>
      <c r="K42" s="655"/>
      <c r="L42" s="656"/>
      <c r="M42" s="656"/>
      <c r="N42" s="656"/>
      <c r="O42" s="656"/>
      <c r="P42" s="656"/>
      <c r="Q42" s="656"/>
      <c r="R42" s="656"/>
      <c r="S42" s="656"/>
      <c r="T42" s="656"/>
      <c r="U42" s="656"/>
      <c r="V42" s="656"/>
      <c r="W42" s="656"/>
      <c r="X42" s="656"/>
      <c r="Y42" s="656"/>
      <c r="Z42" s="656"/>
      <c r="AA42" s="656"/>
      <c r="AB42" s="657"/>
    </row>
    <row r="43" spans="1:28" x14ac:dyDescent="0.35">
      <c r="A43" s="437"/>
      <c r="B43" s="577"/>
      <c r="C43" s="578"/>
      <c r="D43" s="578"/>
      <c r="E43" s="578"/>
      <c r="F43" s="578"/>
      <c r="G43" s="579"/>
      <c r="H43" s="279"/>
      <c r="I43" s="206"/>
      <c r="J43" s="282" t="e">
        <v>#DIV/0!</v>
      </c>
      <c r="K43" s="655"/>
      <c r="L43" s="656"/>
      <c r="M43" s="656"/>
      <c r="N43" s="656"/>
      <c r="O43" s="656"/>
      <c r="P43" s="656"/>
      <c r="Q43" s="656"/>
      <c r="R43" s="656"/>
      <c r="S43" s="656"/>
      <c r="T43" s="656"/>
      <c r="U43" s="656"/>
      <c r="V43" s="656"/>
      <c r="W43" s="656"/>
      <c r="X43" s="656"/>
      <c r="Y43" s="656"/>
      <c r="Z43" s="656"/>
      <c r="AA43" s="656"/>
      <c r="AB43" s="657"/>
    </row>
    <row r="44" spans="1:28" x14ac:dyDescent="0.35">
      <c r="A44" s="437"/>
      <c r="B44" s="577"/>
      <c r="C44" s="578"/>
      <c r="D44" s="578"/>
      <c r="E44" s="578"/>
      <c r="F44" s="578"/>
      <c r="G44" s="579"/>
      <c r="H44" s="279"/>
      <c r="I44" s="206"/>
      <c r="J44" s="282" t="e">
        <v>#DIV/0!</v>
      </c>
      <c r="K44" s="655"/>
      <c r="L44" s="656"/>
      <c r="M44" s="656"/>
      <c r="N44" s="656"/>
      <c r="O44" s="656"/>
      <c r="P44" s="656"/>
      <c r="Q44" s="656"/>
      <c r="R44" s="656"/>
      <c r="S44" s="656"/>
      <c r="T44" s="656"/>
      <c r="U44" s="656"/>
      <c r="V44" s="656"/>
      <c r="W44" s="656"/>
      <c r="X44" s="656"/>
      <c r="Y44" s="656"/>
      <c r="Z44" s="656"/>
      <c r="AA44" s="656"/>
      <c r="AB44" s="657"/>
    </row>
    <row r="45" spans="1:28" x14ac:dyDescent="0.35">
      <c r="A45" s="437"/>
      <c r="B45" s="577"/>
      <c r="C45" s="578"/>
      <c r="D45" s="578"/>
      <c r="E45" s="578"/>
      <c r="F45" s="578"/>
      <c r="G45" s="579"/>
      <c r="H45" s="279"/>
      <c r="I45" s="206"/>
      <c r="J45" s="282" t="e">
        <v>#DIV/0!</v>
      </c>
      <c r="K45" s="655"/>
      <c r="L45" s="656"/>
      <c r="M45" s="656"/>
      <c r="N45" s="656"/>
      <c r="O45" s="656"/>
      <c r="P45" s="656"/>
      <c r="Q45" s="656"/>
      <c r="R45" s="656"/>
      <c r="S45" s="656"/>
      <c r="T45" s="656"/>
      <c r="U45" s="656"/>
      <c r="V45" s="656"/>
      <c r="W45" s="656"/>
      <c r="X45" s="656"/>
      <c r="Y45" s="656"/>
      <c r="Z45" s="656"/>
      <c r="AA45" s="656"/>
      <c r="AB45" s="657"/>
    </row>
    <row r="46" spans="1:28" x14ac:dyDescent="0.35">
      <c r="A46" s="437"/>
      <c r="B46" s="577"/>
      <c r="C46" s="578"/>
      <c r="D46" s="578"/>
      <c r="E46" s="578"/>
      <c r="F46" s="578"/>
      <c r="G46" s="579"/>
      <c r="H46" s="279"/>
      <c r="I46" s="206"/>
      <c r="J46" s="282" t="e">
        <v>#DIV/0!</v>
      </c>
      <c r="K46" s="655"/>
      <c r="L46" s="656"/>
      <c r="M46" s="656"/>
      <c r="N46" s="656"/>
      <c r="O46" s="656"/>
      <c r="P46" s="656"/>
      <c r="Q46" s="656"/>
      <c r="R46" s="656"/>
      <c r="S46" s="656"/>
      <c r="T46" s="656"/>
      <c r="U46" s="656"/>
      <c r="V46" s="656"/>
      <c r="W46" s="656"/>
      <c r="X46" s="656"/>
      <c r="Y46" s="656"/>
      <c r="Z46" s="656"/>
      <c r="AA46" s="656"/>
      <c r="AB46" s="657"/>
    </row>
    <row r="47" spans="1:28" x14ac:dyDescent="0.35">
      <c r="A47" s="437"/>
      <c r="B47" s="577"/>
      <c r="C47" s="578"/>
      <c r="D47" s="578"/>
      <c r="E47" s="578"/>
      <c r="F47" s="578"/>
      <c r="G47" s="579"/>
      <c r="H47" s="279"/>
      <c r="I47" s="206"/>
      <c r="J47" s="282" t="e">
        <v>#DIV/0!</v>
      </c>
      <c r="K47" s="655"/>
      <c r="L47" s="656"/>
      <c r="M47" s="656"/>
      <c r="N47" s="656"/>
      <c r="O47" s="656"/>
      <c r="P47" s="656"/>
      <c r="Q47" s="656"/>
      <c r="R47" s="656"/>
      <c r="S47" s="656"/>
      <c r="T47" s="656"/>
      <c r="U47" s="656"/>
      <c r="V47" s="656"/>
      <c r="W47" s="656"/>
      <c r="X47" s="656"/>
      <c r="Y47" s="656"/>
      <c r="Z47" s="656"/>
      <c r="AA47" s="656"/>
      <c r="AB47" s="657"/>
    </row>
    <row r="48" spans="1:28" ht="15" thickBot="1" x14ac:dyDescent="0.4">
      <c r="A48" s="437"/>
      <c r="B48" s="577"/>
      <c r="C48" s="578"/>
      <c r="D48" s="578"/>
      <c r="E48" s="578"/>
      <c r="F48" s="578"/>
      <c r="G48" s="579"/>
      <c r="H48" s="283"/>
      <c r="I48" s="274"/>
      <c r="J48" s="282" t="e">
        <v>#DIV/0!</v>
      </c>
      <c r="K48" s="655"/>
      <c r="L48" s="656"/>
      <c r="M48" s="656"/>
      <c r="N48" s="656"/>
      <c r="O48" s="656"/>
      <c r="P48" s="656"/>
      <c r="Q48" s="656"/>
      <c r="R48" s="656"/>
      <c r="S48" s="656"/>
      <c r="T48" s="656"/>
      <c r="U48" s="656"/>
      <c r="V48" s="656"/>
      <c r="W48" s="656"/>
      <c r="X48" s="656"/>
      <c r="Y48" s="656"/>
      <c r="Z48" s="656"/>
      <c r="AA48" s="656"/>
      <c r="AB48" s="657"/>
    </row>
    <row r="49" spans="1:28" ht="15" thickBot="1" x14ac:dyDescent="0.4">
      <c r="A49" s="437"/>
      <c r="B49" s="661" t="s">
        <v>46</v>
      </c>
      <c r="C49" s="662"/>
      <c r="D49" s="662"/>
      <c r="E49" s="662"/>
      <c r="F49" s="662"/>
      <c r="G49" s="663"/>
      <c r="H49" s="284">
        <v>226</v>
      </c>
      <c r="I49" s="227">
        <v>82673</v>
      </c>
      <c r="J49" s="228">
        <v>2.7000000000000001E-3</v>
      </c>
      <c r="K49" s="664"/>
      <c r="L49" s="665"/>
      <c r="M49" s="665"/>
      <c r="N49" s="665"/>
      <c r="O49" s="665"/>
      <c r="P49" s="665"/>
      <c r="Q49" s="665"/>
      <c r="R49" s="665"/>
      <c r="S49" s="665"/>
      <c r="T49" s="665"/>
      <c r="U49" s="665"/>
      <c r="V49" s="665"/>
      <c r="W49" s="665"/>
      <c r="X49" s="665"/>
      <c r="Y49" s="665"/>
      <c r="Z49" s="665"/>
      <c r="AA49" s="665"/>
      <c r="AB49" s="666"/>
    </row>
    <row r="50" spans="1:28" ht="15" thickBot="1" x14ac:dyDescent="0.4">
      <c r="A50" s="437"/>
      <c r="B50" s="486"/>
      <c r="C50" s="487"/>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row>
    <row r="51" spans="1:28" ht="15" thickBot="1" x14ac:dyDescent="0.4">
      <c r="A51" s="437"/>
      <c r="B51" s="500" t="s">
        <v>855</v>
      </c>
      <c r="C51" s="501"/>
      <c r="D51" s="501"/>
      <c r="E51" s="501"/>
      <c r="F51" s="501"/>
      <c r="G51" s="501"/>
      <c r="H51" s="501"/>
      <c r="I51" s="501"/>
      <c r="J51" s="501"/>
      <c r="K51" s="501"/>
      <c r="L51" s="501"/>
      <c r="M51" s="501"/>
      <c r="N51" s="501"/>
      <c r="O51" s="501"/>
      <c r="P51" s="501"/>
      <c r="Q51" s="501"/>
      <c r="R51" s="501"/>
      <c r="S51" s="501"/>
      <c r="T51" s="501"/>
      <c r="U51" s="501"/>
      <c r="V51" s="501"/>
      <c r="W51" s="501"/>
      <c r="X51" s="501"/>
      <c r="Y51" s="501"/>
      <c r="Z51" s="501"/>
      <c r="AA51" s="501"/>
      <c r="AB51" s="501"/>
    </row>
    <row r="52" spans="1:28" x14ac:dyDescent="0.35">
      <c r="A52" s="280"/>
      <c r="B52" s="667" t="s">
        <v>71</v>
      </c>
      <c r="C52" s="668"/>
      <c r="D52" s="668"/>
      <c r="E52" s="668"/>
      <c r="F52" s="668"/>
      <c r="G52" s="668"/>
      <c r="H52" s="668"/>
      <c r="I52" s="668"/>
      <c r="J52" s="668"/>
      <c r="K52" s="668"/>
      <c r="L52" s="668"/>
      <c r="M52" s="668"/>
      <c r="N52" s="668"/>
      <c r="O52" s="668"/>
      <c r="P52" s="668"/>
      <c r="Q52" s="668"/>
      <c r="R52" s="668"/>
      <c r="S52" s="668"/>
      <c r="T52" s="668"/>
      <c r="U52" s="668"/>
      <c r="V52" s="668"/>
      <c r="W52" s="668"/>
      <c r="X52" s="668"/>
      <c r="Y52" s="668"/>
      <c r="Z52" s="668"/>
      <c r="AA52" s="668"/>
      <c r="AB52" s="668"/>
    </row>
    <row r="53" spans="1:28" x14ac:dyDescent="0.35">
      <c r="A53" s="280"/>
      <c r="B53" s="619"/>
      <c r="C53" s="620"/>
      <c r="D53" s="620"/>
      <c r="E53" s="62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row>
    <row r="54" spans="1:28" x14ac:dyDescent="0.35">
      <c r="A54" s="280"/>
      <c r="B54" s="619"/>
      <c r="C54" s="620"/>
      <c r="D54" s="620"/>
      <c r="E54" s="62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row>
    <row r="55" spans="1:28" x14ac:dyDescent="0.35">
      <c r="A55" s="280"/>
      <c r="B55" s="619"/>
      <c r="C55" s="620"/>
      <c r="D55" s="620"/>
      <c r="E55" s="62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row>
    <row r="56" spans="1:28" x14ac:dyDescent="0.35">
      <c r="A56" s="280"/>
      <c r="B56" s="619"/>
      <c r="C56" s="620"/>
      <c r="D56" s="620"/>
      <c r="E56" s="620"/>
      <c r="F56" s="620"/>
      <c r="G56" s="620"/>
      <c r="H56" s="620"/>
      <c r="I56" s="620"/>
      <c r="J56" s="620"/>
      <c r="K56" s="620"/>
      <c r="L56" s="620"/>
      <c r="M56" s="620"/>
      <c r="N56" s="620"/>
      <c r="O56" s="620"/>
      <c r="P56" s="620"/>
      <c r="Q56" s="620"/>
      <c r="R56" s="620"/>
      <c r="S56" s="620"/>
      <c r="T56" s="620"/>
      <c r="U56" s="620"/>
      <c r="V56" s="620"/>
      <c r="W56" s="620"/>
      <c r="X56" s="620"/>
      <c r="Y56" s="620"/>
      <c r="Z56" s="620"/>
      <c r="AA56" s="620"/>
      <c r="AB56" s="620"/>
    </row>
    <row r="57" spans="1:28" x14ac:dyDescent="0.35">
      <c r="A57" s="280"/>
      <c r="B57" s="619"/>
      <c r="C57" s="620"/>
      <c r="D57" s="620"/>
      <c r="E57" s="620"/>
      <c r="F57" s="620"/>
      <c r="G57" s="620"/>
      <c r="H57" s="620"/>
      <c r="I57" s="620"/>
      <c r="J57" s="620"/>
      <c r="K57" s="620"/>
      <c r="L57" s="620"/>
      <c r="M57" s="620"/>
      <c r="N57" s="620"/>
      <c r="O57" s="620"/>
      <c r="P57" s="620"/>
      <c r="Q57" s="620"/>
      <c r="R57" s="620"/>
      <c r="S57" s="620"/>
      <c r="T57" s="620"/>
      <c r="U57" s="620"/>
      <c r="V57" s="620"/>
      <c r="W57" s="620"/>
      <c r="X57" s="620"/>
      <c r="Y57" s="620"/>
      <c r="Z57" s="620"/>
      <c r="AA57" s="620"/>
      <c r="AB57" s="620"/>
    </row>
    <row r="58" spans="1:28" x14ac:dyDescent="0.35">
      <c r="A58" s="280"/>
      <c r="B58" s="619"/>
      <c r="C58" s="620"/>
      <c r="D58" s="620"/>
      <c r="E58" s="620"/>
      <c r="F58" s="620"/>
      <c r="G58" s="620"/>
      <c r="H58" s="620"/>
      <c r="I58" s="620"/>
      <c r="J58" s="620"/>
      <c r="K58" s="620"/>
      <c r="L58" s="620"/>
      <c r="M58" s="620"/>
      <c r="N58" s="620"/>
      <c r="O58" s="620"/>
      <c r="P58" s="620"/>
      <c r="Q58" s="620"/>
      <c r="R58" s="620"/>
      <c r="S58" s="620"/>
      <c r="T58" s="620"/>
      <c r="U58" s="620"/>
      <c r="V58" s="620"/>
      <c r="W58" s="620"/>
      <c r="X58" s="620"/>
      <c r="Y58" s="620"/>
      <c r="Z58" s="620"/>
      <c r="AA58" s="620"/>
      <c r="AB58" s="620"/>
    </row>
    <row r="59" spans="1:28" x14ac:dyDescent="0.35">
      <c r="A59" s="280"/>
      <c r="B59" s="619"/>
      <c r="C59" s="620"/>
      <c r="D59" s="620"/>
      <c r="E59" s="620"/>
      <c r="F59" s="620"/>
      <c r="G59" s="620"/>
      <c r="H59" s="620"/>
      <c r="I59" s="620"/>
      <c r="J59" s="620"/>
      <c r="K59" s="620"/>
      <c r="L59" s="620"/>
      <c r="M59" s="620"/>
      <c r="N59" s="620"/>
      <c r="O59" s="620"/>
      <c r="P59" s="620"/>
      <c r="Q59" s="620"/>
      <c r="R59" s="620"/>
      <c r="S59" s="620"/>
      <c r="T59" s="620"/>
      <c r="U59" s="620"/>
      <c r="V59" s="620"/>
      <c r="W59" s="620"/>
      <c r="X59" s="620"/>
      <c r="Y59" s="620"/>
      <c r="Z59" s="620"/>
      <c r="AA59" s="620"/>
      <c r="AB59" s="620"/>
    </row>
    <row r="60" spans="1:28" x14ac:dyDescent="0.35">
      <c r="A60" s="280"/>
      <c r="B60" s="619"/>
      <c r="C60" s="620"/>
      <c r="D60" s="620"/>
      <c r="E60" s="620"/>
      <c r="F60" s="620"/>
      <c r="G60" s="620"/>
      <c r="H60" s="620"/>
      <c r="I60" s="620"/>
      <c r="J60" s="620"/>
      <c r="K60" s="620"/>
      <c r="L60" s="620"/>
      <c r="M60" s="620"/>
      <c r="N60" s="620"/>
      <c r="O60" s="620"/>
      <c r="P60" s="620"/>
      <c r="Q60" s="620"/>
      <c r="R60" s="620"/>
      <c r="S60" s="620"/>
      <c r="T60" s="620"/>
      <c r="U60" s="620"/>
      <c r="V60" s="620"/>
      <c r="W60" s="620"/>
      <c r="X60" s="620"/>
      <c r="Y60" s="620"/>
      <c r="Z60" s="620"/>
      <c r="AA60" s="620"/>
      <c r="AB60" s="620"/>
    </row>
    <row r="61" spans="1:28" ht="15" thickBot="1" x14ac:dyDescent="0.4">
      <c r="A61" s="280"/>
      <c r="B61" s="669"/>
      <c r="C61" s="670"/>
      <c r="D61" s="670"/>
      <c r="E61" s="670"/>
      <c r="F61" s="670"/>
      <c r="G61" s="670"/>
      <c r="H61" s="670"/>
      <c r="I61" s="670"/>
      <c r="J61" s="670"/>
      <c r="K61" s="670"/>
      <c r="L61" s="670"/>
      <c r="M61" s="670"/>
      <c r="N61" s="670"/>
      <c r="O61" s="670"/>
      <c r="P61" s="670"/>
      <c r="Q61" s="670"/>
      <c r="R61" s="670"/>
      <c r="S61" s="670"/>
      <c r="T61" s="670"/>
      <c r="U61" s="670"/>
      <c r="V61" s="670"/>
      <c r="W61" s="670"/>
      <c r="X61" s="670"/>
      <c r="Y61" s="670"/>
      <c r="Z61" s="670"/>
      <c r="AA61" s="670"/>
      <c r="AB61" s="670"/>
    </row>
    <row r="62" spans="1:28" ht="15" thickBot="1" x14ac:dyDescent="0.4">
      <c r="A62" s="280"/>
      <c r="B62" s="486"/>
      <c r="C62" s="487"/>
      <c r="D62" s="487"/>
      <c r="E62" s="487"/>
      <c r="F62" s="487"/>
      <c r="G62" s="487"/>
      <c r="H62" s="487"/>
      <c r="I62" s="487"/>
      <c r="J62" s="487"/>
      <c r="K62" s="487"/>
      <c r="L62" s="487"/>
      <c r="M62" s="487"/>
      <c r="N62" s="487"/>
      <c r="O62" s="487"/>
      <c r="P62" s="487"/>
      <c r="Q62" s="487"/>
      <c r="R62" s="487"/>
      <c r="S62" s="487"/>
      <c r="T62" s="487"/>
      <c r="U62" s="487"/>
      <c r="V62" s="487"/>
      <c r="W62" s="487"/>
      <c r="X62" s="487"/>
      <c r="Y62" s="487"/>
      <c r="Z62" s="487"/>
      <c r="AA62" s="487"/>
      <c r="AB62" s="487"/>
    </row>
    <row r="63" spans="1:28" ht="14.5" customHeight="1" x14ac:dyDescent="0.35">
      <c r="A63" s="671"/>
      <c r="B63" s="672" t="s">
        <v>41</v>
      </c>
      <c r="C63" s="673"/>
      <c r="D63" s="673"/>
      <c r="E63" s="673"/>
      <c r="F63" s="673"/>
      <c r="G63" s="674"/>
      <c r="H63" s="678" t="s">
        <v>595</v>
      </c>
      <c r="I63" s="674"/>
      <c r="J63" s="678" t="s">
        <v>595</v>
      </c>
      <c r="K63" s="673"/>
      <c r="L63" s="673"/>
      <c r="M63" s="674"/>
      <c r="N63" s="678" t="s">
        <v>49</v>
      </c>
      <c r="O63" s="673"/>
      <c r="P63" s="673"/>
      <c r="Q63" s="673"/>
      <c r="R63" s="673"/>
      <c r="S63" s="673"/>
      <c r="T63" s="673"/>
      <c r="U63" s="674"/>
      <c r="V63" s="680" t="s">
        <v>50</v>
      </c>
      <c r="W63" s="681"/>
      <c r="X63" s="681"/>
      <c r="Y63" s="681"/>
      <c r="Z63" s="681"/>
      <c r="AA63" s="681"/>
      <c r="AB63" s="682"/>
    </row>
    <row r="64" spans="1:28" ht="14.5" customHeight="1" x14ac:dyDescent="0.35">
      <c r="A64" s="671"/>
      <c r="B64" s="675"/>
      <c r="C64" s="676"/>
      <c r="D64" s="676"/>
      <c r="E64" s="676"/>
      <c r="F64" s="676"/>
      <c r="G64" s="677"/>
      <c r="H64" s="679" t="s">
        <v>816</v>
      </c>
      <c r="I64" s="677"/>
      <c r="J64" s="679" t="s">
        <v>596</v>
      </c>
      <c r="K64" s="676"/>
      <c r="L64" s="676"/>
      <c r="M64" s="677"/>
      <c r="N64" s="679"/>
      <c r="O64" s="676"/>
      <c r="P64" s="676"/>
      <c r="Q64" s="676"/>
      <c r="R64" s="676"/>
      <c r="S64" s="676"/>
      <c r="T64" s="676"/>
      <c r="U64" s="677"/>
      <c r="V64" s="683"/>
      <c r="W64" s="684"/>
      <c r="X64" s="684"/>
      <c r="Y64" s="684"/>
      <c r="Z64" s="684"/>
      <c r="AA64" s="684"/>
      <c r="AB64" s="685"/>
    </row>
    <row r="65" spans="1:28" ht="36" customHeight="1" x14ac:dyDescent="0.35">
      <c r="A65" s="280"/>
      <c r="B65" s="760" t="s">
        <v>1558</v>
      </c>
      <c r="C65" s="761"/>
      <c r="D65" s="761"/>
      <c r="E65" s="761"/>
      <c r="F65" s="761"/>
      <c r="G65" s="762"/>
      <c r="H65" s="2335">
        <v>5.0000000000000001E-3</v>
      </c>
      <c r="I65" s="2336"/>
      <c r="J65" s="1237" t="s">
        <v>560</v>
      </c>
      <c r="K65" s="761"/>
      <c r="L65" s="761"/>
      <c r="M65" s="762"/>
      <c r="N65" s="2502" t="s">
        <v>774</v>
      </c>
      <c r="O65" s="2503"/>
      <c r="P65" s="2503"/>
      <c r="Q65" s="2503"/>
      <c r="R65" s="2503"/>
      <c r="S65" s="2503"/>
      <c r="T65" s="2503"/>
      <c r="U65" s="2504"/>
      <c r="V65" s="2502" t="s">
        <v>561</v>
      </c>
      <c r="W65" s="2503"/>
      <c r="X65" s="2503"/>
      <c r="Y65" s="2503"/>
      <c r="Z65" s="2503"/>
      <c r="AA65" s="2503"/>
      <c r="AB65" s="2504"/>
    </row>
    <row r="66" spans="1:28" ht="36" customHeight="1" x14ac:dyDescent="0.35">
      <c r="A66" s="280"/>
      <c r="B66" s="760" t="s">
        <v>1544</v>
      </c>
      <c r="C66" s="761"/>
      <c r="D66" s="761"/>
      <c r="E66" s="761"/>
      <c r="F66" s="761"/>
      <c r="G66" s="762"/>
      <c r="H66" s="1237">
        <v>0</v>
      </c>
      <c r="I66" s="762"/>
      <c r="J66" s="1237">
        <v>0</v>
      </c>
      <c r="K66" s="761"/>
      <c r="L66" s="761"/>
      <c r="M66" s="762"/>
      <c r="N66" s="2502" t="s">
        <v>1567</v>
      </c>
      <c r="O66" s="2503"/>
      <c r="P66" s="2503"/>
      <c r="Q66" s="2503"/>
      <c r="R66" s="2503"/>
      <c r="S66" s="2503"/>
      <c r="T66" s="2503"/>
      <c r="U66" s="2504"/>
      <c r="V66" s="2502" t="s">
        <v>561</v>
      </c>
      <c r="W66" s="2503"/>
      <c r="X66" s="2503"/>
      <c r="Y66" s="2503"/>
      <c r="Z66" s="2503"/>
      <c r="AA66" s="2503"/>
      <c r="AB66" s="2504"/>
    </row>
    <row r="67" spans="1:28" ht="36" customHeight="1" x14ac:dyDescent="0.35">
      <c r="A67" s="280"/>
      <c r="B67" s="760" t="s">
        <v>1545</v>
      </c>
      <c r="C67" s="761"/>
      <c r="D67" s="761"/>
      <c r="E67" s="761"/>
      <c r="F67" s="761"/>
      <c r="G67" s="762"/>
      <c r="H67" s="1237" t="s">
        <v>1566</v>
      </c>
      <c r="I67" s="762"/>
      <c r="J67" s="1237">
        <v>0</v>
      </c>
      <c r="K67" s="761"/>
      <c r="L67" s="761"/>
      <c r="M67" s="762"/>
      <c r="N67" s="2502" t="s">
        <v>1568</v>
      </c>
      <c r="O67" s="2503"/>
      <c r="P67" s="2503"/>
      <c r="Q67" s="2503"/>
      <c r="R67" s="2503"/>
      <c r="S67" s="2503"/>
      <c r="T67" s="2503"/>
      <c r="U67" s="2504"/>
      <c r="V67" s="2502" t="s">
        <v>561</v>
      </c>
      <c r="W67" s="2503"/>
      <c r="X67" s="2503"/>
      <c r="Y67" s="2503"/>
      <c r="Z67" s="2503"/>
      <c r="AA67" s="2503"/>
      <c r="AB67" s="2504"/>
    </row>
    <row r="68" spans="1:28" ht="36" customHeight="1" x14ac:dyDescent="0.35">
      <c r="A68" s="280"/>
      <c r="B68" s="760" t="s">
        <v>1547</v>
      </c>
      <c r="C68" s="761"/>
      <c r="D68" s="761"/>
      <c r="E68" s="761"/>
      <c r="F68" s="761"/>
      <c r="G68" s="762"/>
      <c r="H68" s="1237" t="s">
        <v>1566</v>
      </c>
      <c r="I68" s="762"/>
      <c r="J68" s="1237">
        <v>0</v>
      </c>
      <c r="K68" s="761"/>
      <c r="L68" s="761"/>
      <c r="M68" s="762"/>
      <c r="N68" s="2502" t="s">
        <v>1568</v>
      </c>
      <c r="O68" s="2503"/>
      <c r="P68" s="2503"/>
      <c r="Q68" s="2503"/>
      <c r="R68" s="2503"/>
      <c r="S68" s="2503"/>
      <c r="T68" s="2503"/>
      <c r="U68" s="2504"/>
      <c r="V68" s="2502" t="s">
        <v>561</v>
      </c>
      <c r="W68" s="2503"/>
      <c r="X68" s="2503"/>
      <c r="Y68" s="2503"/>
      <c r="Z68" s="2503"/>
      <c r="AA68" s="2503"/>
      <c r="AB68" s="2504"/>
    </row>
    <row r="69" spans="1:28" x14ac:dyDescent="0.35">
      <c r="A69" s="280"/>
      <c r="B69" s="686"/>
      <c r="C69" s="687"/>
      <c r="D69" s="687"/>
      <c r="E69" s="687"/>
      <c r="F69" s="687"/>
      <c r="G69" s="688"/>
      <c r="H69" s="692"/>
      <c r="I69" s="688"/>
      <c r="J69" s="692"/>
      <c r="K69" s="687"/>
      <c r="L69" s="687"/>
      <c r="M69" s="688"/>
      <c r="N69" s="692"/>
      <c r="O69" s="687"/>
      <c r="P69" s="687"/>
      <c r="Q69" s="687"/>
      <c r="R69" s="687"/>
      <c r="S69" s="687"/>
      <c r="T69" s="687"/>
      <c r="U69" s="688"/>
      <c r="V69" s="692"/>
      <c r="W69" s="687"/>
      <c r="X69" s="687"/>
      <c r="Y69" s="687"/>
      <c r="Z69" s="687"/>
      <c r="AA69" s="687"/>
      <c r="AB69" s="688"/>
    </row>
    <row r="70" spans="1:28" x14ac:dyDescent="0.35">
      <c r="A70" s="280"/>
      <c r="B70" s="686"/>
      <c r="C70" s="687"/>
      <c r="D70" s="687"/>
      <c r="E70" s="687"/>
      <c r="F70" s="687"/>
      <c r="G70" s="688"/>
      <c r="H70" s="692"/>
      <c r="I70" s="688"/>
      <c r="J70" s="692"/>
      <c r="K70" s="687"/>
      <c r="L70" s="687"/>
      <c r="M70" s="688"/>
      <c r="N70" s="692"/>
      <c r="O70" s="687"/>
      <c r="P70" s="687"/>
      <c r="Q70" s="687"/>
      <c r="R70" s="687"/>
      <c r="S70" s="687"/>
      <c r="T70" s="687"/>
      <c r="U70" s="688"/>
      <c r="V70" s="692"/>
      <c r="W70" s="687"/>
      <c r="X70" s="687"/>
      <c r="Y70" s="687"/>
      <c r="Z70" s="687"/>
      <c r="AA70" s="687"/>
      <c r="AB70" s="688"/>
    </row>
    <row r="71" spans="1:28" x14ac:dyDescent="0.35">
      <c r="A71" s="280"/>
      <c r="B71" s="686"/>
      <c r="C71" s="687"/>
      <c r="D71" s="687"/>
      <c r="E71" s="687"/>
      <c r="F71" s="687"/>
      <c r="G71" s="688"/>
      <c r="H71" s="692"/>
      <c r="I71" s="688"/>
      <c r="J71" s="692"/>
      <c r="K71" s="687"/>
      <c r="L71" s="687"/>
      <c r="M71" s="688"/>
      <c r="N71" s="692"/>
      <c r="O71" s="687"/>
      <c r="P71" s="687"/>
      <c r="Q71" s="687"/>
      <c r="R71" s="687"/>
      <c r="S71" s="687"/>
      <c r="T71" s="687"/>
      <c r="U71" s="688"/>
      <c r="V71" s="692"/>
      <c r="W71" s="687"/>
      <c r="X71" s="687"/>
      <c r="Y71" s="687"/>
      <c r="Z71" s="687"/>
      <c r="AA71" s="687"/>
      <c r="AB71" s="688"/>
    </row>
    <row r="72" spans="1:28" x14ac:dyDescent="0.35">
      <c r="A72" s="280"/>
      <c r="B72" s="686"/>
      <c r="C72" s="687"/>
      <c r="D72" s="687"/>
      <c r="E72" s="687"/>
      <c r="F72" s="687"/>
      <c r="G72" s="688"/>
      <c r="H72" s="692"/>
      <c r="I72" s="688"/>
      <c r="J72" s="692"/>
      <c r="K72" s="687"/>
      <c r="L72" s="687"/>
      <c r="M72" s="688"/>
      <c r="N72" s="692"/>
      <c r="O72" s="687"/>
      <c r="P72" s="687"/>
      <c r="Q72" s="687"/>
      <c r="R72" s="687"/>
      <c r="S72" s="687"/>
      <c r="T72" s="687"/>
      <c r="U72" s="688"/>
      <c r="V72" s="692"/>
      <c r="W72" s="687"/>
      <c r="X72" s="687"/>
      <c r="Y72" s="687"/>
      <c r="Z72" s="687"/>
      <c r="AA72" s="687"/>
      <c r="AB72" s="688"/>
    </row>
    <row r="73" spans="1:28" x14ac:dyDescent="0.35">
      <c r="A73" s="280"/>
      <c r="B73" s="686"/>
      <c r="C73" s="687"/>
      <c r="D73" s="687"/>
      <c r="E73" s="687"/>
      <c r="F73" s="687"/>
      <c r="G73" s="688"/>
      <c r="H73" s="692"/>
      <c r="I73" s="688"/>
      <c r="J73" s="692"/>
      <c r="K73" s="687"/>
      <c r="L73" s="687"/>
      <c r="M73" s="688"/>
      <c r="N73" s="692"/>
      <c r="O73" s="687"/>
      <c r="P73" s="687"/>
      <c r="Q73" s="687"/>
      <c r="R73" s="687"/>
      <c r="S73" s="687"/>
      <c r="T73" s="687"/>
      <c r="U73" s="688"/>
      <c r="V73" s="692"/>
      <c r="W73" s="687"/>
      <c r="X73" s="687"/>
      <c r="Y73" s="687"/>
      <c r="Z73" s="687"/>
      <c r="AA73" s="687"/>
      <c r="AB73" s="688"/>
    </row>
    <row r="74" spans="1:28" x14ac:dyDescent="0.35">
      <c r="A74" s="280"/>
      <c r="B74" s="686"/>
      <c r="C74" s="687"/>
      <c r="D74" s="687"/>
      <c r="E74" s="687"/>
      <c r="F74" s="687"/>
      <c r="G74" s="688"/>
      <c r="H74" s="692"/>
      <c r="I74" s="688"/>
      <c r="J74" s="692"/>
      <c r="K74" s="687"/>
      <c r="L74" s="687"/>
      <c r="M74" s="688"/>
      <c r="N74" s="692"/>
      <c r="O74" s="687"/>
      <c r="P74" s="687"/>
      <c r="Q74" s="687"/>
      <c r="R74" s="687"/>
      <c r="S74" s="687"/>
      <c r="T74" s="687"/>
      <c r="U74" s="688"/>
      <c r="V74" s="692"/>
      <c r="W74" s="687"/>
      <c r="X74" s="687"/>
      <c r="Y74" s="687"/>
      <c r="Z74" s="687"/>
      <c r="AA74" s="687"/>
      <c r="AB74" s="688"/>
    </row>
    <row r="75" spans="1:28" x14ac:dyDescent="0.35">
      <c r="A75" s="280"/>
      <c r="B75" s="686"/>
      <c r="C75" s="687"/>
      <c r="D75" s="687"/>
      <c r="E75" s="687"/>
      <c r="F75" s="687"/>
      <c r="G75" s="688"/>
      <c r="H75" s="692"/>
      <c r="I75" s="688"/>
      <c r="J75" s="692"/>
      <c r="K75" s="687"/>
      <c r="L75" s="687"/>
      <c r="M75" s="688"/>
      <c r="N75" s="692"/>
      <c r="O75" s="687"/>
      <c r="P75" s="687"/>
      <c r="Q75" s="687"/>
      <c r="R75" s="687"/>
      <c r="S75" s="687"/>
      <c r="T75" s="687"/>
      <c r="U75" s="688"/>
      <c r="V75" s="692"/>
      <c r="W75" s="687"/>
      <c r="X75" s="687"/>
      <c r="Y75" s="687"/>
      <c r="Z75" s="687"/>
      <c r="AA75" s="687"/>
      <c r="AB75" s="688"/>
    </row>
    <row r="76" spans="1:28" ht="15" thickBot="1" x14ac:dyDescent="0.4">
      <c r="A76" s="280"/>
      <c r="B76" s="696"/>
      <c r="C76" s="697"/>
      <c r="D76" s="697"/>
      <c r="E76" s="697"/>
      <c r="F76" s="697"/>
      <c r="G76" s="698"/>
      <c r="H76" s="699"/>
      <c r="I76" s="698"/>
      <c r="J76" s="699"/>
      <c r="K76" s="697"/>
      <c r="L76" s="697"/>
      <c r="M76" s="698"/>
      <c r="N76" s="699"/>
      <c r="O76" s="697"/>
      <c r="P76" s="697"/>
      <c r="Q76" s="697"/>
      <c r="R76" s="697"/>
      <c r="S76" s="697"/>
      <c r="T76" s="697"/>
      <c r="U76" s="698"/>
      <c r="V76" s="699"/>
      <c r="W76" s="697"/>
      <c r="X76" s="697"/>
      <c r="Y76" s="697"/>
      <c r="Z76" s="697"/>
      <c r="AA76" s="697"/>
      <c r="AB76" s="698"/>
    </row>
    <row r="77" spans="1:28" ht="15" thickBot="1" x14ac:dyDescent="0.4">
      <c r="A77" s="280"/>
      <c r="B77" s="503"/>
      <c r="C77" s="504"/>
      <c r="D77" s="504"/>
      <c r="E77" s="504"/>
      <c r="F77" s="504"/>
      <c r="G77" s="504"/>
      <c r="H77" s="504"/>
      <c r="I77" s="504"/>
      <c r="J77" s="504"/>
      <c r="K77" s="504"/>
      <c r="L77" s="504"/>
      <c r="M77" s="504"/>
      <c r="N77" s="504"/>
      <c r="O77" s="504"/>
      <c r="P77" s="504"/>
      <c r="Q77" s="504"/>
      <c r="R77" s="504"/>
      <c r="S77" s="504"/>
      <c r="T77" s="504"/>
      <c r="U77" s="504"/>
      <c r="V77" s="504"/>
      <c r="W77" s="504"/>
      <c r="X77" s="504"/>
      <c r="Y77" s="504"/>
      <c r="Z77" s="504"/>
      <c r="AA77" s="504"/>
      <c r="AB77" s="504"/>
    </row>
    <row r="78" spans="1:28" x14ac:dyDescent="0.35">
      <c r="A78" s="280"/>
      <c r="B78" s="714" t="s">
        <v>856</v>
      </c>
      <c r="C78" s="715"/>
      <c r="D78" s="715"/>
      <c r="E78" s="715"/>
      <c r="F78" s="715"/>
      <c r="G78" s="715"/>
      <c r="H78" s="715" t="s">
        <v>857</v>
      </c>
      <c r="I78" s="715"/>
      <c r="J78" s="715"/>
      <c r="K78" s="715"/>
      <c r="L78" s="715"/>
      <c r="M78" s="715"/>
      <c r="N78" s="715"/>
      <c r="O78" s="715"/>
      <c r="P78" s="715"/>
      <c r="Q78" s="715"/>
      <c r="R78" s="718"/>
      <c r="S78" s="714" t="s">
        <v>858</v>
      </c>
      <c r="T78" s="715"/>
      <c r="U78" s="715"/>
      <c r="V78" s="715"/>
      <c r="W78" s="715"/>
      <c r="X78" s="715"/>
      <c r="Y78" s="715"/>
      <c r="Z78" s="715"/>
      <c r="AA78" s="715"/>
      <c r="AB78" s="715"/>
    </row>
    <row r="79" spans="1:28" ht="15" thickBot="1" x14ac:dyDescent="0.4">
      <c r="A79" s="280"/>
      <c r="B79" s="716"/>
      <c r="C79" s="717"/>
      <c r="D79" s="717"/>
      <c r="E79" s="717"/>
      <c r="F79" s="717"/>
      <c r="G79" s="717"/>
      <c r="H79" s="717"/>
      <c r="I79" s="717"/>
      <c r="J79" s="717"/>
      <c r="K79" s="717"/>
      <c r="L79" s="717"/>
      <c r="M79" s="717"/>
      <c r="N79" s="717"/>
      <c r="O79" s="717"/>
      <c r="P79" s="717"/>
      <c r="Q79" s="717"/>
      <c r="R79" s="719"/>
      <c r="S79" s="716"/>
      <c r="T79" s="717"/>
      <c r="U79" s="717"/>
      <c r="V79" s="717"/>
      <c r="W79" s="717"/>
      <c r="X79" s="717"/>
      <c r="Y79" s="717"/>
      <c r="Z79" s="717"/>
      <c r="AA79" s="717"/>
      <c r="AB79" s="717"/>
    </row>
    <row r="80" spans="1:28" ht="15" thickBot="1" x14ac:dyDescent="0.4">
      <c r="A80" s="280"/>
      <c r="B80" s="720">
        <v>0</v>
      </c>
      <c r="C80" s="721"/>
      <c r="D80" s="721"/>
      <c r="E80" s="721"/>
      <c r="F80" s="721"/>
      <c r="G80" s="722"/>
      <c r="H80" s="723" t="s">
        <v>1059</v>
      </c>
      <c r="I80" s="724"/>
      <c r="J80" s="724"/>
      <c r="K80" s="724"/>
      <c r="L80" s="724"/>
      <c r="M80" s="724"/>
      <c r="N80" s="724"/>
      <c r="O80" s="724"/>
      <c r="P80" s="724"/>
      <c r="Q80" s="724"/>
      <c r="R80" s="725"/>
      <c r="S80" s="503"/>
      <c r="T80" s="504"/>
      <c r="U80" s="504"/>
      <c r="V80" s="504"/>
      <c r="W80" s="504"/>
      <c r="X80" s="504"/>
      <c r="Y80" s="504"/>
      <c r="Z80" s="504"/>
      <c r="AA80" s="504"/>
      <c r="AB80" s="504"/>
    </row>
    <row r="81" spans="1:28" ht="15" thickBot="1" x14ac:dyDescent="0.4">
      <c r="A81" s="280"/>
      <c r="B81" s="700"/>
      <c r="C81" s="701"/>
      <c r="D81" s="701"/>
      <c r="E81" s="701"/>
      <c r="F81" s="701"/>
      <c r="G81" s="701"/>
      <c r="H81" s="701"/>
      <c r="I81" s="701"/>
      <c r="J81" s="701"/>
      <c r="K81" s="701"/>
      <c r="L81" s="701"/>
      <c r="M81" s="701"/>
      <c r="N81" s="701"/>
      <c r="O81" s="701"/>
      <c r="P81" s="701"/>
      <c r="Q81" s="701"/>
      <c r="R81" s="701"/>
      <c r="S81" s="701"/>
      <c r="T81" s="701"/>
      <c r="U81" s="701"/>
      <c r="V81" s="701"/>
      <c r="W81" s="701"/>
      <c r="X81" s="701"/>
      <c r="Y81" s="701"/>
      <c r="Z81" s="701"/>
      <c r="AA81" s="701"/>
      <c r="AB81" s="701"/>
    </row>
    <row r="82" spans="1:28" x14ac:dyDescent="0.35">
      <c r="A82" s="280"/>
      <c r="B82" s="702" t="s">
        <v>861</v>
      </c>
      <c r="C82" s="703"/>
      <c r="D82" s="703"/>
      <c r="E82" s="703"/>
      <c r="F82" s="703"/>
      <c r="G82" s="703"/>
      <c r="H82" s="704"/>
      <c r="I82" s="708" t="s">
        <v>1548</v>
      </c>
      <c r="J82" s="709"/>
      <c r="K82" s="709"/>
      <c r="L82" s="709"/>
      <c r="M82" s="709"/>
      <c r="N82" s="709"/>
      <c r="O82" s="709"/>
      <c r="P82" s="710"/>
      <c r="Q82" s="702" t="s">
        <v>863</v>
      </c>
      <c r="R82" s="703"/>
      <c r="S82" s="703"/>
      <c r="T82" s="703"/>
      <c r="U82" s="704"/>
      <c r="V82" s="784" t="s">
        <v>1549</v>
      </c>
      <c r="W82" s="785"/>
      <c r="X82" s="785"/>
      <c r="Y82" s="785"/>
      <c r="Z82" s="785"/>
      <c r="AA82" s="785"/>
      <c r="AB82" s="785"/>
    </row>
    <row r="83" spans="1:28" x14ac:dyDescent="0.35">
      <c r="A83" s="280"/>
      <c r="B83" s="705"/>
      <c r="C83" s="706"/>
      <c r="D83" s="706"/>
      <c r="E83" s="706"/>
      <c r="F83" s="706"/>
      <c r="G83" s="706"/>
      <c r="H83" s="707"/>
      <c r="I83" s="711"/>
      <c r="J83" s="712"/>
      <c r="K83" s="712"/>
      <c r="L83" s="712"/>
      <c r="M83" s="712"/>
      <c r="N83" s="712"/>
      <c r="O83" s="712"/>
      <c r="P83" s="713"/>
      <c r="Q83" s="705"/>
      <c r="R83" s="706"/>
      <c r="S83" s="706"/>
      <c r="T83" s="706"/>
      <c r="U83" s="707"/>
      <c r="V83" s="787"/>
      <c r="W83" s="788"/>
      <c r="X83" s="788"/>
      <c r="Y83" s="788"/>
      <c r="Z83" s="788"/>
      <c r="AA83" s="788"/>
      <c r="AB83" s="788"/>
    </row>
    <row r="84" spans="1:28" x14ac:dyDescent="0.35">
      <c r="A84" s="280"/>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row>
    <row r="85" spans="1:28" x14ac:dyDescent="0.35">
      <c r="A85" s="280"/>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row>
    <row r="86" spans="1:28" x14ac:dyDescent="0.35">
      <c r="A86" s="280"/>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row>
    <row r="87" spans="1:28" x14ac:dyDescent="0.35">
      <c r="A87" s="280"/>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row>
    <row r="88" spans="1:28" x14ac:dyDescent="0.35">
      <c r="A88" s="280"/>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row>
    <row r="89" spans="1:28" x14ac:dyDescent="0.35">
      <c r="A89" s="280"/>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row>
    <row r="90" spans="1:28" x14ac:dyDescent="0.35">
      <c r="A90" s="280"/>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row>
    <row r="91" spans="1:28" x14ac:dyDescent="0.35">
      <c r="A91" s="280"/>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row>
    <row r="92" spans="1:28" x14ac:dyDescent="0.35">
      <c r="A92" s="280"/>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row>
    <row r="93" spans="1:28" x14ac:dyDescent="0.35">
      <c r="A93" s="280"/>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row>
    <row r="94" spans="1:28" x14ac:dyDescent="0.35">
      <c r="A94" s="280"/>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row>
    <row r="95" spans="1:28" x14ac:dyDescent="0.35">
      <c r="A95" s="280"/>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row>
    <row r="96" spans="1:28" x14ac:dyDescent="0.35">
      <c r="A96" s="280"/>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row>
    <row r="97" spans="1:28" x14ac:dyDescent="0.35">
      <c r="A97" s="280"/>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row>
    <row r="98" spans="1:28" x14ac:dyDescent="0.35">
      <c r="A98" s="280"/>
      <c r="B98" s="280"/>
      <c r="C98" s="280"/>
      <c r="D98" s="280"/>
      <c r="E98" s="280"/>
      <c r="F98" s="280"/>
      <c r="G98" s="280"/>
      <c r="H98" s="280"/>
      <c r="I98" s="280"/>
      <c r="J98" s="280"/>
      <c r="K98" s="280"/>
      <c r="L98" s="280"/>
      <c r="M98" s="280"/>
      <c r="N98" s="280"/>
      <c r="O98" s="280"/>
      <c r="P98" s="280"/>
      <c r="Q98" s="280"/>
      <c r="R98" s="280"/>
      <c r="S98" s="280"/>
      <c r="T98" s="280"/>
      <c r="U98" s="280"/>
      <c r="V98" s="280"/>
      <c r="W98" s="280"/>
      <c r="X98" s="280"/>
      <c r="Y98" s="280"/>
      <c r="Z98" s="280"/>
      <c r="AA98" s="280"/>
      <c r="AB98" s="280"/>
    </row>
    <row r="99" spans="1:28" x14ac:dyDescent="0.35">
      <c r="A99" s="280"/>
      <c r="B99" s="280"/>
      <c r="C99" s="280"/>
      <c r="D99" s="280"/>
      <c r="E99" s="280"/>
      <c r="F99" s="280"/>
      <c r="G99" s="280"/>
      <c r="H99" s="280"/>
      <c r="I99" s="280"/>
      <c r="J99" s="280"/>
      <c r="K99" s="280"/>
      <c r="L99" s="280"/>
      <c r="M99" s="280"/>
      <c r="N99" s="280"/>
      <c r="O99" s="280"/>
      <c r="P99" s="280"/>
      <c r="Q99" s="280"/>
      <c r="R99" s="280"/>
      <c r="S99" s="280"/>
      <c r="T99" s="280"/>
      <c r="U99" s="280"/>
      <c r="V99" s="280"/>
      <c r="W99" s="280"/>
      <c r="X99" s="280"/>
      <c r="Y99" s="280"/>
      <c r="Z99" s="280"/>
      <c r="AA99" s="280"/>
      <c r="AB99" s="280"/>
    </row>
    <row r="100" spans="1:28" x14ac:dyDescent="0.35">
      <c r="A100" s="280"/>
      <c r="B100" s="280"/>
      <c r="C100" s="280"/>
      <c r="D100" s="280"/>
      <c r="E100" s="280"/>
      <c r="F100" s="280"/>
      <c r="G100" s="280"/>
      <c r="H100" s="280"/>
      <c r="I100" s="280"/>
      <c r="J100" s="280"/>
      <c r="K100" s="280"/>
      <c r="L100" s="280"/>
      <c r="M100" s="280"/>
      <c r="N100" s="280"/>
      <c r="O100" s="280"/>
      <c r="P100" s="280"/>
      <c r="Q100" s="280"/>
      <c r="R100" s="280"/>
      <c r="S100" s="280"/>
      <c r="T100" s="280"/>
      <c r="U100" s="280"/>
      <c r="V100" s="280"/>
      <c r="W100" s="280"/>
      <c r="X100" s="280"/>
      <c r="Y100" s="280"/>
      <c r="Z100" s="280"/>
      <c r="AA100" s="280"/>
      <c r="AB100" s="280"/>
    </row>
    <row r="101" spans="1:28" x14ac:dyDescent="0.35">
      <c r="A101" s="280"/>
      <c r="B101" s="280"/>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c r="AB101" s="280"/>
    </row>
    <row r="102" spans="1:28" x14ac:dyDescent="0.35">
      <c r="A102" s="280"/>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row>
    <row r="103" spans="1:28" x14ac:dyDescent="0.35">
      <c r="A103" s="280"/>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row>
    <row r="104" spans="1:28" x14ac:dyDescent="0.35">
      <c r="A104" s="280"/>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row>
    <row r="105" spans="1:28" x14ac:dyDescent="0.35">
      <c r="A105" s="280"/>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row>
    <row r="106" spans="1:28" x14ac:dyDescent="0.35">
      <c r="A106" s="280"/>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row>
    <row r="107" spans="1:28" x14ac:dyDescent="0.35">
      <c r="A107" s="280"/>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row>
    <row r="108" spans="1:28" x14ac:dyDescent="0.35">
      <c r="A108" s="280"/>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row>
  </sheetData>
  <mergeCells count="186">
    <mergeCell ref="B5:AB5"/>
    <mergeCell ref="B6:H7"/>
    <mergeCell ref="I6:I7"/>
    <mergeCell ref="J6:K7"/>
    <mergeCell ref="L6:AB7"/>
    <mergeCell ref="B8:AB8"/>
    <mergeCell ref="B1:D1"/>
    <mergeCell ref="E1:G1"/>
    <mergeCell ref="B2:G4"/>
    <mergeCell ref="H2:AB2"/>
    <mergeCell ref="H3:O3"/>
    <mergeCell ref="P3:AB3"/>
    <mergeCell ref="H4:AB4"/>
    <mergeCell ref="Z12:AB12"/>
    <mergeCell ref="B13:AB13"/>
    <mergeCell ref="B14:H15"/>
    <mergeCell ref="I14:U15"/>
    <mergeCell ref="V14:AB14"/>
    <mergeCell ref="V15:AB15"/>
    <mergeCell ref="B9:H9"/>
    <mergeCell ref="I9:AB9"/>
    <mergeCell ref="B10:AB10"/>
    <mergeCell ref="B11:H12"/>
    <mergeCell ref="I11:P12"/>
    <mergeCell ref="Q11:U11"/>
    <mergeCell ref="V11:Y11"/>
    <mergeCell ref="Z11:AB11"/>
    <mergeCell ref="Q12:U12"/>
    <mergeCell ref="V12:Y12"/>
    <mergeCell ref="B20:AB20"/>
    <mergeCell ref="B21:G21"/>
    <mergeCell ref="H21:J21"/>
    <mergeCell ref="K21:T21"/>
    <mergeCell ref="U21:AB21"/>
    <mergeCell ref="B22:AB22"/>
    <mergeCell ref="B16:AB16"/>
    <mergeCell ref="B17:H17"/>
    <mergeCell ref="I17:AB17"/>
    <mergeCell ref="B18:AB18"/>
    <mergeCell ref="B19:H19"/>
    <mergeCell ref="I19:AB19"/>
    <mergeCell ref="B27:AB27"/>
    <mergeCell ref="B28:H29"/>
    <mergeCell ref="I28:L29"/>
    <mergeCell ref="M28:W28"/>
    <mergeCell ref="X28:AB28"/>
    <mergeCell ref="M29:W29"/>
    <mergeCell ref="X29:AB29"/>
    <mergeCell ref="B23:H23"/>
    <mergeCell ref="I23:AB23"/>
    <mergeCell ref="B24:AB24"/>
    <mergeCell ref="B25:L25"/>
    <mergeCell ref="N25:AB25"/>
    <mergeCell ref="B26:M26"/>
    <mergeCell ref="N26:AB26"/>
    <mergeCell ref="Z32:AB32"/>
    <mergeCell ref="K33:N33"/>
    <mergeCell ref="O33:R33"/>
    <mergeCell ref="S33:T33"/>
    <mergeCell ref="U33:W33"/>
    <mergeCell ref="X33:Y33"/>
    <mergeCell ref="Z33:AB33"/>
    <mergeCell ref="B30:AB30"/>
    <mergeCell ref="B31:J33"/>
    <mergeCell ref="K31:R31"/>
    <mergeCell ref="S31:W31"/>
    <mergeCell ref="X31:AB31"/>
    <mergeCell ref="K32:N32"/>
    <mergeCell ref="O32:R32"/>
    <mergeCell ref="S32:T32"/>
    <mergeCell ref="U32:W32"/>
    <mergeCell ref="X32:Y32"/>
    <mergeCell ref="B38:G38"/>
    <mergeCell ref="K38:AB38"/>
    <mergeCell ref="B39:G39"/>
    <mergeCell ref="K39:AB39"/>
    <mergeCell ref="B40:G40"/>
    <mergeCell ref="K40:AB40"/>
    <mergeCell ref="B34:AB34"/>
    <mergeCell ref="B35:AB35"/>
    <mergeCell ref="B36:G36"/>
    <mergeCell ref="K36:AB36"/>
    <mergeCell ref="B37:G37"/>
    <mergeCell ref="K37:AB37"/>
    <mergeCell ref="B44:G44"/>
    <mergeCell ref="K44:AB44"/>
    <mergeCell ref="B45:G45"/>
    <mergeCell ref="K45:AB45"/>
    <mergeCell ref="B46:G46"/>
    <mergeCell ref="K46:AB46"/>
    <mergeCell ref="B41:G41"/>
    <mergeCell ref="K41:AB41"/>
    <mergeCell ref="B42:G42"/>
    <mergeCell ref="K42:AB42"/>
    <mergeCell ref="B43:G43"/>
    <mergeCell ref="K43:AB43"/>
    <mergeCell ref="A63:A64"/>
    <mergeCell ref="B63:G64"/>
    <mergeCell ref="H63:I63"/>
    <mergeCell ref="H64:I64"/>
    <mergeCell ref="J63:M63"/>
    <mergeCell ref="J64:M64"/>
    <mergeCell ref="B47:G47"/>
    <mergeCell ref="K47:AB47"/>
    <mergeCell ref="B48:G48"/>
    <mergeCell ref="K48:AB48"/>
    <mergeCell ref="B49:G49"/>
    <mergeCell ref="K49:AB49"/>
    <mergeCell ref="N63:U64"/>
    <mergeCell ref="V63:AB64"/>
    <mergeCell ref="B65:G65"/>
    <mergeCell ref="H65:I65"/>
    <mergeCell ref="J65:M65"/>
    <mergeCell ref="N65:U65"/>
    <mergeCell ref="V65:AB65"/>
    <mergeCell ref="B50:AB50"/>
    <mergeCell ref="B51:AB51"/>
    <mergeCell ref="B52:AB61"/>
    <mergeCell ref="B62:AB62"/>
    <mergeCell ref="B66:G66"/>
    <mergeCell ref="H66:I66"/>
    <mergeCell ref="J66:M66"/>
    <mergeCell ref="N66:U66"/>
    <mergeCell ref="V66:AB66"/>
    <mergeCell ref="B67:G67"/>
    <mergeCell ref="H67:I67"/>
    <mergeCell ref="J67:M67"/>
    <mergeCell ref="N67:U67"/>
    <mergeCell ref="V67:AB67"/>
    <mergeCell ref="B68:G68"/>
    <mergeCell ref="H68:I68"/>
    <mergeCell ref="J68:M68"/>
    <mergeCell ref="N68:U68"/>
    <mergeCell ref="V68:AB68"/>
    <mergeCell ref="B69:G69"/>
    <mergeCell ref="H69:I69"/>
    <mergeCell ref="J69:M69"/>
    <mergeCell ref="N69:U69"/>
    <mergeCell ref="V69:AB69"/>
    <mergeCell ref="B70:G70"/>
    <mergeCell ref="H70:I70"/>
    <mergeCell ref="J70:M70"/>
    <mergeCell ref="N70:U70"/>
    <mergeCell ref="V70:AB70"/>
    <mergeCell ref="B71:G71"/>
    <mergeCell ref="H71:I71"/>
    <mergeCell ref="J71:M71"/>
    <mergeCell ref="N71:U71"/>
    <mergeCell ref="V71:AB71"/>
    <mergeCell ref="B72:G72"/>
    <mergeCell ref="H72:I72"/>
    <mergeCell ref="J72:M72"/>
    <mergeCell ref="N72:U72"/>
    <mergeCell ref="V72:AB72"/>
    <mergeCell ref="B73:G73"/>
    <mergeCell ref="H73:I73"/>
    <mergeCell ref="J73:M73"/>
    <mergeCell ref="N73:U73"/>
    <mergeCell ref="V73:AB73"/>
    <mergeCell ref="B76:G76"/>
    <mergeCell ref="H76:I76"/>
    <mergeCell ref="J76:M76"/>
    <mergeCell ref="N76:U76"/>
    <mergeCell ref="V76:AB76"/>
    <mergeCell ref="B77:AB77"/>
    <mergeCell ref="B74:G74"/>
    <mergeCell ref="H74:I74"/>
    <mergeCell ref="J74:M74"/>
    <mergeCell ref="N74:U74"/>
    <mergeCell ref="V74:AB74"/>
    <mergeCell ref="B75:G75"/>
    <mergeCell ref="H75:I75"/>
    <mergeCell ref="J75:M75"/>
    <mergeCell ref="N75:U75"/>
    <mergeCell ref="V75:AB75"/>
    <mergeCell ref="B81:AB81"/>
    <mergeCell ref="B82:H83"/>
    <mergeCell ref="I82:P83"/>
    <mergeCell ref="Q82:U83"/>
    <mergeCell ref="V82:AB83"/>
    <mergeCell ref="B78:G79"/>
    <mergeCell ref="H78:R79"/>
    <mergeCell ref="S78:AB79"/>
    <mergeCell ref="B80:G80"/>
    <mergeCell ref="H80:R80"/>
    <mergeCell ref="S80:AB80"/>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F113"/>
  <sheetViews>
    <sheetView topLeftCell="A81" workbookViewId="0">
      <selection activeCell="J65" sqref="J65:M69"/>
    </sheetView>
  </sheetViews>
  <sheetFormatPr baseColWidth="10" defaultRowHeight="14.5" x14ac:dyDescent="0.35"/>
  <sheetData>
    <row r="1" spans="1:32" ht="15" thickBot="1" x14ac:dyDescent="0.4">
      <c r="A1" s="280"/>
      <c r="B1" s="518"/>
      <c r="C1" s="518"/>
      <c r="D1" s="518"/>
      <c r="E1" s="518"/>
      <c r="F1" s="518"/>
      <c r="G1" s="518"/>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row>
    <row r="2" spans="1:32" x14ac:dyDescent="0.35">
      <c r="A2" s="280"/>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c r="AC2" s="280"/>
      <c r="AD2" s="280"/>
      <c r="AE2" s="280"/>
      <c r="AF2" s="280"/>
    </row>
    <row r="3" spans="1:32" x14ac:dyDescent="0.35">
      <c r="A3" s="280"/>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c r="AC3" s="280"/>
      <c r="AD3" s="280"/>
      <c r="AE3" s="280"/>
      <c r="AF3" s="280"/>
    </row>
    <row r="4" spans="1:32" ht="15" thickBot="1" x14ac:dyDescent="0.4">
      <c r="A4" s="280"/>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c r="AC4" s="280"/>
      <c r="AD4" s="280"/>
      <c r="AE4" s="280"/>
      <c r="AF4" s="280"/>
    </row>
    <row r="5" spans="1:32" ht="15" thickBot="1" x14ac:dyDescent="0.4">
      <c r="A5" s="280"/>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280"/>
      <c r="AD5" s="280"/>
      <c r="AE5" s="280"/>
      <c r="AF5" s="280"/>
    </row>
    <row r="6" spans="1:32" x14ac:dyDescent="0.35">
      <c r="A6" s="280"/>
      <c r="B6" s="488" t="s">
        <v>820</v>
      </c>
      <c r="C6" s="489"/>
      <c r="D6" s="489"/>
      <c r="E6" s="489"/>
      <c r="F6" s="489"/>
      <c r="G6" s="489"/>
      <c r="H6" s="490"/>
      <c r="I6" s="542">
        <v>45931</v>
      </c>
      <c r="J6" s="488" t="s">
        <v>4</v>
      </c>
      <c r="K6" s="490"/>
      <c r="L6" s="544" t="s">
        <v>1569</v>
      </c>
      <c r="M6" s="545"/>
      <c r="N6" s="545"/>
      <c r="O6" s="545"/>
      <c r="P6" s="545"/>
      <c r="Q6" s="545"/>
      <c r="R6" s="545"/>
      <c r="S6" s="545"/>
      <c r="T6" s="545"/>
      <c r="U6" s="545"/>
      <c r="V6" s="545"/>
      <c r="W6" s="545"/>
      <c r="X6" s="545"/>
      <c r="Y6" s="545"/>
      <c r="Z6" s="545"/>
      <c r="AA6" s="545"/>
      <c r="AB6" s="545"/>
      <c r="AC6" s="280"/>
      <c r="AD6" s="280"/>
      <c r="AE6" s="280"/>
      <c r="AF6" s="280"/>
    </row>
    <row r="7" spans="1:32" ht="15" thickBot="1" x14ac:dyDescent="0.4">
      <c r="A7" s="280"/>
      <c r="B7" s="491"/>
      <c r="C7" s="492"/>
      <c r="D7" s="492"/>
      <c r="E7" s="492"/>
      <c r="F7" s="492"/>
      <c r="G7" s="492"/>
      <c r="H7" s="493"/>
      <c r="I7" s="543"/>
      <c r="J7" s="491"/>
      <c r="K7" s="493"/>
      <c r="L7" s="546"/>
      <c r="M7" s="547"/>
      <c r="N7" s="547"/>
      <c r="O7" s="547"/>
      <c r="P7" s="547"/>
      <c r="Q7" s="547"/>
      <c r="R7" s="547"/>
      <c r="S7" s="547"/>
      <c r="T7" s="547"/>
      <c r="U7" s="547"/>
      <c r="V7" s="547"/>
      <c r="W7" s="547"/>
      <c r="X7" s="547"/>
      <c r="Y7" s="547"/>
      <c r="Z7" s="547"/>
      <c r="AA7" s="547"/>
      <c r="AB7" s="547"/>
      <c r="AC7" s="280"/>
      <c r="AD7" s="280"/>
      <c r="AE7" s="280"/>
      <c r="AF7" s="280"/>
    </row>
    <row r="8" spans="1:32" ht="15" thickBot="1" x14ac:dyDescent="0.4">
      <c r="A8" s="280"/>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c r="AC8" s="280"/>
      <c r="AD8" s="280"/>
      <c r="AE8" s="280"/>
      <c r="AF8" s="280"/>
    </row>
    <row r="9" spans="1:32" ht="15" thickBot="1" x14ac:dyDescent="0.4">
      <c r="A9" s="280"/>
      <c r="B9" s="500" t="s">
        <v>822</v>
      </c>
      <c r="C9" s="501"/>
      <c r="D9" s="501"/>
      <c r="E9" s="501"/>
      <c r="F9" s="501"/>
      <c r="G9" s="501"/>
      <c r="H9" s="502"/>
      <c r="I9" s="539" t="s">
        <v>948</v>
      </c>
      <c r="J9" s="540"/>
      <c r="K9" s="540"/>
      <c r="L9" s="540"/>
      <c r="M9" s="540"/>
      <c r="N9" s="540"/>
      <c r="O9" s="540"/>
      <c r="P9" s="540"/>
      <c r="Q9" s="540"/>
      <c r="R9" s="540"/>
      <c r="S9" s="540"/>
      <c r="T9" s="540"/>
      <c r="U9" s="540"/>
      <c r="V9" s="540"/>
      <c r="W9" s="540"/>
      <c r="X9" s="540"/>
      <c r="Y9" s="540"/>
      <c r="Z9" s="540"/>
      <c r="AA9" s="540"/>
      <c r="AB9" s="540"/>
      <c r="AC9" s="280"/>
      <c r="AD9" s="280"/>
      <c r="AE9" s="280"/>
      <c r="AF9" s="280"/>
    </row>
    <row r="10" spans="1:32" ht="15" thickBot="1" x14ac:dyDescent="0.4">
      <c r="A10" s="280"/>
      <c r="B10" s="537"/>
      <c r="C10" s="538"/>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538"/>
      <c r="AC10" s="280"/>
      <c r="AD10" s="280"/>
      <c r="AE10" s="280"/>
      <c r="AF10" s="280"/>
    </row>
    <row r="11" spans="1:32" ht="15" thickBot="1" x14ac:dyDescent="0.4">
      <c r="A11" s="280"/>
      <c r="B11" s="488" t="s">
        <v>5</v>
      </c>
      <c r="C11" s="489"/>
      <c r="D11" s="489"/>
      <c r="E11" s="489"/>
      <c r="F11" s="489"/>
      <c r="G11" s="489"/>
      <c r="H11" s="490"/>
      <c r="I11" s="548" t="s">
        <v>562</v>
      </c>
      <c r="J11" s="549"/>
      <c r="K11" s="549"/>
      <c r="L11" s="549"/>
      <c r="M11" s="549"/>
      <c r="N11" s="549"/>
      <c r="O11" s="549"/>
      <c r="P11" s="550"/>
      <c r="Q11" s="500" t="s">
        <v>460</v>
      </c>
      <c r="R11" s="501"/>
      <c r="S11" s="501"/>
      <c r="T11" s="501"/>
      <c r="U11" s="502"/>
      <c r="V11" s="500" t="s">
        <v>7</v>
      </c>
      <c r="W11" s="501"/>
      <c r="X11" s="501"/>
      <c r="Y11" s="502"/>
      <c r="Z11" s="500" t="s">
        <v>8</v>
      </c>
      <c r="AA11" s="501"/>
      <c r="AB11" s="501"/>
      <c r="AC11" s="280"/>
      <c r="AD11" s="280"/>
      <c r="AE11" s="280"/>
      <c r="AF11" s="280"/>
    </row>
    <row r="12" spans="1:32" ht="15" thickBot="1" x14ac:dyDescent="0.4">
      <c r="A12" s="280"/>
      <c r="B12" s="491"/>
      <c r="C12" s="492"/>
      <c r="D12" s="492"/>
      <c r="E12" s="492"/>
      <c r="F12" s="492"/>
      <c r="G12" s="492"/>
      <c r="H12" s="493"/>
      <c r="I12" s="551"/>
      <c r="J12" s="552"/>
      <c r="K12" s="552"/>
      <c r="L12" s="552"/>
      <c r="M12" s="552"/>
      <c r="N12" s="552"/>
      <c r="O12" s="552"/>
      <c r="P12" s="553"/>
      <c r="Q12" s="517" t="s">
        <v>600</v>
      </c>
      <c r="R12" s="485"/>
      <c r="S12" s="485"/>
      <c r="T12" s="485"/>
      <c r="U12" s="541"/>
      <c r="V12" s="2528" t="s">
        <v>563</v>
      </c>
      <c r="W12" s="2268"/>
      <c r="X12" s="2268"/>
      <c r="Y12" s="2529"/>
      <c r="Z12" s="517">
        <v>8</v>
      </c>
      <c r="AA12" s="485"/>
      <c r="AB12" s="485"/>
      <c r="AC12" s="280"/>
      <c r="AD12" s="280"/>
      <c r="AE12" s="280"/>
      <c r="AF12" s="280"/>
    </row>
    <row r="13" spans="1:32" ht="15" thickBot="1" x14ac:dyDescent="0.4">
      <c r="A13" s="280"/>
      <c r="B13" s="486"/>
      <c r="C13" s="487"/>
      <c r="D13" s="487"/>
      <c r="E13" s="487"/>
      <c r="F13" s="487"/>
      <c r="G13" s="487"/>
      <c r="H13" s="487"/>
      <c r="I13" s="487"/>
      <c r="J13" s="487"/>
      <c r="K13" s="487"/>
      <c r="L13" s="487"/>
      <c r="M13" s="487"/>
      <c r="N13" s="487"/>
      <c r="O13" s="487"/>
      <c r="P13" s="487"/>
      <c r="Q13" s="487"/>
      <c r="R13" s="487"/>
      <c r="S13" s="487"/>
      <c r="T13" s="487"/>
      <c r="U13" s="487"/>
      <c r="V13" s="487"/>
      <c r="W13" s="487"/>
      <c r="X13" s="487"/>
      <c r="Y13" s="487"/>
      <c r="Z13" s="487"/>
      <c r="AA13" s="487"/>
      <c r="AB13" s="487"/>
      <c r="AC13" s="280"/>
      <c r="AD13" s="280"/>
      <c r="AE13" s="280"/>
      <c r="AF13" s="280"/>
    </row>
    <row r="14" spans="1:32" ht="15" thickBot="1" x14ac:dyDescent="0.4">
      <c r="A14" s="280"/>
      <c r="B14" s="488" t="s">
        <v>10</v>
      </c>
      <c r="C14" s="489"/>
      <c r="D14" s="489"/>
      <c r="E14" s="489"/>
      <c r="F14" s="489"/>
      <c r="G14" s="489"/>
      <c r="H14" s="490"/>
      <c r="I14" s="508" t="s">
        <v>564</v>
      </c>
      <c r="J14" s="509"/>
      <c r="K14" s="509"/>
      <c r="L14" s="509"/>
      <c r="M14" s="509"/>
      <c r="N14" s="509"/>
      <c r="O14" s="509"/>
      <c r="P14" s="509"/>
      <c r="Q14" s="509"/>
      <c r="R14" s="509"/>
      <c r="S14" s="509"/>
      <c r="T14" s="509"/>
      <c r="U14" s="510"/>
      <c r="V14" s="500" t="s">
        <v>824</v>
      </c>
      <c r="W14" s="501"/>
      <c r="X14" s="501"/>
      <c r="Y14" s="501"/>
      <c r="Z14" s="501"/>
      <c r="AA14" s="501"/>
      <c r="AB14" s="501"/>
      <c r="AC14" s="280"/>
      <c r="AD14" s="280"/>
      <c r="AE14" s="280"/>
      <c r="AF14" s="280"/>
    </row>
    <row r="15" spans="1:32" ht="15" thickBot="1" x14ac:dyDescent="0.4">
      <c r="A15" s="280"/>
      <c r="B15" s="491"/>
      <c r="C15" s="492"/>
      <c r="D15" s="492"/>
      <c r="E15" s="492"/>
      <c r="F15" s="492"/>
      <c r="G15" s="492"/>
      <c r="H15" s="493"/>
      <c r="I15" s="511"/>
      <c r="J15" s="512"/>
      <c r="K15" s="512"/>
      <c r="L15" s="512"/>
      <c r="M15" s="512"/>
      <c r="N15" s="512"/>
      <c r="O15" s="512"/>
      <c r="P15" s="512"/>
      <c r="Q15" s="512"/>
      <c r="R15" s="512"/>
      <c r="S15" s="512"/>
      <c r="T15" s="512"/>
      <c r="U15" s="513"/>
      <c r="V15" s="514" t="s">
        <v>1540</v>
      </c>
      <c r="W15" s="515"/>
      <c r="X15" s="515"/>
      <c r="Y15" s="515"/>
      <c r="Z15" s="515"/>
      <c r="AA15" s="515"/>
      <c r="AB15" s="515"/>
      <c r="AC15" s="280"/>
      <c r="AD15" s="280"/>
      <c r="AE15" s="280"/>
      <c r="AF15" s="280"/>
    </row>
    <row r="16" spans="1:32" ht="15" thickBot="1" x14ac:dyDescent="0.4">
      <c r="A16" s="280"/>
      <c r="B16" s="486"/>
      <c r="C16" s="487"/>
      <c r="D16" s="487"/>
      <c r="E16" s="487"/>
      <c r="F16" s="487"/>
      <c r="G16" s="487"/>
      <c r="H16" s="487"/>
      <c r="I16" s="487"/>
      <c r="J16" s="487"/>
      <c r="K16" s="487"/>
      <c r="L16" s="487"/>
      <c r="M16" s="487"/>
      <c r="N16" s="487"/>
      <c r="O16" s="487"/>
      <c r="P16" s="487"/>
      <c r="Q16" s="487"/>
      <c r="R16" s="487"/>
      <c r="S16" s="487"/>
      <c r="T16" s="487"/>
      <c r="U16" s="487"/>
      <c r="V16" s="487"/>
      <c r="W16" s="487"/>
      <c r="X16" s="487"/>
      <c r="Y16" s="487"/>
      <c r="Z16" s="487"/>
      <c r="AA16" s="487"/>
      <c r="AB16" s="487"/>
      <c r="AC16" s="280"/>
      <c r="AD16" s="280"/>
      <c r="AE16" s="280"/>
      <c r="AF16" s="280"/>
    </row>
    <row r="17" spans="1:32" ht="15" thickBot="1" x14ac:dyDescent="0.4">
      <c r="A17" s="280"/>
      <c r="B17" s="500" t="s">
        <v>13</v>
      </c>
      <c r="C17" s="501"/>
      <c r="D17" s="501"/>
      <c r="E17" s="501"/>
      <c r="F17" s="501"/>
      <c r="G17" s="501"/>
      <c r="H17" s="502"/>
      <c r="I17" s="517" t="s">
        <v>565</v>
      </c>
      <c r="J17" s="485"/>
      <c r="K17" s="485"/>
      <c r="L17" s="485"/>
      <c r="M17" s="485"/>
      <c r="N17" s="485"/>
      <c r="O17" s="485"/>
      <c r="P17" s="485"/>
      <c r="Q17" s="485"/>
      <c r="R17" s="485"/>
      <c r="S17" s="485"/>
      <c r="T17" s="485"/>
      <c r="U17" s="485"/>
      <c r="V17" s="485"/>
      <c r="W17" s="485"/>
      <c r="X17" s="485"/>
      <c r="Y17" s="485"/>
      <c r="Z17" s="485"/>
      <c r="AA17" s="485"/>
      <c r="AB17" s="485"/>
      <c r="AC17" s="280"/>
      <c r="AD17" s="280"/>
      <c r="AE17" s="280"/>
      <c r="AF17" s="280"/>
    </row>
    <row r="18" spans="1:32" ht="15" thickBot="1" x14ac:dyDescent="0.4">
      <c r="A18" s="280"/>
      <c r="B18" s="486"/>
      <c r="C18" s="487"/>
      <c r="D18" s="487"/>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487"/>
      <c r="AC18" s="280"/>
      <c r="AD18" s="280"/>
      <c r="AE18" s="280"/>
      <c r="AF18" s="280"/>
    </row>
    <row r="19" spans="1:32" ht="28" customHeight="1" thickBot="1" x14ac:dyDescent="0.4">
      <c r="A19" s="280"/>
      <c r="B19" s="500" t="s">
        <v>826</v>
      </c>
      <c r="C19" s="501"/>
      <c r="D19" s="501"/>
      <c r="E19" s="501"/>
      <c r="F19" s="501"/>
      <c r="G19" s="501"/>
      <c r="H19" s="502"/>
      <c r="I19" s="517" t="s">
        <v>566</v>
      </c>
      <c r="J19" s="485"/>
      <c r="K19" s="485"/>
      <c r="L19" s="485"/>
      <c r="M19" s="485"/>
      <c r="N19" s="485"/>
      <c r="O19" s="485"/>
      <c r="P19" s="485"/>
      <c r="Q19" s="485"/>
      <c r="R19" s="485"/>
      <c r="S19" s="485"/>
      <c r="T19" s="485"/>
      <c r="U19" s="485"/>
      <c r="V19" s="485"/>
      <c r="W19" s="485"/>
      <c r="X19" s="485"/>
      <c r="Y19" s="485"/>
      <c r="Z19" s="485"/>
      <c r="AA19" s="485"/>
      <c r="AB19" s="485"/>
      <c r="AC19" s="280"/>
      <c r="AD19" s="280"/>
      <c r="AE19" s="280"/>
      <c r="AF19" s="280"/>
    </row>
    <row r="20" spans="1:32" ht="15" thickBot="1" x14ac:dyDescent="0.4">
      <c r="A20" s="280"/>
      <c r="B20" s="486"/>
      <c r="C20" s="487"/>
      <c r="D20" s="487"/>
      <c r="E20" s="487"/>
      <c r="F20" s="487"/>
      <c r="G20" s="487"/>
      <c r="H20" s="487"/>
      <c r="I20" s="487"/>
      <c r="J20" s="487"/>
      <c r="K20" s="487"/>
      <c r="L20" s="487"/>
      <c r="M20" s="487"/>
      <c r="N20" s="487"/>
      <c r="O20" s="487"/>
      <c r="P20" s="487"/>
      <c r="Q20" s="487"/>
      <c r="R20" s="487"/>
      <c r="S20" s="487"/>
      <c r="T20" s="487"/>
      <c r="U20" s="487"/>
      <c r="V20" s="487"/>
      <c r="W20" s="487"/>
      <c r="X20" s="487"/>
      <c r="Y20" s="487"/>
      <c r="Z20" s="487"/>
      <c r="AA20" s="487"/>
      <c r="AB20" s="487"/>
      <c r="AC20" s="280"/>
      <c r="AD20" s="280"/>
      <c r="AE20" s="280"/>
      <c r="AF20" s="280"/>
    </row>
    <row r="21" spans="1:32" ht="15" thickBot="1" x14ac:dyDescent="0.4">
      <c r="A21" s="280"/>
      <c r="B21" s="500" t="s">
        <v>463</v>
      </c>
      <c r="C21" s="501"/>
      <c r="D21" s="501"/>
      <c r="E21" s="501"/>
      <c r="F21" s="501"/>
      <c r="G21" s="502"/>
      <c r="H21" s="514" t="s">
        <v>1570</v>
      </c>
      <c r="I21" s="515"/>
      <c r="J21" s="516"/>
      <c r="K21" s="500" t="s">
        <v>835</v>
      </c>
      <c r="L21" s="501"/>
      <c r="M21" s="501"/>
      <c r="N21" s="501"/>
      <c r="O21" s="501"/>
      <c r="P21" s="501"/>
      <c r="Q21" s="501"/>
      <c r="R21" s="501"/>
      <c r="S21" s="501"/>
      <c r="T21" s="502"/>
      <c r="U21" s="517" t="s">
        <v>30</v>
      </c>
      <c r="V21" s="485"/>
      <c r="W21" s="485"/>
      <c r="X21" s="485"/>
      <c r="Y21" s="485"/>
      <c r="Z21" s="485"/>
      <c r="AA21" s="485"/>
      <c r="AB21" s="485"/>
      <c r="AC21" s="280"/>
      <c r="AD21" s="280"/>
      <c r="AE21" s="280"/>
      <c r="AF21" s="280"/>
    </row>
    <row r="22" spans="1:32" ht="15" thickBot="1" x14ac:dyDescent="0.4">
      <c r="A22" s="280"/>
      <c r="B22" s="50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c r="AC22" s="280"/>
      <c r="AD22" s="280"/>
      <c r="AE22" s="280"/>
      <c r="AF22" s="280"/>
    </row>
    <row r="23" spans="1:32" ht="15" thickBot="1" x14ac:dyDescent="0.4">
      <c r="A23" s="280"/>
      <c r="B23" s="500" t="s">
        <v>836</v>
      </c>
      <c r="C23" s="501"/>
      <c r="D23" s="501"/>
      <c r="E23" s="501"/>
      <c r="F23" s="501"/>
      <c r="G23" s="501"/>
      <c r="H23" s="502"/>
      <c r="I23" s="517" t="s">
        <v>568</v>
      </c>
      <c r="J23" s="485"/>
      <c r="K23" s="485"/>
      <c r="L23" s="485"/>
      <c r="M23" s="485"/>
      <c r="N23" s="485"/>
      <c r="O23" s="485"/>
      <c r="P23" s="485"/>
      <c r="Q23" s="485"/>
      <c r="R23" s="485"/>
      <c r="S23" s="485"/>
      <c r="T23" s="485"/>
      <c r="U23" s="485"/>
      <c r="V23" s="485"/>
      <c r="W23" s="485"/>
      <c r="X23" s="485"/>
      <c r="Y23" s="485"/>
      <c r="Z23" s="485"/>
      <c r="AA23" s="485"/>
      <c r="AB23" s="485"/>
      <c r="AC23" s="280"/>
      <c r="AD23" s="280"/>
      <c r="AE23" s="280"/>
      <c r="AF23" s="280"/>
    </row>
    <row r="24" spans="1:32" ht="15" thickBot="1" x14ac:dyDescent="0.4">
      <c r="A24" s="280"/>
      <c r="B24" s="486"/>
      <c r="C24" s="487"/>
      <c r="D24" s="487"/>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c r="AC24" s="280"/>
      <c r="AD24" s="280"/>
      <c r="AE24" s="280"/>
      <c r="AF24" s="280"/>
    </row>
    <row r="25" spans="1:32" ht="15" thickBot="1" x14ac:dyDescent="0.4">
      <c r="A25" s="280"/>
      <c r="B25" s="500" t="s">
        <v>268</v>
      </c>
      <c r="C25" s="501"/>
      <c r="D25" s="501"/>
      <c r="E25" s="501"/>
      <c r="F25" s="501"/>
      <c r="G25" s="501"/>
      <c r="H25" s="501"/>
      <c r="I25" s="501"/>
      <c r="J25" s="501"/>
      <c r="K25" s="501"/>
      <c r="L25" s="501"/>
      <c r="M25" s="223"/>
      <c r="N25" s="500" t="s">
        <v>24</v>
      </c>
      <c r="O25" s="501"/>
      <c r="P25" s="501"/>
      <c r="Q25" s="501"/>
      <c r="R25" s="501"/>
      <c r="S25" s="501"/>
      <c r="T25" s="501"/>
      <c r="U25" s="501"/>
      <c r="V25" s="501"/>
      <c r="W25" s="501"/>
      <c r="X25" s="501"/>
      <c r="Y25" s="501"/>
      <c r="Z25" s="501"/>
      <c r="AA25" s="501"/>
      <c r="AB25" s="501"/>
      <c r="AC25" s="280"/>
      <c r="AD25" s="280"/>
      <c r="AE25" s="280"/>
      <c r="AF25" s="280"/>
    </row>
    <row r="26" spans="1:32" ht="15" thickBot="1" x14ac:dyDescent="0.4">
      <c r="A26" s="280"/>
      <c r="B26" s="483" t="s">
        <v>567</v>
      </c>
      <c r="C26" s="484"/>
      <c r="D26" s="484"/>
      <c r="E26" s="484"/>
      <c r="F26" s="484"/>
      <c r="G26" s="484"/>
      <c r="H26" s="484"/>
      <c r="I26" s="484"/>
      <c r="J26" s="484"/>
      <c r="K26" s="484"/>
      <c r="L26" s="484"/>
      <c r="M26" s="484"/>
      <c r="N26" s="485" t="s">
        <v>1571</v>
      </c>
      <c r="O26" s="485"/>
      <c r="P26" s="485"/>
      <c r="Q26" s="485"/>
      <c r="R26" s="485"/>
      <c r="S26" s="485"/>
      <c r="T26" s="485"/>
      <c r="U26" s="485"/>
      <c r="V26" s="485"/>
      <c r="W26" s="485"/>
      <c r="X26" s="485"/>
      <c r="Y26" s="485"/>
      <c r="Z26" s="485"/>
      <c r="AA26" s="485"/>
      <c r="AB26" s="485"/>
      <c r="AC26" s="280"/>
      <c r="AD26" s="280"/>
      <c r="AE26" s="280"/>
      <c r="AF26" s="280"/>
    </row>
    <row r="27" spans="1:32" ht="15" thickBot="1" x14ac:dyDescent="0.4">
      <c r="A27" s="280"/>
      <c r="B27" s="486"/>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c r="AC27" s="280"/>
      <c r="AD27" s="280"/>
      <c r="AE27" s="280"/>
      <c r="AF27" s="280"/>
    </row>
    <row r="28" spans="1:32" ht="15" thickBot="1" x14ac:dyDescent="0.4">
      <c r="A28" s="280"/>
      <c r="B28" s="488" t="s">
        <v>839</v>
      </c>
      <c r="C28" s="489"/>
      <c r="D28" s="489"/>
      <c r="E28" s="489"/>
      <c r="F28" s="489"/>
      <c r="G28" s="489"/>
      <c r="H28" s="490"/>
      <c r="I28" s="494">
        <v>0.9</v>
      </c>
      <c r="J28" s="495"/>
      <c r="K28" s="495"/>
      <c r="L28" s="496"/>
      <c r="M28" s="500" t="s">
        <v>22</v>
      </c>
      <c r="N28" s="501"/>
      <c r="O28" s="501"/>
      <c r="P28" s="501"/>
      <c r="Q28" s="501"/>
      <c r="R28" s="501"/>
      <c r="S28" s="501"/>
      <c r="T28" s="501"/>
      <c r="U28" s="501"/>
      <c r="V28" s="501"/>
      <c r="W28" s="502"/>
      <c r="X28" s="500" t="s">
        <v>18</v>
      </c>
      <c r="Y28" s="501"/>
      <c r="Z28" s="501"/>
      <c r="AA28" s="501"/>
      <c r="AB28" s="501"/>
      <c r="AC28" s="280"/>
      <c r="AD28" s="280"/>
      <c r="AE28" s="280"/>
      <c r="AF28" s="280"/>
    </row>
    <row r="29" spans="1:32" ht="15" thickBot="1" x14ac:dyDescent="0.4">
      <c r="A29" s="280"/>
      <c r="B29" s="491"/>
      <c r="C29" s="492"/>
      <c r="D29" s="492"/>
      <c r="E29" s="492"/>
      <c r="F29" s="492"/>
      <c r="G29" s="492"/>
      <c r="H29" s="493"/>
      <c r="I29" s="497"/>
      <c r="J29" s="498"/>
      <c r="K29" s="498"/>
      <c r="L29" s="499"/>
      <c r="M29" s="503"/>
      <c r="N29" s="504"/>
      <c r="O29" s="504"/>
      <c r="P29" s="504"/>
      <c r="Q29" s="504"/>
      <c r="R29" s="504"/>
      <c r="S29" s="504"/>
      <c r="T29" s="504"/>
      <c r="U29" s="504"/>
      <c r="V29" s="504"/>
      <c r="W29" s="505"/>
      <c r="X29" s="483" t="s">
        <v>20</v>
      </c>
      <c r="Y29" s="484"/>
      <c r="Z29" s="484"/>
      <c r="AA29" s="484"/>
      <c r="AB29" s="484"/>
      <c r="AC29" s="280"/>
      <c r="AD29" s="280"/>
      <c r="AE29" s="280"/>
      <c r="AF29" s="280"/>
    </row>
    <row r="30" spans="1:32" ht="15" thickBot="1" x14ac:dyDescent="0.4">
      <c r="A30" s="280"/>
      <c r="B30" s="486"/>
      <c r="C30" s="487"/>
      <c r="D30" s="487"/>
      <c r="E30" s="487"/>
      <c r="F30" s="487"/>
      <c r="G30" s="487"/>
      <c r="H30" s="487"/>
      <c r="I30" s="487"/>
      <c r="J30" s="487"/>
      <c r="K30" s="487"/>
      <c r="L30" s="487"/>
      <c r="M30" s="487"/>
      <c r="N30" s="487"/>
      <c r="O30" s="487"/>
      <c r="P30" s="487"/>
      <c r="Q30" s="487"/>
      <c r="R30" s="487"/>
      <c r="S30" s="487"/>
      <c r="T30" s="487"/>
      <c r="U30" s="487"/>
      <c r="V30" s="487"/>
      <c r="W30" s="487"/>
      <c r="X30" s="487"/>
      <c r="Y30" s="487"/>
      <c r="Z30" s="487"/>
      <c r="AA30" s="487"/>
      <c r="AB30" s="487"/>
      <c r="AC30" s="280"/>
      <c r="AD30" s="280"/>
      <c r="AE30" s="280"/>
      <c r="AF30" s="280"/>
    </row>
    <row r="31" spans="1:32" ht="15" thickBot="1" x14ac:dyDescent="0.4">
      <c r="A31" s="280"/>
      <c r="B31" s="560" t="s">
        <v>842</v>
      </c>
      <c r="C31" s="561"/>
      <c r="D31" s="561"/>
      <c r="E31" s="561"/>
      <c r="F31" s="561"/>
      <c r="G31" s="561"/>
      <c r="H31" s="561"/>
      <c r="I31" s="561"/>
      <c r="J31" s="562"/>
      <c r="K31" s="569" t="s">
        <v>35</v>
      </c>
      <c r="L31" s="570"/>
      <c r="M31" s="570"/>
      <c r="N31" s="570"/>
      <c r="O31" s="570"/>
      <c r="P31" s="570"/>
      <c r="Q31" s="570"/>
      <c r="R31" s="571"/>
      <c r="S31" s="572" t="s">
        <v>36</v>
      </c>
      <c r="T31" s="573"/>
      <c r="U31" s="573"/>
      <c r="V31" s="573"/>
      <c r="W31" s="574"/>
      <c r="X31" s="575" t="s">
        <v>37</v>
      </c>
      <c r="Y31" s="576"/>
      <c r="Z31" s="576"/>
      <c r="AA31" s="576"/>
      <c r="AB31" s="576"/>
      <c r="AC31" s="280"/>
      <c r="AD31" s="280"/>
      <c r="AE31" s="280"/>
      <c r="AF31" s="280"/>
    </row>
    <row r="32" spans="1:32" x14ac:dyDescent="0.35">
      <c r="A32" s="280"/>
      <c r="B32" s="563"/>
      <c r="C32" s="564"/>
      <c r="D32" s="564"/>
      <c r="E32" s="564"/>
      <c r="F32" s="564"/>
      <c r="G32" s="564"/>
      <c r="H32" s="564"/>
      <c r="I32" s="564"/>
      <c r="J32" s="565"/>
      <c r="K32" s="577" t="s">
        <v>38</v>
      </c>
      <c r="L32" s="578"/>
      <c r="M32" s="578"/>
      <c r="N32" s="579"/>
      <c r="O32" s="580" t="s">
        <v>39</v>
      </c>
      <c r="P32" s="578"/>
      <c r="Q32" s="578"/>
      <c r="R32" s="579"/>
      <c r="S32" s="580" t="s">
        <v>38</v>
      </c>
      <c r="T32" s="579"/>
      <c r="U32" s="580" t="s">
        <v>39</v>
      </c>
      <c r="V32" s="578"/>
      <c r="W32" s="579"/>
      <c r="X32" s="506" t="s">
        <v>38</v>
      </c>
      <c r="Y32" s="507"/>
      <c r="Z32" s="506" t="s">
        <v>39</v>
      </c>
      <c r="AA32" s="581"/>
      <c r="AB32" s="507"/>
      <c r="AC32" s="280"/>
      <c r="AD32" s="280"/>
      <c r="AE32" s="280"/>
      <c r="AF32" s="280"/>
    </row>
    <row r="33" spans="1:32" ht="15" thickBot="1" x14ac:dyDescent="0.4">
      <c r="A33" s="280"/>
      <c r="B33" s="566"/>
      <c r="C33" s="567"/>
      <c r="D33" s="567"/>
      <c r="E33" s="567"/>
      <c r="F33" s="567"/>
      <c r="G33" s="567"/>
      <c r="H33" s="567"/>
      <c r="I33" s="567"/>
      <c r="J33" s="568"/>
      <c r="K33" s="2524">
        <v>0</v>
      </c>
      <c r="L33" s="2525"/>
      <c r="M33" s="2525"/>
      <c r="N33" s="2526"/>
      <c r="O33" s="2527">
        <v>0.89</v>
      </c>
      <c r="P33" s="2525"/>
      <c r="Q33" s="2525"/>
      <c r="R33" s="2526"/>
      <c r="S33" s="2527">
        <v>0.9</v>
      </c>
      <c r="T33" s="2526"/>
      <c r="U33" s="2527">
        <v>0.95</v>
      </c>
      <c r="V33" s="2525"/>
      <c r="W33" s="2526"/>
      <c r="X33" s="2527">
        <v>0.96</v>
      </c>
      <c r="Y33" s="2526"/>
      <c r="Z33" s="554">
        <v>1</v>
      </c>
      <c r="AA33" s="555"/>
      <c r="AB33" s="556"/>
      <c r="AC33" s="280"/>
      <c r="AD33" s="280"/>
      <c r="AE33" s="280"/>
      <c r="AF33" s="280"/>
    </row>
    <row r="34" spans="1:32" ht="15" thickBot="1" x14ac:dyDescent="0.4">
      <c r="A34" s="280"/>
      <c r="B34" s="486"/>
      <c r="C34" s="487"/>
      <c r="D34" s="487"/>
      <c r="E34" s="487"/>
      <c r="F34" s="487"/>
      <c r="G34" s="487"/>
      <c r="H34" s="487"/>
      <c r="I34" s="487"/>
      <c r="J34" s="487"/>
      <c r="K34" s="487"/>
      <c r="L34" s="487"/>
      <c r="M34" s="487"/>
      <c r="N34" s="487"/>
      <c r="O34" s="487"/>
      <c r="P34" s="487"/>
      <c r="Q34" s="487"/>
      <c r="R34" s="487"/>
      <c r="S34" s="487"/>
      <c r="T34" s="487"/>
      <c r="U34" s="487"/>
      <c r="V34" s="487"/>
      <c r="W34" s="487"/>
      <c r="X34" s="487"/>
      <c r="Y34" s="487"/>
      <c r="Z34" s="487"/>
      <c r="AA34" s="487"/>
      <c r="AB34" s="487"/>
      <c r="AC34" s="280"/>
      <c r="AD34" s="280"/>
      <c r="AE34" s="280"/>
      <c r="AF34" s="280"/>
    </row>
    <row r="35" spans="1:32" ht="15" thickBot="1" x14ac:dyDescent="0.4">
      <c r="A35" s="437"/>
      <c r="B35" s="488" t="s">
        <v>40</v>
      </c>
      <c r="C35" s="489"/>
      <c r="D35" s="489"/>
      <c r="E35" s="489"/>
      <c r="F35" s="489"/>
      <c r="G35" s="489"/>
      <c r="H35" s="489"/>
      <c r="I35" s="489"/>
      <c r="J35" s="489"/>
      <c r="K35" s="489"/>
      <c r="L35" s="489"/>
      <c r="M35" s="489"/>
      <c r="N35" s="489"/>
      <c r="O35" s="489"/>
      <c r="P35" s="489"/>
      <c r="Q35" s="489"/>
      <c r="R35" s="489"/>
      <c r="S35" s="489"/>
      <c r="T35" s="489"/>
      <c r="U35" s="489"/>
      <c r="V35" s="489"/>
      <c r="W35" s="489"/>
      <c r="X35" s="489"/>
      <c r="Y35" s="489"/>
      <c r="Z35" s="489"/>
      <c r="AA35" s="489"/>
      <c r="AB35" s="489"/>
      <c r="AC35" s="1194"/>
      <c r="AD35" s="1194"/>
      <c r="AE35" s="1194"/>
      <c r="AF35" s="1194"/>
    </row>
    <row r="36" spans="1:32" ht="28" x14ac:dyDescent="0.35">
      <c r="A36" s="437"/>
      <c r="B36" s="557" t="s">
        <v>41</v>
      </c>
      <c r="C36" s="558"/>
      <c r="D36" s="558"/>
      <c r="E36" s="558"/>
      <c r="F36" s="558"/>
      <c r="G36" s="559"/>
      <c r="H36" s="270" t="s">
        <v>977</v>
      </c>
      <c r="I36" s="224" t="s">
        <v>978</v>
      </c>
      <c r="J36" s="268" t="s">
        <v>42</v>
      </c>
      <c r="K36" s="557" t="s">
        <v>43</v>
      </c>
      <c r="L36" s="558"/>
      <c r="M36" s="558"/>
      <c r="N36" s="558"/>
      <c r="O36" s="558"/>
      <c r="P36" s="558"/>
      <c r="Q36" s="558"/>
      <c r="R36" s="558"/>
      <c r="S36" s="558"/>
      <c r="T36" s="558"/>
      <c r="U36" s="558"/>
      <c r="V36" s="558"/>
      <c r="W36" s="558"/>
      <c r="X36" s="558"/>
      <c r="Y36" s="558"/>
      <c r="Z36" s="558"/>
      <c r="AA36" s="558"/>
      <c r="AB36" s="559"/>
      <c r="AC36" s="1195"/>
      <c r="AD36" s="1194"/>
      <c r="AE36" s="1194"/>
      <c r="AF36" s="1194"/>
    </row>
    <row r="37" spans="1:32" ht="28" customHeight="1" x14ac:dyDescent="0.35">
      <c r="A37" s="591"/>
      <c r="B37" s="1181" t="s">
        <v>368</v>
      </c>
      <c r="C37" s="1182"/>
      <c r="D37" s="1182"/>
      <c r="E37" s="1182"/>
      <c r="F37" s="1182"/>
      <c r="G37" s="1183"/>
      <c r="H37" s="2517">
        <v>0.14000000000000001</v>
      </c>
      <c r="I37" s="2517">
        <v>0.14000000000000001</v>
      </c>
      <c r="J37" s="631">
        <v>1</v>
      </c>
      <c r="K37" s="1282" t="s">
        <v>1572</v>
      </c>
      <c r="L37" s="1283"/>
      <c r="M37" s="1283"/>
      <c r="N37" s="1283"/>
      <c r="O37" s="1283"/>
      <c r="P37" s="1283"/>
      <c r="Q37" s="1283"/>
      <c r="R37" s="1283"/>
      <c r="S37" s="1283"/>
      <c r="T37" s="1283"/>
      <c r="U37" s="1283"/>
      <c r="V37" s="1283"/>
      <c r="W37" s="1283"/>
      <c r="X37" s="1283"/>
      <c r="Y37" s="1283"/>
      <c r="Z37" s="1283"/>
      <c r="AA37" s="1283"/>
      <c r="AB37" s="1284"/>
      <c r="AC37" s="1195"/>
      <c r="AD37" s="1194"/>
      <c r="AE37" s="1194"/>
      <c r="AF37" s="1194"/>
    </row>
    <row r="38" spans="1:32" x14ac:dyDescent="0.35">
      <c r="A38" s="591"/>
      <c r="B38" s="795"/>
      <c r="C38" s="796"/>
      <c r="D38" s="796"/>
      <c r="E38" s="796"/>
      <c r="F38" s="796"/>
      <c r="G38" s="2516"/>
      <c r="H38" s="2518"/>
      <c r="I38" s="2518"/>
      <c r="J38" s="632"/>
      <c r="K38" s="1285" t="s">
        <v>1573</v>
      </c>
      <c r="L38" s="1286"/>
      <c r="M38" s="1286"/>
      <c r="N38" s="1286"/>
      <c r="O38" s="1286"/>
      <c r="P38" s="1286"/>
      <c r="Q38" s="1286"/>
      <c r="R38" s="1286"/>
      <c r="S38" s="1286"/>
      <c r="T38" s="1286"/>
      <c r="U38" s="1286"/>
      <c r="V38" s="1286"/>
      <c r="W38" s="1286"/>
      <c r="X38" s="1286"/>
      <c r="Y38" s="1286"/>
      <c r="Z38" s="1286"/>
      <c r="AA38" s="1286"/>
      <c r="AB38" s="1287"/>
      <c r="AC38" s="1195"/>
      <c r="AD38" s="1194"/>
      <c r="AE38" s="1194"/>
      <c r="AF38" s="1194"/>
    </row>
    <row r="39" spans="1:32" x14ac:dyDescent="0.35">
      <c r="A39" s="591"/>
      <c r="B39" s="795"/>
      <c r="C39" s="796"/>
      <c r="D39" s="796"/>
      <c r="E39" s="796"/>
      <c r="F39" s="796"/>
      <c r="G39" s="2516"/>
      <c r="H39" s="2518"/>
      <c r="I39" s="2518"/>
      <c r="J39" s="632"/>
      <c r="K39" s="1285" t="s">
        <v>1574</v>
      </c>
      <c r="L39" s="1286"/>
      <c r="M39" s="1286"/>
      <c r="N39" s="1286"/>
      <c r="O39" s="1286"/>
      <c r="P39" s="1286"/>
      <c r="Q39" s="1286"/>
      <c r="R39" s="1286"/>
      <c r="S39" s="1286"/>
      <c r="T39" s="1286"/>
      <c r="U39" s="1286"/>
      <c r="V39" s="1286"/>
      <c r="W39" s="1286"/>
      <c r="X39" s="1286"/>
      <c r="Y39" s="1286"/>
      <c r="Z39" s="1286"/>
      <c r="AA39" s="1286"/>
      <c r="AB39" s="1287"/>
      <c r="AC39" s="1195"/>
      <c r="AD39" s="1194"/>
      <c r="AE39" s="1194"/>
      <c r="AF39" s="1194"/>
    </row>
    <row r="40" spans="1:32" x14ac:dyDescent="0.35">
      <c r="A40" s="591"/>
      <c r="B40" s="795"/>
      <c r="C40" s="796"/>
      <c r="D40" s="796"/>
      <c r="E40" s="796"/>
      <c r="F40" s="796"/>
      <c r="G40" s="2516"/>
      <c r="H40" s="2518"/>
      <c r="I40" s="2518"/>
      <c r="J40" s="632"/>
      <c r="K40" s="1285" t="s">
        <v>1575</v>
      </c>
      <c r="L40" s="1286"/>
      <c r="M40" s="1286"/>
      <c r="N40" s="1286"/>
      <c r="O40" s="1286"/>
      <c r="P40" s="1286"/>
      <c r="Q40" s="1286"/>
      <c r="R40" s="1286"/>
      <c r="S40" s="1286"/>
      <c r="T40" s="1286"/>
      <c r="U40" s="1286"/>
      <c r="V40" s="1286"/>
      <c r="W40" s="1286"/>
      <c r="X40" s="1286"/>
      <c r="Y40" s="1286"/>
      <c r="Z40" s="1286"/>
      <c r="AA40" s="1286"/>
      <c r="AB40" s="1287"/>
      <c r="AC40" s="1195"/>
      <c r="AD40" s="1194"/>
      <c r="AE40" s="1194"/>
      <c r="AF40" s="1194"/>
    </row>
    <row r="41" spans="1:32" x14ac:dyDescent="0.35">
      <c r="A41" s="591"/>
      <c r="B41" s="795"/>
      <c r="C41" s="796"/>
      <c r="D41" s="796"/>
      <c r="E41" s="796"/>
      <c r="F41" s="796"/>
      <c r="G41" s="2516"/>
      <c r="H41" s="2518"/>
      <c r="I41" s="2518"/>
      <c r="J41" s="632"/>
      <c r="K41" s="1285" t="s">
        <v>1576</v>
      </c>
      <c r="L41" s="1286"/>
      <c r="M41" s="1286"/>
      <c r="N41" s="1286"/>
      <c r="O41" s="1286"/>
      <c r="P41" s="1286"/>
      <c r="Q41" s="1286"/>
      <c r="R41" s="1286"/>
      <c r="S41" s="1286"/>
      <c r="T41" s="1286"/>
      <c r="U41" s="1286"/>
      <c r="V41" s="1286"/>
      <c r="W41" s="1286"/>
      <c r="X41" s="1286"/>
      <c r="Y41" s="1286"/>
      <c r="Z41" s="1286"/>
      <c r="AA41" s="1286"/>
      <c r="AB41" s="1287"/>
      <c r="AC41" s="1195"/>
      <c r="AD41" s="1194"/>
      <c r="AE41" s="1194"/>
      <c r="AF41" s="1194"/>
    </row>
    <row r="42" spans="1:32" x14ac:dyDescent="0.35">
      <c r="A42" s="591"/>
      <c r="B42" s="1184"/>
      <c r="C42" s="1185"/>
      <c r="D42" s="1185"/>
      <c r="E42" s="1185"/>
      <c r="F42" s="1185"/>
      <c r="G42" s="1186"/>
      <c r="H42" s="2520"/>
      <c r="I42" s="2520"/>
      <c r="J42" s="633"/>
      <c r="K42" s="1288" t="s">
        <v>1577</v>
      </c>
      <c r="L42" s="1289"/>
      <c r="M42" s="1289"/>
      <c r="N42" s="1289"/>
      <c r="O42" s="1289"/>
      <c r="P42" s="1289"/>
      <c r="Q42" s="1289"/>
      <c r="R42" s="1289"/>
      <c r="S42" s="1289"/>
      <c r="T42" s="1289"/>
      <c r="U42" s="1289"/>
      <c r="V42" s="1289"/>
      <c r="W42" s="1289"/>
      <c r="X42" s="1289"/>
      <c r="Y42" s="1289"/>
      <c r="Z42" s="1289"/>
      <c r="AA42" s="1289"/>
      <c r="AB42" s="1290"/>
      <c r="AC42" s="1195"/>
      <c r="AD42" s="1194"/>
      <c r="AE42" s="1194"/>
      <c r="AF42" s="1194"/>
    </row>
    <row r="43" spans="1:32" ht="28" customHeight="1" x14ac:dyDescent="0.35">
      <c r="A43" s="591"/>
      <c r="B43" s="1181" t="s">
        <v>369</v>
      </c>
      <c r="C43" s="1182"/>
      <c r="D43" s="1182"/>
      <c r="E43" s="1182"/>
      <c r="F43" s="1182"/>
      <c r="G43" s="1187"/>
      <c r="H43" s="2521">
        <v>0.21</v>
      </c>
      <c r="I43" s="631">
        <v>0.23</v>
      </c>
      <c r="J43" s="631">
        <v>0.91</v>
      </c>
      <c r="K43" s="1282" t="s">
        <v>1578</v>
      </c>
      <c r="L43" s="1283"/>
      <c r="M43" s="1283"/>
      <c r="N43" s="1283"/>
      <c r="O43" s="1283"/>
      <c r="P43" s="1283"/>
      <c r="Q43" s="1283"/>
      <c r="R43" s="1283"/>
      <c r="S43" s="1283"/>
      <c r="T43" s="1283"/>
      <c r="U43" s="1283"/>
      <c r="V43" s="1283"/>
      <c r="W43" s="1283"/>
      <c r="X43" s="1283"/>
      <c r="Y43" s="1283"/>
      <c r="Z43" s="1283"/>
      <c r="AA43" s="1283"/>
      <c r="AB43" s="1284"/>
      <c r="AC43" s="1195"/>
      <c r="AD43" s="1194"/>
      <c r="AE43" s="1194"/>
      <c r="AF43" s="1194"/>
    </row>
    <row r="44" spans="1:32" x14ac:dyDescent="0.35">
      <c r="A44" s="591"/>
      <c r="B44" s="795"/>
      <c r="C44" s="796"/>
      <c r="D44" s="796"/>
      <c r="E44" s="796"/>
      <c r="F44" s="796"/>
      <c r="G44" s="1188"/>
      <c r="H44" s="2522"/>
      <c r="I44" s="632"/>
      <c r="J44" s="632"/>
      <c r="K44" s="2459"/>
      <c r="L44" s="2460"/>
      <c r="M44" s="2460"/>
      <c r="N44" s="2460"/>
      <c r="O44" s="2460"/>
      <c r="P44" s="2460"/>
      <c r="Q44" s="2460"/>
      <c r="R44" s="2460"/>
      <c r="S44" s="2460"/>
      <c r="T44" s="2460"/>
      <c r="U44" s="2460"/>
      <c r="V44" s="2460"/>
      <c r="W44" s="2460"/>
      <c r="X44" s="2460"/>
      <c r="Y44" s="2460"/>
      <c r="Z44" s="2460"/>
      <c r="AA44" s="2460"/>
      <c r="AB44" s="2461"/>
      <c r="AC44" s="1195"/>
      <c r="AD44" s="1194"/>
      <c r="AE44" s="1194"/>
      <c r="AF44" s="1194"/>
    </row>
    <row r="45" spans="1:32" x14ac:dyDescent="0.35">
      <c r="A45" s="591"/>
      <c r="B45" s="795"/>
      <c r="C45" s="796"/>
      <c r="D45" s="796"/>
      <c r="E45" s="796"/>
      <c r="F45" s="796"/>
      <c r="G45" s="1188"/>
      <c r="H45" s="2522"/>
      <c r="I45" s="632"/>
      <c r="J45" s="632"/>
      <c r="K45" s="1285" t="s">
        <v>1579</v>
      </c>
      <c r="L45" s="1286"/>
      <c r="M45" s="1286"/>
      <c r="N45" s="1286"/>
      <c r="O45" s="1286"/>
      <c r="P45" s="1286"/>
      <c r="Q45" s="1286"/>
      <c r="R45" s="1286"/>
      <c r="S45" s="1286"/>
      <c r="T45" s="1286"/>
      <c r="U45" s="1286"/>
      <c r="V45" s="1286"/>
      <c r="W45" s="1286"/>
      <c r="X45" s="1286"/>
      <c r="Y45" s="1286"/>
      <c r="Z45" s="1286"/>
      <c r="AA45" s="1286"/>
      <c r="AB45" s="1287"/>
      <c r="AC45" s="1195"/>
      <c r="AD45" s="1194"/>
      <c r="AE45" s="1194"/>
      <c r="AF45" s="1194"/>
    </row>
    <row r="46" spans="1:32" x14ac:dyDescent="0.35">
      <c r="A46" s="591"/>
      <c r="B46" s="795"/>
      <c r="C46" s="796"/>
      <c r="D46" s="796"/>
      <c r="E46" s="796"/>
      <c r="F46" s="796"/>
      <c r="G46" s="1188"/>
      <c r="H46" s="2522"/>
      <c r="I46" s="632"/>
      <c r="J46" s="632"/>
      <c r="K46" s="1285" t="s">
        <v>1580</v>
      </c>
      <c r="L46" s="1286"/>
      <c r="M46" s="1286"/>
      <c r="N46" s="1286"/>
      <c r="O46" s="1286"/>
      <c r="P46" s="1286"/>
      <c r="Q46" s="1286"/>
      <c r="R46" s="1286"/>
      <c r="S46" s="1286"/>
      <c r="T46" s="1286"/>
      <c r="U46" s="1286"/>
      <c r="V46" s="1286"/>
      <c r="W46" s="1286"/>
      <c r="X46" s="1286"/>
      <c r="Y46" s="1286"/>
      <c r="Z46" s="1286"/>
      <c r="AA46" s="1286"/>
      <c r="AB46" s="1287"/>
      <c r="AC46" s="1195"/>
      <c r="AD46" s="1194"/>
      <c r="AE46" s="1194"/>
      <c r="AF46" s="1194"/>
    </row>
    <row r="47" spans="1:32" x14ac:dyDescent="0.35">
      <c r="A47" s="591"/>
      <c r="B47" s="795"/>
      <c r="C47" s="796"/>
      <c r="D47" s="796"/>
      <c r="E47" s="796"/>
      <c r="F47" s="796"/>
      <c r="G47" s="1188"/>
      <c r="H47" s="2522"/>
      <c r="I47" s="632"/>
      <c r="J47" s="632"/>
      <c r="K47" s="1285" t="s">
        <v>1581</v>
      </c>
      <c r="L47" s="1286"/>
      <c r="M47" s="1286"/>
      <c r="N47" s="1286"/>
      <c r="O47" s="1286"/>
      <c r="P47" s="1286"/>
      <c r="Q47" s="1286"/>
      <c r="R47" s="1286"/>
      <c r="S47" s="1286"/>
      <c r="T47" s="1286"/>
      <c r="U47" s="1286"/>
      <c r="V47" s="1286"/>
      <c r="W47" s="1286"/>
      <c r="X47" s="1286"/>
      <c r="Y47" s="1286"/>
      <c r="Z47" s="1286"/>
      <c r="AA47" s="1286"/>
      <c r="AB47" s="1287"/>
      <c r="AC47" s="1195"/>
      <c r="AD47" s="1194"/>
      <c r="AE47" s="1194"/>
      <c r="AF47" s="1194"/>
    </row>
    <row r="48" spans="1:32" x14ac:dyDescent="0.35">
      <c r="A48" s="591"/>
      <c r="B48" s="795"/>
      <c r="C48" s="796"/>
      <c r="D48" s="796"/>
      <c r="E48" s="796"/>
      <c r="F48" s="796"/>
      <c r="G48" s="1188"/>
      <c r="H48" s="2522"/>
      <c r="I48" s="632"/>
      <c r="J48" s="632"/>
      <c r="K48" s="1285" t="s">
        <v>1582</v>
      </c>
      <c r="L48" s="1286"/>
      <c r="M48" s="1286"/>
      <c r="N48" s="1286"/>
      <c r="O48" s="1286"/>
      <c r="P48" s="1286"/>
      <c r="Q48" s="1286"/>
      <c r="R48" s="1286"/>
      <c r="S48" s="1286"/>
      <c r="T48" s="1286"/>
      <c r="U48" s="1286"/>
      <c r="V48" s="1286"/>
      <c r="W48" s="1286"/>
      <c r="X48" s="1286"/>
      <c r="Y48" s="1286"/>
      <c r="Z48" s="1286"/>
      <c r="AA48" s="1286"/>
      <c r="AB48" s="1287"/>
      <c r="AC48" s="1195"/>
      <c r="AD48" s="1194"/>
      <c r="AE48" s="1194"/>
      <c r="AF48" s="1194"/>
    </row>
    <row r="49" spans="1:32" x14ac:dyDescent="0.35">
      <c r="A49" s="591"/>
      <c r="B49" s="1184"/>
      <c r="C49" s="1185"/>
      <c r="D49" s="1185"/>
      <c r="E49" s="1185"/>
      <c r="F49" s="1185"/>
      <c r="G49" s="1189"/>
      <c r="H49" s="2523"/>
      <c r="I49" s="633"/>
      <c r="J49" s="633"/>
      <c r="K49" s="1288" t="s">
        <v>1583</v>
      </c>
      <c r="L49" s="1289"/>
      <c r="M49" s="1289"/>
      <c r="N49" s="1289"/>
      <c r="O49" s="1289"/>
      <c r="P49" s="1289"/>
      <c r="Q49" s="1289"/>
      <c r="R49" s="1289"/>
      <c r="S49" s="1289"/>
      <c r="T49" s="1289"/>
      <c r="U49" s="1289"/>
      <c r="V49" s="1289"/>
      <c r="W49" s="1289"/>
      <c r="X49" s="1289"/>
      <c r="Y49" s="1289"/>
      <c r="Z49" s="1289"/>
      <c r="AA49" s="1289"/>
      <c r="AB49" s="1290"/>
      <c r="AC49" s="1195"/>
      <c r="AD49" s="1194"/>
      <c r="AE49" s="1194"/>
      <c r="AF49" s="1194"/>
    </row>
    <row r="50" spans="1:32" ht="28" customHeight="1" x14ac:dyDescent="0.35">
      <c r="A50" s="591"/>
      <c r="B50" s="1181" t="s">
        <v>370</v>
      </c>
      <c r="C50" s="1182"/>
      <c r="D50" s="1182"/>
      <c r="E50" s="1182"/>
      <c r="F50" s="1182"/>
      <c r="G50" s="1183"/>
      <c r="H50" s="2517">
        <v>0.28999999999999998</v>
      </c>
      <c r="I50" s="2517">
        <v>0.32</v>
      </c>
      <c r="J50" s="631">
        <v>0.91</v>
      </c>
      <c r="K50" s="1282" t="s">
        <v>1584</v>
      </c>
      <c r="L50" s="1283"/>
      <c r="M50" s="1283"/>
      <c r="N50" s="1283"/>
      <c r="O50" s="1283"/>
      <c r="P50" s="1283"/>
      <c r="Q50" s="1283"/>
      <c r="R50" s="1283"/>
      <c r="S50" s="1283"/>
      <c r="T50" s="1283"/>
      <c r="U50" s="1283"/>
      <c r="V50" s="1283"/>
      <c r="W50" s="1283"/>
      <c r="X50" s="1283"/>
      <c r="Y50" s="1283"/>
      <c r="Z50" s="1283"/>
      <c r="AA50" s="1283"/>
      <c r="AB50" s="1284"/>
      <c r="AC50" s="1195"/>
      <c r="AD50" s="1194"/>
      <c r="AE50" s="1194"/>
      <c r="AF50" s="1194"/>
    </row>
    <row r="51" spans="1:32" x14ac:dyDescent="0.35">
      <c r="A51" s="591"/>
      <c r="B51" s="795"/>
      <c r="C51" s="796"/>
      <c r="D51" s="796"/>
      <c r="E51" s="796"/>
      <c r="F51" s="796"/>
      <c r="G51" s="2516"/>
      <c r="H51" s="2518"/>
      <c r="I51" s="2518"/>
      <c r="J51" s="632"/>
      <c r="K51" s="1285" t="s">
        <v>1585</v>
      </c>
      <c r="L51" s="1286"/>
      <c r="M51" s="1286"/>
      <c r="N51" s="1286"/>
      <c r="O51" s="1286"/>
      <c r="P51" s="1286"/>
      <c r="Q51" s="1286"/>
      <c r="R51" s="1286"/>
      <c r="S51" s="1286"/>
      <c r="T51" s="1286"/>
      <c r="U51" s="1286"/>
      <c r="V51" s="1286"/>
      <c r="W51" s="1286"/>
      <c r="X51" s="1286"/>
      <c r="Y51" s="1286"/>
      <c r="Z51" s="1286"/>
      <c r="AA51" s="1286"/>
      <c r="AB51" s="1287"/>
      <c r="AC51" s="1195"/>
      <c r="AD51" s="1194"/>
      <c r="AE51" s="1194"/>
      <c r="AF51" s="1194"/>
    </row>
    <row r="52" spans="1:32" x14ac:dyDescent="0.35">
      <c r="A52" s="591"/>
      <c r="B52" s="795"/>
      <c r="C52" s="796"/>
      <c r="D52" s="796"/>
      <c r="E52" s="796"/>
      <c r="F52" s="796"/>
      <c r="G52" s="2516"/>
      <c r="H52" s="2518"/>
      <c r="I52" s="2518"/>
      <c r="J52" s="632"/>
      <c r="K52" s="1285" t="s">
        <v>1586</v>
      </c>
      <c r="L52" s="1286"/>
      <c r="M52" s="1286"/>
      <c r="N52" s="1286"/>
      <c r="O52" s="1286"/>
      <c r="P52" s="1286"/>
      <c r="Q52" s="1286"/>
      <c r="R52" s="1286"/>
      <c r="S52" s="1286"/>
      <c r="T52" s="1286"/>
      <c r="U52" s="1286"/>
      <c r="V52" s="1286"/>
      <c r="W52" s="1286"/>
      <c r="X52" s="1286"/>
      <c r="Y52" s="1286"/>
      <c r="Z52" s="1286"/>
      <c r="AA52" s="1286"/>
      <c r="AB52" s="1287"/>
      <c r="AC52" s="1195"/>
      <c r="AD52" s="1194"/>
      <c r="AE52" s="1194"/>
      <c r="AF52" s="1194"/>
    </row>
    <row r="53" spans="1:32" x14ac:dyDescent="0.35">
      <c r="A53" s="591"/>
      <c r="B53" s="795"/>
      <c r="C53" s="796"/>
      <c r="D53" s="796"/>
      <c r="E53" s="796"/>
      <c r="F53" s="796"/>
      <c r="G53" s="2516"/>
      <c r="H53" s="2518"/>
      <c r="I53" s="2518"/>
      <c r="J53" s="632"/>
      <c r="K53" s="1285" t="s">
        <v>1587</v>
      </c>
      <c r="L53" s="1286"/>
      <c r="M53" s="1286"/>
      <c r="N53" s="1286"/>
      <c r="O53" s="1286"/>
      <c r="P53" s="1286"/>
      <c r="Q53" s="1286"/>
      <c r="R53" s="1286"/>
      <c r="S53" s="1286"/>
      <c r="T53" s="1286"/>
      <c r="U53" s="1286"/>
      <c r="V53" s="1286"/>
      <c r="W53" s="1286"/>
      <c r="X53" s="1286"/>
      <c r="Y53" s="1286"/>
      <c r="Z53" s="1286"/>
      <c r="AA53" s="1286"/>
      <c r="AB53" s="1287"/>
      <c r="AC53" s="1195"/>
      <c r="AD53" s="1194"/>
      <c r="AE53" s="1194"/>
      <c r="AF53" s="1194"/>
    </row>
    <row r="54" spans="1:32" x14ac:dyDescent="0.35">
      <c r="A54" s="591"/>
      <c r="B54" s="795"/>
      <c r="C54" s="796"/>
      <c r="D54" s="796"/>
      <c r="E54" s="796"/>
      <c r="F54" s="796"/>
      <c r="G54" s="2516"/>
      <c r="H54" s="2518"/>
      <c r="I54" s="2518"/>
      <c r="J54" s="632"/>
      <c r="K54" s="1285" t="s">
        <v>1588</v>
      </c>
      <c r="L54" s="1286"/>
      <c r="M54" s="1286"/>
      <c r="N54" s="1286"/>
      <c r="O54" s="1286"/>
      <c r="P54" s="1286"/>
      <c r="Q54" s="1286"/>
      <c r="R54" s="1286"/>
      <c r="S54" s="1286"/>
      <c r="T54" s="1286"/>
      <c r="U54" s="1286"/>
      <c r="V54" s="1286"/>
      <c r="W54" s="1286"/>
      <c r="X54" s="1286"/>
      <c r="Y54" s="1286"/>
      <c r="Z54" s="1286"/>
      <c r="AA54" s="1286"/>
      <c r="AB54" s="1287"/>
      <c r="AC54" s="1195"/>
      <c r="AD54" s="1194"/>
      <c r="AE54" s="1194"/>
      <c r="AF54" s="1194"/>
    </row>
    <row r="55" spans="1:32" x14ac:dyDescent="0.35">
      <c r="A55" s="591"/>
      <c r="B55" s="1184"/>
      <c r="C55" s="1185"/>
      <c r="D55" s="1185"/>
      <c r="E55" s="1185"/>
      <c r="F55" s="1185"/>
      <c r="G55" s="1186"/>
      <c r="H55" s="2520"/>
      <c r="I55" s="2520"/>
      <c r="J55" s="633"/>
      <c r="K55" s="1288" t="s">
        <v>1589</v>
      </c>
      <c r="L55" s="1289"/>
      <c r="M55" s="1289"/>
      <c r="N55" s="1289"/>
      <c r="O55" s="1289"/>
      <c r="P55" s="1289"/>
      <c r="Q55" s="1289"/>
      <c r="R55" s="1289"/>
      <c r="S55" s="1289"/>
      <c r="T55" s="1289"/>
      <c r="U55" s="1289"/>
      <c r="V55" s="1289"/>
      <c r="W55" s="1289"/>
      <c r="X55" s="1289"/>
      <c r="Y55" s="1289"/>
      <c r="Z55" s="1289"/>
      <c r="AA55" s="1289"/>
      <c r="AB55" s="1290"/>
      <c r="AC55" s="1195"/>
      <c r="AD55" s="1194"/>
      <c r="AE55" s="1194"/>
      <c r="AF55" s="1194"/>
    </row>
    <row r="56" spans="1:32" ht="28" customHeight="1" x14ac:dyDescent="0.35">
      <c r="A56" s="591"/>
      <c r="B56" s="1181" t="s">
        <v>1590</v>
      </c>
      <c r="C56" s="1182"/>
      <c r="D56" s="1182"/>
      <c r="E56" s="1182"/>
      <c r="F56" s="1182"/>
      <c r="G56" s="1183"/>
      <c r="H56" s="2517">
        <v>0.3</v>
      </c>
      <c r="I56" s="2517">
        <v>0.31</v>
      </c>
      <c r="J56" s="631">
        <v>0.97</v>
      </c>
      <c r="K56" s="1282" t="s">
        <v>1591</v>
      </c>
      <c r="L56" s="1283"/>
      <c r="M56" s="1283"/>
      <c r="N56" s="1283"/>
      <c r="O56" s="1283"/>
      <c r="P56" s="1283"/>
      <c r="Q56" s="1283"/>
      <c r="R56" s="1283"/>
      <c r="S56" s="1283"/>
      <c r="T56" s="1283"/>
      <c r="U56" s="1283"/>
      <c r="V56" s="1283"/>
      <c r="W56" s="1283"/>
      <c r="X56" s="1283"/>
      <c r="Y56" s="1283"/>
      <c r="Z56" s="1283"/>
      <c r="AA56" s="1283"/>
      <c r="AB56" s="1284"/>
      <c r="AC56" s="1195"/>
      <c r="AD56" s="1194"/>
      <c r="AE56" s="1194"/>
      <c r="AF56" s="1194"/>
    </row>
    <row r="57" spans="1:32" x14ac:dyDescent="0.35">
      <c r="A57" s="591"/>
      <c r="B57" s="795"/>
      <c r="C57" s="796"/>
      <c r="D57" s="796"/>
      <c r="E57" s="796"/>
      <c r="F57" s="796"/>
      <c r="G57" s="2516"/>
      <c r="H57" s="2518"/>
      <c r="I57" s="2518"/>
      <c r="J57" s="632"/>
      <c r="K57" s="1285" t="s">
        <v>1592</v>
      </c>
      <c r="L57" s="1286"/>
      <c r="M57" s="1286"/>
      <c r="N57" s="1286"/>
      <c r="O57" s="1286"/>
      <c r="P57" s="1286"/>
      <c r="Q57" s="1286"/>
      <c r="R57" s="1286"/>
      <c r="S57" s="1286"/>
      <c r="T57" s="1286"/>
      <c r="U57" s="1286"/>
      <c r="V57" s="1286"/>
      <c r="W57" s="1286"/>
      <c r="X57" s="1286"/>
      <c r="Y57" s="1286"/>
      <c r="Z57" s="1286"/>
      <c r="AA57" s="1286"/>
      <c r="AB57" s="1287"/>
      <c r="AC57" s="1195"/>
      <c r="AD57" s="1194"/>
      <c r="AE57" s="1194"/>
      <c r="AF57" s="1194"/>
    </row>
    <row r="58" spans="1:32" x14ac:dyDescent="0.35">
      <c r="A58" s="591"/>
      <c r="B58" s="795"/>
      <c r="C58" s="796"/>
      <c r="D58" s="796"/>
      <c r="E58" s="796"/>
      <c r="F58" s="796"/>
      <c r="G58" s="2516"/>
      <c r="H58" s="2518"/>
      <c r="I58" s="2518"/>
      <c r="J58" s="632"/>
      <c r="K58" s="1285" t="s">
        <v>1593</v>
      </c>
      <c r="L58" s="1286"/>
      <c r="M58" s="1286"/>
      <c r="N58" s="1286"/>
      <c r="O58" s="1286"/>
      <c r="P58" s="1286"/>
      <c r="Q58" s="1286"/>
      <c r="R58" s="1286"/>
      <c r="S58" s="1286"/>
      <c r="T58" s="1286"/>
      <c r="U58" s="1286"/>
      <c r="V58" s="1286"/>
      <c r="W58" s="1286"/>
      <c r="X58" s="1286"/>
      <c r="Y58" s="1286"/>
      <c r="Z58" s="1286"/>
      <c r="AA58" s="1286"/>
      <c r="AB58" s="1287"/>
      <c r="AC58" s="1195"/>
      <c r="AD58" s="1194"/>
      <c r="AE58" s="1194"/>
      <c r="AF58" s="1194"/>
    </row>
    <row r="59" spans="1:32" x14ac:dyDescent="0.35">
      <c r="A59" s="591"/>
      <c r="B59" s="795"/>
      <c r="C59" s="796"/>
      <c r="D59" s="796"/>
      <c r="E59" s="796"/>
      <c r="F59" s="796"/>
      <c r="G59" s="2516"/>
      <c r="H59" s="2518"/>
      <c r="I59" s="2518"/>
      <c r="J59" s="632"/>
      <c r="K59" s="1285" t="s">
        <v>1594</v>
      </c>
      <c r="L59" s="1286"/>
      <c r="M59" s="1286"/>
      <c r="N59" s="1286"/>
      <c r="O59" s="1286"/>
      <c r="P59" s="1286"/>
      <c r="Q59" s="1286"/>
      <c r="R59" s="1286"/>
      <c r="S59" s="1286"/>
      <c r="T59" s="1286"/>
      <c r="U59" s="1286"/>
      <c r="V59" s="1286"/>
      <c r="W59" s="1286"/>
      <c r="X59" s="1286"/>
      <c r="Y59" s="1286"/>
      <c r="Z59" s="1286"/>
      <c r="AA59" s="1286"/>
      <c r="AB59" s="1287"/>
      <c r="AC59" s="1195"/>
      <c r="AD59" s="1194"/>
      <c r="AE59" s="1194"/>
      <c r="AF59" s="1194"/>
    </row>
    <row r="60" spans="1:32" x14ac:dyDescent="0.35">
      <c r="A60" s="591"/>
      <c r="B60" s="795"/>
      <c r="C60" s="796"/>
      <c r="D60" s="796"/>
      <c r="E60" s="796"/>
      <c r="F60" s="796"/>
      <c r="G60" s="2516"/>
      <c r="H60" s="2518"/>
      <c r="I60" s="2518"/>
      <c r="J60" s="632"/>
      <c r="K60" s="1285" t="s">
        <v>1595</v>
      </c>
      <c r="L60" s="1286"/>
      <c r="M60" s="1286"/>
      <c r="N60" s="1286"/>
      <c r="O60" s="1286"/>
      <c r="P60" s="1286"/>
      <c r="Q60" s="1286"/>
      <c r="R60" s="1286"/>
      <c r="S60" s="1286"/>
      <c r="T60" s="1286"/>
      <c r="U60" s="1286"/>
      <c r="V60" s="1286"/>
      <c r="W60" s="1286"/>
      <c r="X60" s="1286"/>
      <c r="Y60" s="1286"/>
      <c r="Z60" s="1286"/>
      <c r="AA60" s="1286"/>
      <c r="AB60" s="1287"/>
      <c r="AC60" s="1195"/>
      <c r="AD60" s="1194"/>
      <c r="AE60" s="1194"/>
      <c r="AF60" s="1194"/>
    </row>
    <row r="61" spans="1:32" ht="15" thickBot="1" x14ac:dyDescent="0.4">
      <c r="A61" s="591"/>
      <c r="B61" s="1184"/>
      <c r="C61" s="1185"/>
      <c r="D61" s="1185"/>
      <c r="E61" s="1185"/>
      <c r="F61" s="1185"/>
      <c r="G61" s="1186"/>
      <c r="H61" s="2519"/>
      <c r="I61" s="2519"/>
      <c r="J61" s="821"/>
      <c r="K61" s="1288" t="s">
        <v>1596</v>
      </c>
      <c r="L61" s="1289"/>
      <c r="M61" s="1289"/>
      <c r="N61" s="1289"/>
      <c r="O61" s="1289"/>
      <c r="P61" s="1289"/>
      <c r="Q61" s="1289"/>
      <c r="R61" s="1289"/>
      <c r="S61" s="1289"/>
      <c r="T61" s="1289"/>
      <c r="U61" s="1289"/>
      <c r="V61" s="1289"/>
      <c r="W61" s="1289"/>
      <c r="X61" s="1289"/>
      <c r="Y61" s="1289"/>
      <c r="Z61" s="1289"/>
      <c r="AA61" s="1289"/>
      <c r="AB61" s="1290"/>
      <c r="AC61" s="1195"/>
      <c r="AD61" s="1194"/>
      <c r="AE61" s="1194"/>
      <c r="AF61" s="1194"/>
    </row>
    <row r="62" spans="1:32" ht="15" thickBot="1" x14ac:dyDescent="0.4">
      <c r="A62" s="437"/>
      <c r="B62" s="661" t="s">
        <v>46</v>
      </c>
      <c r="C62" s="662"/>
      <c r="D62" s="662"/>
      <c r="E62" s="662"/>
      <c r="F62" s="662"/>
      <c r="G62" s="663"/>
      <c r="H62" s="476">
        <v>0.94</v>
      </c>
      <c r="I62" s="476">
        <v>1</v>
      </c>
      <c r="J62" s="477">
        <v>0.94</v>
      </c>
      <c r="K62" s="664"/>
      <c r="L62" s="665"/>
      <c r="M62" s="665"/>
      <c r="N62" s="665"/>
      <c r="O62" s="665"/>
      <c r="P62" s="665"/>
      <c r="Q62" s="665"/>
      <c r="R62" s="665"/>
      <c r="S62" s="665"/>
      <c r="T62" s="665"/>
      <c r="U62" s="665"/>
      <c r="V62" s="665"/>
      <c r="W62" s="665"/>
      <c r="X62" s="665"/>
      <c r="Y62" s="665"/>
      <c r="Z62" s="665"/>
      <c r="AA62" s="665"/>
      <c r="AB62" s="666"/>
      <c r="AC62" s="1195"/>
      <c r="AD62" s="1194"/>
      <c r="AE62" s="1194"/>
      <c r="AF62" s="1194"/>
    </row>
    <row r="63" spans="1:32" ht="15" thickBot="1" x14ac:dyDescent="0.4">
      <c r="A63" s="437"/>
      <c r="B63" s="486"/>
      <c r="C63" s="487"/>
      <c r="D63" s="487"/>
      <c r="E63" s="487"/>
      <c r="F63" s="487"/>
      <c r="G63" s="487"/>
      <c r="H63" s="487"/>
      <c r="I63" s="487"/>
      <c r="J63" s="487"/>
      <c r="K63" s="487"/>
      <c r="L63" s="487"/>
      <c r="M63" s="487"/>
      <c r="N63" s="487"/>
      <c r="O63" s="487"/>
      <c r="P63" s="487"/>
      <c r="Q63" s="487"/>
      <c r="R63" s="487"/>
      <c r="S63" s="487"/>
      <c r="T63" s="487"/>
      <c r="U63" s="487"/>
      <c r="V63" s="487"/>
      <c r="W63" s="487"/>
      <c r="X63" s="487"/>
      <c r="Y63" s="487"/>
      <c r="Z63" s="487"/>
      <c r="AA63" s="487"/>
      <c r="AB63" s="487"/>
      <c r="AC63" s="1194"/>
      <c r="AD63" s="1194"/>
      <c r="AE63" s="1194"/>
      <c r="AF63" s="1194"/>
    </row>
    <row r="64" spans="1:32" ht="15" thickBot="1" x14ac:dyDescent="0.4">
      <c r="A64" s="437"/>
      <c r="B64" s="500" t="s">
        <v>855</v>
      </c>
      <c r="C64" s="501"/>
      <c r="D64" s="501"/>
      <c r="E64" s="501"/>
      <c r="F64" s="501"/>
      <c r="G64" s="501"/>
      <c r="H64" s="501"/>
      <c r="I64" s="501"/>
      <c r="J64" s="501"/>
      <c r="K64" s="501"/>
      <c r="L64" s="501"/>
      <c r="M64" s="501"/>
      <c r="N64" s="501"/>
      <c r="O64" s="501"/>
      <c r="P64" s="501"/>
      <c r="Q64" s="501"/>
      <c r="R64" s="501"/>
      <c r="S64" s="501"/>
      <c r="T64" s="501"/>
      <c r="U64" s="501"/>
      <c r="V64" s="501"/>
      <c r="W64" s="501"/>
      <c r="X64" s="501"/>
      <c r="Y64" s="501"/>
      <c r="Z64" s="501"/>
      <c r="AA64" s="501"/>
      <c r="AB64" s="501"/>
      <c r="AC64" s="1194"/>
      <c r="AD64" s="1194"/>
      <c r="AE64" s="1194"/>
      <c r="AF64" s="1194"/>
    </row>
    <row r="65" spans="1:32" x14ac:dyDescent="0.35">
      <c r="A65" s="280"/>
      <c r="B65" s="667" t="s">
        <v>71</v>
      </c>
      <c r="C65" s="668"/>
      <c r="D65" s="668"/>
      <c r="E65" s="668"/>
      <c r="F65" s="668"/>
      <c r="G65" s="668"/>
      <c r="H65" s="668"/>
      <c r="I65" s="668"/>
      <c r="J65" s="668"/>
      <c r="K65" s="668"/>
      <c r="L65" s="668"/>
      <c r="M65" s="668"/>
      <c r="N65" s="668"/>
      <c r="O65" s="668"/>
      <c r="P65" s="668"/>
      <c r="Q65" s="668"/>
      <c r="R65" s="668"/>
      <c r="S65" s="668"/>
      <c r="T65" s="668"/>
      <c r="U65" s="668"/>
      <c r="V65" s="668"/>
      <c r="W65" s="668"/>
      <c r="X65" s="668"/>
      <c r="Y65" s="668"/>
      <c r="Z65" s="668"/>
      <c r="AA65" s="668"/>
      <c r="AB65" s="668"/>
      <c r="AC65" s="280"/>
      <c r="AD65" s="280"/>
      <c r="AE65" s="280"/>
      <c r="AF65" s="280"/>
    </row>
    <row r="66" spans="1:32" x14ac:dyDescent="0.35">
      <c r="A66" s="280"/>
      <c r="B66" s="619"/>
      <c r="C66" s="620"/>
      <c r="D66" s="620"/>
      <c r="E66" s="620"/>
      <c r="F66" s="620"/>
      <c r="G66" s="620"/>
      <c r="H66" s="620"/>
      <c r="I66" s="620"/>
      <c r="J66" s="620"/>
      <c r="K66" s="620"/>
      <c r="L66" s="620"/>
      <c r="M66" s="620"/>
      <c r="N66" s="620"/>
      <c r="O66" s="620"/>
      <c r="P66" s="620"/>
      <c r="Q66" s="620"/>
      <c r="R66" s="620"/>
      <c r="S66" s="620"/>
      <c r="T66" s="620"/>
      <c r="U66" s="620"/>
      <c r="V66" s="620"/>
      <c r="W66" s="620"/>
      <c r="X66" s="620"/>
      <c r="Y66" s="620"/>
      <c r="Z66" s="620"/>
      <c r="AA66" s="620"/>
      <c r="AB66" s="620"/>
      <c r="AC66" s="280"/>
      <c r="AD66" s="280"/>
      <c r="AE66" s="280"/>
      <c r="AF66" s="280"/>
    </row>
    <row r="67" spans="1:32" x14ac:dyDescent="0.35">
      <c r="A67" s="280"/>
      <c r="B67" s="619"/>
      <c r="C67" s="620"/>
      <c r="D67" s="620"/>
      <c r="E67" s="620"/>
      <c r="F67" s="620"/>
      <c r="G67" s="620"/>
      <c r="H67" s="620"/>
      <c r="I67" s="620"/>
      <c r="J67" s="620"/>
      <c r="K67" s="620"/>
      <c r="L67" s="620"/>
      <c r="M67" s="620"/>
      <c r="N67" s="620"/>
      <c r="O67" s="620"/>
      <c r="P67" s="620"/>
      <c r="Q67" s="620"/>
      <c r="R67" s="620"/>
      <c r="S67" s="620"/>
      <c r="T67" s="620"/>
      <c r="U67" s="620"/>
      <c r="V67" s="620"/>
      <c r="W67" s="620"/>
      <c r="X67" s="620"/>
      <c r="Y67" s="620"/>
      <c r="Z67" s="620"/>
      <c r="AA67" s="620"/>
      <c r="AB67" s="620"/>
      <c r="AC67" s="280"/>
      <c r="AD67" s="280"/>
      <c r="AE67" s="280"/>
      <c r="AF67" s="280"/>
    </row>
    <row r="68" spans="1:32" x14ac:dyDescent="0.35">
      <c r="A68" s="280"/>
      <c r="B68" s="619"/>
      <c r="C68" s="620"/>
      <c r="D68" s="620"/>
      <c r="E68" s="620"/>
      <c r="F68" s="620"/>
      <c r="G68" s="620"/>
      <c r="H68" s="620"/>
      <c r="I68" s="620"/>
      <c r="J68" s="620"/>
      <c r="K68" s="620"/>
      <c r="L68" s="620"/>
      <c r="M68" s="620"/>
      <c r="N68" s="620"/>
      <c r="O68" s="620"/>
      <c r="P68" s="620"/>
      <c r="Q68" s="620"/>
      <c r="R68" s="620"/>
      <c r="S68" s="620"/>
      <c r="T68" s="620"/>
      <c r="U68" s="620"/>
      <c r="V68" s="620"/>
      <c r="W68" s="620"/>
      <c r="X68" s="620"/>
      <c r="Y68" s="620"/>
      <c r="Z68" s="620"/>
      <c r="AA68" s="620"/>
      <c r="AB68" s="620"/>
      <c r="AC68" s="280"/>
      <c r="AD68" s="280"/>
      <c r="AE68" s="280"/>
      <c r="AF68" s="280"/>
    </row>
    <row r="69" spans="1:32" x14ac:dyDescent="0.35">
      <c r="A69" s="280"/>
      <c r="B69" s="619"/>
      <c r="C69" s="620"/>
      <c r="D69" s="620"/>
      <c r="E69" s="620"/>
      <c r="F69" s="620"/>
      <c r="G69" s="620"/>
      <c r="H69" s="620"/>
      <c r="I69" s="620"/>
      <c r="J69" s="620"/>
      <c r="K69" s="620"/>
      <c r="L69" s="620"/>
      <c r="M69" s="620"/>
      <c r="N69" s="620"/>
      <c r="O69" s="620"/>
      <c r="P69" s="620"/>
      <c r="Q69" s="620"/>
      <c r="R69" s="620"/>
      <c r="S69" s="620"/>
      <c r="T69" s="620"/>
      <c r="U69" s="620"/>
      <c r="V69" s="620"/>
      <c r="W69" s="620"/>
      <c r="X69" s="620"/>
      <c r="Y69" s="620"/>
      <c r="Z69" s="620"/>
      <c r="AA69" s="620"/>
      <c r="AB69" s="620"/>
      <c r="AC69" s="280"/>
      <c r="AD69" s="280"/>
      <c r="AE69" s="280"/>
      <c r="AF69" s="280"/>
    </row>
    <row r="70" spans="1:32" x14ac:dyDescent="0.35">
      <c r="A70" s="280"/>
      <c r="B70" s="619"/>
      <c r="C70" s="620"/>
      <c r="D70" s="620"/>
      <c r="E70" s="620"/>
      <c r="F70" s="620"/>
      <c r="G70" s="620"/>
      <c r="H70" s="620"/>
      <c r="I70" s="620"/>
      <c r="J70" s="620"/>
      <c r="K70" s="620"/>
      <c r="L70" s="620"/>
      <c r="M70" s="620"/>
      <c r="N70" s="620"/>
      <c r="O70" s="620"/>
      <c r="P70" s="620"/>
      <c r="Q70" s="620"/>
      <c r="R70" s="620"/>
      <c r="S70" s="620"/>
      <c r="T70" s="620"/>
      <c r="U70" s="620"/>
      <c r="V70" s="620"/>
      <c r="W70" s="620"/>
      <c r="X70" s="620"/>
      <c r="Y70" s="620"/>
      <c r="Z70" s="620"/>
      <c r="AA70" s="620"/>
      <c r="AB70" s="620"/>
      <c r="AC70" s="280"/>
      <c r="AD70" s="280"/>
      <c r="AE70" s="280"/>
      <c r="AF70" s="280"/>
    </row>
    <row r="71" spans="1:32" x14ac:dyDescent="0.35">
      <c r="A71" s="280"/>
      <c r="B71" s="619"/>
      <c r="C71" s="620"/>
      <c r="D71" s="620"/>
      <c r="E71" s="620"/>
      <c r="F71" s="620"/>
      <c r="G71" s="620"/>
      <c r="H71" s="620"/>
      <c r="I71" s="620"/>
      <c r="J71" s="620"/>
      <c r="K71" s="620"/>
      <c r="L71" s="620"/>
      <c r="M71" s="620"/>
      <c r="N71" s="620"/>
      <c r="O71" s="620"/>
      <c r="P71" s="620"/>
      <c r="Q71" s="620"/>
      <c r="R71" s="620"/>
      <c r="S71" s="620"/>
      <c r="T71" s="620"/>
      <c r="U71" s="620"/>
      <c r="V71" s="620"/>
      <c r="W71" s="620"/>
      <c r="X71" s="620"/>
      <c r="Y71" s="620"/>
      <c r="Z71" s="620"/>
      <c r="AA71" s="620"/>
      <c r="AB71" s="620"/>
      <c r="AC71" s="280"/>
      <c r="AD71" s="280"/>
      <c r="AE71" s="280"/>
      <c r="AF71" s="280"/>
    </row>
    <row r="72" spans="1:32" x14ac:dyDescent="0.35">
      <c r="A72" s="280"/>
      <c r="B72" s="619"/>
      <c r="C72" s="620"/>
      <c r="D72" s="620"/>
      <c r="E72" s="620"/>
      <c r="F72" s="620"/>
      <c r="G72" s="620"/>
      <c r="H72" s="620"/>
      <c r="I72" s="620"/>
      <c r="J72" s="620"/>
      <c r="K72" s="620"/>
      <c r="L72" s="620"/>
      <c r="M72" s="620"/>
      <c r="N72" s="620"/>
      <c r="O72" s="620"/>
      <c r="P72" s="620"/>
      <c r="Q72" s="620"/>
      <c r="R72" s="620"/>
      <c r="S72" s="620"/>
      <c r="T72" s="620"/>
      <c r="U72" s="620"/>
      <c r="V72" s="620"/>
      <c r="W72" s="620"/>
      <c r="X72" s="620"/>
      <c r="Y72" s="620"/>
      <c r="Z72" s="620"/>
      <c r="AA72" s="620"/>
      <c r="AB72" s="620"/>
      <c r="AC72" s="280"/>
      <c r="AD72" s="280"/>
      <c r="AE72" s="280"/>
      <c r="AF72" s="280"/>
    </row>
    <row r="73" spans="1:32" x14ac:dyDescent="0.35">
      <c r="A73" s="280"/>
      <c r="B73" s="619"/>
      <c r="C73" s="620"/>
      <c r="D73" s="620"/>
      <c r="E73" s="620"/>
      <c r="F73" s="620"/>
      <c r="G73" s="620"/>
      <c r="H73" s="620"/>
      <c r="I73" s="620"/>
      <c r="J73" s="620"/>
      <c r="K73" s="620"/>
      <c r="L73" s="620"/>
      <c r="M73" s="620"/>
      <c r="N73" s="620"/>
      <c r="O73" s="620"/>
      <c r="P73" s="620"/>
      <c r="Q73" s="620"/>
      <c r="R73" s="620"/>
      <c r="S73" s="620"/>
      <c r="T73" s="620"/>
      <c r="U73" s="620"/>
      <c r="V73" s="620"/>
      <c r="W73" s="620"/>
      <c r="X73" s="620"/>
      <c r="Y73" s="620"/>
      <c r="Z73" s="620"/>
      <c r="AA73" s="620"/>
      <c r="AB73" s="620"/>
      <c r="AC73" s="280"/>
      <c r="AD73" s="280"/>
      <c r="AE73" s="280"/>
      <c r="AF73" s="280"/>
    </row>
    <row r="74" spans="1:32" ht="15" thickBot="1" x14ac:dyDescent="0.4">
      <c r="A74" s="280"/>
      <c r="B74" s="669"/>
      <c r="C74" s="670"/>
      <c r="D74" s="670"/>
      <c r="E74" s="670"/>
      <c r="F74" s="670"/>
      <c r="G74" s="670"/>
      <c r="H74" s="670"/>
      <c r="I74" s="670"/>
      <c r="J74" s="670"/>
      <c r="K74" s="670"/>
      <c r="L74" s="670"/>
      <c r="M74" s="670"/>
      <c r="N74" s="670"/>
      <c r="O74" s="670"/>
      <c r="P74" s="670"/>
      <c r="Q74" s="670"/>
      <c r="R74" s="670"/>
      <c r="S74" s="670"/>
      <c r="T74" s="670"/>
      <c r="U74" s="670"/>
      <c r="V74" s="670"/>
      <c r="W74" s="670"/>
      <c r="X74" s="670"/>
      <c r="Y74" s="670"/>
      <c r="Z74" s="670"/>
      <c r="AA74" s="670"/>
      <c r="AB74" s="670"/>
      <c r="AC74" s="280"/>
      <c r="AD74" s="280"/>
      <c r="AE74" s="280"/>
      <c r="AF74" s="280"/>
    </row>
    <row r="75" spans="1:32" ht="15" thickBot="1" x14ac:dyDescent="0.4">
      <c r="A75" s="280"/>
      <c r="B75" s="486"/>
      <c r="C75" s="487"/>
      <c r="D75" s="487"/>
      <c r="E75" s="487"/>
      <c r="F75" s="487"/>
      <c r="G75" s="487"/>
      <c r="H75" s="487"/>
      <c r="I75" s="487"/>
      <c r="J75" s="487"/>
      <c r="K75" s="487"/>
      <c r="L75" s="487"/>
      <c r="M75" s="487"/>
      <c r="N75" s="487"/>
      <c r="O75" s="487"/>
      <c r="P75" s="487"/>
      <c r="Q75" s="487"/>
      <c r="R75" s="487"/>
      <c r="S75" s="487"/>
      <c r="T75" s="487"/>
      <c r="U75" s="487"/>
      <c r="V75" s="487"/>
      <c r="W75" s="487"/>
      <c r="X75" s="487"/>
      <c r="Y75" s="487"/>
      <c r="Z75" s="487"/>
      <c r="AA75" s="487"/>
      <c r="AB75" s="487"/>
      <c r="AC75" s="280"/>
      <c r="AD75" s="280"/>
      <c r="AE75" s="280"/>
      <c r="AF75" s="280"/>
    </row>
    <row r="76" spans="1:32" ht="14.5" customHeight="1" x14ac:dyDescent="0.35">
      <c r="A76" s="671"/>
      <c r="B76" s="672" t="s">
        <v>41</v>
      </c>
      <c r="C76" s="673"/>
      <c r="D76" s="673"/>
      <c r="E76" s="673"/>
      <c r="F76" s="673"/>
      <c r="G76" s="674"/>
      <c r="H76" s="678" t="s">
        <v>595</v>
      </c>
      <c r="I76" s="674"/>
      <c r="J76" s="678" t="s">
        <v>595</v>
      </c>
      <c r="K76" s="673"/>
      <c r="L76" s="673"/>
      <c r="M76" s="674"/>
      <c r="N76" s="678" t="s">
        <v>49</v>
      </c>
      <c r="O76" s="673"/>
      <c r="P76" s="673"/>
      <c r="Q76" s="673"/>
      <c r="R76" s="673"/>
      <c r="S76" s="673"/>
      <c r="T76" s="673"/>
      <c r="U76" s="674"/>
      <c r="V76" s="680" t="s">
        <v>50</v>
      </c>
      <c r="W76" s="681"/>
      <c r="X76" s="681"/>
      <c r="Y76" s="681"/>
      <c r="Z76" s="681"/>
      <c r="AA76" s="681"/>
      <c r="AB76" s="682"/>
      <c r="AC76" s="1211"/>
      <c r="AD76" s="1208"/>
      <c r="AE76" s="1208"/>
      <c r="AF76" s="1208"/>
    </row>
    <row r="77" spans="1:32" ht="14.5" customHeight="1" x14ac:dyDescent="0.35">
      <c r="A77" s="671"/>
      <c r="B77" s="675"/>
      <c r="C77" s="676"/>
      <c r="D77" s="676"/>
      <c r="E77" s="676"/>
      <c r="F77" s="676"/>
      <c r="G77" s="677"/>
      <c r="H77" s="679" t="s">
        <v>816</v>
      </c>
      <c r="I77" s="677"/>
      <c r="J77" s="679" t="s">
        <v>596</v>
      </c>
      <c r="K77" s="676"/>
      <c r="L77" s="676"/>
      <c r="M77" s="677"/>
      <c r="N77" s="679"/>
      <c r="O77" s="676"/>
      <c r="P77" s="676"/>
      <c r="Q77" s="676"/>
      <c r="R77" s="676"/>
      <c r="S77" s="676"/>
      <c r="T77" s="676"/>
      <c r="U77" s="677"/>
      <c r="V77" s="683"/>
      <c r="W77" s="684"/>
      <c r="X77" s="684"/>
      <c r="Y77" s="684"/>
      <c r="Z77" s="684"/>
      <c r="AA77" s="684"/>
      <c r="AB77" s="685"/>
      <c r="AC77" s="1211"/>
      <c r="AD77" s="1208"/>
      <c r="AE77" s="1208"/>
      <c r="AF77" s="1208"/>
    </row>
    <row r="78" spans="1:32" ht="58" customHeight="1" x14ac:dyDescent="0.35">
      <c r="A78" s="280"/>
      <c r="B78" s="735" t="s">
        <v>368</v>
      </c>
      <c r="C78" s="736"/>
      <c r="D78" s="736"/>
      <c r="E78" s="736"/>
      <c r="F78" s="736"/>
      <c r="G78" s="1180"/>
      <c r="H78" s="2515">
        <v>0.86</v>
      </c>
      <c r="I78" s="764"/>
      <c r="J78" s="763">
        <v>1</v>
      </c>
      <c r="K78" s="765"/>
      <c r="L78" s="765"/>
      <c r="M78" s="764"/>
      <c r="N78" s="2493" t="s">
        <v>1597</v>
      </c>
      <c r="O78" s="2494"/>
      <c r="P78" s="2494"/>
      <c r="Q78" s="2494"/>
      <c r="R78" s="2494"/>
      <c r="S78" s="2494"/>
      <c r="T78" s="2494"/>
      <c r="U78" s="2495"/>
      <c r="V78" s="2493" t="s">
        <v>1598</v>
      </c>
      <c r="W78" s="2494"/>
      <c r="X78" s="2494"/>
      <c r="Y78" s="2494"/>
      <c r="Z78" s="2494"/>
      <c r="AA78" s="2494"/>
      <c r="AB78" s="2495"/>
      <c r="AC78" s="280"/>
      <c r="AD78" s="280"/>
      <c r="AE78" s="280"/>
      <c r="AF78" s="280"/>
    </row>
    <row r="79" spans="1:32" ht="58" customHeight="1" x14ac:dyDescent="0.35">
      <c r="A79" s="280"/>
      <c r="B79" s="735" t="s">
        <v>369</v>
      </c>
      <c r="C79" s="736"/>
      <c r="D79" s="736"/>
      <c r="E79" s="736"/>
      <c r="F79" s="736"/>
      <c r="G79" s="1180"/>
      <c r="H79" s="2515">
        <v>0.83</v>
      </c>
      <c r="I79" s="764"/>
      <c r="J79" s="763">
        <v>0.91</v>
      </c>
      <c r="K79" s="765"/>
      <c r="L79" s="765"/>
      <c r="M79" s="764"/>
      <c r="N79" s="2493" t="s">
        <v>1599</v>
      </c>
      <c r="O79" s="2494"/>
      <c r="P79" s="2494"/>
      <c r="Q79" s="2494"/>
      <c r="R79" s="2494"/>
      <c r="S79" s="2494"/>
      <c r="T79" s="2494"/>
      <c r="U79" s="2495"/>
      <c r="V79" s="2493" t="s">
        <v>1598</v>
      </c>
      <c r="W79" s="2494"/>
      <c r="X79" s="2494"/>
      <c r="Y79" s="2494"/>
      <c r="Z79" s="2494"/>
      <c r="AA79" s="2494"/>
      <c r="AB79" s="2495"/>
      <c r="AC79" s="280"/>
      <c r="AD79" s="280"/>
      <c r="AE79" s="280"/>
      <c r="AF79" s="280"/>
    </row>
    <row r="80" spans="1:32" ht="58" customHeight="1" x14ac:dyDescent="0.35">
      <c r="A80" s="280"/>
      <c r="B80" s="735" t="s">
        <v>370</v>
      </c>
      <c r="C80" s="736"/>
      <c r="D80" s="736"/>
      <c r="E80" s="736"/>
      <c r="F80" s="736"/>
      <c r="G80" s="1180"/>
      <c r="H80" s="2515">
        <v>0.85</v>
      </c>
      <c r="I80" s="764"/>
      <c r="J80" s="763">
        <v>0.91</v>
      </c>
      <c r="K80" s="765"/>
      <c r="L80" s="765"/>
      <c r="M80" s="764"/>
      <c r="N80" s="2493" t="s">
        <v>1600</v>
      </c>
      <c r="O80" s="2494"/>
      <c r="P80" s="2494"/>
      <c r="Q80" s="2494"/>
      <c r="R80" s="2494"/>
      <c r="S80" s="2494"/>
      <c r="T80" s="2494"/>
      <c r="U80" s="2495"/>
      <c r="V80" s="1270" t="s">
        <v>1598</v>
      </c>
      <c r="W80" s="1271"/>
      <c r="X80" s="1271"/>
      <c r="Y80" s="1271"/>
      <c r="Z80" s="1271"/>
      <c r="AA80" s="1271"/>
      <c r="AB80" s="1272"/>
      <c r="AC80" s="280"/>
      <c r="AD80" s="280"/>
      <c r="AE80" s="280"/>
      <c r="AF80" s="280"/>
    </row>
    <row r="81" spans="1:32" ht="58" customHeight="1" x14ac:dyDescent="0.35">
      <c r="A81" s="280"/>
      <c r="B81" s="735" t="s">
        <v>1590</v>
      </c>
      <c r="C81" s="736"/>
      <c r="D81" s="736"/>
      <c r="E81" s="736"/>
      <c r="F81" s="736"/>
      <c r="G81" s="737"/>
      <c r="H81" s="763">
        <v>1.07</v>
      </c>
      <c r="I81" s="764"/>
      <c r="J81" s="763">
        <v>0.97</v>
      </c>
      <c r="K81" s="765"/>
      <c r="L81" s="765"/>
      <c r="M81" s="764"/>
      <c r="N81" s="2493" t="s">
        <v>1601</v>
      </c>
      <c r="O81" s="2494"/>
      <c r="P81" s="2494"/>
      <c r="Q81" s="2494"/>
      <c r="R81" s="2494"/>
      <c r="S81" s="2494"/>
      <c r="T81" s="2494"/>
      <c r="U81" s="2495"/>
      <c r="V81" s="1270" t="s">
        <v>1602</v>
      </c>
      <c r="W81" s="1271"/>
      <c r="X81" s="1271"/>
      <c r="Y81" s="1271"/>
      <c r="Z81" s="1271"/>
      <c r="AA81" s="1271"/>
      <c r="AB81" s="1272"/>
      <c r="AC81" s="280"/>
      <c r="AD81" s="280"/>
      <c r="AE81" s="280"/>
      <c r="AF81" s="280"/>
    </row>
    <row r="82" spans="1:32" ht="15" thickBot="1" x14ac:dyDescent="0.4">
      <c r="A82" s="280"/>
      <c r="B82" s="696"/>
      <c r="C82" s="697"/>
      <c r="D82" s="697"/>
      <c r="E82" s="697"/>
      <c r="F82" s="697"/>
      <c r="G82" s="698"/>
      <c r="H82" s="699"/>
      <c r="I82" s="698"/>
      <c r="J82" s="699"/>
      <c r="K82" s="697"/>
      <c r="L82" s="697"/>
      <c r="M82" s="698"/>
      <c r="N82" s="699"/>
      <c r="O82" s="697"/>
      <c r="P82" s="697"/>
      <c r="Q82" s="697"/>
      <c r="R82" s="697"/>
      <c r="S82" s="697"/>
      <c r="T82" s="697"/>
      <c r="U82" s="698"/>
      <c r="V82" s="699"/>
      <c r="W82" s="697"/>
      <c r="X82" s="697"/>
      <c r="Y82" s="697"/>
      <c r="Z82" s="697"/>
      <c r="AA82" s="697"/>
      <c r="AB82" s="698"/>
      <c r="AC82" s="280"/>
      <c r="AD82" s="280"/>
      <c r="AE82" s="280"/>
      <c r="AF82" s="280"/>
    </row>
    <row r="83" spans="1:32" ht="15" thickBot="1" x14ac:dyDescent="0.4">
      <c r="A83" s="280"/>
      <c r="B83" s="503"/>
      <c r="C83" s="504"/>
      <c r="D83" s="504"/>
      <c r="E83" s="504"/>
      <c r="F83" s="504"/>
      <c r="G83" s="504"/>
      <c r="H83" s="504"/>
      <c r="I83" s="504"/>
      <c r="J83" s="504"/>
      <c r="K83" s="504"/>
      <c r="L83" s="504"/>
      <c r="M83" s="504"/>
      <c r="N83" s="504"/>
      <c r="O83" s="504"/>
      <c r="P83" s="504"/>
      <c r="Q83" s="504"/>
      <c r="R83" s="504"/>
      <c r="S83" s="504"/>
      <c r="T83" s="504"/>
      <c r="U83" s="504"/>
      <c r="V83" s="504"/>
      <c r="W83" s="504"/>
      <c r="X83" s="504"/>
      <c r="Y83" s="504"/>
      <c r="Z83" s="504"/>
      <c r="AA83" s="504"/>
      <c r="AB83" s="504"/>
      <c r="AC83" s="280"/>
      <c r="AD83" s="280"/>
      <c r="AE83" s="280"/>
      <c r="AF83" s="280"/>
    </row>
    <row r="84" spans="1:32" x14ac:dyDescent="0.35">
      <c r="A84" s="280"/>
      <c r="B84" s="714" t="s">
        <v>856</v>
      </c>
      <c r="C84" s="715"/>
      <c r="D84" s="715"/>
      <c r="E84" s="715"/>
      <c r="F84" s="715"/>
      <c r="G84" s="715"/>
      <c r="H84" s="715" t="s">
        <v>857</v>
      </c>
      <c r="I84" s="715"/>
      <c r="J84" s="715"/>
      <c r="K84" s="715"/>
      <c r="L84" s="715"/>
      <c r="M84" s="715"/>
      <c r="N84" s="715"/>
      <c r="O84" s="715"/>
      <c r="P84" s="715"/>
      <c r="Q84" s="715"/>
      <c r="R84" s="718"/>
      <c r="S84" s="714" t="s">
        <v>858</v>
      </c>
      <c r="T84" s="715"/>
      <c r="U84" s="715"/>
      <c r="V84" s="715"/>
      <c r="W84" s="715"/>
      <c r="X84" s="715"/>
      <c r="Y84" s="715"/>
      <c r="Z84" s="715"/>
      <c r="AA84" s="715"/>
      <c r="AB84" s="715"/>
      <c r="AC84" s="280"/>
      <c r="AD84" s="280"/>
      <c r="AE84" s="280"/>
      <c r="AF84" s="280"/>
    </row>
    <row r="85" spans="1:32" ht="15" thickBot="1" x14ac:dyDescent="0.4">
      <c r="A85" s="280"/>
      <c r="B85" s="716"/>
      <c r="C85" s="717"/>
      <c r="D85" s="717"/>
      <c r="E85" s="717"/>
      <c r="F85" s="717"/>
      <c r="G85" s="717"/>
      <c r="H85" s="717"/>
      <c r="I85" s="717"/>
      <c r="J85" s="717"/>
      <c r="K85" s="717"/>
      <c r="L85" s="717"/>
      <c r="M85" s="717"/>
      <c r="N85" s="717"/>
      <c r="O85" s="717"/>
      <c r="P85" s="717"/>
      <c r="Q85" s="717"/>
      <c r="R85" s="719"/>
      <c r="S85" s="716"/>
      <c r="T85" s="717"/>
      <c r="U85" s="717"/>
      <c r="V85" s="717"/>
      <c r="W85" s="717"/>
      <c r="X85" s="717"/>
      <c r="Y85" s="717"/>
      <c r="Z85" s="717"/>
      <c r="AA85" s="717"/>
      <c r="AB85" s="717"/>
      <c r="AC85" s="280"/>
      <c r="AD85" s="280"/>
      <c r="AE85" s="280"/>
      <c r="AF85" s="280"/>
    </row>
    <row r="86" spans="1:32" ht="70" customHeight="1" thickBot="1" x14ac:dyDescent="0.4">
      <c r="A86" s="280"/>
      <c r="B86" s="720">
        <v>0.94</v>
      </c>
      <c r="C86" s="721"/>
      <c r="D86" s="721"/>
      <c r="E86" s="721"/>
      <c r="F86" s="721"/>
      <c r="G86" s="722"/>
      <c r="H86" s="723" t="s">
        <v>1603</v>
      </c>
      <c r="I86" s="724"/>
      <c r="J86" s="724"/>
      <c r="K86" s="724"/>
      <c r="L86" s="724"/>
      <c r="M86" s="724"/>
      <c r="N86" s="724"/>
      <c r="O86" s="724"/>
      <c r="P86" s="724"/>
      <c r="Q86" s="724"/>
      <c r="R86" s="725"/>
      <c r="S86" s="503"/>
      <c r="T86" s="504"/>
      <c r="U86" s="504"/>
      <c r="V86" s="504"/>
      <c r="W86" s="504"/>
      <c r="X86" s="504"/>
      <c r="Y86" s="504"/>
      <c r="Z86" s="504"/>
      <c r="AA86" s="504"/>
      <c r="AB86" s="504"/>
      <c r="AC86" s="280"/>
      <c r="AD86" s="280"/>
      <c r="AE86" s="280"/>
      <c r="AF86" s="280"/>
    </row>
    <row r="87" spans="1:32" x14ac:dyDescent="0.35">
      <c r="A87" s="280"/>
      <c r="B87" s="702" t="s">
        <v>861</v>
      </c>
      <c r="C87" s="703"/>
      <c r="D87" s="703"/>
      <c r="E87" s="703"/>
      <c r="F87" s="703"/>
      <c r="G87" s="703"/>
      <c r="H87" s="704"/>
      <c r="I87" s="708" t="s">
        <v>1604</v>
      </c>
      <c r="J87" s="709"/>
      <c r="K87" s="709"/>
      <c r="L87" s="709"/>
      <c r="M87" s="709"/>
      <c r="N87" s="709"/>
      <c r="O87" s="709"/>
      <c r="P87" s="710"/>
      <c r="Q87" s="702" t="s">
        <v>863</v>
      </c>
      <c r="R87" s="703"/>
      <c r="S87" s="703"/>
      <c r="T87" s="703"/>
      <c r="U87" s="704"/>
      <c r="V87" s="769" t="s">
        <v>864</v>
      </c>
      <c r="W87" s="770"/>
      <c r="X87" s="770"/>
      <c r="Y87" s="770"/>
      <c r="Z87" s="770"/>
      <c r="AA87" s="770"/>
      <c r="AB87" s="770"/>
      <c r="AC87" s="280"/>
      <c r="AD87" s="280"/>
      <c r="AE87" s="280"/>
      <c r="AF87" s="280"/>
    </row>
    <row r="88" spans="1:32" x14ac:dyDescent="0.35">
      <c r="A88" s="280"/>
      <c r="B88" s="705"/>
      <c r="C88" s="706"/>
      <c r="D88" s="706"/>
      <c r="E88" s="706"/>
      <c r="F88" s="706"/>
      <c r="G88" s="706"/>
      <c r="H88" s="707"/>
      <c r="I88" s="711"/>
      <c r="J88" s="712"/>
      <c r="K88" s="712"/>
      <c r="L88" s="712"/>
      <c r="M88" s="712"/>
      <c r="N88" s="712"/>
      <c r="O88" s="712"/>
      <c r="P88" s="713"/>
      <c r="Q88" s="705"/>
      <c r="R88" s="706"/>
      <c r="S88" s="706"/>
      <c r="T88" s="706"/>
      <c r="U88" s="707"/>
      <c r="V88" s="771"/>
      <c r="W88" s="772"/>
      <c r="X88" s="772"/>
      <c r="Y88" s="772"/>
      <c r="Z88" s="772"/>
      <c r="AA88" s="772"/>
      <c r="AB88" s="772"/>
      <c r="AC88" s="280"/>
      <c r="AD88" s="280"/>
      <c r="AE88" s="280"/>
      <c r="AF88" s="280"/>
    </row>
    <row r="89" spans="1:32" x14ac:dyDescent="0.35">
      <c r="A89" s="280"/>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280"/>
      <c r="AE89" s="280"/>
      <c r="AF89" s="280"/>
    </row>
    <row r="90" spans="1:32" x14ac:dyDescent="0.35">
      <c r="A90" s="280"/>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280"/>
      <c r="AE90" s="280"/>
      <c r="AF90" s="280"/>
    </row>
    <row r="91" spans="1:32" x14ac:dyDescent="0.35">
      <c r="A91" s="280"/>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c r="AC91" s="280"/>
      <c r="AD91" s="280"/>
      <c r="AE91" s="280"/>
      <c r="AF91" s="280"/>
    </row>
    <row r="92" spans="1:32" x14ac:dyDescent="0.35">
      <c r="A92" s="280"/>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c r="AC92" s="280"/>
      <c r="AD92" s="280"/>
      <c r="AE92" s="280"/>
      <c r="AF92" s="280"/>
    </row>
    <row r="93" spans="1:32" x14ac:dyDescent="0.35">
      <c r="A93" s="280"/>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280"/>
      <c r="AE93" s="280"/>
      <c r="AF93" s="280"/>
    </row>
    <row r="94" spans="1:32" x14ac:dyDescent="0.35">
      <c r="A94" s="280"/>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c r="AC94" s="280"/>
      <c r="AD94" s="280"/>
      <c r="AE94" s="280"/>
      <c r="AF94" s="280"/>
    </row>
    <row r="95" spans="1:32" x14ac:dyDescent="0.35">
      <c r="A95" s="280"/>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280"/>
      <c r="AF95" s="280"/>
    </row>
    <row r="96" spans="1:32" x14ac:dyDescent="0.35">
      <c r="A96" s="280"/>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280"/>
      <c r="AE96" s="280"/>
      <c r="AF96" s="280"/>
    </row>
    <row r="97" spans="1:32" x14ac:dyDescent="0.35">
      <c r="A97" s="280"/>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0"/>
      <c r="AD97" s="280"/>
      <c r="AE97" s="280"/>
      <c r="AF97" s="280"/>
    </row>
    <row r="98" spans="1:32" x14ac:dyDescent="0.35">
      <c r="A98" s="280"/>
      <c r="B98" s="280"/>
      <c r="C98" s="280"/>
      <c r="D98" s="280"/>
      <c r="E98" s="280"/>
      <c r="F98" s="280"/>
      <c r="G98" s="280"/>
      <c r="H98" s="280"/>
      <c r="I98" s="280"/>
      <c r="J98" s="280"/>
      <c r="K98" s="280"/>
      <c r="L98" s="280"/>
      <c r="M98" s="280"/>
      <c r="N98" s="280"/>
      <c r="O98" s="280"/>
      <c r="P98" s="280"/>
      <c r="Q98" s="280"/>
      <c r="R98" s="280"/>
      <c r="S98" s="280"/>
      <c r="T98" s="280"/>
      <c r="U98" s="280"/>
      <c r="V98" s="280"/>
      <c r="W98" s="280"/>
      <c r="X98" s="280"/>
      <c r="Y98" s="280"/>
      <c r="Z98" s="280"/>
      <c r="AA98" s="280"/>
      <c r="AB98" s="280"/>
      <c r="AC98" s="280"/>
      <c r="AD98" s="280"/>
      <c r="AE98" s="280"/>
      <c r="AF98" s="280"/>
    </row>
    <row r="99" spans="1:32" x14ac:dyDescent="0.35">
      <c r="A99" s="280"/>
      <c r="B99" s="280"/>
      <c r="C99" s="280"/>
      <c r="D99" s="280"/>
      <c r="E99" s="280"/>
      <c r="F99" s="280"/>
      <c r="G99" s="280"/>
      <c r="H99" s="280"/>
      <c r="I99" s="280"/>
      <c r="J99" s="280"/>
      <c r="K99" s="280"/>
      <c r="L99" s="280"/>
      <c r="M99" s="280"/>
      <c r="N99" s="280"/>
      <c r="O99" s="280"/>
      <c r="P99" s="280"/>
      <c r="Q99" s="280"/>
      <c r="R99" s="280"/>
      <c r="S99" s="280"/>
      <c r="T99" s="280"/>
      <c r="U99" s="280"/>
      <c r="V99" s="280"/>
      <c r="W99" s="280"/>
      <c r="X99" s="280"/>
      <c r="Y99" s="280"/>
      <c r="Z99" s="280"/>
      <c r="AA99" s="280"/>
      <c r="AB99" s="280"/>
      <c r="AC99" s="280"/>
      <c r="AD99" s="280"/>
      <c r="AE99" s="280"/>
      <c r="AF99" s="280"/>
    </row>
    <row r="100" spans="1:32" x14ac:dyDescent="0.35">
      <c r="A100" s="280"/>
      <c r="B100" s="280"/>
      <c r="C100" s="280"/>
      <c r="D100" s="280"/>
      <c r="E100" s="280"/>
      <c r="F100" s="280"/>
      <c r="G100" s="280"/>
      <c r="H100" s="280"/>
      <c r="I100" s="280"/>
      <c r="J100" s="280"/>
      <c r="K100" s="280"/>
      <c r="L100" s="280"/>
      <c r="M100" s="280"/>
      <c r="N100" s="280"/>
      <c r="O100" s="280"/>
      <c r="P100" s="280"/>
      <c r="Q100" s="280"/>
      <c r="R100" s="280"/>
      <c r="S100" s="280"/>
      <c r="T100" s="280"/>
      <c r="U100" s="280"/>
      <c r="V100" s="280"/>
      <c r="W100" s="280"/>
      <c r="X100" s="280"/>
      <c r="Y100" s="280"/>
      <c r="Z100" s="280"/>
      <c r="AA100" s="280"/>
      <c r="AB100" s="280"/>
      <c r="AC100" s="280"/>
      <c r="AD100" s="280"/>
      <c r="AE100" s="280"/>
      <c r="AF100" s="280"/>
    </row>
    <row r="101" spans="1:32" x14ac:dyDescent="0.35">
      <c r="A101" s="280"/>
      <c r="B101" s="280"/>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c r="AB101" s="280"/>
      <c r="AC101" s="280"/>
      <c r="AD101" s="280"/>
      <c r="AE101" s="280"/>
      <c r="AF101" s="280"/>
    </row>
    <row r="102" spans="1:32" x14ac:dyDescent="0.35">
      <c r="A102" s="280"/>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280"/>
      <c r="AE102" s="280"/>
      <c r="AF102" s="280"/>
    </row>
    <row r="103" spans="1:32" x14ac:dyDescent="0.35">
      <c r="A103" s="280"/>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280"/>
      <c r="AE103" s="280"/>
      <c r="AF103" s="280"/>
    </row>
    <row r="104" spans="1:32" x14ac:dyDescent="0.35">
      <c r="A104" s="280"/>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0"/>
      <c r="AD104" s="280"/>
      <c r="AE104" s="280"/>
      <c r="AF104" s="280"/>
    </row>
    <row r="105" spans="1:32" x14ac:dyDescent="0.35">
      <c r="A105" s="280"/>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80"/>
      <c r="AE105" s="280"/>
      <c r="AF105" s="280"/>
    </row>
    <row r="106" spans="1:32" x14ac:dyDescent="0.35">
      <c r="A106" s="280"/>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0"/>
      <c r="AD106" s="280"/>
      <c r="AE106" s="280"/>
      <c r="AF106" s="280"/>
    </row>
    <row r="107" spans="1:32" x14ac:dyDescent="0.35">
      <c r="A107" s="280"/>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0"/>
      <c r="AD107" s="280"/>
      <c r="AE107" s="280"/>
      <c r="AF107" s="280"/>
    </row>
    <row r="108" spans="1:32" x14ac:dyDescent="0.35">
      <c r="A108" s="280"/>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280"/>
      <c r="AE108" s="280"/>
      <c r="AF108" s="280"/>
    </row>
    <row r="109" spans="1:32" x14ac:dyDescent="0.35">
      <c r="A109" s="280"/>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280"/>
      <c r="AE109" s="280"/>
      <c r="AF109" s="280"/>
    </row>
    <row r="110" spans="1:32" x14ac:dyDescent="0.35">
      <c r="A110" s="280"/>
      <c r="B110" s="280"/>
      <c r="C110" s="280"/>
      <c r="D110" s="280"/>
      <c r="E110" s="280"/>
      <c r="F110" s="280"/>
      <c r="G110" s="280"/>
      <c r="H110" s="280"/>
      <c r="I110" s="280"/>
      <c r="J110" s="280"/>
      <c r="K110" s="280"/>
      <c r="L110" s="280"/>
      <c r="M110" s="280"/>
      <c r="N110" s="280"/>
      <c r="O110" s="280"/>
      <c r="P110" s="280"/>
      <c r="Q110" s="280"/>
      <c r="R110" s="280"/>
      <c r="S110" s="280"/>
      <c r="T110" s="280"/>
      <c r="U110" s="280"/>
      <c r="V110" s="280"/>
      <c r="W110" s="280"/>
      <c r="X110" s="280"/>
      <c r="Y110" s="280"/>
      <c r="Z110" s="280"/>
      <c r="AA110" s="280"/>
      <c r="AB110" s="280"/>
      <c r="AC110" s="280"/>
      <c r="AD110" s="280"/>
      <c r="AE110" s="280"/>
      <c r="AF110" s="280"/>
    </row>
    <row r="111" spans="1:32" x14ac:dyDescent="0.35">
      <c r="A111" s="280"/>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280"/>
      <c r="AF111" s="280"/>
    </row>
    <row r="112" spans="1:32" x14ac:dyDescent="0.35">
      <c r="A112" s="280"/>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280"/>
      <c r="AF112" s="280"/>
    </row>
    <row r="113" spans="1:32" x14ac:dyDescent="0.35">
      <c r="A113" s="280"/>
      <c r="B113" s="280"/>
      <c r="C113" s="280"/>
      <c r="D113" s="280"/>
      <c r="E113" s="280"/>
      <c r="F113" s="280"/>
      <c r="G113" s="280"/>
      <c r="H113" s="280"/>
      <c r="I113" s="280"/>
      <c r="J113" s="280"/>
      <c r="K113" s="280"/>
      <c r="L113" s="280"/>
      <c r="M113" s="280"/>
      <c r="N113" s="280"/>
      <c r="O113" s="280"/>
      <c r="P113" s="280"/>
      <c r="Q113" s="280"/>
      <c r="R113" s="280"/>
      <c r="S113" s="280"/>
      <c r="T113" s="280"/>
      <c r="U113" s="280"/>
      <c r="V113" s="280"/>
      <c r="W113" s="280"/>
      <c r="X113" s="280"/>
      <c r="Y113" s="280"/>
      <c r="Z113" s="280"/>
      <c r="AA113" s="280"/>
      <c r="AB113" s="280"/>
      <c r="AC113" s="280"/>
      <c r="AD113" s="280"/>
      <c r="AE113" s="280"/>
      <c r="AF113" s="280"/>
    </row>
  </sheetData>
  <mergeCells count="193">
    <mergeCell ref="B5:AB5"/>
    <mergeCell ref="B6:H7"/>
    <mergeCell ref="I6:I7"/>
    <mergeCell ref="J6:K7"/>
    <mergeCell ref="L6:AB7"/>
    <mergeCell ref="B8:AB8"/>
    <mergeCell ref="B1:D1"/>
    <mergeCell ref="E1:G1"/>
    <mergeCell ref="B2:G4"/>
    <mergeCell ref="H2:AB2"/>
    <mergeCell ref="H3:O3"/>
    <mergeCell ref="P3:AB3"/>
    <mergeCell ref="H4:AB4"/>
    <mergeCell ref="Z12:AB12"/>
    <mergeCell ref="B13:AB13"/>
    <mergeCell ref="B14:H15"/>
    <mergeCell ref="I14:U15"/>
    <mergeCell ref="V14:AB14"/>
    <mergeCell ref="V15:AB15"/>
    <mergeCell ref="B9:H9"/>
    <mergeCell ref="I9:AB9"/>
    <mergeCell ref="B10:AB10"/>
    <mergeCell ref="B11:H12"/>
    <mergeCell ref="I11:P12"/>
    <mergeCell ref="Q11:U11"/>
    <mergeCell ref="V11:Y11"/>
    <mergeCell ref="Z11:AB11"/>
    <mergeCell ref="Q12:U12"/>
    <mergeCell ref="V12:Y12"/>
    <mergeCell ref="B20:AB20"/>
    <mergeCell ref="B21:G21"/>
    <mergeCell ref="H21:J21"/>
    <mergeCell ref="K21:T21"/>
    <mergeCell ref="U21:AB21"/>
    <mergeCell ref="B22:AB22"/>
    <mergeCell ref="B16:AB16"/>
    <mergeCell ref="B17:H17"/>
    <mergeCell ref="I17:AB17"/>
    <mergeCell ref="B18:AB18"/>
    <mergeCell ref="B19:H19"/>
    <mergeCell ref="I19:AB19"/>
    <mergeCell ref="B27:AB27"/>
    <mergeCell ref="B28:H29"/>
    <mergeCell ref="I28:L29"/>
    <mergeCell ref="M28:W28"/>
    <mergeCell ref="X28:AB28"/>
    <mergeCell ref="M29:W29"/>
    <mergeCell ref="X29:AB29"/>
    <mergeCell ref="B23:H23"/>
    <mergeCell ref="I23:AB23"/>
    <mergeCell ref="B24:AB24"/>
    <mergeCell ref="B25:L25"/>
    <mergeCell ref="N25:AB25"/>
    <mergeCell ref="B26:M26"/>
    <mergeCell ref="N26:AB26"/>
    <mergeCell ref="B30:AB30"/>
    <mergeCell ref="B31:J33"/>
    <mergeCell ref="K31:R31"/>
    <mergeCell ref="S31:W31"/>
    <mergeCell ref="X31:AB31"/>
    <mergeCell ref="K32:N32"/>
    <mergeCell ref="O32:R32"/>
    <mergeCell ref="S32:T32"/>
    <mergeCell ref="U32:W32"/>
    <mergeCell ref="X32:Y32"/>
    <mergeCell ref="B34:AB34"/>
    <mergeCell ref="B35:AB35"/>
    <mergeCell ref="AC35:AD35"/>
    <mergeCell ref="AE35:AF35"/>
    <mergeCell ref="B36:G36"/>
    <mergeCell ref="K36:AB36"/>
    <mergeCell ref="AC36:AD36"/>
    <mergeCell ref="AE36:AF36"/>
    <mergeCell ref="Z32:AB32"/>
    <mergeCell ref="K33:N33"/>
    <mergeCell ref="O33:R33"/>
    <mergeCell ref="S33:T33"/>
    <mergeCell ref="U33:W33"/>
    <mergeCell ref="X33:Y33"/>
    <mergeCell ref="Z33:AB33"/>
    <mergeCell ref="K42:AB42"/>
    <mergeCell ref="AC37:AD42"/>
    <mergeCell ref="AE37:AF42"/>
    <mergeCell ref="A43:A49"/>
    <mergeCell ref="B43:G49"/>
    <mergeCell ref="H43:H49"/>
    <mergeCell ref="I43:I49"/>
    <mergeCell ref="J43:J49"/>
    <mergeCell ref="K43:AB43"/>
    <mergeCell ref="K44:AB44"/>
    <mergeCell ref="A37:A42"/>
    <mergeCell ref="B37:G42"/>
    <mergeCell ref="H37:H42"/>
    <mergeCell ref="I37:I42"/>
    <mergeCell ref="J37:J42"/>
    <mergeCell ref="K37:AB37"/>
    <mergeCell ref="K38:AB38"/>
    <mergeCell ref="K39:AB39"/>
    <mergeCell ref="K40:AB40"/>
    <mergeCell ref="K41:AB41"/>
    <mergeCell ref="AE43:AF49"/>
    <mergeCell ref="A50:A55"/>
    <mergeCell ref="B50:G55"/>
    <mergeCell ref="H50:H55"/>
    <mergeCell ref="I50:I55"/>
    <mergeCell ref="J50:J55"/>
    <mergeCell ref="K50:AB50"/>
    <mergeCell ref="K51:AB51"/>
    <mergeCell ref="K52:AB52"/>
    <mergeCell ref="K53:AB53"/>
    <mergeCell ref="K45:AB45"/>
    <mergeCell ref="K46:AB46"/>
    <mergeCell ref="K47:AB47"/>
    <mergeCell ref="K48:AB48"/>
    <mergeCell ref="K49:AB49"/>
    <mergeCell ref="AC43:AD49"/>
    <mergeCell ref="K54:AB54"/>
    <mergeCell ref="K55:AB55"/>
    <mergeCell ref="AC50:AD55"/>
    <mergeCell ref="AE50:AF55"/>
    <mergeCell ref="A56:A61"/>
    <mergeCell ref="B56:G61"/>
    <mergeCell ref="H56:H61"/>
    <mergeCell ref="I56:I61"/>
    <mergeCell ref="J56:J61"/>
    <mergeCell ref="K56:AB56"/>
    <mergeCell ref="AE56:AF61"/>
    <mergeCell ref="B62:G62"/>
    <mergeCell ref="K62:AB62"/>
    <mergeCell ref="AC62:AD62"/>
    <mergeCell ref="AE62:AF62"/>
    <mergeCell ref="B63:AB63"/>
    <mergeCell ref="AC63:AD63"/>
    <mergeCell ref="AE63:AF63"/>
    <mergeCell ref="K57:AB57"/>
    <mergeCell ref="K58:AB58"/>
    <mergeCell ref="K59:AB59"/>
    <mergeCell ref="K60:AB60"/>
    <mergeCell ref="K61:AB61"/>
    <mergeCell ref="AC56:AD61"/>
    <mergeCell ref="B64:AB64"/>
    <mergeCell ref="AC64:AD64"/>
    <mergeCell ref="AE64:AF64"/>
    <mergeCell ref="B65:AB74"/>
    <mergeCell ref="B75:AB75"/>
    <mergeCell ref="A76:A77"/>
    <mergeCell ref="B76:G77"/>
    <mergeCell ref="H76:I76"/>
    <mergeCell ref="H77:I77"/>
    <mergeCell ref="J76:M76"/>
    <mergeCell ref="AF76:AF77"/>
    <mergeCell ref="B78:G78"/>
    <mergeCell ref="H78:I78"/>
    <mergeCell ref="J78:M78"/>
    <mergeCell ref="N78:U78"/>
    <mergeCell ref="V78:AB78"/>
    <mergeCell ref="J77:M77"/>
    <mergeCell ref="N76:U77"/>
    <mergeCell ref="V76:AB77"/>
    <mergeCell ref="AC76:AC77"/>
    <mergeCell ref="AD76:AD77"/>
    <mergeCell ref="AE76:AE77"/>
    <mergeCell ref="B79:G79"/>
    <mergeCell ref="H79:I79"/>
    <mergeCell ref="J79:M79"/>
    <mergeCell ref="N79:U79"/>
    <mergeCell ref="V79:AB79"/>
    <mergeCell ref="B80:G80"/>
    <mergeCell ref="H80:I80"/>
    <mergeCell ref="J80:M80"/>
    <mergeCell ref="N80:U80"/>
    <mergeCell ref="V80:AB80"/>
    <mergeCell ref="B81:G81"/>
    <mergeCell ref="H81:I81"/>
    <mergeCell ref="J81:M81"/>
    <mergeCell ref="N81:U81"/>
    <mergeCell ref="V81:AB81"/>
    <mergeCell ref="B82:G82"/>
    <mergeCell ref="H82:I82"/>
    <mergeCell ref="J82:M82"/>
    <mergeCell ref="N82:U82"/>
    <mergeCell ref="V82:AB82"/>
    <mergeCell ref="B87:H88"/>
    <mergeCell ref="I87:P88"/>
    <mergeCell ref="Q87:U88"/>
    <mergeCell ref="V87:AB88"/>
    <mergeCell ref="B83:AB83"/>
    <mergeCell ref="B84:G85"/>
    <mergeCell ref="H84:R85"/>
    <mergeCell ref="S84:AB85"/>
    <mergeCell ref="B86:G86"/>
    <mergeCell ref="H86:R86"/>
    <mergeCell ref="S86:AB86"/>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B101"/>
  <sheetViews>
    <sheetView topLeftCell="A67" zoomScale="85" zoomScaleNormal="85" workbookViewId="0">
      <selection activeCell="J65" sqref="J65:M69"/>
    </sheetView>
  </sheetViews>
  <sheetFormatPr baseColWidth="10" defaultColWidth="3.7265625" defaultRowHeight="14.5" x14ac:dyDescent="0.35"/>
  <cols>
    <col min="1" max="1" width="3.7265625" style="113"/>
    <col min="2" max="2" width="2.81640625" style="113" customWidth="1"/>
    <col min="3" max="6" width="2.7265625" style="113" customWidth="1"/>
    <col min="7" max="7" width="4.26953125" style="113" customWidth="1"/>
    <col min="8" max="8" width="22.81640625" style="113" customWidth="1"/>
    <col min="9" max="9" width="20" style="113" customWidth="1"/>
    <col min="10" max="10" width="15" style="113" customWidth="1"/>
    <col min="11" max="12" width="3.453125" style="113" customWidth="1"/>
    <col min="13" max="15" width="2.7265625" style="113" customWidth="1"/>
    <col min="16" max="16" width="3.453125" style="113" customWidth="1"/>
    <col min="17" max="17" width="3.54296875" style="113" customWidth="1"/>
    <col min="18" max="18" width="3.7265625" style="113"/>
    <col min="19" max="19" width="3.26953125" style="113" customWidth="1"/>
    <col min="20" max="20" width="7.453125" style="113" customWidth="1"/>
    <col min="21" max="21" width="3.54296875" style="113" customWidth="1"/>
    <col min="22" max="22" width="3.7265625" style="113"/>
    <col min="23" max="25" width="5" style="113" customWidth="1"/>
    <col min="26" max="26" width="6.7265625" style="113" customWidth="1"/>
    <col min="27" max="27" width="4.1796875" style="113" customWidth="1"/>
    <col min="28" max="28" width="2" style="113" customWidth="1"/>
    <col min="29" max="16384" width="3.7265625" style="113"/>
  </cols>
  <sheetData>
    <row r="1" spans="1:28" ht="15" thickBot="1" x14ac:dyDescent="0.4">
      <c r="A1" s="280"/>
      <c r="B1" s="518"/>
      <c r="C1" s="518"/>
      <c r="D1" s="518"/>
      <c r="E1" s="518"/>
      <c r="F1" s="518"/>
      <c r="G1" s="518"/>
      <c r="H1" s="280"/>
      <c r="I1" s="280"/>
      <c r="J1" s="280"/>
      <c r="K1" s="280"/>
      <c r="L1" s="280"/>
      <c r="M1" s="280"/>
      <c r="N1" s="280"/>
      <c r="O1" s="280"/>
      <c r="P1" s="280"/>
      <c r="Q1" s="280"/>
      <c r="R1" s="280"/>
      <c r="S1" s="280"/>
      <c r="T1" s="280"/>
      <c r="U1" s="280"/>
      <c r="V1" s="280"/>
      <c r="W1" s="280"/>
      <c r="X1" s="280"/>
      <c r="Y1" s="280"/>
      <c r="Z1" s="280"/>
      <c r="AA1" s="280"/>
      <c r="AB1" s="280"/>
    </row>
    <row r="2" spans="1:28" ht="45.75" customHeight="1" x14ac:dyDescent="0.35">
      <c r="A2" s="280"/>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row>
    <row r="3" spans="1:28" ht="14.5" customHeight="1" x14ac:dyDescent="0.35">
      <c r="A3" s="280"/>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row>
    <row r="4" spans="1:28" ht="15" customHeight="1" thickBot="1" x14ac:dyDescent="0.4">
      <c r="A4" s="280"/>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row>
    <row r="5" spans="1:28" ht="15" thickBot="1" x14ac:dyDescent="0.4">
      <c r="A5" s="280"/>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row>
    <row r="6" spans="1:28" x14ac:dyDescent="0.35">
      <c r="A6" s="280"/>
      <c r="B6" s="488" t="s">
        <v>820</v>
      </c>
      <c r="C6" s="489"/>
      <c r="D6" s="489"/>
      <c r="E6" s="489"/>
      <c r="F6" s="489"/>
      <c r="G6" s="489"/>
      <c r="H6" s="490"/>
      <c r="I6" s="741">
        <v>45992</v>
      </c>
      <c r="J6" s="488" t="s">
        <v>4</v>
      </c>
      <c r="K6" s="490"/>
      <c r="L6" s="544" t="s">
        <v>1569</v>
      </c>
      <c r="M6" s="545"/>
      <c r="N6" s="545"/>
      <c r="O6" s="545"/>
      <c r="P6" s="545"/>
      <c r="Q6" s="545"/>
      <c r="R6" s="545"/>
      <c r="S6" s="545"/>
      <c r="T6" s="545"/>
      <c r="U6" s="545"/>
      <c r="V6" s="545"/>
      <c r="W6" s="545"/>
      <c r="X6" s="545"/>
      <c r="Y6" s="545"/>
      <c r="Z6" s="545"/>
      <c r="AA6" s="545"/>
      <c r="AB6" s="545"/>
    </row>
    <row r="7" spans="1:28" ht="15" customHeight="1" thickBot="1" x14ac:dyDescent="0.4">
      <c r="A7" s="280"/>
      <c r="B7" s="491"/>
      <c r="C7" s="492"/>
      <c r="D7" s="492"/>
      <c r="E7" s="492"/>
      <c r="F7" s="492"/>
      <c r="G7" s="492"/>
      <c r="H7" s="493"/>
      <c r="I7" s="742"/>
      <c r="J7" s="491"/>
      <c r="K7" s="493"/>
      <c r="L7" s="546"/>
      <c r="M7" s="547"/>
      <c r="N7" s="547"/>
      <c r="O7" s="547"/>
      <c r="P7" s="547"/>
      <c r="Q7" s="547"/>
      <c r="R7" s="547"/>
      <c r="S7" s="547"/>
      <c r="T7" s="547"/>
      <c r="U7" s="547"/>
      <c r="V7" s="547"/>
      <c r="W7" s="547"/>
      <c r="X7" s="547"/>
      <c r="Y7" s="547"/>
      <c r="Z7" s="547"/>
      <c r="AA7" s="547"/>
      <c r="AB7" s="547"/>
    </row>
    <row r="8" spans="1:28" ht="15" thickBot="1" x14ac:dyDescent="0.4">
      <c r="A8" s="280"/>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row>
    <row r="9" spans="1:28" ht="28" customHeight="1" thickBot="1" x14ac:dyDescent="0.4">
      <c r="A9" s="280"/>
      <c r="B9" s="500" t="s">
        <v>822</v>
      </c>
      <c r="C9" s="501"/>
      <c r="D9" s="501"/>
      <c r="E9" s="501"/>
      <c r="F9" s="501"/>
      <c r="G9" s="501"/>
      <c r="H9" s="502"/>
      <c r="I9" s="2472" t="s">
        <v>948</v>
      </c>
      <c r="J9" s="2473"/>
      <c r="K9" s="2473"/>
      <c r="L9" s="2473"/>
      <c r="M9" s="2473"/>
      <c r="N9" s="2473"/>
      <c r="O9" s="2473"/>
      <c r="P9" s="2473"/>
      <c r="Q9" s="2473"/>
      <c r="R9" s="2473"/>
      <c r="S9" s="2473"/>
      <c r="T9" s="2473"/>
      <c r="U9" s="2473"/>
      <c r="V9" s="2473"/>
      <c r="W9" s="2473"/>
      <c r="X9" s="2473"/>
      <c r="Y9" s="2473"/>
      <c r="Z9" s="2473"/>
      <c r="AA9" s="2473"/>
      <c r="AB9" s="2473"/>
    </row>
    <row r="10" spans="1:28" ht="15" customHeight="1" thickBot="1" x14ac:dyDescent="0.4">
      <c r="A10" s="280"/>
      <c r="B10" s="729"/>
      <c r="C10" s="730"/>
      <c r="D10" s="730"/>
      <c r="E10" s="730"/>
      <c r="F10" s="730"/>
      <c r="G10" s="730"/>
      <c r="H10" s="730"/>
      <c r="I10" s="730"/>
      <c r="J10" s="730"/>
      <c r="K10" s="730"/>
      <c r="L10" s="730"/>
      <c r="M10" s="730"/>
      <c r="N10" s="730"/>
      <c r="O10" s="730"/>
      <c r="P10" s="730"/>
      <c r="Q10" s="730"/>
      <c r="R10" s="730"/>
      <c r="S10" s="730"/>
      <c r="T10" s="730"/>
      <c r="U10" s="730"/>
      <c r="V10" s="730"/>
      <c r="W10" s="730"/>
      <c r="X10" s="730"/>
      <c r="Y10" s="730"/>
      <c r="Z10" s="730"/>
      <c r="AA10" s="730"/>
      <c r="AB10" s="730"/>
    </row>
    <row r="11" spans="1:28" ht="28.5" customHeight="1" thickBot="1" x14ac:dyDescent="0.4">
      <c r="A11" s="280"/>
      <c r="B11" s="488" t="s">
        <v>5</v>
      </c>
      <c r="C11" s="489"/>
      <c r="D11" s="489"/>
      <c r="E11" s="489"/>
      <c r="F11" s="489"/>
      <c r="G11" s="489"/>
      <c r="H11" s="490"/>
      <c r="I11" s="548" t="s">
        <v>1605</v>
      </c>
      <c r="J11" s="549"/>
      <c r="K11" s="549"/>
      <c r="L11" s="549"/>
      <c r="M11" s="549"/>
      <c r="N11" s="549"/>
      <c r="O11" s="549"/>
      <c r="P11" s="550"/>
      <c r="Q11" s="500" t="s">
        <v>460</v>
      </c>
      <c r="R11" s="501"/>
      <c r="S11" s="501"/>
      <c r="T11" s="501"/>
      <c r="U11" s="502"/>
      <c r="V11" s="500" t="s">
        <v>7</v>
      </c>
      <c r="W11" s="501"/>
      <c r="X11" s="501"/>
      <c r="Y11" s="502"/>
      <c r="Z11" s="500" t="s">
        <v>8</v>
      </c>
      <c r="AA11" s="501"/>
      <c r="AB11" s="501"/>
    </row>
    <row r="12" spans="1:28" ht="15" thickBot="1" x14ac:dyDescent="0.4">
      <c r="A12" s="280"/>
      <c r="B12" s="491"/>
      <c r="C12" s="492"/>
      <c r="D12" s="492"/>
      <c r="E12" s="492"/>
      <c r="F12" s="492"/>
      <c r="G12" s="492"/>
      <c r="H12" s="493"/>
      <c r="I12" s="551"/>
      <c r="J12" s="552"/>
      <c r="K12" s="552"/>
      <c r="L12" s="552"/>
      <c r="M12" s="552"/>
      <c r="N12" s="552"/>
      <c r="O12" s="552"/>
      <c r="P12" s="553"/>
      <c r="Q12" s="517" t="s">
        <v>129</v>
      </c>
      <c r="R12" s="485"/>
      <c r="S12" s="485"/>
      <c r="T12" s="485"/>
      <c r="U12" s="541"/>
      <c r="V12" s="517" t="s">
        <v>570</v>
      </c>
      <c r="W12" s="485"/>
      <c r="X12" s="485"/>
      <c r="Y12" s="541"/>
      <c r="Z12" s="517">
        <v>1</v>
      </c>
      <c r="AA12" s="485"/>
      <c r="AB12" s="485"/>
    </row>
    <row r="13" spans="1:28" ht="15" customHeight="1" thickBot="1" x14ac:dyDescent="0.4">
      <c r="A13" s="280"/>
      <c r="B13" s="729"/>
      <c r="C13" s="730"/>
      <c r="D13" s="730"/>
      <c r="E13" s="730"/>
      <c r="F13" s="730"/>
      <c r="G13" s="730"/>
      <c r="H13" s="730"/>
      <c r="I13" s="730"/>
      <c r="J13" s="730"/>
      <c r="K13" s="730"/>
      <c r="L13" s="730"/>
      <c r="M13" s="730"/>
      <c r="N13" s="730"/>
      <c r="O13" s="730"/>
      <c r="P13" s="730"/>
      <c r="Q13" s="730"/>
      <c r="R13" s="730"/>
      <c r="S13" s="730"/>
      <c r="T13" s="730"/>
      <c r="U13" s="730"/>
      <c r="V13" s="730"/>
      <c r="W13" s="730"/>
      <c r="X13" s="730"/>
      <c r="Y13" s="730"/>
      <c r="Z13" s="730"/>
      <c r="AA13" s="730"/>
      <c r="AB13" s="730"/>
    </row>
    <row r="14" spans="1:28" ht="30" customHeight="1" thickBot="1" x14ac:dyDescent="0.4">
      <c r="A14" s="280"/>
      <c r="B14" s="488" t="s">
        <v>10</v>
      </c>
      <c r="C14" s="489"/>
      <c r="D14" s="489"/>
      <c r="E14" s="489"/>
      <c r="F14" s="489"/>
      <c r="G14" s="489"/>
      <c r="H14" s="490"/>
      <c r="I14" s="667" t="s">
        <v>1606</v>
      </c>
      <c r="J14" s="668"/>
      <c r="K14" s="668"/>
      <c r="L14" s="668"/>
      <c r="M14" s="668"/>
      <c r="N14" s="668"/>
      <c r="O14" s="668"/>
      <c r="P14" s="668"/>
      <c r="Q14" s="668"/>
      <c r="R14" s="668"/>
      <c r="S14" s="668"/>
      <c r="T14" s="668"/>
      <c r="U14" s="782"/>
      <c r="V14" s="500" t="s">
        <v>824</v>
      </c>
      <c r="W14" s="501"/>
      <c r="X14" s="501"/>
      <c r="Y14" s="501"/>
      <c r="Z14" s="501"/>
      <c r="AA14" s="501"/>
      <c r="AB14" s="501"/>
    </row>
    <row r="15" spans="1:28" ht="15" thickBot="1" x14ac:dyDescent="0.4">
      <c r="A15" s="280"/>
      <c r="B15" s="491"/>
      <c r="C15" s="492"/>
      <c r="D15" s="492"/>
      <c r="E15" s="492"/>
      <c r="F15" s="492"/>
      <c r="G15" s="492"/>
      <c r="H15" s="493"/>
      <c r="I15" s="669"/>
      <c r="J15" s="670"/>
      <c r="K15" s="670"/>
      <c r="L15" s="670"/>
      <c r="M15" s="670"/>
      <c r="N15" s="670"/>
      <c r="O15" s="670"/>
      <c r="P15" s="670"/>
      <c r="Q15" s="670"/>
      <c r="R15" s="670"/>
      <c r="S15" s="670"/>
      <c r="T15" s="670"/>
      <c r="U15" s="783"/>
      <c r="V15" s="514" t="s">
        <v>123</v>
      </c>
      <c r="W15" s="515"/>
      <c r="X15" s="515"/>
      <c r="Y15" s="515"/>
      <c r="Z15" s="515"/>
      <c r="AA15" s="515"/>
      <c r="AB15" s="515"/>
    </row>
    <row r="16" spans="1:28" ht="17.5" customHeight="1" thickBot="1" x14ac:dyDescent="0.4">
      <c r="A16" s="280"/>
      <c r="B16" s="729"/>
      <c r="C16" s="730"/>
      <c r="D16" s="730"/>
      <c r="E16" s="730"/>
      <c r="F16" s="730"/>
      <c r="G16" s="730"/>
      <c r="H16" s="730"/>
      <c r="I16" s="730"/>
      <c r="J16" s="730"/>
      <c r="K16" s="730"/>
      <c r="L16" s="730"/>
      <c r="M16" s="730"/>
      <c r="N16" s="730"/>
      <c r="O16" s="730"/>
      <c r="P16" s="730"/>
      <c r="Q16" s="730"/>
      <c r="R16" s="730"/>
      <c r="S16" s="730"/>
      <c r="T16" s="730"/>
      <c r="U16" s="730"/>
      <c r="V16" s="730"/>
      <c r="W16" s="730"/>
      <c r="X16" s="730"/>
      <c r="Y16" s="730"/>
      <c r="Z16" s="730"/>
      <c r="AA16" s="730"/>
      <c r="AB16" s="730"/>
    </row>
    <row r="17" spans="1:28" ht="56" customHeight="1" thickBot="1" x14ac:dyDescent="0.4">
      <c r="A17" s="280"/>
      <c r="B17" s="500" t="s">
        <v>13</v>
      </c>
      <c r="C17" s="501"/>
      <c r="D17" s="501"/>
      <c r="E17" s="501"/>
      <c r="F17" s="501"/>
      <c r="G17" s="501"/>
      <c r="H17" s="502"/>
      <c r="I17" s="517" t="s">
        <v>1607</v>
      </c>
      <c r="J17" s="485"/>
      <c r="K17" s="485"/>
      <c r="L17" s="485"/>
      <c r="M17" s="485"/>
      <c r="N17" s="485"/>
      <c r="O17" s="485"/>
      <c r="P17" s="485"/>
      <c r="Q17" s="485"/>
      <c r="R17" s="485"/>
      <c r="S17" s="485"/>
      <c r="T17" s="485"/>
      <c r="U17" s="485"/>
      <c r="V17" s="485"/>
      <c r="W17" s="485"/>
      <c r="X17" s="485"/>
      <c r="Y17" s="485"/>
      <c r="Z17" s="485"/>
      <c r="AA17" s="485"/>
      <c r="AB17" s="485"/>
    </row>
    <row r="18" spans="1:28" ht="9" customHeight="1" thickBot="1" x14ac:dyDescent="0.4">
      <c r="A18" s="280"/>
      <c r="B18" s="729"/>
      <c r="C18" s="730"/>
      <c r="D18" s="730"/>
      <c r="E18" s="730"/>
      <c r="F18" s="730"/>
      <c r="G18" s="730"/>
      <c r="H18" s="730"/>
      <c r="I18" s="730"/>
      <c r="J18" s="730"/>
      <c r="K18" s="730"/>
      <c r="L18" s="730"/>
      <c r="M18" s="730"/>
      <c r="N18" s="730"/>
      <c r="O18" s="730"/>
      <c r="P18" s="730"/>
      <c r="Q18" s="730"/>
      <c r="R18" s="730"/>
      <c r="S18" s="730"/>
      <c r="T18" s="730"/>
      <c r="U18" s="730"/>
      <c r="V18" s="730"/>
      <c r="W18" s="730"/>
      <c r="X18" s="730"/>
      <c r="Y18" s="730"/>
      <c r="Z18" s="730"/>
      <c r="AA18" s="730"/>
      <c r="AB18" s="730"/>
    </row>
    <row r="19" spans="1:28" ht="42" customHeight="1" thickBot="1" x14ac:dyDescent="0.4">
      <c r="A19" s="280"/>
      <c r="B19" s="500" t="s">
        <v>826</v>
      </c>
      <c r="C19" s="501"/>
      <c r="D19" s="501"/>
      <c r="E19" s="501"/>
      <c r="F19" s="501"/>
      <c r="G19" s="501"/>
      <c r="H19" s="502"/>
      <c r="I19" s="517" t="s">
        <v>1608</v>
      </c>
      <c r="J19" s="485"/>
      <c r="K19" s="485"/>
      <c r="L19" s="485"/>
      <c r="M19" s="485"/>
      <c r="N19" s="485"/>
      <c r="O19" s="485"/>
      <c r="P19" s="485"/>
      <c r="Q19" s="485"/>
      <c r="R19" s="485"/>
      <c r="S19" s="485"/>
      <c r="T19" s="485"/>
      <c r="U19" s="485"/>
      <c r="V19" s="485"/>
      <c r="W19" s="485"/>
      <c r="X19" s="485"/>
      <c r="Y19" s="485"/>
      <c r="Z19" s="485"/>
      <c r="AA19" s="485"/>
      <c r="AB19" s="485"/>
    </row>
    <row r="20" spans="1:28" ht="8" customHeight="1" thickBot="1" x14ac:dyDescent="0.4">
      <c r="A20" s="280"/>
      <c r="B20" s="729"/>
      <c r="C20" s="730"/>
      <c r="D20" s="730"/>
      <c r="E20" s="730"/>
      <c r="F20" s="730"/>
      <c r="G20" s="730"/>
      <c r="H20" s="730"/>
      <c r="I20" s="730"/>
      <c r="J20" s="730"/>
      <c r="K20" s="730"/>
      <c r="L20" s="730"/>
      <c r="M20" s="730"/>
      <c r="N20" s="730"/>
      <c r="O20" s="730"/>
      <c r="P20" s="730"/>
      <c r="Q20" s="730"/>
      <c r="R20" s="730"/>
      <c r="S20" s="730"/>
      <c r="T20" s="730"/>
      <c r="U20" s="730"/>
      <c r="V20" s="730"/>
      <c r="W20" s="730"/>
      <c r="X20" s="730"/>
      <c r="Y20" s="730"/>
      <c r="Z20" s="730"/>
      <c r="AA20" s="730"/>
      <c r="AB20" s="730"/>
    </row>
    <row r="21" spans="1:28" ht="30.75" customHeight="1" thickBot="1" x14ac:dyDescent="0.4">
      <c r="A21" s="280"/>
      <c r="B21" s="500" t="s">
        <v>463</v>
      </c>
      <c r="C21" s="501"/>
      <c r="D21" s="501"/>
      <c r="E21" s="501"/>
      <c r="F21" s="501"/>
      <c r="G21" s="502"/>
      <c r="H21" s="517" t="s">
        <v>57</v>
      </c>
      <c r="I21" s="485"/>
      <c r="J21" s="541"/>
      <c r="K21" s="500" t="s">
        <v>835</v>
      </c>
      <c r="L21" s="501"/>
      <c r="M21" s="501"/>
      <c r="N21" s="501"/>
      <c r="O21" s="501"/>
      <c r="P21" s="501"/>
      <c r="Q21" s="501"/>
      <c r="R21" s="501"/>
      <c r="S21" s="501"/>
      <c r="T21" s="502"/>
      <c r="U21" s="517" t="s">
        <v>59</v>
      </c>
      <c r="V21" s="485"/>
      <c r="W21" s="485"/>
      <c r="X21" s="485"/>
      <c r="Y21" s="485"/>
      <c r="Z21" s="485"/>
      <c r="AA21" s="485"/>
      <c r="AB21" s="485"/>
    </row>
    <row r="22" spans="1:28" ht="15" thickBot="1" x14ac:dyDescent="0.4">
      <c r="A22" s="280"/>
      <c r="B22" s="50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row>
    <row r="23" spans="1:28" ht="31.5" customHeight="1" x14ac:dyDescent="0.35">
      <c r="A23" s="671"/>
      <c r="B23" s="488" t="s">
        <v>836</v>
      </c>
      <c r="C23" s="489"/>
      <c r="D23" s="489"/>
      <c r="E23" s="489"/>
      <c r="F23" s="489"/>
      <c r="G23" s="489"/>
      <c r="H23" s="490"/>
      <c r="I23" s="2537" t="s">
        <v>1609</v>
      </c>
      <c r="J23" s="2538"/>
      <c r="K23" s="2538"/>
      <c r="L23" s="2538"/>
      <c r="M23" s="2538"/>
      <c r="N23" s="2538"/>
      <c r="O23" s="2538"/>
      <c r="P23" s="2538"/>
      <c r="Q23" s="2538"/>
      <c r="R23" s="2538"/>
      <c r="S23" s="2538"/>
      <c r="T23" s="2538"/>
      <c r="U23" s="2538"/>
      <c r="V23" s="2538"/>
      <c r="W23" s="2538"/>
      <c r="X23" s="2538"/>
      <c r="Y23" s="2538"/>
      <c r="Z23" s="2538"/>
      <c r="AA23" s="2538"/>
      <c r="AB23" s="2538"/>
    </row>
    <row r="24" spans="1:28" ht="38.25" customHeight="1" thickBot="1" x14ac:dyDescent="0.4">
      <c r="A24" s="671"/>
      <c r="B24" s="491"/>
      <c r="C24" s="492"/>
      <c r="D24" s="492"/>
      <c r="E24" s="492"/>
      <c r="F24" s="492"/>
      <c r="G24" s="492"/>
      <c r="H24" s="493"/>
      <c r="I24" s="669" t="s">
        <v>1610</v>
      </c>
      <c r="J24" s="670"/>
      <c r="K24" s="670"/>
      <c r="L24" s="670"/>
      <c r="M24" s="670"/>
      <c r="N24" s="670"/>
      <c r="O24" s="670"/>
      <c r="P24" s="670"/>
      <c r="Q24" s="670"/>
      <c r="R24" s="670"/>
      <c r="S24" s="670"/>
      <c r="T24" s="670"/>
      <c r="U24" s="670"/>
      <c r="V24" s="670"/>
      <c r="W24" s="670"/>
      <c r="X24" s="670"/>
      <c r="Y24" s="670"/>
      <c r="Z24" s="670"/>
      <c r="AA24" s="670"/>
      <c r="AB24" s="670"/>
    </row>
    <row r="25" spans="1:28" ht="15" thickBot="1" x14ac:dyDescent="0.4">
      <c r="A25" s="280"/>
      <c r="B25" s="486"/>
      <c r="C25" s="487"/>
      <c r="D25" s="487"/>
      <c r="E25" s="487"/>
      <c r="F25" s="487"/>
      <c r="G25" s="487"/>
      <c r="H25" s="487"/>
      <c r="I25" s="487"/>
      <c r="J25" s="487"/>
      <c r="K25" s="487"/>
      <c r="L25" s="487"/>
      <c r="M25" s="487"/>
      <c r="N25" s="487"/>
      <c r="O25" s="487"/>
      <c r="P25" s="487"/>
      <c r="Q25" s="487"/>
      <c r="R25" s="487"/>
      <c r="S25" s="487"/>
      <c r="T25" s="487"/>
      <c r="U25" s="487"/>
      <c r="V25" s="487"/>
      <c r="W25" s="487"/>
      <c r="X25" s="487"/>
      <c r="Y25" s="487"/>
      <c r="Z25" s="487"/>
      <c r="AA25" s="487"/>
      <c r="AB25" s="487"/>
    </row>
    <row r="26" spans="1:28" ht="81" customHeight="1" thickBot="1" x14ac:dyDescent="0.4">
      <c r="A26" s="280"/>
      <c r="B26" s="500" t="s">
        <v>268</v>
      </c>
      <c r="C26" s="501"/>
      <c r="D26" s="501"/>
      <c r="E26" s="501"/>
      <c r="F26" s="501"/>
      <c r="G26" s="501"/>
      <c r="H26" s="501"/>
      <c r="I26" s="501"/>
      <c r="J26" s="501"/>
      <c r="K26" s="501"/>
      <c r="L26" s="501"/>
      <c r="M26" s="223"/>
      <c r="N26" s="500" t="s">
        <v>24</v>
      </c>
      <c r="O26" s="501"/>
      <c r="P26" s="501"/>
      <c r="Q26" s="501"/>
      <c r="R26" s="501"/>
      <c r="S26" s="501"/>
      <c r="T26" s="501"/>
      <c r="U26" s="501"/>
      <c r="V26" s="501"/>
      <c r="W26" s="501"/>
      <c r="X26" s="501"/>
      <c r="Y26" s="501"/>
      <c r="Z26" s="501"/>
      <c r="AA26" s="501"/>
      <c r="AB26" s="501"/>
    </row>
    <row r="27" spans="1:28" ht="15" thickBot="1" x14ac:dyDescent="0.4">
      <c r="A27" s="280"/>
      <c r="B27" s="483" t="s">
        <v>1611</v>
      </c>
      <c r="C27" s="484"/>
      <c r="D27" s="484"/>
      <c r="E27" s="484"/>
      <c r="F27" s="484"/>
      <c r="G27" s="484"/>
      <c r="H27" s="484"/>
      <c r="I27" s="484"/>
      <c r="J27" s="484"/>
      <c r="K27" s="484"/>
      <c r="L27" s="484"/>
      <c r="M27" s="484"/>
      <c r="N27" s="485" t="s">
        <v>1571</v>
      </c>
      <c r="O27" s="485"/>
      <c r="P27" s="485"/>
      <c r="Q27" s="485"/>
      <c r="R27" s="485"/>
      <c r="S27" s="485"/>
      <c r="T27" s="485"/>
      <c r="U27" s="485"/>
      <c r="V27" s="485"/>
      <c r="W27" s="485"/>
      <c r="X27" s="485"/>
      <c r="Y27" s="485"/>
      <c r="Z27" s="485"/>
      <c r="AA27" s="485"/>
      <c r="AB27" s="485"/>
    </row>
    <row r="28" spans="1:28" ht="14" customHeight="1" thickBot="1" x14ac:dyDescent="0.4">
      <c r="A28" s="280"/>
      <c r="B28" s="729"/>
      <c r="C28" s="730"/>
      <c r="D28" s="730"/>
      <c r="E28" s="730"/>
      <c r="F28" s="730"/>
      <c r="G28" s="730"/>
      <c r="H28" s="730"/>
      <c r="I28" s="730"/>
      <c r="J28" s="730"/>
      <c r="K28" s="730"/>
      <c r="L28" s="730"/>
      <c r="M28" s="730"/>
      <c r="N28" s="730"/>
      <c r="O28" s="730"/>
      <c r="P28" s="730"/>
      <c r="Q28" s="730"/>
      <c r="R28" s="730"/>
      <c r="S28" s="730"/>
      <c r="T28" s="730"/>
      <c r="U28" s="730"/>
      <c r="V28" s="730"/>
      <c r="W28" s="730"/>
      <c r="X28" s="730"/>
      <c r="Y28" s="730"/>
      <c r="Z28" s="730"/>
      <c r="AA28" s="730"/>
      <c r="AB28" s="730"/>
    </row>
    <row r="29" spans="1:28" ht="15" thickBot="1" x14ac:dyDescent="0.4">
      <c r="A29" s="280"/>
      <c r="B29" s="488" t="s">
        <v>839</v>
      </c>
      <c r="C29" s="489"/>
      <c r="D29" s="489"/>
      <c r="E29" s="489"/>
      <c r="F29" s="489"/>
      <c r="G29" s="489"/>
      <c r="H29" s="490"/>
      <c r="I29" s="667" t="s">
        <v>51</v>
      </c>
      <c r="J29" s="668"/>
      <c r="K29" s="668"/>
      <c r="L29" s="782"/>
      <c r="M29" s="500" t="s">
        <v>22</v>
      </c>
      <c r="N29" s="501"/>
      <c r="O29" s="501"/>
      <c r="P29" s="501"/>
      <c r="Q29" s="501"/>
      <c r="R29" s="501"/>
      <c r="S29" s="501"/>
      <c r="T29" s="501"/>
      <c r="U29" s="501"/>
      <c r="V29" s="501"/>
      <c r="W29" s="502"/>
      <c r="X29" s="500" t="s">
        <v>18</v>
      </c>
      <c r="Y29" s="501"/>
      <c r="Z29" s="501"/>
      <c r="AA29" s="501"/>
      <c r="AB29" s="501"/>
    </row>
    <row r="30" spans="1:28" ht="43.5" customHeight="1" thickBot="1" x14ac:dyDescent="0.4">
      <c r="A30" s="280"/>
      <c r="B30" s="491"/>
      <c r="C30" s="492"/>
      <c r="D30" s="492"/>
      <c r="E30" s="492"/>
      <c r="F30" s="492"/>
      <c r="G30" s="492"/>
      <c r="H30" s="493"/>
      <c r="I30" s="669"/>
      <c r="J30" s="670"/>
      <c r="K30" s="670"/>
      <c r="L30" s="783"/>
      <c r="M30" s="1248" t="s">
        <v>571</v>
      </c>
      <c r="N30" s="1249"/>
      <c r="O30" s="1249"/>
      <c r="P30" s="1249"/>
      <c r="Q30" s="1249"/>
      <c r="R30" s="1249"/>
      <c r="S30" s="1249"/>
      <c r="T30" s="1249"/>
      <c r="U30" s="1249"/>
      <c r="V30" s="1249"/>
      <c r="W30" s="2338"/>
      <c r="X30" s="483" t="s">
        <v>123</v>
      </c>
      <c r="Y30" s="484"/>
      <c r="Z30" s="484"/>
      <c r="AA30" s="484"/>
      <c r="AB30" s="484"/>
    </row>
    <row r="31" spans="1:28" ht="14.25" customHeight="1" thickBot="1" x14ac:dyDescent="0.4">
      <c r="A31" s="280"/>
      <c r="B31" s="486"/>
      <c r="C31" s="487"/>
      <c r="D31" s="487"/>
      <c r="E31" s="487"/>
      <c r="F31" s="487"/>
      <c r="G31" s="487"/>
      <c r="H31" s="487"/>
      <c r="I31" s="487"/>
      <c r="J31" s="487"/>
      <c r="K31" s="487"/>
      <c r="L31" s="487"/>
      <c r="M31" s="487"/>
      <c r="N31" s="487"/>
      <c r="O31" s="487"/>
      <c r="P31" s="487"/>
      <c r="Q31" s="487"/>
      <c r="R31" s="487"/>
      <c r="S31" s="487"/>
      <c r="T31" s="487"/>
      <c r="U31" s="487"/>
      <c r="V31" s="487"/>
      <c r="W31" s="487"/>
      <c r="X31" s="487"/>
      <c r="Y31" s="487"/>
      <c r="Z31" s="487"/>
      <c r="AA31" s="487"/>
      <c r="AB31" s="487"/>
    </row>
    <row r="32" spans="1:28" ht="15" customHeight="1" thickBot="1" x14ac:dyDescent="0.4">
      <c r="A32" s="280"/>
      <c r="B32" s="560" t="s">
        <v>842</v>
      </c>
      <c r="C32" s="561"/>
      <c r="D32" s="561"/>
      <c r="E32" s="561"/>
      <c r="F32" s="561"/>
      <c r="G32" s="561"/>
      <c r="H32" s="561"/>
      <c r="I32" s="561"/>
      <c r="J32" s="562"/>
      <c r="K32" s="569" t="s">
        <v>35</v>
      </c>
      <c r="L32" s="570"/>
      <c r="M32" s="570"/>
      <c r="N32" s="570"/>
      <c r="O32" s="570"/>
      <c r="P32" s="570"/>
      <c r="Q32" s="570"/>
      <c r="R32" s="571"/>
      <c r="S32" s="572" t="s">
        <v>36</v>
      </c>
      <c r="T32" s="573"/>
      <c r="U32" s="573"/>
      <c r="V32" s="573"/>
      <c r="W32" s="574"/>
      <c r="X32" s="575" t="s">
        <v>37</v>
      </c>
      <c r="Y32" s="576"/>
      <c r="Z32" s="576"/>
      <c r="AA32" s="576"/>
      <c r="AB32" s="576"/>
    </row>
    <row r="33" spans="1:28" x14ac:dyDescent="0.35">
      <c r="A33" s="280"/>
      <c r="B33" s="563"/>
      <c r="C33" s="564"/>
      <c r="D33" s="564"/>
      <c r="E33" s="564"/>
      <c r="F33" s="564"/>
      <c r="G33" s="564"/>
      <c r="H33" s="564"/>
      <c r="I33" s="564"/>
      <c r="J33" s="565"/>
      <c r="K33" s="577" t="s">
        <v>38</v>
      </c>
      <c r="L33" s="578"/>
      <c r="M33" s="578"/>
      <c r="N33" s="579"/>
      <c r="O33" s="580" t="s">
        <v>39</v>
      </c>
      <c r="P33" s="578"/>
      <c r="Q33" s="578"/>
      <c r="R33" s="579"/>
      <c r="S33" s="580" t="s">
        <v>38</v>
      </c>
      <c r="T33" s="579"/>
      <c r="U33" s="580" t="s">
        <v>39</v>
      </c>
      <c r="V33" s="578"/>
      <c r="W33" s="579"/>
      <c r="X33" s="506" t="s">
        <v>38</v>
      </c>
      <c r="Y33" s="507"/>
      <c r="Z33" s="506" t="s">
        <v>39</v>
      </c>
      <c r="AA33" s="581"/>
      <c r="AB33" s="507"/>
    </row>
    <row r="34" spans="1:28" s="60" customFormat="1" ht="15" customHeight="1" thickBot="1" x14ac:dyDescent="0.4">
      <c r="A34" s="280"/>
      <c r="B34" s="566"/>
      <c r="C34" s="567"/>
      <c r="D34" s="567"/>
      <c r="E34" s="567"/>
      <c r="F34" s="567"/>
      <c r="G34" s="567"/>
      <c r="H34" s="567"/>
      <c r="I34" s="567"/>
      <c r="J34" s="568"/>
      <c r="K34" s="2533">
        <v>0.8</v>
      </c>
      <c r="L34" s="2534"/>
      <c r="M34" s="2534"/>
      <c r="N34" s="2535"/>
      <c r="O34" s="2536">
        <v>0.85</v>
      </c>
      <c r="P34" s="2534"/>
      <c r="Q34" s="2534"/>
      <c r="R34" s="2535"/>
      <c r="S34" s="2536">
        <v>0.86</v>
      </c>
      <c r="T34" s="2535"/>
      <c r="U34" s="2536">
        <v>0.95</v>
      </c>
      <c r="V34" s="2534"/>
      <c r="W34" s="2535"/>
      <c r="X34" s="2536">
        <v>0.96</v>
      </c>
      <c r="Y34" s="2535"/>
      <c r="Z34" s="2536">
        <v>1</v>
      </c>
      <c r="AA34" s="2534"/>
      <c r="AB34" s="2535"/>
    </row>
    <row r="35" spans="1:28" s="60" customFormat="1" ht="10.5" customHeight="1" thickBot="1" x14ac:dyDescent="0.4">
      <c r="A35" s="280"/>
      <c r="B35" s="729"/>
      <c r="C35" s="730"/>
      <c r="D35" s="730"/>
      <c r="E35" s="730"/>
      <c r="F35" s="730"/>
      <c r="G35" s="730"/>
      <c r="H35" s="730"/>
      <c r="I35" s="730"/>
      <c r="J35" s="730"/>
      <c r="K35" s="730"/>
      <c r="L35" s="730"/>
      <c r="M35" s="730"/>
      <c r="N35" s="730"/>
      <c r="O35" s="730"/>
      <c r="P35" s="730"/>
      <c r="Q35" s="730"/>
      <c r="R35" s="730"/>
      <c r="S35" s="730"/>
      <c r="T35" s="730"/>
      <c r="U35" s="730"/>
      <c r="V35" s="730"/>
      <c r="W35" s="730"/>
      <c r="X35" s="730"/>
      <c r="Y35" s="730"/>
      <c r="Z35" s="730"/>
      <c r="AA35" s="730"/>
      <c r="AB35" s="730"/>
    </row>
    <row r="36" spans="1:28" s="60" customFormat="1" ht="35" customHeight="1" thickBot="1" x14ac:dyDescent="0.4">
      <c r="A36" s="437"/>
      <c r="B36" s="488" t="s">
        <v>40</v>
      </c>
      <c r="C36" s="489"/>
      <c r="D36" s="489"/>
      <c r="E36" s="489"/>
      <c r="F36" s="489"/>
      <c r="G36" s="489"/>
      <c r="H36" s="489"/>
      <c r="I36" s="489"/>
      <c r="J36" s="489"/>
      <c r="K36" s="489"/>
      <c r="L36" s="489"/>
      <c r="M36" s="489"/>
      <c r="N36" s="489"/>
      <c r="O36" s="489"/>
      <c r="P36" s="489"/>
      <c r="Q36" s="489"/>
      <c r="R36" s="489"/>
      <c r="S36" s="489"/>
      <c r="T36" s="489"/>
      <c r="U36" s="489"/>
      <c r="V36" s="489"/>
      <c r="W36" s="489"/>
      <c r="X36" s="489"/>
      <c r="Y36" s="489"/>
      <c r="Z36" s="489"/>
      <c r="AA36" s="489"/>
      <c r="AB36" s="489"/>
    </row>
    <row r="37" spans="1:28" s="60" customFormat="1" ht="133" customHeight="1" x14ac:dyDescent="0.35">
      <c r="A37" s="437"/>
      <c r="B37" s="557" t="s">
        <v>41</v>
      </c>
      <c r="C37" s="558"/>
      <c r="D37" s="558"/>
      <c r="E37" s="558"/>
      <c r="F37" s="558"/>
      <c r="G37" s="559"/>
      <c r="H37" s="270" t="s">
        <v>572</v>
      </c>
      <c r="I37" s="224" t="s">
        <v>1612</v>
      </c>
      <c r="J37" s="268" t="s">
        <v>42</v>
      </c>
      <c r="K37" s="557" t="s">
        <v>43</v>
      </c>
      <c r="L37" s="558"/>
      <c r="M37" s="558"/>
      <c r="N37" s="558"/>
      <c r="O37" s="558"/>
      <c r="P37" s="558"/>
      <c r="Q37" s="558"/>
      <c r="R37" s="558"/>
      <c r="S37" s="558"/>
      <c r="T37" s="558"/>
      <c r="U37" s="558"/>
      <c r="V37" s="558"/>
      <c r="W37" s="558"/>
      <c r="X37" s="558"/>
      <c r="Y37" s="558"/>
      <c r="Z37" s="558"/>
      <c r="AA37" s="558"/>
      <c r="AB37" s="559"/>
    </row>
    <row r="38" spans="1:28" s="60" customFormat="1" ht="84" customHeight="1" x14ac:dyDescent="0.35">
      <c r="A38" s="591"/>
      <c r="B38" s="1181" t="s">
        <v>573</v>
      </c>
      <c r="C38" s="1182"/>
      <c r="D38" s="1182"/>
      <c r="E38" s="1182"/>
      <c r="F38" s="1182"/>
      <c r="G38" s="1187"/>
      <c r="H38" s="625">
        <v>112</v>
      </c>
      <c r="I38" s="628">
        <v>112</v>
      </c>
      <c r="J38" s="631">
        <v>1</v>
      </c>
      <c r="K38" s="652" t="s">
        <v>1613</v>
      </c>
      <c r="L38" s="653"/>
      <c r="M38" s="653"/>
      <c r="N38" s="653"/>
      <c r="O38" s="653"/>
      <c r="P38" s="653"/>
      <c r="Q38" s="653"/>
      <c r="R38" s="653"/>
      <c r="S38" s="653"/>
      <c r="T38" s="653"/>
      <c r="U38" s="653"/>
      <c r="V38" s="653"/>
      <c r="W38" s="653"/>
      <c r="X38" s="653"/>
      <c r="Y38" s="653"/>
      <c r="Z38" s="653"/>
      <c r="AA38" s="653"/>
      <c r="AB38" s="654"/>
    </row>
    <row r="39" spans="1:28" s="60" customFormat="1" ht="5.25" customHeight="1" x14ac:dyDescent="0.35">
      <c r="A39" s="591"/>
      <c r="B39" s="795"/>
      <c r="C39" s="796"/>
      <c r="D39" s="796"/>
      <c r="E39" s="796"/>
      <c r="F39" s="796"/>
      <c r="G39" s="1188"/>
      <c r="H39" s="626"/>
      <c r="I39" s="629"/>
      <c r="J39" s="632"/>
      <c r="K39" s="646"/>
      <c r="L39" s="647"/>
      <c r="M39" s="647"/>
      <c r="N39" s="647"/>
      <c r="O39" s="647"/>
      <c r="P39" s="647"/>
      <c r="Q39" s="647"/>
      <c r="R39" s="647"/>
      <c r="S39" s="647"/>
      <c r="T39" s="647"/>
      <c r="U39" s="647"/>
      <c r="V39" s="647"/>
      <c r="W39" s="647"/>
      <c r="X39" s="647"/>
      <c r="Y39" s="647"/>
      <c r="Z39" s="647"/>
      <c r="AA39" s="647"/>
      <c r="AB39" s="648"/>
    </row>
    <row r="40" spans="1:28" s="60" customFormat="1" ht="28" customHeight="1" x14ac:dyDescent="0.35">
      <c r="A40" s="591"/>
      <c r="B40" s="1184"/>
      <c r="C40" s="1185"/>
      <c r="D40" s="1185"/>
      <c r="E40" s="1185"/>
      <c r="F40" s="1185"/>
      <c r="G40" s="1189"/>
      <c r="H40" s="627"/>
      <c r="I40" s="630"/>
      <c r="J40" s="633"/>
      <c r="K40" s="658" t="s">
        <v>1614</v>
      </c>
      <c r="L40" s="659"/>
      <c r="M40" s="659"/>
      <c r="N40" s="659"/>
      <c r="O40" s="659"/>
      <c r="P40" s="659"/>
      <c r="Q40" s="659"/>
      <c r="R40" s="659"/>
      <c r="S40" s="659"/>
      <c r="T40" s="659"/>
      <c r="U40" s="659"/>
      <c r="V40" s="659"/>
      <c r="W40" s="659"/>
      <c r="X40" s="659"/>
      <c r="Y40" s="659"/>
      <c r="Z40" s="659"/>
      <c r="AA40" s="659"/>
      <c r="AB40" s="660"/>
    </row>
    <row r="41" spans="1:28" s="60" customFormat="1" ht="70" customHeight="1" x14ac:dyDescent="0.35">
      <c r="A41" s="591"/>
      <c r="B41" s="1181" t="s">
        <v>574</v>
      </c>
      <c r="C41" s="1182"/>
      <c r="D41" s="1182"/>
      <c r="E41" s="1182"/>
      <c r="F41" s="1182"/>
      <c r="G41" s="1187"/>
      <c r="H41" s="625">
        <v>105</v>
      </c>
      <c r="I41" s="628">
        <v>105</v>
      </c>
      <c r="J41" s="631">
        <v>1</v>
      </c>
      <c r="K41" s="652" t="s">
        <v>1615</v>
      </c>
      <c r="L41" s="653"/>
      <c r="M41" s="653"/>
      <c r="N41" s="653"/>
      <c r="O41" s="653"/>
      <c r="P41" s="653"/>
      <c r="Q41" s="653"/>
      <c r="R41" s="653"/>
      <c r="S41" s="653"/>
      <c r="T41" s="653"/>
      <c r="U41" s="653"/>
      <c r="V41" s="653"/>
      <c r="W41" s="653"/>
      <c r="X41" s="653"/>
      <c r="Y41" s="653"/>
      <c r="Z41" s="653"/>
      <c r="AA41" s="653"/>
      <c r="AB41" s="654"/>
    </row>
    <row r="42" spans="1:28" x14ac:dyDescent="0.35">
      <c r="A42" s="591"/>
      <c r="B42" s="795"/>
      <c r="C42" s="796"/>
      <c r="D42" s="796"/>
      <c r="E42" s="796"/>
      <c r="F42" s="796"/>
      <c r="G42" s="1188"/>
      <c r="H42" s="626"/>
      <c r="I42" s="629"/>
      <c r="J42" s="632"/>
      <c r="K42" s="637"/>
      <c r="L42" s="638"/>
      <c r="M42" s="638"/>
      <c r="N42" s="638"/>
      <c r="O42" s="638"/>
      <c r="P42" s="638"/>
      <c r="Q42" s="638"/>
      <c r="R42" s="638"/>
      <c r="S42" s="638"/>
      <c r="T42" s="638"/>
      <c r="U42" s="638"/>
      <c r="V42" s="638"/>
      <c r="W42" s="638"/>
      <c r="X42" s="638"/>
      <c r="Y42" s="638"/>
      <c r="Z42" s="638"/>
      <c r="AA42" s="638"/>
      <c r="AB42" s="639"/>
    </row>
    <row r="43" spans="1:28" ht="70" customHeight="1" x14ac:dyDescent="0.35">
      <c r="A43" s="591"/>
      <c r="B43" s="795"/>
      <c r="C43" s="796"/>
      <c r="D43" s="796"/>
      <c r="E43" s="796"/>
      <c r="F43" s="796"/>
      <c r="G43" s="1188"/>
      <c r="H43" s="626"/>
      <c r="I43" s="629"/>
      <c r="J43" s="632"/>
      <c r="K43" s="646" t="s">
        <v>1616</v>
      </c>
      <c r="L43" s="647"/>
      <c r="M43" s="647"/>
      <c r="N43" s="647"/>
      <c r="O43" s="647"/>
      <c r="P43" s="647"/>
      <c r="Q43" s="647"/>
      <c r="R43" s="647"/>
      <c r="S43" s="647"/>
      <c r="T43" s="647"/>
      <c r="U43" s="647"/>
      <c r="V43" s="647"/>
      <c r="W43" s="647"/>
      <c r="X43" s="647"/>
      <c r="Y43" s="647"/>
      <c r="Z43" s="647"/>
      <c r="AA43" s="647"/>
      <c r="AB43" s="648"/>
    </row>
    <row r="44" spans="1:28" x14ac:dyDescent="0.35">
      <c r="A44" s="591"/>
      <c r="B44" s="795"/>
      <c r="C44" s="796"/>
      <c r="D44" s="796"/>
      <c r="E44" s="796"/>
      <c r="F44" s="796"/>
      <c r="G44" s="1188"/>
      <c r="H44" s="626"/>
      <c r="I44" s="629"/>
      <c r="J44" s="632"/>
      <c r="K44" s="637"/>
      <c r="L44" s="638"/>
      <c r="M44" s="638"/>
      <c r="N44" s="638"/>
      <c r="O44" s="638"/>
      <c r="P44" s="638"/>
      <c r="Q44" s="638"/>
      <c r="R44" s="638"/>
      <c r="S44" s="638"/>
      <c r="T44" s="638"/>
      <c r="U44" s="638"/>
      <c r="V44" s="638"/>
      <c r="W44" s="638"/>
      <c r="X44" s="638"/>
      <c r="Y44" s="638"/>
      <c r="Z44" s="638"/>
      <c r="AA44" s="638"/>
      <c r="AB44" s="639"/>
    </row>
    <row r="45" spans="1:28" x14ac:dyDescent="0.35">
      <c r="A45" s="591"/>
      <c r="B45" s="795"/>
      <c r="C45" s="796"/>
      <c r="D45" s="796"/>
      <c r="E45" s="796"/>
      <c r="F45" s="796"/>
      <c r="G45" s="1188"/>
      <c r="H45" s="626"/>
      <c r="I45" s="629"/>
      <c r="J45" s="632"/>
      <c r="K45" s="646" t="s">
        <v>1617</v>
      </c>
      <c r="L45" s="647"/>
      <c r="M45" s="647"/>
      <c r="N45" s="647"/>
      <c r="O45" s="647"/>
      <c r="P45" s="647"/>
      <c r="Q45" s="647"/>
      <c r="R45" s="647"/>
      <c r="S45" s="647"/>
      <c r="T45" s="647"/>
      <c r="U45" s="647"/>
      <c r="V45" s="647"/>
      <c r="W45" s="647"/>
      <c r="X45" s="647"/>
      <c r="Y45" s="647"/>
      <c r="Z45" s="647"/>
      <c r="AA45" s="647"/>
      <c r="AB45" s="648"/>
    </row>
    <row r="46" spans="1:28" x14ac:dyDescent="0.35">
      <c r="A46" s="591"/>
      <c r="B46" s="795"/>
      <c r="C46" s="796"/>
      <c r="D46" s="796"/>
      <c r="E46" s="796"/>
      <c r="F46" s="796"/>
      <c r="G46" s="1188"/>
      <c r="H46" s="626"/>
      <c r="I46" s="629"/>
      <c r="J46" s="632"/>
      <c r="K46" s="646" t="s">
        <v>1618</v>
      </c>
      <c r="L46" s="647"/>
      <c r="M46" s="647"/>
      <c r="N46" s="647"/>
      <c r="O46" s="647"/>
      <c r="P46" s="647"/>
      <c r="Q46" s="647"/>
      <c r="R46" s="647"/>
      <c r="S46" s="647"/>
      <c r="T46" s="647"/>
      <c r="U46" s="647"/>
      <c r="V46" s="647"/>
      <c r="W46" s="647"/>
      <c r="X46" s="647"/>
      <c r="Y46" s="647"/>
      <c r="Z46" s="647"/>
      <c r="AA46" s="647"/>
      <c r="AB46" s="648"/>
    </row>
    <row r="47" spans="1:28" ht="28" customHeight="1" x14ac:dyDescent="0.35">
      <c r="A47" s="591"/>
      <c r="B47" s="795"/>
      <c r="C47" s="796"/>
      <c r="D47" s="796"/>
      <c r="E47" s="796"/>
      <c r="F47" s="796"/>
      <c r="G47" s="1188"/>
      <c r="H47" s="626"/>
      <c r="I47" s="629"/>
      <c r="J47" s="632"/>
      <c r="K47" s="646" t="s">
        <v>1619</v>
      </c>
      <c r="L47" s="647"/>
      <c r="M47" s="647"/>
      <c r="N47" s="647"/>
      <c r="O47" s="647"/>
      <c r="P47" s="647"/>
      <c r="Q47" s="647"/>
      <c r="R47" s="647"/>
      <c r="S47" s="647"/>
      <c r="T47" s="647"/>
      <c r="U47" s="647"/>
      <c r="V47" s="647"/>
      <c r="W47" s="647"/>
      <c r="X47" s="647"/>
      <c r="Y47" s="647"/>
      <c r="Z47" s="647"/>
      <c r="AA47" s="647"/>
      <c r="AB47" s="648"/>
    </row>
    <row r="48" spans="1:28" ht="15" thickBot="1" x14ac:dyDescent="0.4">
      <c r="A48" s="591"/>
      <c r="B48" s="1184"/>
      <c r="C48" s="1185"/>
      <c r="D48" s="1185"/>
      <c r="E48" s="1185"/>
      <c r="F48" s="1185"/>
      <c r="G48" s="1189"/>
      <c r="H48" s="627"/>
      <c r="I48" s="630"/>
      <c r="J48" s="821"/>
      <c r="K48" s="658"/>
      <c r="L48" s="659"/>
      <c r="M48" s="659"/>
      <c r="N48" s="659"/>
      <c r="O48" s="659"/>
      <c r="P48" s="659"/>
      <c r="Q48" s="659"/>
      <c r="R48" s="659"/>
      <c r="S48" s="659"/>
      <c r="T48" s="659"/>
      <c r="U48" s="659"/>
      <c r="V48" s="659"/>
      <c r="W48" s="659"/>
      <c r="X48" s="659"/>
      <c r="Y48" s="659"/>
      <c r="Z48" s="659"/>
      <c r="AA48" s="659"/>
      <c r="AB48" s="660"/>
    </row>
    <row r="49" spans="1:28" ht="15" thickBot="1" x14ac:dyDescent="0.4">
      <c r="A49" s="437"/>
      <c r="B49" s="661" t="s">
        <v>46</v>
      </c>
      <c r="C49" s="662"/>
      <c r="D49" s="662"/>
      <c r="E49" s="662"/>
      <c r="F49" s="662"/>
      <c r="G49" s="663"/>
      <c r="H49" s="269">
        <v>217</v>
      </c>
      <c r="I49" s="275">
        <v>217</v>
      </c>
      <c r="J49" s="477">
        <v>1</v>
      </c>
      <c r="K49" s="664"/>
      <c r="L49" s="665"/>
      <c r="M49" s="665"/>
      <c r="N49" s="665"/>
      <c r="O49" s="665"/>
      <c r="P49" s="665"/>
      <c r="Q49" s="665"/>
      <c r="R49" s="665"/>
      <c r="S49" s="665"/>
      <c r="T49" s="665"/>
      <c r="U49" s="665"/>
      <c r="V49" s="665"/>
      <c r="W49" s="665"/>
      <c r="X49" s="665"/>
      <c r="Y49" s="665"/>
      <c r="Z49" s="665"/>
      <c r="AA49" s="665"/>
      <c r="AB49" s="666"/>
    </row>
    <row r="50" spans="1:28" ht="15" thickBot="1" x14ac:dyDescent="0.4">
      <c r="A50" s="437"/>
      <c r="B50" s="486"/>
      <c r="C50" s="487"/>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row>
    <row r="51" spans="1:28" ht="15" thickBot="1" x14ac:dyDescent="0.4">
      <c r="A51" s="437"/>
      <c r="B51" s="500" t="s">
        <v>855</v>
      </c>
      <c r="C51" s="501"/>
      <c r="D51" s="501"/>
      <c r="E51" s="501"/>
      <c r="F51" s="501"/>
      <c r="G51" s="501"/>
      <c r="H51" s="501"/>
      <c r="I51" s="501"/>
      <c r="J51" s="501"/>
      <c r="K51" s="501"/>
      <c r="L51" s="501"/>
      <c r="M51" s="501"/>
      <c r="N51" s="501"/>
      <c r="O51" s="501"/>
      <c r="P51" s="501"/>
      <c r="Q51" s="501"/>
      <c r="R51" s="501"/>
      <c r="S51" s="501"/>
      <c r="T51" s="501"/>
      <c r="U51" s="501"/>
      <c r="V51" s="501"/>
      <c r="W51" s="501"/>
      <c r="X51" s="501"/>
      <c r="Y51" s="501"/>
      <c r="Z51" s="501"/>
      <c r="AA51" s="501"/>
      <c r="AB51" s="501"/>
    </row>
    <row r="52" spans="1:28" x14ac:dyDescent="0.35">
      <c r="A52" s="280"/>
      <c r="B52" s="731"/>
      <c r="C52" s="732"/>
      <c r="D52" s="732"/>
      <c r="E52" s="732"/>
      <c r="F52" s="732"/>
      <c r="G52" s="732"/>
      <c r="H52" s="732"/>
      <c r="I52" s="732"/>
      <c r="J52" s="732"/>
      <c r="K52" s="732"/>
      <c r="L52" s="732"/>
      <c r="M52" s="732"/>
      <c r="N52" s="732"/>
      <c r="O52" s="732"/>
      <c r="P52" s="732"/>
      <c r="Q52" s="732"/>
      <c r="R52" s="732"/>
      <c r="S52" s="732"/>
      <c r="T52" s="732"/>
      <c r="U52" s="732"/>
      <c r="V52" s="732"/>
      <c r="W52" s="732"/>
      <c r="X52" s="732"/>
      <c r="Y52" s="732"/>
      <c r="Z52" s="732"/>
      <c r="AA52" s="732"/>
      <c r="AB52" s="732"/>
    </row>
    <row r="53" spans="1:28" x14ac:dyDescent="0.35">
      <c r="A53" s="280"/>
      <c r="B53" s="733"/>
      <c r="C53" s="734"/>
      <c r="D53" s="734"/>
      <c r="E53" s="734"/>
      <c r="F53" s="734"/>
      <c r="G53" s="734"/>
      <c r="H53" s="734"/>
      <c r="I53" s="734"/>
      <c r="J53" s="734"/>
      <c r="K53" s="734"/>
      <c r="L53" s="734"/>
      <c r="M53" s="734"/>
      <c r="N53" s="734"/>
      <c r="O53" s="734"/>
      <c r="P53" s="734"/>
      <c r="Q53" s="734"/>
      <c r="R53" s="734"/>
      <c r="S53" s="734"/>
      <c r="T53" s="734"/>
      <c r="U53" s="734"/>
      <c r="V53" s="734"/>
      <c r="W53" s="734"/>
      <c r="X53" s="734"/>
      <c r="Y53" s="734"/>
      <c r="Z53" s="734"/>
      <c r="AA53" s="734"/>
      <c r="AB53" s="734"/>
    </row>
    <row r="54" spans="1:28" x14ac:dyDescent="0.35">
      <c r="A54" s="280"/>
      <c r="B54" s="733"/>
      <c r="C54" s="734"/>
      <c r="D54" s="734"/>
      <c r="E54" s="734"/>
      <c r="F54" s="734"/>
      <c r="G54" s="734"/>
      <c r="H54" s="734"/>
      <c r="I54" s="734"/>
      <c r="J54" s="734"/>
      <c r="K54" s="734"/>
      <c r="L54" s="734"/>
      <c r="M54" s="734"/>
      <c r="N54" s="734"/>
      <c r="O54" s="734"/>
      <c r="P54" s="734"/>
      <c r="Q54" s="734"/>
      <c r="R54" s="734"/>
      <c r="S54" s="734"/>
      <c r="T54" s="734"/>
      <c r="U54" s="734"/>
      <c r="V54" s="734"/>
      <c r="W54" s="734"/>
      <c r="X54" s="734"/>
      <c r="Y54" s="734"/>
      <c r="Z54" s="734"/>
      <c r="AA54" s="734"/>
      <c r="AB54" s="734"/>
    </row>
    <row r="55" spans="1:28" x14ac:dyDescent="0.35">
      <c r="A55" s="280"/>
      <c r="B55" s="733"/>
      <c r="C55" s="734"/>
      <c r="D55" s="734"/>
      <c r="E55" s="734"/>
      <c r="F55" s="734"/>
      <c r="G55" s="734"/>
      <c r="H55" s="734"/>
      <c r="I55" s="734"/>
      <c r="J55" s="734"/>
      <c r="K55" s="734"/>
      <c r="L55" s="734"/>
      <c r="M55" s="734"/>
      <c r="N55" s="734"/>
      <c r="O55" s="734"/>
      <c r="P55" s="734"/>
      <c r="Q55" s="734"/>
      <c r="R55" s="734"/>
      <c r="S55" s="734"/>
      <c r="T55" s="734"/>
      <c r="U55" s="734"/>
      <c r="V55" s="734"/>
      <c r="W55" s="734"/>
      <c r="X55" s="734"/>
      <c r="Y55" s="734"/>
      <c r="Z55" s="734"/>
      <c r="AA55" s="734"/>
      <c r="AB55" s="734"/>
    </row>
    <row r="56" spans="1:28" x14ac:dyDescent="0.35">
      <c r="A56" s="280"/>
      <c r="B56" s="733"/>
      <c r="C56" s="734"/>
      <c r="D56" s="734"/>
      <c r="E56" s="734"/>
      <c r="F56" s="734"/>
      <c r="G56" s="734"/>
      <c r="H56" s="734"/>
      <c r="I56" s="734"/>
      <c r="J56" s="734"/>
      <c r="K56" s="734"/>
      <c r="L56" s="734"/>
      <c r="M56" s="734"/>
      <c r="N56" s="734"/>
      <c r="O56" s="734"/>
      <c r="P56" s="734"/>
      <c r="Q56" s="734"/>
      <c r="R56" s="734"/>
      <c r="S56" s="734"/>
      <c r="T56" s="734"/>
      <c r="U56" s="734"/>
      <c r="V56" s="734"/>
      <c r="W56" s="734"/>
      <c r="X56" s="734"/>
      <c r="Y56" s="734"/>
      <c r="Z56" s="734"/>
      <c r="AA56" s="734"/>
      <c r="AB56" s="734"/>
    </row>
    <row r="57" spans="1:28" x14ac:dyDescent="0.35">
      <c r="A57" s="280"/>
      <c r="B57" s="733"/>
      <c r="C57" s="734"/>
      <c r="D57" s="734"/>
      <c r="E57" s="734"/>
      <c r="F57" s="734"/>
      <c r="G57" s="734"/>
      <c r="H57" s="734"/>
      <c r="I57" s="734"/>
      <c r="J57" s="734"/>
      <c r="K57" s="734"/>
      <c r="L57" s="734"/>
      <c r="M57" s="734"/>
      <c r="N57" s="734"/>
      <c r="O57" s="734"/>
      <c r="P57" s="734"/>
      <c r="Q57" s="734"/>
      <c r="R57" s="734"/>
      <c r="S57" s="734"/>
      <c r="T57" s="734"/>
      <c r="U57" s="734"/>
      <c r="V57" s="734"/>
      <c r="W57" s="734"/>
      <c r="X57" s="734"/>
      <c r="Y57" s="734"/>
      <c r="Z57" s="734"/>
      <c r="AA57" s="734"/>
      <c r="AB57" s="734"/>
    </row>
    <row r="58" spans="1:28" ht="15.5" customHeight="1" x14ac:dyDescent="0.35">
      <c r="A58" s="280"/>
      <c r="B58" s="733"/>
      <c r="C58" s="734"/>
      <c r="D58" s="734"/>
      <c r="E58" s="734"/>
      <c r="F58" s="734"/>
      <c r="G58" s="734"/>
      <c r="H58" s="734"/>
      <c r="I58" s="734"/>
      <c r="J58" s="734"/>
      <c r="K58" s="734"/>
      <c r="L58" s="734"/>
      <c r="M58" s="734"/>
      <c r="N58" s="734"/>
      <c r="O58" s="734"/>
      <c r="P58" s="734"/>
      <c r="Q58" s="734"/>
      <c r="R58" s="734"/>
      <c r="S58" s="734"/>
      <c r="T58" s="734"/>
      <c r="U58" s="734"/>
      <c r="V58" s="734"/>
      <c r="W58" s="734"/>
      <c r="X58" s="734"/>
      <c r="Y58" s="734"/>
      <c r="Z58" s="734"/>
      <c r="AA58" s="734"/>
      <c r="AB58" s="734"/>
    </row>
    <row r="59" spans="1:28" x14ac:dyDescent="0.35">
      <c r="A59" s="280"/>
      <c r="B59" s="733"/>
      <c r="C59" s="734"/>
      <c r="D59" s="734"/>
      <c r="E59" s="734"/>
      <c r="F59" s="734"/>
      <c r="G59" s="734"/>
      <c r="H59" s="734"/>
      <c r="I59" s="734"/>
      <c r="J59" s="734"/>
      <c r="K59" s="734"/>
      <c r="L59" s="734"/>
      <c r="M59" s="734"/>
      <c r="N59" s="734"/>
      <c r="O59" s="734"/>
      <c r="P59" s="734"/>
      <c r="Q59" s="734"/>
      <c r="R59" s="734"/>
      <c r="S59" s="734"/>
      <c r="T59" s="734"/>
      <c r="U59" s="734"/>
      <c r="V59" s="734"/>
      <c r="W59" s="734"/>
      <c r="X59" s="734"/>
      <c r="Y59" s="734"/>
      <c r="Z59" s="734"/>
      <c r="AA59" s="734"/>
      <c r="AB59" s="734"/>
    </row>
    <row r="60" spans="1:28" x14ac:dyDescent="0.35">
      <c r="A60" s="280"/>
      <c r="B60" s="733"/>
      <c r="C60" s="734"/>
      <c r="D60" s="734"/>
      <c r="E60" s="734"/>
      <c r="F60" s="734"/>
      <c r="G60" s="734"/>
      <c r="H60" s="734"/>
      <c r="I60" s="734"/>
      <c r="J60" s="734"/>
      <c r="K60" s="734"/>
      <c r="L60" s="734"/>
      <c r="M60" s="734"/>
      <c r="N60" s="734"/>
      <c r="O60" s="734"/>
      <c r="P60" s="734"/>
      <c r="Q60" s="734"/>
      <c r="R60" s="734"/>
      <c r="S60" s="734"/>
      <c r="T60" s="734"/>
      <c r="U60" s="734"/>
      <c r="V60" s="734"/>
      <c r="W60" s="734"/>
      <c r="X60" s="734"/>
      <c r="Y60" s="734"/>
      <c r="Z60" s="734"/>
      <c r="AA60" s="734"/>
      <c r="AB60" s="734"/>
    </row>
    <row r="61" spans="1:28" ht="110.25" customHeight="1" thickBot="1" x14ac:dyDescent="0.4">
      <c r="A61" s="280"/>
      <c r="B61" s="2539"/>
      <c r="C61" s="2540"/>
      <c r="D61" s="2540"/>
      <c r="E61" s="2540"/>
      <c r="F61" s="2540"/>
      <c r="G61" s="2540"/>
      <c r="H61" s="2540"/>
      <c r="I61" s="2540"/>
      <c r="J61" s="2540"/>
      <c r="K61" s="2540"/>
      <c r="L61" s="2540"/>
      <c r="M61" s="2540"/>
      <c r="N61" s="2540"/>
      <c r="O61" s="2540"/>
      <c r="P61" s="2540"/>
      <c r="Q61" s="2540"/>
      <c r="R61" s="2540"/>
      <c r="S61" s="2540"/>
      <c r="T61" s="2540"/>
      <c r="U61" s="2540"/>
      <c r="V61" s="2540"/>
      <c r="W61" s="2540"/>
      <c r="X61" s="2540"/>
      <c r="Y61" s="2540"/>
      <c r="Z61" s="2540"/>
      <c r="AA61" s="2540"/>
      <c r="AB61" s="2540"/>
    </row>
    <row r="62" spans="1:28" ht="15" customHeight="1" thickBot="1" x14ac:dyDescent="0.4">
      <c r="A62" s="280"/>
      <c r="B62" s="486"/>
      <c r="C62" s="487"/>
      <c r="D62" s="487"/>
      <c r="E62" s="487"/>
      <c r="F62" s="487"/>
      <c r="G62" s="487"/>
      <c r="H62" s="487"/>
      <c r="I62" s="487"/>
      <c r="J62" s="487"/>
      <c r="K62" s="487"/>
      <c r="L62" s="487"/>
      <c r="M62" s="487"/>
      <c r="N62" s="487"/>
      <c r="O62" s="487"/>
      <c r="P62" s="487"/>
      <c r="Q62" s="487"/>
      <c r="R62" s="487"/>
      <c r="S62" s="487"/>
      <c r="T62" s="487"/>
      <c r="U62" s="487"/>
      <c r="V62" s="487"/>
      <c r="W62" s="487"/>
      <c r="X62" s="487"/>
      <c r="Y62" s="487"/>
      <c r="Z62" s="487"/>
      <c r="AA62" s="487"/>
      <c r="AB62" s="487"/>
    </row>
    <row r="63" spans="1:28" ht="14.5" customHeight="1" x14ac:dyDescent="0.35">
      <c r="A63" s="671"/>
      <c r="B63" s="672" t="s">
        <v>41</v>
      </c>
      <c r="C63" s="673"/>
      <c r="D63" s="673"/>
      <c r="E63" s="673"/>
      <c r="F63" s="673"/>
      <c r="G63" s="674"/>
      <c r="H63" s="678" t="s">
        <v>595</v>
      </c>
      <c r="I63" s="674"/>
      <c r="J63" s="678" t="s">
        <v>595</v>
      </c>
      <c r="K63" s="673"/>
      <c r="L63" s="673"/>
      <c r="M63" s="674"/>
      <c r="N63" s="678" t="s">
        <v>49</v>
      </c>
      <c r="O63" s="673"/>
      <c r="P63" s="673"/>
      <c r="Q63" s="673"/>
      <c r="R63" s="673"/>
      <c r="S63" s="673"/>
      <c r="T63" s="673"/>
      <c r="U63" s="674"/>
      <c r="V63" s="680" t="s">
        <v>50</v>
      </c>
      <c r="W63" s="681"/>
      <c r="X63" s="681"/>
      <c r="Y63" s="681"/>
      <c r="Z63" s="681"/>
      <c r="AA63" s="681"/>
      <c r="AB63" s="682"/>
    </row>
    <row r="64" spans="1:28" ht="14.5" customHeight="1" x14ac:dyDescent="0.35">
      <c r="A64" s="671"/>
      <c r="B64" s="675"/>
      <c r="C64" s="676"/>
      <c r="D64" s="676"/>
      <c r="E64" s="676"/>
      <c r="F64" s="676"/>
      <c r="G64" s="677"/>
      <c r="H64" s="679" t="s">
        <v>816</v>
      </c>
      <c r="I64" s="677"/>
      <c r="J64" s="679" t="s">
        <v>596</v>
      </c>
      <c r="K64" s="676"/>
      <c r="L64" s="676"/>
      <c r="M64" s="677"/>
      <c r="N64" s="679"/>
      <c r="O64" s="676"/>
      <c r="P64" s="676"/>
      <c r="Q64" s="676"/>
      <c r="R64" s="676"/>
      <c r="S64" s="676"/>
      <c r="T64" s="676"/>
      <c r="U64" s="677"/>
      <c r="V64" s="683"/>
      <c r="W64" s="684"/>
      <c r="X64" s="684"/>
      <c r="Y64" s="684"/>
      <c r="Z64" s="684"/>
      <c r="AA64" s="684"/>
      <c r="AB64" s="685"/>
    </row>
    <row r="65" spans="1:28" ht="72.5" customHeight="1" x14ac:dyDescent="0.35">
      <c r="A65" s="280"/>
      <c r="B65" s="760" t="s">
        <v>573</v>
      </c>
      <c r="C65" s="761"/>
      <c r="D65" s="761"/>
      <c r="E65" s="761"/>
      <c r="F65" s="761"/>
      <c r="G65" s="762"/>
      <c r="H65" s="763">
        <v>0.89</v>
      </c>
      <c r="I65" s="764"/>
      <c r="J65" s="763">
        <v>1</v>
      </c>
      <c r="K65" s="765"/>
      <c r="L65" s="765"/>
      <c r="M65" s="764"/>
      <c r="N65" s="693" t="s">
        <v>1620</v>
      </c>
      <c r="O65" s="694"/>
      <c r="P65" s="694"/>
      <c r="Q65" s="694"/>
      <c r="R65" s="694"/>
      <c r="S65" s="694"/>
      <c r="T65" s="694"/>
      <c r="U65" s="695"/>
      <c r="V65" s="766" t="s">
        <v>1621</v>
      </c>
      <c r="W65" s="767"/>
      <c r="X65" s="767"/>
      <c r="Y65" s="767"/>
      <c r="Z65" s="767"/>
      <c r="AA65" s="767"/>
      <c r="AB65" s="768"/>
    </row>
    <row r="66" spans="1:28" ht="87" customHeight="1" thickBot="1" x14ac:dyDescent="0.4">
      <c r="A66" s="280"/>
      <c r="B66" s="750" t="s">
        <v>574</v>
      </c>
      <c r="C66" s="751"/>
      <c r="D66" s="751"/>
      <c r="E66" s="751"/>
      <c r="F66" s="751"/>
      <c r="G66" s="752"/>
      <c r="H66" s="753">
        <v>0.99</v>
      </c>
      <c r="I66" s="754"/>
      <c r="J66" s="753">
        <v>1</v>
      </c>
      <c r="K66" s="755"/>
      <c r="L66" s="755"/>
      <c r="M66" s="754"/>
      <c r="N66" s="756" t="s">
        <v>1622</v>
      </c>
      <c r="O66" s="757"/>
      <c r="P66" s="757"/>
      <c r="Q66" s="757"/>
      <c r="R66" s="757"/>
      <c r="S66" s="757"/>
      <c r="T66" s="757"/>
      <c r="U66" s="758"/>
      <c r="V66" s="2530" t="s">
        <v>1623</v>
      </c>
      <c r="W66" s="2531"/>
      <c r="X66" s="2531"/>
      <c r="Y66" s="2531"/>
      <c r="Z66" s="2531"/>
      <c r="AA66" s="2531"/>
      <c r="AB66" s="2532"/>
    </row>
    <row r="67" spans="1:28" ht="15" thickBot="1" x14ac:dyDescent="0.4">
      <c r="A67" s="280"/>
      <c r="B67" s="503"/>
      <c r="C67" s="504"/>
      <c r="D67" s="504"/>
      <c r="E67" s="504"/>
      <c r="F67" s="504"/>
      <c r="G67" s="504"/>
      <c r="H67" s="504"/>
      <c r="I67" s="504"/>
      <c r="J67" s="504"/>
      <c r="K67" s="504"/>
      <c r="L67" s="504"/>
      <c r="M67" s="504"/>
      <c r="N67" s="504"/>
      <c r="O67" s="504"/>
      <c r="P67" s="504"/>
      <c r="Q67" s="504"/>
      <c r="R67" s="504"/>
      <c r="S67" s="504"/>
      <c r="T67" s="504"/>
      <c r="U67" s="504"/>
      <c r="V67" s="504"/>
      <c r="W67" s="504"/>
      <c r="X67" s="504"/>
      <c r="Y67" s="504"/>
      <c r="Z67" s="504"/>
      <c r="AA67" s="504"/>
      <c r="AB67" s="504"/>
    </row>
    <row r="68" spans="1:28" x14ac:dyDescent="0.35">
      <c r="A68" s="280"/>
      <c r="B68" s="714" t="s">
        <v>856</v>
      </c>
      <c r="C68" s="715"/>
      <c r="D68" s="715"/>
      <c r="E68" s="715"/>
      <c r="F68" s="715"/>
      <c r="G68" s="715"/>
      <c r="H68" s="715" t="s">
        <v>857</v>
      </c>
      <c r="I68" s="715"/>
      <c r="J68" s="715"/>
      <c r="K68" s="715"/>
      <c r="L68" s="715"/>
      <c r="M68" s="715"/>
      <c r="N68" s="715"/>
      <c r="O68" s="715"/>
      <c r="P68" s="715"/>
      <c r="Q68" s="715"/>
      <c r="R68" s="718"/>
      <c r="S68" s="714" t="s">
        <v>858</v>
      </c>
      <c r="T68" s="715"/>
      <c r="U68" s="715"/>
      <c r="V68" s="715"/>
      <c r="W68" s="715"/>
      <c r="X68" s="715"/>
      <c r="Y68" s="715"/>
      <c r="Z68" s="715"/>
      <c r="AA68" s="715"/>
      <c r="AB68" s="715"/>
    </row>
    <row r="69" spans="1:28" ht="15" thickBot="1" x14ac:dyDescent="0.4">
      <c r="A69" s="280"/>
      <c r="B69" s="716"/>
      <c r="C69" s="717"/>
      <c r="D69" s="717"/>
      <c r="E69" s="717"/>
      <c r="F69" s="717"/>
      <c r="G69" s="717"/>
      <c r="H69" s="717"/>
      <c r="I69" s="717"/>
      <c r="J69" s="717"/>
      <c r="K69" s="717"/>
      <c r="L69" s="717"/>
      <c r="M69" s="717"/>
      <c r="N69" s="717"/>
      <c r="O69" s="717"/>
      <c r="P69" s="717"/>
      <c r="Q69" s="717"/>
      <c r="R69" s="719"/>
      <c r="S69" s="716"/>
      <c r="T69" s="717"/>
      <c r="U69" s="717"/>
      <c r="V69" s="717"/>
      <c r="W69" s="717"/>
      <c r="X69" s="717"/>
      <c r="Y69" s="717"/>
      <c r="Z69" s="717"/>
      <c r="AA69" s="717"/>
      <c r="AB69" s="717"/>
    </row>
    <row r="70" spans="1:28" ht="43.5" customHeight="1" thickBot="1" x14ac:dyDescent="0.4">
      <c r="A70" s="280"/>
      <c r="B70" s="720">
        <v>1</v>
      </c>
      <c r="C70" s="721"/>
      <c r="D70" s="721"/>
      <c r="E70" s="721"/>
      <c r="F70" s="721"/>
      <c r="G70" s="722"/>
      <c r="H70" s="773" t="s">
        <v>1624</v>
      </c>
      <c r="I70" s="774"/>
      <c r="J70" s="774"/>
      <c r="K70" s="774"/>
      <c r="L70" s="774"/>
      <c r="M70" s="774"/>
      <c r="N70" s="774"/>
      <c r="O70" s="774"/>
      <c r="P70" s="774"/>
      <c r="Q70" s="774"/>
      <c r="R70" s="775"/>
      <c r="S70" s="1242" t="s">
        <v>1625</v>
      </c>
      <c r="T70" s="1243"/>
      <c r="U70" s="1243"/>
      <c r="V70" s="1243"/>
      <c r="W70" s="1243"/>
      <c r="X70" s="1243"/>
      <c r="Y70" s="1243"/>
      <c r="Z70" s="1243"/>
      <c r="AA70" s="1243"/>
      <c r="AB70" s="1243"/>
    </row>
    <row r="71" spans="1:28" ht="15" thickBot="1" x14ac:dyDescent="0.4">
      <c r="A71" s="280"/>
      <c r="B71" s="700"/>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1"/>
      <c r="AA71" s="701"/>
      <c r="AB71" s="701"/>
    </row>
    <row r="72" spans="1:28" ht="14.5" customHeight="1" x14ac:dyDescent="0.35">
      <c r="A72" s="280"/>
      <c r="B72" s="702" t="s">
        <v>861</v>
      </c>
      <c r="C72" s="703"/>
      <c r="D72" s="703"/>
      <c r="E72" s="703"/>
      <c r="F72" s="703"/>
      <c r="G72" s="703"/>
      <c r="H72" s="704"/>
      <c r="I72" s="708" t="s">
        <v>1626</v>
      </c>
      <c r="J72" s="709"/>
      <c r="K72" s="709"/>
      <c r="L72" s="709"/>
      <c r="M72" s="709"/>
      <c r="N72" s="709"/>
      <c r="O72" s="709"/>
      <c r="P72" s="710"/>
      <c r="Q72" s="702" t="s">
        <v>863</v>
      </c>
      <c r="R72" s="703"/>
      <c r="S72" s="703"/>
      <c r="T72" s="703"/>
      <c r="U72" s="704"/>
      <c r="V72" s="784" t="s">
        <v>1627</v>
      </c>
      <c r="W72" s="785"/>
      <c r="X72" s="785"/>
      <c r="Y72" s="785"/>
      <c r="Z72" s="785"/>
      <c r="AA72" s="785"/>
      <c r="AB72" s="785"/>
    </row>
    <row r="73" spans="1:28" x14ac:dyDescent="0.35">
      <c r="A73" s="280"/>
      <c r="B73" s="705"/>
      <c r="C73" s="706"/>
      <c r="D73" s="706"/>
      <c r="E73" s="706"/>
      <c r="F73" s="706"/>
      <c r="G73" s="706"/>
      <c r="H73" s="707"/>
      <c r="I73" s="711"/>
      <c r="J73" s="712"/>
      <c r="K73" s="712"/>
      <c r="L73" s="712"/>
      <c r="M73" s="712"/>
      <c r="N73" s="712"/>
      <c r="O73" s="712"/>
      <c r="P73" s="713"/>
      <c r="Q73" s="705"/>
      <c r="R73" s="706"/>
      <c r="S73" s="706"/>
      <c r="T73" s="706"/>
      <c r="U73" s="707"/>
      <c r="V73" s="787"/>
      <c r="W73" s="788"/>
      <c r="X73" s="788"/>
      <c r="Y73" s="788"/>
      <c r="Z73" s="788"/>
      <c r="AA73" s="788"/>
      <c r="AB73" s="788"/>
    </row>
    <row r="74" spans="1:28" x14ac:dyDescent="0.35">
      <c r="A74" s="280"/>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row>
    <row r="75" spans="1:28" x14ac:dyDescent="0.35">
      <c r="A75" s="280"/>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row>
    <row r="76" spans="1:28" x14ac:dyDescent="0.35">
      <c r="A76" s="280"/>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row>
    <row r="77" spans="1:28" x14ac:dyDescent="0.35">
      <c r="A77" s="280"/>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row>
    <row r="78" spans="1:28" x14ac:dyDescent="0.35">
      <c r="A78" s="280"/>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row>
    <row r="79" spans="1:28" x14ac:dyDescent="0.35">
      <c r="A79" s="280"/>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row>
    <row r="80" spans="1:28" x14ac:dyDescent="0.35">
      <c r="A80" s="280"/>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row>
    <row r="81" spans="1:28" x14ac:dyDescent="0.35">
      <c r="A81" s="280"/>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row>
    <row r="82" spans="1:28" x14ac:dyDescent="0.35">
      <c r="A82" s="280"/>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row>
    <row r="83" spans="1:28" x14ac:dyDescent="0.35">
      <c r="A83" s="280"/>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row>
    <row r="84" spans="1:28" x14ac:dyDescent="0.35">
      <c r="A84" s="280"/>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row>
    <row r="85" spans="1:28" x14ac:dyDescent="0.35">
      <c r="A85" s="280"/>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row>
    <row r="86" spans="1:28" x14ac:dyDescent="0.35">
      <c r="A86" s="280"/>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row>
    <row r="87" spans="1:28" x14ac:dyDescent="0.35">
      <c r="A87" s="280"/>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row>
    <row r="88" spans="1:28" x14ac:dyDescent="0.35">
      <c r="A88" s="280"/>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row>
    <row r="89" spans="1:28" x14ac:dyDescent="0.35">
      <c r="A89" s="280"/>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row>
    <row r="90" spans="1:28" x14ac:dyDescent="0.35">
      <c r="A90" s="280"/>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row>
    <row r="91" spans="1:28" x14ac:dyDescent="0.35">
      <c r="A91" s="280"/>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row>
    <row r="92" spans="1:28" x14ac:dyDescent="0.35">
      <c r="A92" s="280"/>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row>
    <row r="93" spans="1:28" x14ac:dyDescent="0.35">
      <c r="A93" s="280"/>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row>
    <row r="94" spans="1:28" x14ac:dyDescent="0.35">
      <c r="A94" s="280"/>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row>
    <row r="95" spans="1:28" x14ac:dyDescent="0.35">
      <c r="A95" s="280"/>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row>
    <row r="96" spans="1:28" x14ac:dyDescent="0.35">
      <c r="A96" s="280"/>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row>
    <row r="97" spans="1:28" x14ac:dyDescent="0.35">
      <c r="A97" s="280"/>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row>
    <row r="98" spans="1:28" x14ac:dyDescent="0.35">
      <c r="A98" s="280"/>
      <c r="B98" s="280"/>
      <c r="C98" s="280"/>
      <c r="D98" s="280"/>
      <c r="E98" s="280"/>
      <c r="F98" s="280"/>
      <c r="G98" s="280"/>
      <c r="H98" s="280"/>
      <c r="I98" s="280"/>
      <c r="J98" s="280"/>
      <c r="K98" s="280"/>
      <c r="L98" s="280"/>
      <c r="M98" s="280"/>
      <c r="N98" s="280"/>
      <c r="O98" s="280"/>
      <c r="P98" s="280"/>
      <c r="Q98" s="280"/>
      <c r="R98" s="280"/>
      <c r="S98" s="280"/>
      <c r="T98" s="280"/>
      <c r="U98" s="280"/>
      <c r="V98" s="280"/>
      <c r="W98" s="280"/>
      <c r="X98" s="280"/>
      <c r="Y98" s="280"/>
      <c r="Z98" s="280"/>
      <c r="AA98" s="280"/>
      <c r="AB98" s="280"/>
    </row>
    <row r="101" spans="1:28" ht="6" customHeight="1" x14ac:dyDescent="0.35"/>
  </sheetData>
  <mergeCells count="135">
    <mergeCell ref="B2:G4"/>
    <mergeCell ref="H2:AB2"/>
    <mergeCell ref="H3:O3"/>
    <mergeCell ref="P3:AB3"/>
    <mergeCell ref="H4:AB4"/>
    <mergeCell ref="B8:AB8"/>
    <mergeCell ref="X29:AB29"/>
    <mergeCell ref="M30:W30"/>
    <mergeCell ref="B20:AB20"/>
    <mergeCell ref="B21:G21"/>
    <mergeCell ref="H21:J21"/>
    <mergeCell ref="K21:T21"/>
    <mergeCell ref="U21:AB21"/>
    <mergeCell ref="B13:AB13"/>
    <mergeCell ref="B14:H15"/>
    <mergeCell ref="I14:U15"/>
    <mergeCell ref="V14:AB14"/>
    <mergeCell ref="V15:AB15"/>
    <mergeCell ref="B16:AB16"/>
    <mergeCell ref="B1:D1"/>
    <mergeCell ref="E1:G1"/>
    <mergeCell ref="B5:AB5"/>
    <mergeCell ref="B6:H7"/>
    <mergeCell ref="I6:I7"/>
    <mergeCell ref="J6:K7"/>
    <mergeCell ref="L6:AB7"/>
    <mergeCell ref="B52:AB61"/>
    <mergeCell ref="B62:AB62"/>
    <mergeCell ref="K41:AB41"/>
    <mergeCell ref="K42:AB42"/>
    <mergeCell ref="K43:AB43"/>
    <mergeCell ref="K44:AB44"/>
    <mergeCell ref="K45:AB45"/>
    <mergeCell ref="K46:AB46"/>
    <mergeCell ref="K47:AB47"/>
    <mergeCell ref="X34:Y34"/>
    <mergeCell ref="Z34:AB34"/>
    <mergeCell ref="B35:AB35"/>
    <mergeCell ref="B36:AB36"/>
    <mergeCell ref="B28:AB28"/>
    <mergeCell ref="B29:H30"/>
    <mergeCell ref="I29:L30"/>
    <mergeCell ref="M29:W29"/>
    <mergeCell ref="B17:H17"/>
    <mergeCell ref="I17:AB17"/>
    <mergeCell ref="B18:AB18"/>
    <mergeCell ref="B19:H19"/>
    <mergeCell ref="I19:AB19"/>
    <mergeCell ref="B9:H9"/>
    <mergeCell ref="I9:AB9"/>
    <mergeCell ref="B10:AB10"/>
    <mergeCell ref="B11:H12"/>
    <mergeCell ref="I11:P12"/>
    <mergeCell ref="Q11:U11"/>
    <mergeCell ref="V11:Y11"/>
    <mergeCell ref="Z11:AB11"/>
    <mergeCell ref="Q12:U12"/>
    <mergeCell ref="V12:Y12"/>
    <mergeCell ref="Z12:AB12"/>
    <mergeCell ref="B25:AB25"/>
    <mergeCell ref="B26:L26"/>
    <mergeCell ref="N26:AB26"/>
    <mergeCell ref="B27:M27"/>
    <mergeCell ref="N27:AB27"/>
    <mergeCell ref="B22:AB22"/>
    <mergeCell ref="A23:A24"/>
    <mergeCell ref="B23:H24"/>
    <mergeCell ref="I23:AB23"/>
    <mergeCell ref="I24:AB24"/>
    <mergeCell ref="X30:AB30"/>
    <mergeCell ref="B31:AB31"/>
    <mergeCell ref="B32:J34"/>
    <mergeCell ref="K32:R32"/>
    <mergeCell ref="S32:W32"/>
    <mergeCell ref="X32:AB32"/>
    <mergeCell ref="K33:N33"/>
    <mergeCell ref="O33:R33"/>
    <mergeCell ref="S33:T33"/>
    <mergeCell ref="U33:W33"/>
    <mergeCell ref="X33:Y33"/>
    <mergeCell ref="Z33:AB33"/>
    <mergeCell ref="K34:N34"/>
    <mergeCell ref="O34:R34"/>
    <mergeCell ref="S34:T34"/>
    <mergeCell ref="U34:W34"/>
    <mergeCell ref="B37:G37"/>
    <mergeCell ref="K37:AB37"/>
    <mergeCell ref="A38:A40"/>
    <mergeCell ref="B38:G40"/>
    <mergeCell ref="H38:H40"/>
    <mergeCell ref="I38:I40"/>
    <mergeCell ref="J38:J40"/>
    <mergeCell ref="K38:AB38"/>
    <mergeCell ref="K39:AB39"/>
    <mergeCell ref="K40:AB40"/>
    <mergeCell ref="A63:A64"/>
    <mergeCell ref="B63:G64"/>
    <mergeCell ref="H63:I63"/>
    <mergeCell ref="H64:I64"/>
    <mergeCell ref="J63:M63"/>
    <mergeCell ref="J64:M64"/>
    <mergeCell ref="K48:AB48"/>
    <mergeCell ref="B49:G49"/>
    <mergeCell ref="K49:AB49"/>
    <mergeCell ref="B50:AB50"/>
    <mergeCell ref="B51:AB51"/>
    <mergeCell ref="A41:A48"/>
    <mergeCell ref="B41:G48"/>
    <mergeCell ref="H41:H48"/>
    <mergeCell ref="I41:I48"/>
    <mergeCell ref="J41:J48"/>
    <mergeCell ref="B66:G66"/>
    <mergeCell ref="H66:I66"/>
    <mergeCell ref="J66:M66"/>
    <mergeCell ref="N66:U66"/>
    <mergeCell ref="V66:AB66"/>
    <mergeCell ref="N63:U64"/>
    <mergeCell ref="V63:AB64"/>
    <mergeCell ref="B65:G65"/>
    <mergeCell ref="H65:I65"/>
    <mergeCell ref="J65:M65"/>
    <mergeCell ref="N65:U65"/>
    <mergeCell ref="V65:AB65"/>
    <mergeCell ref="B71:AB71"/>
    <mergeCell ref="B72:H73"/>
    <mergeCell ref="I72:P73"/>
    <mergeCell ref="Q72:U73"/>
    <mergeCell ref="V72:AB73"/>
    <mergeCell ref="B67:AB67"/>
    <mergeCell ref="B68:G69"/>
    <mergeCell ref="H68:R69"/>
    <mergeCell ref="S68:AB69"/>
    <mergeCell ref="B70:G70"/>
    <mergeCell ref="H70:R70"/>
    <mergeCell ref="S70:AB70"/>
  </mergeCells>
  <pageMargins left="0.7" right="0.7" top="0.75" bottom="0.75" header="0.3" footer="0.3"/>
  <drawing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E109"/>
  <sheetViews>
    <sheetView topLeftCell="A61" workbookViewId="0">
      <selection activeCell="J65" sqref="J65:M69"/>
    </sheetView>
  </sheetViews>
  <sheetFormatPr baseColWidth="10" defaultColWidth="3.7265625" defaultRowHeight="14.5" x14ac:dyDescent="0.35"/>
  <cols>
    <col min="1" max="1" width="3.7265625" style="113"/>
    <col min="2" max="2" width="2.81640625" style="113" customWidth="1"/>
    <col min="3" max="6" width="2.7265625" style="113" customWidth="1"/>
    <col min="7" max="7" width="4.26953125" style="113" customWidth="1"/>
    <col min="8" max="8" width="18.54296875" style="113" customWidth="1"/>
    <col min="9" max="9" width="14.54296875" style="113" customWidth="1"/>
    <col min="10" max="10" width="15" style="113" customWidth="1"/>
    <col min="11" max="12" width="3.453125" style="113" customWidth="1"/>
    <col min="13" max="15" width="2.7265625" style="113" customWidth="1"/>
    <col min="16" max="16" width="3.453125" style="113" customWidth="1"/>
    <col min="17" max="17" width="3.54296875" style="113" customWidth="1"/>
    <col min="18" max="18" width="3.7265625" style="113"/>
    <col min="19" max="19" width="3.26953125" style="113" customWidth="1"/>
    <col min="20" max="20" width="7.453125" style="113" customWidth="1"/>
    <col min="21" max="21" width="3.54296875" style="113" customWidth="1"/>
    <col min="22" max="22" width="3.7265625" style="113"/>
    <col min="23" max="25" width="5" style="113" customWidth="1"/>
    <col min="26" max="26" width="6.7265625" style="113" customWidth="1"/>
    <col min="27" max="27" width="4.1796875" style="113" customWidth="1"/>
    <col min="28" max="28" width="2" style="113" customWidth="1"/>
    <col min="29" max="16384" width="3.7265625" style="113"/>
  </cols>
  <sheetData>
    <row r="1" spans="1:28" ht="15" thickBot="1" x14ac:dyDescent="0.4">
      <c r="A1" s="280"/>
      <c r="B1" s="518"/>
      <c r="C1" s="518"/>
      <c r="D1" s="518"/>
      <c r="E1" s="518"/>
      <c r="F1" s="518"/>
      <c r="G1" s="518"/>
      <c r="H1" s="280"/>
      <c r="I1" s="280"/>
      <c r="J1" s="280"/>
      <c r="K1" s="280"/>
      <c r="L1" s="280"/>
      <c r="M1" s="280"/>
      <c r="N1" s="280"/>
      <c r="O1" s="280"/>
      <c r="P1" s="280"/>
      <c r="Q1" s="280"/>
      <c r="R1" s="280"/>
      <c r="S1" s="280"/>
      <c r="T1" s="280"/>
      <c r="U1" s="280"/>
      <c r="V1" s="280"/>
      <c r="W1" s="280"/>
      <c r="X1" s="280"/>
      <c r="Y1" s="280"/>
      <c r="Z1" s="280"/>
      <c r="AA1" s="280"/>
      <c r="AB1" s="280"/>
    </row>
    <row r="2" spans="1:28" ht="45.75" customHeight="1" x14ac:dyDescent="0.35">
      <c r="A2" s="280"/>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row>
    <row r="3" spans="1:28" ht="14.5" customHeight="1" x14ac:dyDescent="0.35">
      <c r="A3" s="280"/>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row>
    <row r="4" spans="1:28" ht="15" customHeight="1" thickBot="1" x14ac:dyDescent="0.4">
      <c r="A4" s="280"/>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row>
    <row r="5" spans="1:28" ht="15" thickBot="1" x14ac:dyDescent="0.4">
      <c r="A5" s="280"/>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row>
    <row r="6" spans="1:28" x14ac:dyDescent="0.35">
      <c r="A6" s="280"/>
      <c r="B6" s="488" t="s">
        <v>820</v>
      </c>
      <c r="C6" s="489"/>
      <c r="D6" s="489"/>
      <c r="E6" s="489"/>
      <c r="F6" s="489"/>
      <c r="G6" s="489"/>
      <c r="H6" s="490"/>
      <c r="I6" s="741">
        <v>45962</v>
      </c>
      <c r="J6" s="488" t="s">
        <v>4</v>
      </c>
      <c r="K6" s="490"/>
      <c r="L6" s="544" t="s">
        <v>1569</v>
      </c>
      <c r="M6" s="545"/>
      <c r="N6" s="545"/>
      <c r="O6" s="545"/>
      <c r="P6" s="545"/>
      <c r="Q6" s="545"/>
      <c r="R6" s="545"/>
      <c r="S6" s="545"/>
      <c r="T6" s="545"/>
      <c r="U6" s="545"/>
      <c r="V6" s="545"/>
      <c r="W6" s="545"/>
      <c r="X6" s="545"/>
      <c r="Y6" s="545"/>
      <c r="Z6" s="545"/>
      <c r="AA6" s="545"/>
      <c r="AB6" s="545"/>
    </row>
    <row r="7" spans="1:28" ht="15" customHeight="1" thickBot="1" x14ac:dyDescent="0.4">
      <c r="A7" s="280"/>
      <c r="B7" s="491"/>
      <c r="C7" s="492"/>
      <c r="D7" s="492"/>
      <c r="E7" s="492"/>
      <c r="F7" s="492"/>
      <c r="G7" s="492"/>
      <c r="H7" s="493"/>
      <c r="I7" s="742"/>
      <c r="J7" s="491"/>
      <c r="K7" s="493"/>
      <c r="L7" s="546"/>
      <c r="M7" s="547"/>
      <c r="N7" s="547"/>
      <c r="O7" s="547"/>
      <c r="P7" s="547"/>
      <c r="Q7" s="547"/>
      <c r="R7" s="547"/>
      <c r="S7" s="547"/>
      <c r="T7" s="547"/>
      <c r="U7" s="547"/>
      <c r="V7" s="547"/>
      <c r="W7" s="547"/>
      <c r="X7" s="547"/>
      <c r="Y7" s="547"/>
      <c r="Z7" s="547"/>
      <c r="AA7" s="547"/>
      <c r="AB7" s="547"/>
    </row>
    <row r="8" spans="1:28" ht="15" thickBot="1" x14ac:dyDescent="0.4">
      <c r="A8" s="280"/>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row>
    <row r="9" spans="1:28" ht="28" customHeight="1" thickBot="1" x14ac:dyDescent="0.4">
      <c r="A9" s="280"/>
      <c r="B9" s="500" t="s">
        <v>822</v>
      </c>
      <c r="C9" s="501"/>
      <c r="D9" s="501"/>
      <c r="E9" s="501"/>
      <c r="F9" s="501"/>
      <c r="G9" s="501"/>
      <c r="H9" s="502"/>
      <c r="I9" s="2472" t="s">
        <v>948</v>
      </c>
      <c r="J9" s="2473"/>
      <c r="K9" s="2473"/>
      <c r="L9" s="2473"/>
      <c r="M9" s="2473"/>
      <c r="N9" s="2473"/>
      <c r="O9" s="2473"/>
      <c r="P9" s="2473"/>
      <c r="Q9" s="2473"/>
      <c r="R9" s="2473"/>
      <c r="S9" s="2473"/>
      <c r="T9" s="2473"/>
      <c r="U9" s="2473"/>
      <c r="V9" s="2473"/>
      <c r="W9" s="2473"/>
      <c r="X9" s="2473"/>
      <c r="Y9" s="2473"/>
      <c r="Z9" s="2473"/>
      <c r="AA9" s="2473"/>
      <c r="AB9" s="2473"/>
    </row>
    <row r="10" spans="1:28" ht="15" customHeight="1" thickBot="1" x14ac:dyDescent="0.4">
      <c r="A10" s="280"/>
      <c r="B10" s="729"/>
      <c r="C10" s="730"/>
      <c r="D10" s="730"/>
      <c r="E10" s="730"/>
      <c r="F10" s="730"/>
      <c r="G10" s="730"/>
      <c r="H10" s="730"/>
      <c r="I10" s="730"/>
      <c r="J10" s="730"/>
      <c r="K10" s="730"/>
      <c r="L10" s="730"/>
      <c r="M10" s="730"/>
      <c r="N10" s="730"/>
      <c r="O10" s="730"/>
      <c r="P10" s="730"/>
      <c r="Q10" s="730"/>
      <c r="R10" s="730"/>
      <c r="S10" s="730"/>
      <c r="T10" s="730"/>
      <c r="U10" s="730"/>
      <c r="V10" s="730"/>
      <c r="W10" s="730"/>
      <c r="X10" s="730"/>
      <c r="Y10" s="730"/>
      <c r="Z10" s="730"/>
      <c r="AA10" s="730"/>
      <c r="AB10" s="730"/>
    </row>
    <row r="11" spans="1:28" ht="28.5" customHeight="1" thickBot="1" x14ac:dyDescent="0.4">
      <c r="A11" s="280"/>
      <c r="B11" s="488" t="s">
        <v>5</v>
      </c>
      <c r="C11" s="489"/>
      <c r="D11" s="489"/>
      <c r="E11" s="489"/>
      <c r="F11" s="489"/>
      <c r="G11" s="489"/>
      <c r="H11" s="490"/>
      <c r="I11" s="548" t="s">
        <v>575</v>
      </c>
      <c r="J11" s="549"/>
      <c r="K11" s="549"/>
      <c r="L11" s="549"/>
      <c r="M11" s="549"/>
      <c r="N11" s="549"/>
      <c r="O11" s="549"/>
      <c r="P11" s="550"/>
      <c r="Q11" s="500" t="s">
        <v>460</v>
      </c>
      <c r="R11" s="501"/>
      <c r="S11" s="501"/>
      <c r="T11" s="501"/>
      <c r="U11" s="502"/>
      <c r="V11" s="500" t="s">
        <v>7</v>
      </c>
      <c r="W11" s="501"/>
      <c r="X11" s="501"/>
      <c r="Y11" s="502"/>
      <c r="Z11" s="500" t="s">
        <v>8</v>
      </c>
      <c r="AA11" s="501"/>
      <c r="AB11" s="501"/>
    </row>
    <row r="12" spans="1:28" ht="15" thickBot="1" x14ac:dyDescent="0.4">
      <c r="A12" s="280"/>
      <c r="B12" s="491"/>
      <c r="C12" s="492"/>
      <c r="D12" s="492"/>
      <c r="E12" s="492"/>
      <c r="F12" s="492"/>
      <c r="G12" s="492"/>
      <c r="H12" s="493"/>
      <c r="I12" s="551"/>
      <c r="J12" s="552"/>
      <c r="K12" s="552"/>
      <c r="L12" s="552"/>
      <c r="M12" s="552"/>
      <c r="N12" s="552"/>
      <c r="O12" s="552"/>
      <c r="P12" s="553"/>
      <c r="Q12" s="517" t="s">
        <v>266</v>
      </c>
      <c r="R12" s="485"/>
      <c r="S12" s="485"/>
      <c r="T12" s="485"/>
      <c r="U12" s="541"/>
      <c r="V12" s="517" t="s">
        <v>576</v>
      </c>
      <c r="W12" s="485"/>
      <c r="X12" s="485"/>
      <c r="Y12" s="541"/>
      <c r="Z12" s="517">
        <v>1</v>
      </c>
      <c r="AA12" s="485"/>
      <c r="AB12" s="485"/>
    </row>
    <row r="13" spans="1:28" ht="15" customHeight="1" thickBot="1" x14ac:dyDescent="0.4">
      <c r="A13" s="280"/>
      <c r="B13" s="729"/>
      <c r="C13" s="730"/>
      <c r="D13" s="730"/>
      <c r="E13" s="730"/>
      <c r="F13" s="730"/>
      <c r="G13" s="730"/>
      <c r="H13" s="730"/>
      <c r="I13" s="730"/>
      <c r="J13" s="730"/>
      <c r="K13" s="730"/>
      <c r="L13" s="730"/>
      <c r="M13" s="730"/>
      <c r="N13" s="730"/>
      <c r="O13" s="730"/>
      <c r="P13" s="730"/>
      <c r="Q13" s="730"/>
      <c r="R13" s="730"/>
      <c r="S13" s="730"/>
      <c r="T13" s="730"/>
      <c r="U13" s="730"/>
      <c r="V13" s="730"/>
      <c r="W13" s="730"/>
      <c r="X13" s="730"/>
      <c r="Y13" s="730"/>
      <c r="Z13" s="730"/>
      <c r="AA13" s="730"/>
      <c r="AB13" s="730"/>
    </row>
    <row r="14" spans="1:28" ht="52.5" customHeight="1" thickBot="1" x14ac:dyDescent="0.4">
      <c r="A14" s="280"/>
      <c r="B14" s="488" t="s">
        <v>10</v>
      </c>
      <c r="C14" s="489"/>
      <c r="D14" s="489"/>
      <c r="E14" s="489"/>
      <c r="F14" s="489"/>
      <c r="G14" s="489"/>
      <c r="H14" s="490"/>
      <c r="I14" s="667" t="s">
        <v>577</v>
      </c>
      <c r="J14" s="668"/>
      <c r="K14" s="668"/>
      <c r="L14" s="668"/>
      <c r="M14" s="668"/>
      <c r="N14" s="668"/>
      <c r="O14" s="668"/>
      <c r="P14" s="668"/>
      <c r="Q14" s="668"/>
      <c r="R14" s="668"/>
      <c r="S14" s="668"/>
      <c r="T14" s="668"/>
      <c r="U14" s="782"/>
      <c r="V14" s="500" t="s">
        <v>824</v>
      </c>
      <c r="W14" s="501"/>
      <c r="X14" s="501"/>
      <c r="Y14" s="501"/>
      <c r="Z14" s="501"/>
      <c r="AA14" s="501"/>
      <c r="AB14" s="501"/>
    </row>
    <row r="15" spans="1:28" ht="15" thickBot="1" x14ac:dyDescent="0.4">
      <c r="A15" s="280"/>
      <c r="B15" s="491"/>
      <c r="C15" s="492"/>
      <c r="D15" s="492"/>
      <c r="E15" s="492"/>
      <c r="F15" s="492"/>
      <c r="G15" s="492"/>
      <c r="H15" s="493"/>
      <c r="I15" s="669"/>
      <c r="J15" s="670"/>
      <c r="K15" s="670"/>
      <c r="L15" s="670"/>
      <c r="M15" s="670"/>
      <c r="N15" s="670"/>
      <c r="O15" s="670"/>
      <c r="P15" s="670"/>
      <c r="Q15" s="670"/>
      <c r="R15" s="670"/>
      <c r="S15" s="670"/>
      <c r="T15" s="670"/>
      <c r="U15" s="783"/>
      <c r="V15" s="514" t="s">
        <v>123</v>
      </c>
      <c r="W15" s="515"/>
      <c r="X15" s="515"/>
      <c r="Y15" s="515"/>
      <c r="Z15" s="515"/>
      <c r="AA15" s="515"/>
      <c r="AB15" s="515"/>
    </row>
    <row r="16" spans="1:28" ht="11.5" customHeight="1" thickBot="1" x14ac:dyDescent="0.4">
      <c r="A16" s="280"/>
      <c r="B16" s="729"/>
      <c r="C16" s="730"/>
      <c r="D16" s="730"/>
      <c r="E16" s="730"/>
      <c r="F16" s="730"/>
      <c r="G16" s="730"/>
      <c r="H16" s="730"/>
      <c r="I16" s="730"/>
      <c r="J16" s="730"/>
      <c r="K16" s="730"/>
      <c r="L16" s="730"/>
      <c r="M16" s="730"/>
      <c r="N16" s="730"/>
      <c r="O16" s="730"/>
      <c r="P16" s="730"/>
      <c r="Q16" s="730"/>
      <c r="R16" s="730"/>
      <c r="S16" s="730"/>
      <c r="T16" s="730"/>
      <c r="U16" s="730"/>
      <c r="V16" s="730"/>
      <c r="W16" s="730"/>
      <c r="X16" s="730"/>
      <c r="Y16" s="730"/>
      <c r="Z16" s="730"/>
      <c r="AA16" s="730"/>
      <c r="AB16" s="730"/>
    </row>
    <row r="17" spans="1:31" ht="28" customHeight="1" thickBot="1" x14ac:dyDescent="0.4">
      <c r="A17" s="280"/>
      <c r="B17" s="500" t="s">
        <v>13</v>
      </c>
      <c r="C17" s="501"/>
      <c r="D17" s="501"/>
      <c r="E17" s="501"/>
      <c r="F17" s="501"/>
      <c r="G17" s="501"/>
      <c r="H17" s="502"/>
      <c r="I17" s="517" t="s">
        <v>578</v>
      </c>
      <c r="J17" s="485"/>
      <c r="K17" s="485"/>
      <c r="L17" s="485"/>
      <c r="M17" s="485"/>
      <c r="N17" s="485"/>
      <c r="O17" s="485"/>
      <c r="P17" s="485"/>
      <c r="Q17" s="485"/>
      <c r="R17" s="485"/>
      <c r="S17" s="485"/>
      <c r="T17" s="485"/>
      <c r="U17" s="485"/>
      <c r="V17" s="485"/>
      <c r="W17" s="485"/>
      <c r="X17" s="485"/>
      <c r="Y17" s="485"/>
      <c r="Z17" s="485"/>
      <c r="AA17" s="485"/>
      <c r="AB17" s="485"/>
    </row>
    <row r="18" spans="1:31" ht="13.5" customHeight="1" thickBot="1" x14ac:dyDescent="0.4">
      <c r="A18" s="280"/>
      <c r="B18" s="729"/>
      <c r="C18" s="730"/>
      <c r="D18" s="730"/>
      <c r="E18" s="730"/>
      <c r="F18" s="730"/>
      <c r="G18" s="730"/>
      <c r="H18" s="730"/>
      <c r="I18" s="730"/>
      <c r="J18" s="730"/>
      <c r="K18" s="730"/>
      <c r="L18" s="730"/>
      <c r="M18" s="730"/>
      <c r="N18" s="730"/>
      <c r="O18" s="730"/>
      <c r="P18" s="730"/>
      <c r="Q18" s="730"/>
      <c r="R18" s="730"/>
      <c r="S18" s="730"/>
      <c r="T18" s="730"/>
      <c r="U18" s="730"/>
      <c r="V18" s="730"/>
      <c r="W18" s="730"/>
      <c r="X18" s="730"/>
      <c r="Y18" s="730"/>
      <c r="Z18" s="730"/>
      <c r="AA18" s="730"/>
      <c r="AB18" s="730"/>
    </row>
    <row r="19" spans="1:31" ht="56" customHeight="1" thickBot="1" x14ac:dyDescent="0.4">
      <c r="A19" s="280"/>
      <c r="B19" s="500" t="s">
        <v>826</v>
      </c>
      <c r="C19" s="501"/>
      <c r="D19" s="501"/>
      <c r="E19" s="501"/>
      <c r="F19" s="501"/>
      <c r="G19" s="501"/>
      <c r="H19" s="502"/>
      <c r="I19" s="517" t="s">
        <v>579</v>
      </c>
      <c r="J19" s="485"/>
      <c r="K19" s="485"/>
      <c r="L19" s="485"/>
      <c r="M19" s="485"/>
      <c r="N19" s="485"/>
      <c r="O19" s="485"/>
      <c r="P19" s="485"/>
      <c r="Q19" s="485"/>
      <c r="R19" s="485"/>
      <c r="S19" s="485"/>
      <c r="T19" s="485"/>
      <c r="U19" s="485"/>
      <c r="V19" s="485"/>
      <c r="W19" s="485"/>
      <c r="X19" s="485"/>
      <c r="Y19" s="485"/>
      <c r="Z19" s="485"/>
      <c r="AA19" s="485"/>
      <c r="AB19" s="485"/>
    </row>
    <row r="20" spans="1:31" ht="9.5" customHeight="1" thickBot="1" x14ac:dyDescent="0.4">
      <c r="A20" s="280"/>
      <c r="B20" s="729"/>
      <c r="C20" s="730"/>
      <c r="D20" s="730"/>
      <c r="E20" s="730"/>
      <c r="F20" s="730"/>
      <c r="G20" s="730"/>
      <c r="H20" s="730"/>
      <c r="I20" s="730"/>
      <c r="J20" s="730"/>
      <c r="K20" s="730"/>
      <c r="L20" s="730"/>
      <c r="M20" s="730"/>
      <c r="N20" s="730"/>
      <c r="O20" s="730"/>
      <c r="P20" s="730"/>
      <c r="Q20" s="730"/>
      <c r="R20" s="730"/>
      <c r="S20" s="730"/>
      <c r="T20" s="730"/>
      <c r="U20" s="730"/>
      <c r="V20" s="730"/>
      <c r="W20" s="730"/>
      <c r="X20" s="730"/>
      <c r="Y20" s="730"/>
      <c r="Z20" s="730"/>
      <c r="AA20" s="730"/>
      <c r="AB20" s="730"/>
    </row>
    <row r="21" spans="1:31" ht="30.75" customHeight="1" thickBot="1" x14ac:dyDescent="0.4">
      <c r="A21" s="280"/>
      <c r="B21" s="500" t="s">
        <v>463</v>
      </c>
      <c r="C21" s="501"/>
      <c r="D21" s="501"/>
      <c r="E21" s="501"/>
      <c r="F21" s="501"/>
      <c r="G21" s="502"/>
      <c r="H21" s="514" t="s">
        <v>580</v>
      </c>
      <c r="I21" s="515"/>
      <c r="J21" s="516"/>
      <c r="K21" s="500" t="s">
        <v>835</v>
      </c>
      <c r="L21" s="501"/>
      <c r="M21" s="501"/>
      <c r="N21" s="501"/>
      <c r="O21" s="501"/>
      <c r="P21" s="501"/>
      <c r="Q21" s="501"/>
      <c r="R21" s="501"/>
      <c r="S21" s="501"/>
      <c r="T21" s="502"/>
      <c r="U21" s="517" t="s">
        <v>59</v>
      </c>
      <c r="V21" s="485"/>
      <c r="W21" s="485"/>
      <c r="X21" s="485"/>
      <c r="Y21" s="485"/>
      <c r="Z21" s="485"/>
      <c r="AA21" s="485"/>
      <c r="AB21" s="485"/>
    </row>
    <row r="22" spans="1:31" ht="5" customHeight="1" thickBot="1" x14ac:dyDescent="0.4">
      <c r="A22" s="280"/>
      <c r="B22" s="50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row>
    <row r="23" spans="1:31" ht="31.5" customHeight="1" x14ac:dyDescent="0.35">
      <c r="A23" s="671"/>
      <c r="B23" s="488" t="s">
        <v>836</v>
      </c>
      <c r="C23" s="489"/>
      <c r="D23" s="489"/>
      <c r="E23" s="489"/>
      <c r="F23" s="489"/>
      <c r="G23" s="489"/>
      <c r="H23" s="490"/>
      <c r="I23" s="667" t="s">
        <v>1628</v>
      </c>
      <c r="J23" s="668"/>
      <c r="K23" s="668"/>
      <c r="L23" s="668"/>
      <c r="M23" s="668"/>
      <c r="N23" s="668"/>
      <c r="O23" s="668"/>
      <c r="P23" s="668"/>
      <c r="Q23" s="668"/>
      <c r="R23" s="668"/>
      <c r="S23" s="668"/>
      <c r="T23" s="668"/>
      <c r="U23" s="668"/>
      <c r="V23" s="668"/>
      <c r="W23" s="668"/>
      <c r="X23" s="668"/>
      <c r="Y23" s="668"/>
      <c r="Z23" s="668"/>
      <c r="AA23" s="668"/>
      <c r="AB23" s="668"/>
    </row>
    <row r="24" spans="1:31" ht="21" customHeight="1" x14ac:dyDescent="0.35">
      <c r="A24" s="671"/>
      <c r="B24" s="776"/>
      <c r="C24" s="777"/>
      <c r="D24" s="777"/>
      <c r="E24" s="777"/>
      <c r="F24" s="777"/>
      <c r="G24" s="777"/>
      <c r="H24" s="778"/>
      <c r="I24" s="619" t="s">
        <v>1629</v>
      </c>
      <c r="J24" s="620"/>
      <c r="K24" s="620"/>
      <c r="L24" s="620"/>
      <c r="M24" s="620"/>
      <c r="N24" s="620"/>
      <c r="O24" s="620"/>
      <c r="P24" s="620"/>
      <c r="Q24" s="620"/>
      <c r="R24" s="620"/>
      <c r="S24" s="620"/>
      <c r="T24" s="620"/>
      <c r="U24" s="620"/>
      <c r="V24" s="620"/>
      <c r="W24" s="620"/>
      <c r="X24" s="620"/>
      <c r="Y24" s="620"/>
      <c r="Z24" s="620"/>
      <c r="AA24" s="620"/>
      <c r="AB24" s="620"/>
    </row>
    <row r="25" spans="1:31" ht="28" customHeight="1" x14ac:dyDescent="0.35">
      <c r="A25" s="671"/>
      <c r="B25" s="776"/>
      <c r="C25" s="777"/>
      <c r="D25" s="777"/>
      <c r="E25" s="777"/>
      <c r="F25" s="777"/>
      <c r="G25" s="777"/>
      <c r="H25" s="778"/>
      <c r="I25" s="619" t="s">
        <v>1630</v>
      </c>
      <c r="J25" s="620"/>
      <c r="K25" s="620"/>
      <c r="L25" s="620"/>
      <c r="M25" s="620"/>
      <c r="N25" s="620"/>
      <c r="O25" s="620"/>
      <c r="P25" s="620"/>
      <c r="Q25" s="620"/>
      <c r="R25" s="620"/>
      <c r="S25" s="620"/>
      <c r="T25" s="620"/>
      <c r="U25" s="620"/>
      <c r="V25" s="620"/>
      <c r="W25" s="620"/>
      <c r="X25" s="620"/>
      <c r="Y25" s="620"/>
      <c r="Z25" s="620"/>
      <c r="AA25" s="620"/>
      <c r="AB25" s="620"/>
    </row>
    <row r="26" spans="1:31" ht="25" customHeight="1" x14ac:dyDescent="0.35">
      <c r="A26" s="671"/>
      <c r="B26" s="776"/>
      <c r="C26" s="777"/>
      <c r="D26" s="777"/>
      <c r="E26" s="777"/>
      <c r="F26" s="777"/>
      <c r="G26" s="777"/>
      <c r="H26" s="778"/>
      <c r="I26" s="619" t="s">
        <v>1631</v>
      </c>
      <c r="J26" s="620"/>
      <c r="K26" s="620"/>
      <c r="L26" s="620"/>
      <c r="M26" s="620"/>
      <c r="N26" s="620"/>
      <c r="O26" s="620"/>
      <c r="P26" s="620"/>
      <c r="Q26" s="620"/>
      <c r="R26" s="620"/>
      <c r="S26" s="620"/>
      <c r="T26" s="620"/>
      <c r="U26" s="620"/>
      <c r="V26" s="620"/>
      <c r="W26" s="620"/>
      <c r="X26" s="620"/>
      <c r="Y26" s="620"/>
      <c r="Z26" s="620"/>
      <c r="AA26" s="620"/>
      <c r="AB26" s="620"/>
    </row>
    <row r="27" spans="1:31" x14ac:dyDescent="0.35">
      <c r="A27" s="671"/>
      <c r="B27" s="776"/>
      <c r="C27" s="777"/>
      <c r="D27" s="777"/>
      <c r="E27" s="777"/>
      <c r="F27" s="777"/>
      <c r="G27" s="777"/>
      <c r="H27" s="778"/>
      <c r="I27" s="619" t="s">
        <v>1632</v>
      </c>
      <c r="J27" s="620"/>
      <c r="K27" s="620"/>
      <c r="L27" s="620"/>
      <c r="M27" s="620"/>
      <c r="N27" s="620"/>
      <c r="O27" s="620"/>
      <c r="P27" s="620"/>
      <c r="Q27" s="620"/>
      <c r="R27" s="620"/>
      <c r="S27" s="620"/>
      <c r="T27" s="620"/>
      <c r="U27" s="620"/>
      <c r="V27" s="620"/>
      <c r="W27" s="620"/>
      <c r="X27" s="620"/>
      <c r="Y27" s="620"/>
      <c r="Z27" s="620"/>
      <c r="AA27" s="620"/>
      <c r="AB27" s="620"/>
      <c r="AE27" s="113" t="s">
        <v>583</v>
      </c>
    </row>
    <row r="28" spans="1:31" ht="10.5" customHeight="1" x14ac:dyDescent="0.35">
      <c r="A28" s="671"/>
      <c r="B28" s="776"/>
      <c r="C28" s="777"/>
      <c r="D28" s="777"/>
      <c r="E28" s="777"/>
      <c r="F28" s="777"/>
      <c r="G28" s="777"/>
      <c r="H28" s="778"/>
      <c r="I28" s="733"/>
      <c r="J28" s="734"/>
      <c r="K28" s="734"/>
      <c r="L28" s="734"/>
      <c r="M28" s="734"/>
      <c r="N28" s="734"/>
      <c r="O28" s="734"/>
      <c r="P28" s="734"/>
      <c r="Q28" s="734"/>
      <c r="R28" s="734"/>
      <c r="S28" s="734"/>
      <c r="T28" s="734"/>
      <c r="U28" s="734"/>
      <c r="V28" s="734"/>
      <c r="W28" s="734"/>
      <c r="X28" s="734"/>
      <c r="Y28" s="734"/>
      <c r="Z28" s="734"/>
      <c r="AA28" s="734"/>
      <c r="AB28" s="734"/>
    </row>
    <row r="29" spans="1:31" x14ac:dyDescent="0.35">
      <c r="A29" s="671"/>
      <c r="B29" s="776"/>
      <c r="C29" s="777"/>
      <c r="D29" s="777"/>
      <c r="E29" s="777"/>
      <c r="F29" s="777"/>
      <c r="G29" s="777"/>
      <c r="H29" s="778"/>
      <c r="I29" s="619" t="s">
        <v>1633</v>
      </c>
      <c r="J29" s="620"/>
      <c r="K29" s="620"/>
      <c r="L29" s="620"/>
      <c r="M29" s="620"/>
      <c r="N29" s="620"/>
      <c r="O29" s="620"/>
      <c r="P29" s="620"/>
      <c r="Q29" s="620"/>
      <c r="R29" s="620"/>
      <c r="S29" s="620"/>
      <c r="T29" s="620"/>
      <c r="U29" s="620"/>
      <c r="V29" s="620"/>
      <c r="W29" s="620"/>
      <c r="X29" s="620"/>
      <c r="Y29" s="620"/>
      <c r="Z29" s="620"/>
      <c r="AA29" s="620"/>
      <c r="AB29" s="620"/>
    </row>
    <row r="30" spans="1:31" ht="15" customHeight="1" thickBot="1" x14ac:dyDescent="0.4">
      <c r="A30" s="671"/>
      <c r="B30" s="491"/>
      <c r="C30" s="492"/>
      <c r="D30" s="492"/>
      <c r="E30" s="492"/>
      <c r="F30" s="492"/>
      <c r="G30" s="492"/>
      <c r="H30" s="493"/>
      <c r="I30" s="669" t="s">
        <v>1634</v>
      </c>
      <c r="J30" s="670"/>
      <c r="K30" s="670"/>
      <c r="L30" s="670"/>
      <c r="M30" s="670"/>
      <c r="N30" s="670"/>
      <c r="O30" s="670"/>
      <c r="P30" s="670"/>
      <c r="Q30" s="670"/>
      <c r="R30" s="670"/>
      <c r="S30" s="670"/>
      <c r="T30" s="670"/>
      <c r="U30" s="670"/>
      <c r="V30" s="670"/>
      <c r="W30" s="670"/>
      <c r="X30" s="670"/>
      <c r="Y30" s="670"/>
      <c r="Z30" s="670"/>
      <c r="AA30" s="670"/>
      <c r="AB30" s="670"/>
    </row>
    <row r="31" spans="1:31" ht="14.25" customHeight="1" thickBot="1" x14ac:dyDescent="0.4">
      <c r="A31" s="280"/>
      <c r="B31" s="486"/>
      <c r="C31" s="487"/>
      <c r="D31" s="487"/>
      <c r="E31" s="487"/>
      <c r="F31" s="487"/>
      <c r="G31" s="487"/>
      <c r="H31" s="487"/>
      <c r="I31" s="487"/>
      <c r="J31" s="487"/>
      <c r="K31" s="487"/>
      <c r="L31" s="487"/>
      <c r="M31" s="487"/>
      <c r="N31" s="487"/>
      <c r="O31" s="487"/>
      <c r="P31" s="487"/>
      <c r="Q31" s="487"/>
      <c r="R31" s="487"/>
      <c r="S31" s="487"/>
      <c r="T31" s="487"/>
      <c r="U31" s="487"/>
      <c r="V31" s="487"/>
      <c r="W31" s="487"/>
      <c r="X31" s="487"/>
      <c r="Y31" s="487"/>
      <c r="Z31" s="487"/>
      <c r="AA31" s="487"/>
      <c r="AB31" s="487"/>
    </row>
    <row r="32" spans="1:31" ht="15" customHeight="1" thickBot="1" x14ac:dyDescent="0.4">
      <c r="A32" s="280"/>
      <c r="B32" s="500" t="s">
        <v>268</v>
      </c>
      <c r="C32" s="501"/>
      <c r="D32" s="501"/>
      <c r="E32" s="501"/>
      <c r="F32" s="501"/>
      <c r="G32" s="501"/>
      <c r="H32" s="501"/>
      <c r="I32" s="501"/>
      <c r="J32" s="501"/>
      <c r="K32" s="501"/>
      <c r="L32" s="501"/>
      <c r="M32" s="223"/>
      <c r="N32" s="500" t="s">
        <v>24</v>
      </c>
      <c r="O32" s="501"/>
      <c r="P32" s="501"/>
      <c r="Q32" s="501"/>
      <c r="R32" s="501"/>
      <c r="S32" s="501"/>
      <c r="T32" s="501"/>
      <c r="U32" s="501"/>
      <c r="V32" s="501"/>
      <c r="W32" s="501"/>
      <c r="X32" s="501"/>
      <c r="Y32" s="501"/>
      <c r="Z32" s="501"/>
      <c r="AA32" s="501"/>
      <c r="AB32" s="501"/>
    </row>
    <row r="33" spans="1:28" ht="15" thickBot="1" x14ac:dyDescent="0.4">
      <c r="A33" s="280"/>
      <c r="B33" s="483" t="s">
        <v>582</v>
      </c>
      <c r="C33" s="484"/>
      <c r="D33" s="484"/>
      <c r="E33" s="484"/>
      <c r="F33" s="484"/>
      <c r="G33" s="484"/>
      <c r="H33" s="484"/>
      <c r="I33" s="484"/>
      <c r="J33" s="484"/>
      <c r="K33" s="484"/>
      <c r="L33" s="484"/>
      <c r="M33" s="484"/>
      <c r="N33" s="485" t="s">
        <v>1571</v>
      </c>
      <c r="O33" s="485"/>
      <c r="P33" s="485"/>
      <c r="Q33" s="485"/>
      <c r="R33" s="485"/>
      <c r="S33" s="485"/>
      <c r="T33" s="485"/>
      <c r="U33" s="485"/>
      <c r="V33" s="485"/>
      <c r="W33" s="485"/>
      <c r="X33" s="485"/>
      <c r="Y33" s="485"/>
      <c r="Z33" s="485"/>
      <c r="AA33" s="485"/>
      <c r="AB33" s="485"/>
    </row>
    <row r="34" spans="1:28" s="60" customFormat="1" ht="15" customHeight="1" thickBot="1" x14ac:dyDescent="0.4">
      <c r="A34" s="280"/>
      <c r="B34" s="486"/>
      <c r="C34" s="487"/>
      <c r="D34" s="487"/>
      <c r="E34" s="487"/>
      <c r="F34" s="487"/>
      <c r="G34" s="487"/>
      <c r="H34" s="487"/>
      <c r="I34" s="487"/>
      <c r="J34" s="487"/>
      <c r="K34" s="487"/>
      <c r="L34" s="487"/>
      <c r="M34" s="487"/>
      <c r="N34" s="487"/>
      <c r="O34" s="487"/>
      <c r="P34" s="487"/>
      <c r="Q34" s="487"/>
      <c r="R34" s="487"/>
      <c r="S34" s="487"/>
      <c r="T34" s="487"/>
      <c r="U34" s="487"/>
      <c r="V34" s="487"/>
      <c r="W34" s="487"/>
      <c r="X34" s="487"/>
      <c r="Y34" s="487"/>
      <c r="Z34" s="487"/>
      <c r="AA34" s="487"/>
      <c r="AB34" s="487"/>
    </row>
    <row r="35" spans="1:28" s="60" customFormat="1" ht="27.5" customHeight="1" thickBot="1" x14ac:dyDescent="0.4">
      <c r="A35" s="280"/>
      <c r="B35" s="488" t="s">
        <v>839</v>
      </c>
      <c r="C35" s="489"/>
      <c r="D35" s="489"/>
      <c r="E35" s="489"/>
      <c r="F35" s="489"/>
      <c r="G35" s="489"/>
      <c r="H35" s="490"/>
      <c r="I35" s="667">
        <v>4</v>
      </c>
      <c r="J35" s="668"/>
      <c r="K35" s="668"/>
      <c r="L35" s="782"/>
      <c r="M35" s="500" t="s">
        <v>22</v>
      </c>
      <c r="N35" s="501"/>
      <c r="O35" s="501"/>
      <c r="P35" s="501"/>
      <c r="Q35" s="501"/>
      <c r="R35" s="501"/>
      <c r="S35" s="501"/>
      <c r="T35" s="501"/>
      <c r="U35" s="501"/>
      <c r="V35" s="501"/>
      <c r="W35" s="502"/>
      <c r="X35" s="500" t="s">
        <v>18</v>
      </c>
      <c r="Y35" s="501"/>
      <c r="Z35" s="501"/>
      <c r="AA35" s="501"/>
      <c r="AB35" s="501"/>
    </row>
    <row r="36" spans="1:28" s="60" customFormat="1" ht="50" customHeight="1" thickBot="1" x14ac:dyDescent="0.4">
      <c r="A36" s="280"/>
      <c r="B36" s="491"/>
      <c r="C36" s="492"/>
      <c r="D36" s="492"/>
      <c r="E36" s="492"/>
      <c r="F36" s="492"/>
      <c r="G36" s="492"/>
      <c r="H36" s="493"/>
      <c r="I36" s="669"/>
      <c r="J36" s="670"/>
      <c r="K36" s="670"/>
      <c r="L36" s="783"/>
      <c r="M36" s="1248" t="s">
        <v>581</v>
      </c>
      <c r="N36" s="1249"/>
      <c r="O36" s="1249"/>
      <c r="P36" s="1249"/>
      <c r="Q36" s="1249"/>
      <c r="R36" s="1249"/>
      <c r="S36" s="1249"/>
      <c r="T36" s="1249"/>
      <c r="U36" s="1249"/>
      <c r="V36" s="1249"/>
      <c r="W36" s="2338"/>
      <c r="X36" s="483" t="s">
        <v>123</v>
      </c>
      <c r="Y36" s="484"/>
      <c r="Z36" s="484"/>
      <c r="AA36" s="484"/>
      <c r="AB36" s="484"/>
    </row>
    <row r="37" spans="1:28" s="60" customFormat="1" ht="11.5" customHeight="1" thickBot="1" x14ac:dyDescent="0.4">
      <c r="A37" s="280"/>
      <c r="B37" s="486"/>
      <c r="C37" s="487"/>
      <c r="D37" s="487"/>
      <c r="E37" s="487"/>
      <c r="F37" s="487"/>
      <c r="G37" s="487"/>
      <c r="H37" s="487"/>
      <c r="I37" s="487"/>
      <c r="J37" s="487"/>
      <c r="K37" s="487"/>
      <c r="L37" s="487"/>
      <c r="M37" s="487"/>
      <c r="N37" s="487"/>
      <c r="O37" s="487"/>
      <c r="P37" s="487"/>
      <c r="Q37" s="487"/>
      <c r="R37" s="487"/>
      <c r="S37" s="487"/>
      <c r="T37" s="487"/>
      <c r="U37" s="487"/>
      <c r="V37" s="487"/>
      <c r="W37" s="487"/>
      <c r="X37" s="487"/>
      <c r="Y37" s="487"/>
      <c r="Z37" s="487"/>
      <c r="AA37" s="487"/>
      <c r="AB37" s="487"/>
    </row>
    <row r="38" spans="1:28" s="60" customFormat="1" ht="15" thickBot="1" x14ac:dyDescent="0.4">
      <c r="A38" s="280"/>
      <c r="B38" s="560" t="s">
        <v>842</v>
      </c>
      <c r="C38" s="561"/>
      <c r="D38" s="561"/>
      <c r="E38" s="561"/>
      <c r="F38" s="561"/>
      <c r="G38" s="561"/>
      <c r="H38" s="561"/>
      <c r="I38" s="561"/>
      <c r="J38" s="562"/>
      <c r="K38" s="569" t="s">
        <v>35</v>
      </c>
      <c r="L38" s="570"/>
      <c r="M38" s="570"/>
      <c r="N38" s="570"/>
      <c r="O38" s="570"/>
      <c r="P38" s="570"/>
      <c r="Q38" s="570"/>
      <c r="R38" s="571"/>
      <c r="S38" s="572" t="s">
        <v>36</v>
      </c>
      <c r="T38" s="573"/>
      <c r="U38" s="573"/>
      <c r="V38" s="573"/>
      <c r="W38" s="574"/>
      <c r="X38" s="575" t="s">
        <v>37</v>
      </c>
      <c r="Y38" s="576"/>
      <c r="Z38" s="576"/>
      <c r="AA38" s="576"/>
      <c r="AB38" s="576"/>
    </row>
    <row r="39" spans="1:28" s="60" customFormat="1" ht="15.75" customHeight="1" x14ac:dyDescent="0.35">
      <c r="A39" s="280"/>
      <c r="B39" s="563"/>
      <c r="C39" s="564"/>
      <c r="D39" s="564"/>
      <c r="E39" s="564"/>
      <c r="F39" s="564"/>
      <c r="G39" s="564"/>
      <c r="H39" s="564"/>
      <c r="I39" s="564"/>
      <c r="J39" s="565"/>
      <c r="K39" s="577" t="s">
        <v>38</v>
      </c>
      <c r="L39" s="578"/>
      <c r="M39" s="578"/>
      <c r="N39" s="579"/>
      <c r="O39" s="580" t="s">
        <v>39</v>
      </c>
      <c r="P39" s="578"/>
      <c r="Q39" s="578"/>
      <c r="R39" s="579"/>
      <c r="S39" s="580" t="s">
        <v>38</v>
      </c>
      <c r="T39" s="579"/>
      <c r="U39" s="580" t="s">
        <v>39</v>
      </c>
      <c r="V39" s="578"/>
      <c r="W39" s="579"/>
      <c r="X39" s="506" t="s">
        <v>38</v>
      </c>
      <c r="Y39" s="507"/>
      <c r="Z39" s="506" t="s">
        <v>39</v>
      </c>
      <c r="AA39" s="581"/>
      <c r="AB39" s="507"/>
    </row>
    <row r="40" spans="1:28" s="60" customFormat="1" ht="18.5" customHeight="1" thickBot="1" x14ac:dyDescent="0.4">
      <c r="A40" s="280"/>
      <c r="B40" s="566"/>
      <c r="C40" s="567"/>
      <c r="D40" s="567"/>
      <c r="E40" s="567"/>
      <c r="F40" s="567"/>
      <c r="G40" s="567"/>
      <c r="H40" s="567"/>
      <c r="I40" s="567"/>
      <c r="J40" s="568"/>
      <c r="K40" s="582">
        <v>0</v>
      </c>
      <c r="L40" s="583"/>
      <c r="M40" s="583"/>
      <c r="N40" s="584"/>
      <c r="O40" s="749">
        <v>2.5</v>
      </c>
      <c r="P40" s="583"/>
      <c r="Q40" s="583"/>
      <c r="R40" s="584"/>
      <c r="S40" s="749">
        <v>2.6</v>
      </c>
      <c r="T40" s="584"/>
      <c r="U40" s="749">
        <v>3.9</v>
      </c>
      <c r="V40" s="583"/>
      <c r="W40" s="584"/>
      <c r="X40" s="749">
        <v>4</v>
      </c>
      <c r="Y40" s="584"/>
      <c r="Z40" s="749">
        <v>5</v>
      </c>
      <c r="AA40" s="583"/>
      <c r="AB40" s="584"/>
    </row>
    <row r="41" spans="1:28" s="60" customFormat="1" ht="15" thickBot="1" x14ac:dyDescent="0.4">
      <c r="A41" s="280"/>
      <c r="B41" s="486"/>
      <c r="C41" s="487"/>
      <c r="D41" s="487"/>
      <c r="E41" s="487"/>
      <c r="F41" s="487"/>
      <c r="G41" s="487"/>
      <c r="H41" s="487"/>
      <c r="I41" s="487"/>
      <c r="J41" s="487"/>
      <c r="K41" s="487"/>
      <c r="L41" s="487"/>
      <c r="M41" s="487"/>
      <c r="N41" s="487"/>
      <c r="O41" s="487"/>
      <c r="P41" s="487"/>
      <c r="Q41" s="487"/>
      <c r="R41" s="487"/>
      <c r="S41" s="487"/>
      <c r="T41" s="487"/>
      <c r="U41" s="487"/>
      <c r="V41" s="487"/>
      <c r="W41" s="487"/>
      <c r="X41" s="487"/>
      <c r="Y41" s="487"/>
      <c r="Z41" s="487"/>
      <c r="AA41" s="487"/>
      <c r="AB41" s="487"/>
    </row>
    <row r="42" spans="1:28" s="60" customFormat="1" ht="14.5" customHeight="1" thickBot="1" x14ac:dyDescent="0.4">
      <c r="A42" s="437"/>
      <c r="B42" s="488" t="s">
        <v>40</v>
      </c>
      <c r="C42" s="489"/>
      <c r="D42" s="489"/>
      <c r="E42" s="489"/>
      <c r="F42" s="489"/>
      <c r="G42" s="489"/>
      <c r="H42" s="489"/>
      <c r="I42" s="489"/>
      <c r="J42" s="489"/>
      <c r="K42" s="489"/>
      <c r="L42" s="489"/>
      <c r="M42" s="489"/>
      <c r="N42" s="489"/>
      <c r="O42" s="489"/>
      <c r="P42" s="489"/>
      <c r="Q42" s="489"/>
      <c r="R42" s="489"/>
      <c r="S42" s="489"/>
      <c r="T42" s="489"/>
      <c r="U42" s="489"/>
      <c r="V42" s="489"/>
      <c r="W42" s="489"/>
      <c r="X42" s="489"/>
      <c r="Y42" s="489"/>
      <c r="Z42" s="489"/>
      <c r="AA42" s="489"/>
      <c r="AB42" s="489"/>
    </row>
    <row r="43" spans="1:28" ht="56" x14ac:dyDescent="0.35">
      <c r="A43" s="437"/>
      <c r="B43" s="557" t="s">
        <v>41</v>
      </c>
      <c r="C43" s="558"/>
      <c r="D43" s="558"/>
      <c r="E43" s="558"/>
      <c r="F43" s="558"/>
      <c r="G43" s="559"/>
      <c r="H43" s="270" t="s">
        <v>1635</v>
      </c>
      <c r="I43" s="224" t="s">
        <v>584</v>
      </c>
      <c r="J43" s="268" t="s">
        <v>42</v>
      </c>
      <c r="K43" s="557" t="s">
        <v>43</v>
      </c>
      <c r="L43" s="558"/>
      <c r="M43" s="558"/>
      <c r="N43" s="558"/>
      <c r="O43" s="558"/>
      <c r="P43" s="558"/>
      <c r="Q43" s="558"/>
      <c r="R43" s="558"/>
      <c r="S43" s="558"/>
      <c r="T43" s="558"/>
      <c r="U43" s="558"/>
      <c r="V43" s="558"/>
      <c r="W43" s="558"/>
      <c r="X43" s="558"/>
      <c r="Y43" s="558"/>
      <c r="Z43" s="558"/>
      <c r="AA43" s="558"/>
      <c r="AB43" s="559"/>
    </row>
    <row r="44" spans="1:28" ht="28" customHeight="1" x14ac:dyDescent="0.35">
      <c r="A44" s="591"/>
      <c r="B44" s="1181" t="s">
        <v>573</v>
      </c>
      <c r="C44" s="1182"/>
      <c r="D44" s="1182"/>
      <c r="E44" s="1182"/>
      <c r="F44" s="1182"/>
      <c r="G44" s="1187"/>
      <c r="H44" s="625">
        <v>26</v>
      </c>
      <c r="I44" s="628">
        <v>6</v>
      </c>
      <c r="J44" s="2550">
        <v>4.3600000000000003</v>
      </c>
      <c r="K44" s="616" t="s">
        <v>1636</v>
      </c>
      <c r="L44" s="617"/>
      <c r="M44" s="617"/>
      <c r="N44" s="617"/>
      <c r="O44" s="617"/>
      <c r="P44" s="617"/>
      <c r="Q44" s="617"/>
      <c r="R44" s="617"/>
      <c r="S44" s="617"/>
      <c r="T44" s="617"/>
      <c r="U44" s="617"/>
      <c r="V44" s="617"/>
      <c r="W44" s="617"/>
      <c r="X44" s="617"/>
      <c r="Y44" s="617"/>
      <c r="Z44" s="617"/>
      <c r="AA44" s="617"/>
      <c r="AB44" s="618"/>
    </row>
    <row r="45" spans="1:28" x14ac:dyDescent="0.35">
      <c r="A45" s="591"/>
      <c r="B45" s="795"/>
      <c r="C45" s="796"/>
      <c r="D45" s="796"/>
      <c r="E45" s="796"/>
      <c r="F45" s="796"/>
      <c r="G45" s="1188"/>
      <c r="H45" s="626"/>
      <c r="I45" s="629"/>
      <c r="J45" s="2551"/>
      <c r="K45" s="585"/>
      <c r="L45" s="586"/>
      <c r="M45" s="586"/>
      <c r="N45" s="586"/>
      <c r="O45" s="586"/>
      <c r="P45" s="586"/>
      <c r="Q45" s="586"/>
      <c r="R45" s="586"/>
      <c r="S45" s="586"/>
      <c r="T45" s="586"/>
      <c r="U45" s="586"/>
      <c r="V45" s="586"/>
      <c r="W45" s="586"/>
      <c r="X45" s="586"/>
      <c r="Y45" s="586"/>
      <c r="Z45" s="586"/>
      <c r="AA45" s="586"/>
      <c r="AB45" s="587"/>
    </row>
    <row r="46" spans="1:28" x14ac:dyDescent="0.35">
      <c r="A46" s="591"/>
      <c r="B46" s="795"/>
      <c r="C46" s="796"/>
      <c r="D46" s="796"/>
      <c r="E46" s="796"/>
      <c r="F46" s="796"/>
      <c r="G46" s="1188"/>
      <c r="H46" s="626"/>
      <c r="I46" s="629"/>
      <c r="J46" s="2551"/>
      <c r="K46" s="2547" t="s">
        <v>1637</v>
      </c>
      <c r="L46" s="2548"/>
      <c r="M46" s="2548"/>
      <c r="N46" s="2548"/>
      <c r="O46" s="2548"/>
      <c r="P46" s="2548"/>
      <c r="Q46" s="2548"/>
      <c r="R46" s="2548"/>
      <c r="S46" s="2548"/>
      <c r="T46" s="2548"/>
      <c r="U46" s="2548"/>
      <c r="V46" s="2548"/>
      <c r="W46" s="2548"/>
      <c r="X46" s="2548"/>
      <c r="Y46" s="2548"/>
      <c r="Z46" s="2548"/>
      <c r="AA46" s="2548"/>
      <c r="AB46" s="2549"/>
    </row>
    <row r="47" spans="1:28" x14ac:dyDescent="0.35">
      <c r="A47" s="591"/>
      <c r="B47" s="795"/>
      <c r="C47" s="796"/>
      <c r="D47" s="796"/>
      <c r="E47" s="796"/>
      <c r="F47" s="796"/>
      <c r="G47" s="1188"/>
      <c r="H47" s="626"/>
      <c r="I47" s="629"/>
      <c r="J47" s="2551"/>
      <c r="K47" s="619" t="s">
        <v>1638</v>
      </c>
      <c r="L47" s="620"/>
      <c r="M47" s="620"/>
      <c r="N47" s="620"/>
      <c r="O47" s="620"/>
      <c r="P47" s="620"/>
      <c r="Q47" s="620"/>
      <c r="R47" s="620"/>
      <c r="S47" s="620"/>
      <c r="T47" s="620"/>
      <c r="U47" s="620"/>
      <c r="V47" s="620"/>
      <c r="W47" s="620"/>
      <c r="X47" s="620"/>
      <c r="Y47" s="620"/>
      <c r="Z47" s="620"/>
      <c r="AA47" s="620"/>
      <c r="AB47" s="621"/>
    </row>
    <row r="48" spans="1:28" x14ac:dyDescent="0.35">
      <c r="A48" s="591"/>
      <c r="B48" s="795"/>
      <c r="C48" s="796"/>
      <c r="D48" s="796"/>
      <c r="E48" s="796"/>
      <c r="F48" s="796"/>
      <c r="G48" s="1188"/>
      <c r="H48" s="626"/>
      <c r="I48" s="629"/>
      <c r="J48" s="2551"/>
      <c r="K48" s="619" t="s">
        <v>1639</v>
      </c>
      <c r="L48" s="620"/>
      <c r="M48" s="620"/>
      <c r="N48" s="620"/>
      <c r="O48" s="620"/>
      <c r="P48" s="620"/>
      <c r="Q48" s="620"/>
      <c r="R48" s="620"/>
      <c r="S48" s="620"/>
      <c r="T48" s="620"/>
      <c r="U48" s="620"/>
      <c r="V48" s="620"/>
      <c r="W48" s="620"/>
      <c r="X48" s="620"/>
      <c r="Y48" s="620"/>
      <c r="Z48" s="620"/>
      <c r="AA48" s="620"/>
      <c r="AB48" s="621"/>
    </row>
    <row r="49" spans="1:28" ht="28" customHeight="1" x14ac:dyDescent="0.35">
      <c r="A49" s="591"/>
      <c r="B49" s="795"/>
      <c r="C49" s="796"/>
      <c r="D49" s="796"/>
      <c r="E49" s="796"/>
      <c r="F49" s="796"/>
      <c r="G49" s="1188"/>
      <c r="H49" s="626"/>
      <c r="I49" s="629"/>
      <c r="J49" s="2551"/>
      <c r="K49" s="619" t="s">
        <v>1640</v>
      </c>
      <c r="L49" s="620"/>
      <c r="M49" s="620"/>
      <c r="N49" s="620"/>
      <c r="O49" s="620"/>
      <c r="P49" s="620"/>
      <c r="Q49" s="620"/>
      <c r="R49" s="620"/>
      <c r="S49" s="620"/>
      <c r="T49" s="620"/>
      <c r="U49" s="620"/>
      <c r="V49" s="620"/>
      <c r="W49" s="620"/>
      <c r="X49" s="620"/>
      <c r="Y49" s="620"/>
      <c r="Z49" s="620"/>
      <c r="AA49" s="620"/>
      <c r="AB49" s="621"/>
    </row>
    <row r="50" spans="1:28" ht="28" customHeight="1" x14ac:dyDescent="0.35">
      <c r="A50" s="591"/>
      <c r="B50" s="795"/>
      <c r="C50" s="796"/>
      <c r="D50" s="796"/>
      <c r="E50" s="796"/>
      <c r="F50" s="796"/>
      <c r="G50" s="1188"/>
      <c r="H50" s="626"/>
      <c r="I50" s="629"/>
      <c r="J50" s="2551"/>
      <c r="K50" s="619" t="s">
        <v>1641</v>
      </c>
      <c r="L50" s="620"/>
      <c r="M50" s="620"/>
      <c r="N50" s="620"/>
      <c r="O50" s="620"/>
      <c r="P50" s="620"/>
      <c r="Q50" s="620"/>
      <c r="R50" s="620"/>
      <c r="S50" s="620"/>
      <c r="T50" s="620"/>
      <c r="U50" s="620"/>
      <c r="V50" s="620"/>
      <c r="W50" s="620"/>
      <c r="X50" s="620"/>
      <c r="Y50" s="620"/>
      <c r="Z50" s="620"/>
      <c r="AA50" s="620"/>
      <c r="AB50" s="621"/>
    </row>
    <row r="51" spans="1:28" ht="84" customHeight="1" x14ac:dyDescent="0.35">
      <c r="A51" s="591"/>
      <c r="B51" s="795"/>
      <c r="C51" s="796"/>
      <c r="D51" s="796"/>
      <c r="E51" s="796"/>
      <c r="F51" s="796"/>
      <c r="G51" s="1188"/>
      <c r="H51" s="626"/>
      <c r="I51" s="629"/>
      <c r="J51" s="2551"/>
      <c r="K51" s="619" t="s">
        <v>1642</v>
      </c>
      <c r="L51" s="620"/>
      <c r="M51" s="620"/>
      <c r="N51" s="620"/>
      <c r="O51" s="620"/>
      <c r="P51" s="620"/>
      <c r="Q51" s="620"/>
      <c r="R51" s="620"/>
      <c r="S51" s="620"/>
      <c r="T51" s="620"/>
      <c r="U51" s="620"/>
      <c r="V51" s="620"/>
      <c r="W51" s="620"/>
      <c r="X51" s="620"/>
      <c r="Y51" s="620"/>
      <c r="Z51" s="620"/>
      <c r="AA51" s="620"/>
      <c r="AB51" s="621"/>
    </row>
    <row r="52" spans="1:28" ht="42" customHeight="1" x14ac:dyDescent="0.35">
      <c r="A52" s="591"/>
      <c r="B52" s="1184"/>
      <c r="C52" s="1185"/>
      <c r="D52" s="1185"/>
      <c r="E52" s="1185"/>
      <c r="F52" s="1185"/>
      <c r="G52" s="1189"/>
      <c r="H52" s="627"/>
      <c r="I52" s="630"/>
      <c r="J52" s="2552"/>
      <c r="K52" s="622" t="s">
        <v>1643</v>
      </c>
      <c r="L52" s="623"/>
      <c r="M52" s="623"/>
      <c r="N52" s="623"/>
      <c r="O52" s="623"/>
      <c r="P52" s="623"/>
      <c r="Q52" s="623"/>
      <c r="R52" s="623"/>
      <c r="S52" s="623"/>
      <c r="T52" s="623"/>
      <c r="U52" s="623"/>
      <c r="V52" s="623"/>
      <c r="W52" s="623"/>
      <c r="X52" s="623"/>
      <c r="Y52" s="623"/>
      <c r="Z52" s="623"/>
      <c r="AA52" s="623"/>
      <c r="AB52" s="624"/>
    </row>
    <row r="53" spans="1:28" ht="28" customHeight="1" x14ac:dyDescent="0.35">
      <c r="A53" s="591"/>
      <c r="B53" s="1181" t="s">
        <v>574</v>
      </c>
      <c r="C53" s="1182"/>
      <c r="D53" s="1182"/>
      <c r="E53" s="1182"/>
      <c r="F53" s="1182"/>
      <c r="G53" s="1187"/>
      <c r="H53" s="625">
        <v>18</v>
      </c>
      <c r="I53" s="628">
        <v>4</v>
      </c>
      <c r="J53" s="628">
        <v>4.57</v>
      </c>
      <c r="K53" s="616" t="s">
        <v>1644</v>
      </c>
      <c r="L53" s="617"/>
      <c r="M53" s="617"/>
      <c r="N53" s="617"/>
      <c r="O53" s="617"/>
      <c r="P53" s="617"/>
      <c r="Q53" s="617"/>
      <c r="R53" s="617"/>
      <c r="S53" s="617"/>
      <c r="T53" s="617"/>
      <c r="U53" s="617"/>
      <c r="V53" s="617"/>
      <c r="W53" s="617"/>
      <c r="X53" s="617"/>
      <c r="Y53" s="617"/>
      <c r="Z53" s="617"/>
      <c r="AA53" s="617"/>
      <c r="AB53" s="618"/>
    </row>
    <row r="54" spans="1:28" x14ac:dyDescent="0.35">
      <c r="A54" s="591"/>
      <c r="B54" s="795"/>
      <c r="C54" s="796"/>
      <c r="D54" s="796"/>
      <c r="E54" s="796"/>
      <c r="F54" s="796"/>
      <c r="G54" s="1188"/>
      <c r="H54" s="626"/>
      <c r="I54" s="629"/>
      <c r="J54" s="629"/>
      <c r="K54" s="585"/>
      <c r="L54" s="586"/>
      <c r="M54" s="586"/>
      <c r="N54" s="586"/>
      <c r="O54" s="586"/>
      <c r="P54" s="586"/>
      <c r="Q54" s="586"/>
      <c r="R54" s="586"/>
      <c r="S54" s="586"/>
      <c r="T54" s="586"/>
      <c r="U54" s="586"/>
      <c r="V54" s="586"/>
      <c r="W54" s="586"/>
      <c r="X54" s="586"/>
      <c r="Y54" s="586"/>
      <c r="Z54" s="586"/>
      <c r="AA54" s="586"/>
      <c r="AB54" s="587"/>
    </row>
    <row r="55" spans="1:28" x14ac:dyDescent="0.35">
      <c r="A55" s="591"/>
      <c r="B55" s="795"/>
      <c r="C55" s="796"/>
      <c r="D55" s="796"/>
      <c r="E55" s="796"/>
      <c r="F55" s="796"/>
      <c r="G55" s="1188"/>
      <c r="H55" s="626"/>
      <c r="I55" s="629"/>
      <c r="J55" s="629"/>
      <c r="K55" s="2547" t="s">
        <v>1645</v>
      </c>
      <c r="L55" s="2548"/>
      <c r="M55" s="2548"/>
      <c r="N55" s="2548"/>
      <c r="O55" s="2548"/>
      <c r="P55" s="2548"/>
      <c r="Q55" s="2548"/>
      <c r="R55" s="2548"/>
      <c r="S55" s="2548"/>
      <c r="T55" s="2548"/>
      <c r="U55" s="2548"/>
      <c r="V55" s="2548"/>
      <c r="W55" s="2548"/>
      <c r="X55" s="2548"/>
      <c r="Y55" s="2548"/>
      <c r="Z55" s="2548"/>
      <c r="AA55" s="2548"/>
      <c r="AB55" s="2549"/>
    </row>
    <row r="56" spans="1:28" ht="28" customHeight="1" x14ac:dyDescent="0.35">
      <c r="A56" s="591"/>
      <c r="B56" s="795"/>
      <c r="C56" s="796"/>
      <c r="D56" s="796"/>
      <c r="E56" s="796"/>
      <c r="F56" s="796"/>
      <c r="G56" s="1188"/>
      <c r="H56" s="626"/>
      <c r="I56" s="629"/>
      <c r="J56" s="629"/>
      <c r="K56" s="619" t="s">
        <v>1646</v>
      </c>
      <c r="L56" s="620"/>
      <c r="M56" s="620"/>
      <c r="N56" s="620"/>
      <c r="O56" s="620"/>
      <c r="P56" s="620"/>
      <c r="Q56" s="620"/>
      <c r="R56" s="620"/>
      <c r="S56" s="620"/>
      <c r="T56" s="620"/>
      <c r="U56" s="620"/>
      <c r="V56" s="620"/>
      <c r="W56" s="620"/>
      <c r="X56" s="620"/>
      <c r="Y56" s="620"/>
      <c r="Z56" s="620"/>
      <c r="AA56" s="620"/>
      <c r="AB56" s="621"/>
    </row>
    <row r="57" spans="1:28" x14ac:dyDescent="0.35">
      <c r="A57" s="591"/>
      <c r="B57" s="795"/>
      <c r="C57" s="796"/>
      <c r="D57" s="796"/>
      <c r="E57" s="796"/>
      <c r="F57" s="796"/>
      <c r="G57" s="1188"/>
      <c r="H57" s="626"/>
      <c r="I57" s="629"/>
      <c r="J57" s="629"/>
      <c r="K57" s="619" t="s">
        <v>1647</v>
      </c>
      <c r="L57" s="620"/>
      <c r="M57" s="620"/>
      <c r="N57" s="620"/>
      <c r="O57" s="620"/>
      <c r="P57" s="620"/>
      <c r="Q57" s="620"/>
      <c r="R57" s="620"/>
      <c r="S57" s="620"/>
      <c r="T57" s="620"/>
      <c r="U57" s="620"/>
      <c r="V57" s="620"/>
      <c r="W57" s="620"/>
      <c r="X57" s="620"/>
      <c r="Y57" s="620"/>
      <c r="Z57" s="620"/>
      <c r="AA57" s="620"/>
      <c r="AB57" s="621"/>
    </row>
    <row r="58" spans="1:28" x14ac:dyDescent="0.35">
      <c r="A58" s="591"/>
      <c r="B58" s="795"/>
      <c r="C58" s="796"/>
      <c r="D58" s="796"/>
      <c r="E58" s="796"/>
      <c r="F58" s="796"/>
      <c r="G58" s="1188"/>
      <c r="H58" s="626"/>
      <c r="I58" s="629"/>
      <c r="J58" s="629"/>
      <c r="K58" s="619" t="s">
        <v>1648</v>
      </c>
      <c r="L58" s="620"/>
      <c r="M58" s="620"/>
      <c r="N58" s="620"/>
      <c r="O58" s="620"/>
      <c r="P58" s="620"/>
      <c r="Q58" s="620"/>
      <c r="R58" s="620"/>
      <c r="S58" s="620"/>
      <c r="T58" s="620"/>
      <c r="U58" s="620"/>
      <c r="V58" s="620"/>
      <c r="W58" s="620"/>
      <c r="X58" s="620"/>
      <c r="Y58" s="620"/>
      <c r="Z58" s="620"/>
      <c r="AA58" s="620"/>
      <c r="AB58" s="621"/>
    </row>
    <row r="59" spans="1:28" ht="15.5" customHeight="1" thickBot="1" x14ac:dyDescent="0.4">
      <c r="A59" s="591"/>
      <c r="B59" s="1184"/>
      <c r="C59" s="1185"/>
      <c r="D59" s="1185"/>
      <c r="E59" s="1185"/>
      <c r="F59" s="1185"/>
      <c r="G59" s="1189"/>
      <c r="H59" s="627"/>
      <c r="I59" s="630"/>
      <c r="J59" s="820"/>
      <c r="K59" s="622" t="s">
        <v>1649</v>
      </c>
      <c r="L59" s="623"/>
      <c r="M59" s="623"/>
      <c r="N59" s="623"/>
      <c r="O59" s="623"/>
      <c r="P59" s="623"/>
      <c r="Q59" s="623"/>
      <c r="R59" s="623"/>
      <c r="S59" s="623"/>
      <c r="T59" s="623"/>
      <c r="U59" s="623"/>
      <c r="V59" s="623"/>
      <c r="W59" s="623"/>
      <c r="X59" s="623"/>
      <c r="Y59" s="623"/>
      <c r="Z59" s="623"/>
      <c r="AA59" s="623"/>
      <c r="AB59" s="624"/>
    </row>
    <row r="60" spans="1:28" ht="15" thickBot="1" x14ac:dyDescent="0.4">
      <c r="A60" s="437"/>
      <c r="B60" s="661" t="s">
        <v>46</v>
      </c>
      <c r="C60" s="662"/>
      <c r="D60" s="662"/>
      <c r="E60" s="662"/>
      <c r="F60" s="662"/>
      <c r="G60" s="663"/>
      <c r="H60" s="269">
        <v>44</v>
      </c>
      <c r="I60" s="275">
        <v>10</v>
      </c>
      <c r="J60" s="478">
        <v>4.4400000000000004</v>
      </c>
      <c r="K60" s="664"/>
      <c r="L60" s="665"/>
      <c r="M60" s="665"/>
      <c r="N60" s="665"/>
      <c r="O60" s="665"/>
      <c r="P60" s="665"/>
      <c r="Q60" s="665"/>
      <c r="R60" s="665"/>
      <c r="S60" s="665"/>
      <c r="T60" s="665"/>
      <c r="U60" s="665"/>
      <c r="V60" s="665"/>
      <c r="W60" s="665"/>
      <c r="X60" s="665"/>
      <c r="Y60" s="665"/>
      <c r="Z60" s="665"/>
      <c r="AA60" s="665"/>
      <c r="AB60" s="666"/>
    </row>
    <row r="61" spans="1:28" ht="15" thickBot="1" x14ac:dyDescent="0.4">
      <c r="A61" s="437"/>
      <c r="B61" s="486"/>
      <c r="C61" s="487"/>
      <c r="D61" s="487"/>
      <c r="E61" s="487"/>
      <c r="F61" s="487"/>
      <c r="G61" s="487"/>
      <c r="H61" s="487"/>
      <c r="I61" s="487"/>
      <c r="J61" s="487"/>
      <c r="K61" s="487"/>
      <c r="L61" s="487"/>
      <c r="M61" s="487"/>
      <c r="N61" s="487"/>
      <c r="O61" s="487"/>
      <c r="P61" s="487"/>
      <c r="Q61" s="487"/>
      <c r="R61" s="487"/>
      <c r="S61" s="487"/>
      <c r="T61" s="487"/>
      <c r="U61" s="487"/>
      <c r="V61" s="487"/>
      <c r="W61" s="487"/>
      <c r="X61" s="487"/>
      <c r="Y61" s="487"/>
      <c r="Z61" s="487"/>
      <c r="AA61" s="487"/>
      <c r="AB61" s="487"/>
    </row>
    <row r="62" spans="1:28" ht="25" customHeight="1" thickBot="1" x14ac:dyDescent="0.4">
      <c r="A62" s="437"/>
      <c r="B62" s="500" t="s">
        <v>855</v>
      </c>
      <c r="C62" s="501"/>
      <c r="D62" s="501"/>
      <c r="E62" s="501"/>
      <c r="F62" s="501"/>
      <c r="G62" s="501"/>
      <c r="H62" s="501"/>
      <c r="I62" s="501"/>
      <c r="J62" s="501"/>
      <c r="K62" s="501"/>
      <c r="L62" s="501"/>
      <c r="M62" s="501"/>
      <c r="N62" s="501"/>
      <c r="O62" s="501"/>
      <c r="P62" s="501"/>
      <c r="Q62" s="501"/>
      <c r="R62" s="501"/>
      <c r="S62" s="501"/>
      <c r="T62" s="501"/>
      <c r="U62" s="501"/>
      <c r="V62" s="501"/>
      <c r="W62" s="501"/>
      <c r="X62" s="501"/>
      <c r="Y62" s="501"/>
      <c r="Z62" s="501"/>
      <c r="AA62" s="501"/>
      <c r="AB62" s="501"/>
    </row>
    <row r="63" spans="1:28" ht="91.5" customHeight="1" x14ac:dyDescent="0.35">
      <c r="A63" s="280"/>
      <c r="B63" s="667" t="s">
        <v>314</v>
      </c>
      <c r="C63" s="668"/>
      <c r="D63" s="668"/>
      <c r="E63" s="668"/>
      <c r="F63" s="668"/>
      <c r="G63" s="668"/>
      <c r="H63" s="668"/>
      <c r="I63" s="668"/>
      <c r="J63" s="668"/>
      <c r="K63" s="668"/>
      <c r="L63" s="668"/>
      <c r="M63" s="668"/>
      <c r="N63" s="668"/>
      <c r="O63" s="668"/>
      <c r="P63" s="668"/>
      <c r="Q63" s="668"/>
      <c r="R63" s="668"/>
      <c r="S63" s="668"/>
      <c r="T63" s="668"/>
      <c r="U63" s="668"/>
      <c r="V63" s="668"/>
      <c r="W63" s="668"/>
      <c r="X63" s="668"/>
      <c r="Y63" s="668"/>
      <c r="Z63" s="668"/>
      <c r="AA63" s="668"/>
      <c r="AB63" s="668"/>
    </row>
    <row r="64" spans="1:28" x14ac:dyDescent="0.35">
      <c r="A64" s="280"/>
      <c r="B64" s="619"/>
      <c r="C64" s="620"/>
      <c r="D64" s="620"/>
      <c r="E64" s="620"/>
      <c r="F64" s="620"/>
      <c r="G64" s="620"/>
      <c r="H64" s="620"/>
      <c r="I64" s="620"/>
      <c r="J64" s="620"/>
      <c r="K64" s="620"/>
      <c r="L64" s="620"/>
      <c r="M64" s="620"/>
      <c r="N64" s="620"/>
      <c r="O64" s="620"/>
      <c r="P64" s="620"/>
      <c r="Q64" s="620"/>
      <c r="R64" s="620"/>
      <c r="S64" s="620"/>
      <c r="T64" s="620"/>
      <c r="U64" s="620"/>
      <c r="V64" s="620"/>
      <c r="W64" s="620"/>
      <c r="X64" s="620"/>
      <c r="Y64" s="620"/>
      <c r="Z64" s="620"/>
      <c r="AA64" s="620"/>
      <c r="AB64" s="620"/>
    </row>
    <row r="65" spans="1:28" x14ac:dyDescent="0.35">
      <c r="A65" s="280"/>
      <c r="B65" s="619"/>
      <c r="C65" s="620"/>
      <c r="D65" s="620"/>
      <c r="E65" s="620"/>
      <c r="F65" s="620"/>
      <c r="G65" s="620"/>
      <c r="H65" s="620"/>
      <c r="I65" s="620"/>
      <c r="J65" s="620"/>
      <c r="K65" s="620"/>
      <c r="L65" s="620"/>
      <c r="M65" s="620"/>
      <c r="N65" s="620"/>
      <c r="O65" s="620"/>
      <c r="P65" s="620"/>
      <c r="Q65" s="620"/>
      <c r="R65" s="620"/>
      <c r="S65" s="620"/>
      <c r="T65" s="620"/>
      <c r="U65" s="620"/>
      <c r="V65" s="620"/>
      <c r="W65" s="620"/>
      <c r="X65" s="620"/>
      <c r="Y65" s="620"/>
      <c r="Z65" s="620"/>
      <c r="AA65" s="620"/>
      <c r="AB65" s="620"/>
    </row>
    <row r="66" spans="1:28" x14ac:dyDescent="0.35">
      <c r="A66" s="280"/>
      <c r="B66" s="619"/>
      <c r="C66" s="620"/>
      <c r="D66" s="620"/>
      <c r="E66" s="620"/>
      <c r="F66" s="620"/>
      <c r="G66" s="620"/>
      <c r="H66" s="620"/>
      <c r="I66" s="620"/>
      <c r="J66" s="620"/>
      <c r="K66" s="620"/>
      <c r="L66" s="620"/>
      <c r="M66" s="620"/>
      <c r="N66" s="620"/>
      <c r="O66" s="620"/>
      <c r="P66" s="620"/>
      <c r="Q66" s="620"/>
      <c r="R66" s="620"/>
      <c r="S66" s="620"/>
      <c r="T66" s="620"/>
      <c r="U66" s="620"/>
      <c r="V66" s="620"/>
      <c r="W66" s="620"/>
      <c r="X66" s="620"/>
      <c r="Y66" s="620"/>
      <c r="Z66" s="620"/>
      <c r="AA66" s="620"/>
      <c r="AB66" s="620"/>
    </row>
    <row r="67" spans="1:28" x14ac:dyDescent="0.35">
      <c r="A67" s="280"/>
      <c r="B67" s="619"/>
      <c r="C67" s="620"/>
      <c r="D67" s="620"/>
      <c r="E67" s="620"/>
      <c r="F67" s="620"/>
      <c r="G67" s="620"/>
      <c r="H67" s="620"/>
      <c r="I67" s="620"/>
      <c r="J67" s="620"/>
      <c r="K67" s="620"/>
      <c r="L67" s="620"/>
      <c r="M67" s="620"/>
      <c r="N67" s="620"/>
      <c r="O67" s="620"/>
      <c r="P67" s="620"/>
      <c r="Q67" s="620"/>
      <c r="R67" s="620"/>
      <c r="S67" s="620"/>
      <c r="T67" s="620"/>
      <c r="U67" s="620"/>
      <c r="V67" s="620"/>
      <c r="W67" s="620"/>
      <c r="X67" s="620"/>
      <c r="Y67" s="620"/>
      <c r="Z67" s="620"/>
      <c r="AA67" s="620"/>
      <c r="AB67" s="620"/>
    </row>
    <row r="68" spans="1:28" x14ac:dyDescent="0.35">
      <c r="A68" s="280"/>
      <c r="B68" s="619"/>
      <c r="C68" s="620"/>
      <c r="D68" s="620"/>
      <c r="E68" s="620"/>
      <c r="F68" s="620"/>
      <c r="G68" s="620"/>
      <c r="H68" s="620"/>
      <c r="I68" s="620"/>
      <c r="J68" s="620"/>
      <c r="K68" s="620"/>
      <c r="L68" s="620"/>
      <c r="M68" s="620"/>
      <c r="N68" s="620"/>
      <c r="O68" s="620"/>
      <c r="P68" s="620"/>
      <c r="Q68" s="620"/>
      <c r="R68" s="620"/>
      <c r="S68" s="620"/>
      <c r="T68" s="620"/>
      <c r="U68" s="620"/>
      <c r="V68" s="620"/>
      <c r="W68" s="620"/>
      <c r="X68" s="620"/>
      <c r="Y68" s="620"/>
      <c r="Z68" s="620"/>
      <c r="AA68" s="620"/>
      <c r="AB68" s="620"/>
    </row>
    <row r="69" spans="1:28" x14ac:dyDescent="0.35">
      <c r="A69" s="280"/>
      <c r="B69" s="619"/>
      <c r="C69" s="620"/>
      <c r="D69" s="620"/>
      <c r="E69" s="620"/>
      <c r="F69" s="620"/>
      <c r="G69" s="620"/>
      <c r="H69" s="620"/>
      <c r="I69" s="620"/>
      <c r="J69" s="620"/>
      <c r="K69" s="620"/>
      <c r="L69" s="620"/>
      <c r="M69" s="620"/>
      <c r="N69" s="620"/>
      <c r="O69" s="620"/>
      <c r="P69" s="620"/>
      <c r="Q69" s="620"/>
      <c r="R69" s="620"/>
      <c r="S69" s="620"/>
      <c r="T69" s="620"/>
      <c r="U69" s="620"/>
      <c r="V69" s="620"/>
      <c r="W69" s="620"/>
      <c r="X69" s="620"/>
      <c r="Y69" s="620"/>
      <c r="Z69" s="620"/>
      <c r="AA69" s="620"/>
      <c r="AB69" s="620"/>
    </row>
    <row r="70" spans="1:28" x14ac:dyDescent="0.35">
      <c r="A70" s="280"/>
      <c r="B70" s="619"/>
      <c r="C70" s="620"/>
      <c r="D70" s="620"/>
      <c r="E70" s="620"/>
      <c r="F70" s="620"/>
      <c r="G70" s="620"/>
      <c r="H70" s="620"/>
      <c r="I70" s="620"/>
      <c r="J70" s="620"/>
      <c r="K70" s="620"/>
      <c r="L70" s="620"/>
      <c r="M70" s="620"/>
      <c r="N70" s="620"/>
      <c r="O70" s="620"/>
      <c r="P70" s="620"/>
      <c r="Q70" s="620"/>
      <c r="R70" s="620"/>
      <c r="S70" s="620"/>
      <c r="T70" s="620"/>
      <c r="U70" s="620"/>
      <c r="V70" s="620"/>
      <c r="W70" s="620"/>
      <c r="X70" s="620"/>
      <c r="Y70" s="620"/>
      <c r="Z70" s="620"/>
      <c r="AA70" s="620"/>
      <c r="AB70" s="620"/>
    </row>
    <row r="71" spans="1:28" x14ac:dyDescent="0.35">
      <c r="A71" s="280"/>
      <c r="B71" s="619"/>
      <c r="C71" s="620"/>
      <c r="D71" s="620"/>
      <c r="E71" s="620"/>
      <c r="F71" s="620"/>
      <c r="G71" s="620"/>
      <c r="H71" s="620"/>
      <c r="I71" s="620"/>
      <c r="J71" s="620"/>
      <c r="K71" s="620"/>
      <c r="L71" s="620"/>
      <c r="M71" s="620"/>
      <c r="N71" s="620"/>
      <c r="O71" s="620"/>
      <c r="P71" s="620"/>
      <c r="Q71" s="620"/>
      <c r="R71" s="620"/>
      <c r="S71" s="620"/>
      <c r="T71" s="620"/>
      <c r="U71" s="620"/>
      <c r="V71" s="620"/>
      <c r="W71" s="620"/>
      <c r="X71" s="620"/>
      <c r="Y71" s="620"/>
      <c r="Z71" s="620"/>
      <c r="AA71" s="620"/>
      <c r="AB71" s="620"/>
    </row>
    <row r="72" spans="1:28" ht="15" thickBot="1" x14ac:dyDescent="0.4">
      <c r="A72" s="280"/>
      <c r="B72" s="669"/>
      <c r="C72" s="670"/>
      <c r="D72" s="670"/>
      <c r="E72" s="670"/>
      <c r="F72" s="670"/>
      <c r="G72" s="670"/>
      <c r="H72" s="670"/>
      <c r="I72" s="670"/>
      <c r="J72" s="670"/>
      <c r="K72" s="670"/>
      <c r="L72" s="670"/>
      <c r="M72" s="670"/>
      <c r="N72" s="670"/>
      <c r="O72" s="670"/>
      <c r="P72" s="670"/>
      <c r="Q72" s="670"/>
      <c r="R72" s="670"/>
      <c r="S72" s="670"/>
      <c r="T72" s="670"/>
      <c r="U72" s="670"/>
      <c r="V72" s="670"/>
      <c r="W72" s="670"/>
      <c r="X72" s="670"/>
      <c r="Y72" s="670"/>
      <c r="Z72" s="670"/>
      <c r="AA72" s="670"/>
      <c r="AB72" s="670"/>
    </row>
    <row r="73" spans="1:28" ht="15" thickBot="1" x14ac:dyDescent="0.4">
      <c r="A73" s="280"/>
      <c r="B73" s="486"/>
      <c r="C73" s="487"/>
      <c r="D73" s="487"/>
      <c r="E73" s="487"/>
      <c r="F73" s="487"/>
      <c r="G73" s="487"/>
      <c r="H73" s="487"/>
      <c r="I73" s="487"/>
      <c r="J73" s="487"/>
      <c r="K73" s="487"/>
      <c r="L73" s="487"/>
      <c r="M73" s="487"/>
      <c r="N73" s="487"/>
      <c r="O73" s="487"/>
      <c r="P73" s="487"/>
      <c r="Q73" s="487"/>
      <c r="R73" s="487"/>
      <c r="S73" s="487"/>
      <c r="T73" s="487"/>
      <c r="U73" s="487"/>
      <c r="V73" s="487"/>
      <c r="W73" s="487"/>
      <c r="X73" s="487"/>
      <c r="Y73" s="487"/>
      <c r="Z73" s="487"/>
      <c r="AA73" s="487"/>
      <c r="AB73" s="487"/>
    </row>
    <row r="74" spans="1:28" ht="14.5" customHeight="1" x14ac:dyDescent="0.35">
      <c r="A74" s="671"/>
      <c r="B74" s="672" t="s">
        <v>41</v>
      </c>
      <c r="C74" s="673"/>
      <c r="D74" s="673"/>
      <c r="E74" s="673"/>
      <c r="F74" s="673"/>
      <c r="G74" s="674"/>
      <c r="H74" s="678" t="s">
        <v>595</v>
      </c>
      <c r="I74" s="674"/>
      <c r="J74" s="678" t="s">
        <v>595</v>
      </c>
      <c r="K74" s="673"/>
      <c r="L74" s="673"/>
      <c r="M74" s="674"/>
      <c r="N74" s="678" t="s">
        <v>49</v>
      </c>
      <c r="O74" s="673"/>
      <c r="P74" s="673"/>
      <c r="Q74" s="673"/>
      <c r="R74" s="673"/>
      <c r="S74" s="673"/>
      <c r="T74" s="673"/>
      <c r="U74" s="674"/>
      <c r="V74" s="680" t="s">
        <v>50</v>
      </c>
      <c r="W74" s="681"/>
      <c r="X74" s="681"/>
      <c r="Y74" s="681"/>
      <c r="Z74" s="681"/>
      <c r="AA74" s="681"/>
      <c r="AB74" s="682"/>
    </row>
    <row r="75" spans="1:28" ht="14.5" customHeight="1" x14ac:dyDescent="0.35">
      <c r="A75" s="671"/>
      <c r="B75" s="675"/>
      <c r="C75" s="676"/>
      <c r="D75" s="676"/>
      <c r="E75" s="676"/>
      <c r="F75" s="676"/>
      <c r="G75" s="677"/>
      <c r="H75" s="679" t="s">
        <v>816</v>
      </c>
      <c r="I75" s="677"/>
      <c r="J75" s="679" t="s">
        <v>596</v>
      </c>
      <c r="K75" s="676"/>
      <c r="L75" s="676"/>
      <c r="M75" s="677"/>
      <c r="N75" s="679"/>
      <c r="O75" s="676"/>
      <c r="P75" s="676"/>
      <c r="Q75" s="676"/>
      <c r="R75" s="676"/>
      <c r="S75" s="676"/>
      <c r="T75" s="676"/>
      <c r="U75" s="677"/>
      <c r="V75" s="683"/>
      <c r="W75" s="684"/>
      <c r="X75" s="684"/>
      <c r="Y75" s="684"/>
      <c r="Z75" s="684"/>
      <c r="AA75" s="684"/>
      <c r="AB75" s="685"/>
    </row>
    <row r="76" spans="1:28" ht="43.5" customHeight="1" x14ac:dyDescent="0.35">
      <c r="A76" s="280"/>
      <c r="B76" s="760" t="s">
        <v>573</v>
      </c>
      <c r="C76" s="761"/>
      <c r="D76" s="761"/>
      <c r="E76" s="761"/>
      <c r="F76" s="761"/>
      <c r="G76" s="762"/>
      <c r="H76" s="1237" t="s">
        <v>51</v>
      </c>
      <c r="I76" s="762"/>
      <c r="J76" s="2544">
        <v>4.4400000000000004</v>
      </c>
      <c r="K76" s="2545"/>
      <c r="L76" s="2545"/>
      <c r="M76" s="2546"/>
      <c r="N76" s="693"/>
      <c r="O76" s="694"/>
      <c r="P76" s="694"/>
      <c r="Q76" s="694"/>
      <c r="R76" s="694"/>
      <c r="S76" s="694"/>
      <c r="T76" s="694"/>
      <c r="U76" s="695"/>
      <c r="V76" s="766" t="s">
        <v>586</v>
      </c>
      <c r="W76" s="767"/>
      <c r="X76" s="767"/>
      <c r="Y76" s="767"/>
      <c r="Z76" s="767"/>
      <c r="AA76" s="767"/>
      <c r="AB76" s="768"/>
    </row>
    <row r="77" spans="1:28" ht="15" thickBot="1" x14ac:dyDescent="0.4">
      <c r="A77" s="280"/>
      <c r="B77" s="696" t="s">
        <v>574</v>
      </c>
      <c r="C77" s="697"/>
      <c r="D77" s="697"/>
      <c r="E77" s="697"/>
      <c r="F77" s="697"/>
      <c r="G77" s="698"/>
      <c r="H77" s="699">
        <v>4.5</v>
      </c>
      <c r="I77" s="698"/>
      <c r="J77" s="699">
        <v>4.5999999999999996</v>
      </c>
      <c r="K77" s="697"/>
      <c r="L77" s="697"/>
      <c r="M77" s="698"/>
      <c r="N77" s="699"/>
      <c r="O77" s="697"/>
      <c r="P77" s="697"/>
      <c r="Q77" s="697"/>
      <c r="R77" s="697"/>
      <c r="S77" s="697"/>
      <c r="T77" s="697"/>
      <c r="U77" s="698"/>
      <c r="V77" s="699"/>
      <c r="W77" s="697"/>
      <c r="X77" s="697"/>
      <c r="Y77" s="697"/>
      <c r="Z77" s="697"/>
      <c r="AA77" s="697"/>
      <c r="AB77" s="698"/>
    </row>
    <row r="78" spans="1:28" ht="15" thickBot="1" x14ac:dyDescent="0.4">
      <c r="A78" s="280"/>
      <c r="B78" s="503"/>
      <c r="C78" s="504"/>
      <c r="D78" s="504"/>
      <c r="E78" s="504"/>
      <c r="F78" s="504"/>
      <c r="G78" s="504"/>
      <c r="H78" s="504"/>
      <c r="I78" s="504"/>
      <c r="J78" s="504"/>
      <c r="K78" s="504"/>
      <c r="L78" s="504"/>
      <c r="M78" s="504"/>
      <c r="N78" s="504"/>
      <c r="O78" s="504"/>
      <c r="P78" s="504"/>
      <c r="Q78" s="504"/>
      <c r="R78" s="504"/>
      <c r="S78" s="504"/>
      <c r="T78" s="504"/>
      <c r="U78" s="504"/>
      <c r="V78" s="504"/>
      <c r="W78" s="504"/>
      <c r="X78" s="504"/>
      <c r="Y78" s="504"/>
      <c r="Z78" s="504"/>
      <c r="AA78" s="504"/>
      <c r="AB78" s="504"/>
    </row>
    <row r="79" spans="1:28" x14ac:dyDescent="0.35">
      <c r="A79" s="280"/>
      <c r="B79" s="714" t="s">
        <v>856</v>
      </c>
      <c r="C79" s="715"/>
      <c r="D79" s="715"/>
      <c r="E79" s="715"/>
      <c r="F79" s="715"/>
      <c r="G79" s="715"/>
      <c r="H79" s="715" t="s">
        <v>857</v>
      </c>
      <c r="I79" s="715"/>
      <c r="J79" s="715"/>
      <c r="K79" s="715"/>
      <c r="L79" s="715"/>
      <c r="M79" s="715"/>
      <c r="N79" s="715"/>
      <c r="O79" s="715"/>
      <c r="P79" s="715"/>
      <c r="Q79" s="715"/>
      <c r="R79" s="718"/>
      <c r="S79" s="714" t="s">
        <v>858</v>
      </c>
      <c r="T79" s="715"/>
      <c r="U79" s="715"/>
      <c r="V79" s="715"/>
      <c r="W79" s="715"/>
      <c r="X79" s="715"/>
      <c r="Y79" s="715"/>
      <c r="Z79" s="715"/>
      <c r="AA79" s="715"/>
      <c r="AB79" s="715"/>
    </row>
    <row r="80" spans="1:28" ht="15" thickBot="1" x14ac:dyDescent="0.4">
      <c r="A80" s="280"/>
      <c r="B80" s="716"/>
      <c r="C80" s="717"/>
      <c r="D80" s="717"/>
      <c r="E80" s="717"/>
      <c r="F80" s="717"/>
      <c r="G80" s="717"/>
      <c r="H80" s="717"/>
      <c r="I80" s="717"/>
      <c r="J80" s="717"/>
      <c r="K80" s="717"/>
      <c r="L80" s="717"/>
      <c r="M80" s="717"/>
      <c r="N80" s="717"/>
      <c r="O80" s="717"/>
      <c r="P80" s="717"/>
      <c r="Q80" s="717"/>
      <c r="R80" s="719"/>
      <c r="S80" s="716"/>
      <c r="T80" s="717"/>
      <c r="U80" s="717"/>
      <c r="V80" s="717"/>
      <c r="W80" s="717"/>
      <c r="X80" s="717"/>
      <c r="Y80" s="717"/>
      <c r="Z80" s="717"/>
      <c r="AA80" s="717"/>
      <c r="AB80" s="717"/>
    </row>
    <row r="81" spans="1:28" ht="70" customHeight="1" thickBot="1" x14ac:dyDescent="0.4">
      <c r="A81" s="280"/>
      <c r="B81" s="2541">
        <v>4.4400000000000004</v>
      </c>
      <c r="C81" s="2542"/>
      <c r="D81" s="2542"/>
      <c r="E81" s="2542"/>
      <c r="F81" s="2542"/>
      <c r="G81" s="2543"/>
      <c r="H81" s="723" t="s">
        <v>1650</v>
      </c>
      <c r="I81" s="724"/>
      <c r="J81" s="724"/>
      <c r="K81" s="724"/>
      <c r="L81" s="724"/>
      <c r="M81" s="724"/>
      <c r="N81" s="724"/>
      <c r="O81" s="724"/>
      <c r="P81" s="724"/>
      <c r="Q81" s="724"/>
      <c r="R81" s="725"/>
      <c r="S81" s="503"/>
      <c r="T81" s="504"/>
      <c r="U81" s="504"/>
      <c r="V81" s="504"/>
      <c r="W81" s="504"/>
      <c r="X81" s="504"/>
      <c r="Y81" s="504"/>
      <c r="Z81" s="504"/>
      <c r="AA81" s="504"/>
      <c r="AB81" s="504"/>
    </row>
    <row r="82" spans="1:28" ht="15" thickBot="1" x14ac:dyDescent="0.4">
      <c r="A82" s="280"/>
      <c r="B82" s="700"/>
      <c r="C82" s="701"/>
      <c r="D82" s="701"/>
      <c r="E82" s="701"/>
      <c r="F82" s="701"/>
      <c r="G82" s="701"/>
      <c r="H82" s="701"/>
      <c r="I82" s="701"/>
      <c r="J82" s="701"/>
      <c r="K82" s="701"/>
      <c r="L82" s="701"/>
      <c r="M82" s="701"/>
      <c r="N82" s="701"/>
      <c r="O82" s="701"/>
      <c r="P82" s="701"/>
      <c r="Q82" s="701"/>
      <c r="R82" s="701"/>
      <c r="S82" s="701"/>
      <c r="T82" s="701"/>
      <c r="U82" s="701"/>
      <c r="V82" s="701"/>
      <c r="W82" s="701"/>
      <c r="X82" s="701"/>
      <c r="Y82" s="701"/>
      <c r="Z82" s="701"/>
      <c r="AA82" s="701"/>
      <c r="AB82" s="701"/>
    </row>
    <row r="83" spans="1:28" ht="14.5" customHeight="1" x14ac:dyDescent="0.35">
      <c r="A83" s="280"/>
      <c r="B83" s="702" t="s">
        <v>861</v>
      </c>
      <c r="C83" s="703"/>
      <c r="D83" s="703"/>
      <c r="E83" s="703"/>
      <c r="F83" s="703"/>
      <c r="G83" s="703"/>
      <c r="H83" s="704"/>
      <c r="I83" s="708" t="s">
        <v>1626</v>
      </c>
      <c r="J83" s="709"/>
      <c r="K83" s="709"/>
      <c r="L83" s="709"/>
      <c r="M83" s="709"/>
      <c r="N83" s="709"/>
      <c r="O83" s="709"/>
      <c r="P83" s="710"/>
      <c r="Q83" s="702" t="s">
        <v>863</v>
      </c>
      <c r="R83" s="703"/>
      <c r="S83" s="703"/>
      <c r="T83" s="703"/>
      <c r="U83" s="704"/>
      <c r="V83" s="769" t="s">
        <v>1627</v>
      </c>
      <c r="W83" s="770"/>
      <c r="X83" s="770"/>
      <c r="Y83" s="770"/>
      <c r="Z83" s="770"/>
      <c r="AA83" s="770"/>
      <c r="AB83" s="770"/>
    </row>
    <row r="84" spans="1:28" x14ac:dyDescent="0.35">
      <c r="A84" s="280"/>
      <c r="B84" s="705"/>
      <c r="C84" s="706"/>
      <c r="D84" s="706"/>
      <c r="E84" s="706"/>
      <c r="F84" s="706"/>
      <c r="G84" s="706"/>
      <c r="H84" s="707"/>
      <c r="I84" s="711"/>
      <c r="J84" s="712"/>
      <c r="K84" s="712"/>
      <c r="L84" s="712"/>
      <c r="M84" s="712"/>
      <c r="N84" s="712"/>
      <c r="O84" s="712"/>
      <c r="P84" s="713"/>
      <c r="Q84" s="705"/>
      <c r="R84" s="706"/>
      <c r="S84" s="706"/>
      <c r="T84" s="706"/>
      <c r="U84" s="707"/>
      <c r="V84" s="771"/>
      <c r="W84" s="772"/>
      <c r="X84" s="772"/>
      <c r="Y84" s="772"/>
      <c r="Z84" s="772"/>
      <c r="AA84" s="772"/>
      <c r="AB84" s="772"/>
    </row>
    <row r="85" spans="1:28" x14ac:dyDescent="0.35">
      <c r="A85" s="280"/>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row>
    <row r="86" spans="1:28" x14ac:dyDescent="0.35">
      <c r="A86" s="280"/>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row>
    <row r="87" spans="1:28" x14ac:dyDescent="0.35">
      <c r="A87" s="280"/>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row>
    <row r="88" spans="1:28" x14ac:dyDescent="0.35">
      <c r="A88" s="280"/>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row>
    <row r="89" spans="1:28" x14ac:dyDescent="0.35">
      <c r="A89" s="280"/>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row>
    <row r="90" spans="1:28" x14ac:dyDescent="0.35">
      <c r="A90" s="280"/>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row>
    <row r="91" spans="1:28" x14ac:dyDescent="0.35">
      <c r="A91" s="280"/>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row>
    <row r="92" spans="1:28" x14ac:dyDescent="0.35">
      <c r="A92" s="280"/>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row>
    <row r="93" spans="1:28" x14ac:dyDescent="0.35">
      <c r="A93" s="280"/>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row>
    <row r="94" spans="1:28" x14ac:dyDescent="0.35">
      <c r="A94" s="280"/>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row>
    <row r="95" spans="1:28" x14ac:dyDescent="0.35">
      <c r="A95" s="280"/>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row>
    <row r="96" spans="1:28" x14ac:dyDescent="0.35">
      <c r="A96" s="280"/>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row>
    <row r="97" spans="1:28" x14ac:dyDescent="0.35">
      <c r="A97" s="280"/>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row>
    <row r="98" spans="1:28" x14ac:dyDescent="0.35">
      <c r="A98" s="280"/>
      <c r="B98" s="280"/>
      <c r="C98" s="280"/>
      <c r="D98" s="280"/>
      <c r="E98" s="280"/>
      <c r="F98" s="280"/>
      <c r="G98" s="280"/>
      <c r="H98" s="280"/>
      <c r="I98" s="280"/>
      <c r="J98" s="280"/>
      <c r="K98" s="280"/>
      <c r="L98" s="280"/>
      <c r="M98" s="280"/>
      <c r="N98" s="280"/>
      <c r="O98" s="280"/>
      <c r="P98" s="280"/>
      <c r="Q98" s="280"/>
      <c r="R98" s="280"/>
      <c r="S98" s="280"/>
      <c r="T98" s="280"/>
      <c r="U98" s="280"/>
      <c r="V98" s="280"/>
      <c r="W98" s="280"/>
      <c r="X98" s="280"/>
      <c r="Y98" s="280"/>
      <c r="Z98" s="280"/>
      <c r="AA98" s="280"/>
      <c r="AB98" s="280"/>
    </row>
    <row r="99" spans="1:28" x14ac:dyDescent="0.35">
      <c r="A99" s="280"/>
      <c r="B99" s="280"/>
      <c r="C99" s="280"/>
      <c r="D99" s="280"/>
      <c r="E99" s="280"/>
      <c r="F99" s="280"/>
      <c r="G99" s="280"/>
      <c r="H99" s="280"/>
      <c r="I99" s="280"/>
      <c r="J99" s="280"/>
      <c r="K99" s="280"/>
      <c r="L99" s="280"/>
      <c r="M99" s="280"/>
      <c r="N99" s="280"/>
      <c r="O99" s="280"/>
      <c r="P99" s="280"/>
      <c r="Q99" s="280"/>
      <c r="R99" s="280"/>
      <c r="S99" s="280"/>
      <c r="T99" s="280"/>
      <c r="U99" s="280"/>
      <c r="V99" s="280"/>
      <c r="W99" s="280"/>
      <c r="X99" s="280"/>
      <c r="Y99" s="280"/>
      <c r="Z99" s="280"/>
      <c r="AA99" s="280"/>
      <c r="AB99" s="280"/>
    </row>
    <row r="100" spans="1:28" x14ac:dyDescent="0.35">
      <c r="A100" s="280"/>
      <c r="B100" s="280"/>
      <c r="C100" s="280"/>
      <c r="D100" s="280"/>
      <c r="E100" s="280"/>
      <c r="F100" s="280"/>
      <c r="G100" s="280"/>
      <c r="H100" s="280"/>
      <c r="I100" s="280"/>
      <c r="J100" s="280"/>
      <c r="K100" s="280"/>
      <c r="L100" s="280"/>
      <c r="M100" s="280"/>
      <c r="N100" s="280"/>
      <c r="O100" s="280"/>
      <c r="P100" s="280"/>
      <c r="Q100" s="280"/>
      <c r="R100" s="280"/>
      <c r="S100" s="280"/>
      <c r="T100" s="280"/>
      <c r="U100" s="280"/>
      <c r="V100" s="280"/>
      <c r="W100" s="280"/>
      <c r="X100" s="280"/>
      <c r="Y100" s="280"/>
      <c r="Z100" s="280"/>
      <c r="AA100" s="280"/>
      <c r="AB100" s="280"/>
    </row>
    <row r="101" spans="1:28" x14ac:dyDescent="0.35">
      <c r="A101" s="280"/>
      <c r="B101" s="280"/>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c r="AB101" s="280"/>
    </row>
    <row r="102" spans="1:28" x14ac:dyDescent="0.35">
      <c r="A102" s="280"/>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row>
    <row r="103" spans="1:28" ht="6" customHeight="1" x14ac:dyDescent="0.35">
      <c r="A103" s="280"/>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row>
    <row r="104" spans="1:28" x14ac:dyDescent="0.35">
      <c r="A104" s="280"/>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row>
    <row r="105" spans="1:28" x14ac:dyDescent="0.35">
      <c r="A105" s="280"/>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row>
    <row r="106" spans="1:28" x14ac:dyDescent="0.35">
      <c r="A106" s="280"/>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row>
    <row r="107" spans="1:28" x14ac:dyDescent="0.35">
      <c r="A107" s="280"/>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row>
    <row r="108" spans="1:28" x14ac:dyDescent="0.35">
      <c r="A108" s="280"/>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row>
    <row r="109" spans="1:28" x14ac:dyDescent="0.35">
      <c r="A109" s="280"/>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row>
  </sheetData>
  <mergeCells count="146">
    <mergeCell ref="B2:G4"/>
    <mergeCell ref="H2:AB2"/>
    <mergeCell ref="H3:O3"/>
    <mergeCell ref="P3:AB3"/>
    <mergeCell ref="H4:AB4"/>
    <mergeCell ref="B8:AB8"/>
    <mergeCell ref="B1:D1"/>
    <mergeCell ref="E1:G1"/>
    <mergeCell ref="B5:AB5"/>
    <mergeCell ref="B6:H7"/>
    <mergeCell ref="I6:I7"/>
    <mergeCell ref="J6:K7"/>
    <mergeCell ref="L6:AB7"/>
    <mergeCell ref="B63:AB72"/>
    <mergeCell ref="B60:G60"/>
    <mergeCell ref="K60:AB60"/>
    <mergeCell ref="B61:AB61"/>
    <mergeCell ref="B62:AB62"/>
    <mergeCell ref="B34:AB34"/>
    <mergeCell ref="B35:H36"/>
    <mergeCell ref="I35:L36"/>
    <mergeCell ref="B20:AB20"/>
    <mergeCell ref="B21:G21"/>
    <mergeCell ref="H21:J21"/>
    <mergeCell ref="K21:T21"/>
    <mergeCell ref="U21:AB21"/>
    <mergeCell ref="B13:AB13"/>
    <mergeCell ref="B14:H15"/>
    <mergeCell ref="I14:U15"/>
    <mergeCell ref="V14:AB14"/>
    <mergeCell ref="B17:H17"/>
    <mergeCell ref="I17:AB17"/>
    <mergeCell ref="B18:AB18"/>
    <mergeCell ref="B19:H19"/>
    <mergeCell ref="I19:AB19"/>
    <mergeCell ref="B9:H9"/>
    <mergeCell ref="I9:AB9"/>
    <mergeCell ref="B10:AB10"/>
    <mergeCell ref="B11:H12"/>
    <mergeCell ref="I11:P12"/>
    <mergeCell ref="Q11:U11"/>
    <mergeCell ref="V11:Y11"/>
    <mergeCell ref="Z11:AB11"/>
    <mergeCell ref="Q12:U12"/>
    <mergeCell ref="V12:Y12"/>
    <mergeCell ref="Z12:AB12"/>
    <mergeCell ref="V15:AB15"/>
    <mergeCell ref="B16:AB16"/>
    <mergeCell ref="B22:AB22"/>
    <mergeCell ref="A23:A30"/>
    <mergeCell ref="B23:H30"/>
    <mergeCell ref="I23:AB23"/>
    <mergeCell ref="I24:AB24"/>
    <mergeCell ref="I25:AB25"/>
    <mergeCell ref="I26:AB26"/>
    <mergeCell ref="I27:AB27"/>
    <mergeCell ref="I28:AB28"/>
    <mergeCell ref="I29:AB29"/>
    <mergeCell ref="I30:AB30"/>
    <mergeCell ref="M35:W35"/>
    <mergeCell ref="X35:AB35"/>
    <mergeCell ref="M36:W36"/>
    <mergeCell ref="X36:AB36"/>
    <mergeCell ref="B37:AB37"/>
    <mergeCell ref="B31:AB31"/>
    <mergeCell ref="B32:L32"/>
    <mergeCell ref="N32:AB32"/>
    <mergeCell ref="B33:M33"/>
    <mergeCell ref="N33:AB33"/>
    <mergeCell ref="B38:J40"/>
    <mergeCell ref="K38:R38"/>
    <mergeCell ref="S38:W38"/>
    <mergeCell ref="X38:AB38"/>
    <mergeCell ref="K39:N39"/>
    <mergeCell ref="O39:R39"/>
    <mergeCell ref="S39:T39"/>
    <mergeCell ref="U39:W39"/>
    <mergeCell ref="X39:Y39"/>
    <mergeCell ref="Z39:AB39"/>
    <mergeCell ref="K40:N40"/>
    <mergeCell ref="O40:R40"/>
    <mergeCell ref="S40:T40"/>
    <mergeCell ref="U40:W40"/>
    <mergeCell ref="X40:Y40"/>
    <mergeCell ref="Z40:AB40"/>
    <mergeCell ref="B41:AB41"/>
    <mergeCell ref="B42:AB42"/>
    <mergeCell ref="B43:G43"/>
    <mergeCell ref="K43:AB43"/>
    <mergeCell ref="A44:A52"/>
    <mergeCell ref="B44:G52"/>
    <mergeCell ref="H44:H52"/>
    <mergeCell ref="I44:I52"/>
    <mergeCell ref="J44:J52"/>
    <mergeCell ref="K44:AB44"/>
    <mergeCell ref="K45:AB45"/>
    <mergeCell ref="K46:AB46"/>
    <mergeCell ref="K47:AB47"/>
    <mergeCell ref="K48:AB48"/>
    <mergeCell ref="K49:AB49"/>
    <mergeCell ref="K50:AB50"/>
    <mergeCell ref="K51:AB51"/>
    <mergeCell ref="K52:AB52"/>
    <mergeCell ref="A53:A59"/>
    <mergeCell ref="B53:G59"/>
    <mergeCell ref="H53:H59"/>
    <mergeCell ref="I53:I59"/>
    <mergeCell ref="J53:J59"/>
    <mergeCell ref="K53:AB53"/>
    <mergeCell ref="K54:AB54"/>
    <mergeCell ref="K55:AB55"/>
    <mergeCell ref="K56:AB56"/>
    <mergeCell ref="K57:AB57"/>
    <mergeCell ref="K58:AB58"/>
    <mergeCell ref="K59:AB59"/>
    <mergeCell ref="B73:AB73"/>
    <mergeCell ref="A74:A75"/>
    <mergeCell ref="B74:G75"/>
    <mergeCell ref="H74:I74"/>
    <mergeCell ref="H75:I75"/>
    <mergeCell ref="J74:M74"/>
    <mergeCell ref="J75:M75"/>
    <mergeCell ref="N74:U75"/>
    <mergeCell ref="V74:AB75"/>
    <mergeCell ref="B77:G77"/>
    <mergeCell ref="H77:I77"/>
    <mergeCell ref="J77:M77"/>
    <mergeCell ref="N77:U77"/>
    <mergeCell ref="V77:AB77"/>
    <mergeCell ref="B76:G76"/>
    <mergeCell ref="H76:I76"/>
    <mergeCell ref="J76:M76"/>
    <mergeCell ref="N76:U76"/>
    <mergeCell ref="V76:AB76"/>
    <mergeCell ref="B82:AB82"/>
    <mergeCell ref="B83:H84"/>
    <mergeCell ref="I83:P84"/>
    <mergeCell ref="Q83:U84"/>
    <mergeCell ref="V83:AB84"/>
    <mergeCell ref="B78:AB78"/>
    <mergeCell ref="B79:G80"/>
    <mergeCell ref="H79:R80"/>
    <mergeCell ref="S79:AB80"/>
    <mergeCell ref="B81:G81"/>
    <mergeCell ref="H81:R81"/>
    <mergeCell ref="S81:AB81"/>
  </mergeCells>
  <pageMargins left="0.7" right="0.7" top="0.75" bottom="0.75" header="0.3" footer="0.3"/>
  <drawing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E111"/>
  <sheetViews>
    <sheetView topLeftCell="A73" workbookViewId="0">
      <selection activeCell="J65" sqref="J65:M69"/>
    </sheetView>
  </sheetViews>
  <sheetFormatPr baseColWidth="10" defaultColWidth="3.7265625" defaultRowHeight="14.5" x14ac:dyDescent="0.35"/>
  <cols>
    <col min="1" max="1" width="3.7265625" style="113"/>
    <col min="2" max="2" width="2.81640625" style="113" customWidth="1"/>
    <col min="3" max="6" width="2.7265625" style="113" customWidth="1"/>
    <col min="7" max="7" width="4.26953125" style="113" customWidth="1"/>
    <col min="8" max="8" width="18.54296875" style="113" customWidth="1"/>
    <col min="9" max="9" width="14.54296875" style="113" customWidth="1"/>
    <col min="10" max="10" width="15" style="113" customWidth="1"/>
    <col min="11" max="12" width="3.453125" style="113" customWidth="1"/>
    <col min="13" max="15" width="2.7265625" style="113" customWidth="1"/>
    <col min="16" max="16" width="3.453125" style="113" customWidth="1"/>
    <col min="17" max="17" width="3.54296875" style="113" customWidth="1"/>
    <col min="18" max="18" width="3.7265625" style="113"/>
    <col min="19" max="19" width="3.26953125" style="113" customWidth="1"/>
    <col min="20" max="20" width="7.453125" style="113" customWidth="1"/>
    <col min="21" max="21" width="3.54296875" style="113" customWidth="1"/>
    <col min="22" max="22" width="3.7265625" style="113"/>
    <col min="23" max="25" width="5" style="113" customWidth="1"/>
    <col min="26" max="26" width="6.7265625" style="113" customWidth="1"/>
    <col min="27" max="27" width="4.1796875" style="113" customWidth="1"/>
    <col min="28" max="28" width="2" style="113" customWidth="1"/>
    <col min="29" max="16384" width="3.7265625" style="113"/>
  </cols>
  <sheetData>
    <row r="1" spans="1:28" ht="15" thickBot="1" x14ac:dyDescent="0.4">
      <c r="A1" s="280"/>
      <c r="B1" s="518"/>
      <c r="C1" s="518"/>
      <c r="D1" s="518"/>
      <c r="E1" s="518"/>
      <c r="F1" s="518"/>
      <c r="G1" s="518"/>
      <c r="H1" s="280"/>
      <c r="I1" s="280"/>
      <c r="J1" s="280"/>
      <c r="K1" s="280"/>
      <c r="L1" s="280"/>
      <c r="M1" s="280"/>
      <c r="N1" s="280"/>
      <c r="O1" s="280"/>
      <c r="P1" s="280"/>
      <c r="Q1" s="280"/>
      <c r="R1" s="280"/>
      <c r="S1" s="280"/>
      <c r="T1" s="280"/>
      <c r="U1" s="280"/>
      <c r="V1" s="280"/>
      <c r="W1" s="280"/>
      <c r="X1" s="280"/>
      <c r="Y1" s="280"/>
      <c r="Z1" s="280"/>
      <c r="AA1" s="280"/>
      <c r="AB1" s="280"/>
    </row>
    <row r="2" spans="1:28" ht="45.75" customHeight="1" x14ac:dyDescent="0.35">
      <c r="A2" s="280"/>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row>
    <row r="3" spans="1:28" ht="14.5" customHeight="1" x14ac:dyDescent="0.35">
      <c r="A3" s="280"/>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row>
    <row r="4" spans="1:28" ht="15" customHeight="1" thickBot="1" x14ac:dyDescent="0.4">
      <c r="A4" s="280"/>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row>
    <row r="5" spans="1:28" ht="15" thickBot="1" x14ac:dyDescent="0.4">
      <c r="A5" s="280"/>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row>
    <row r="6" spans="1:28" x14ac:dyDescent="0.35">
      <c r="A6" s="280"/>
      <c r="B6" s="488" t="s">
        <v>820</v>
      </c>
      <c r="C6" s="489"/>
      <c r="D6" s="489"/>
      <c r="E6" s="489"/>
      <c r="F6" s="489"/>
      <c r="G6" s="489"/>
      <c r="H6" s="490"/>
      <c r="I6" s="741">
        <v>45992</v>
      </c>
      <c r="J6" s="488" t="s">
        <v>4</v>
      </c>
      <c r="K6" s="490"/>
      <c r="L6" s="544" t="s">
        <v>1569</v>
      </c>
      <c r="M6" s="545"/>
      <c r="N6" s="545"/>
      <c r="O6" s="545"/>
      <c r="P6" s="545"/>
      <c r="Q6" s="545"/>
      <c r="R6" s="545"/>
      <c r="S6" s="545"/>
      <c r="T6" s="545"/>
      <c r="U6" s="545"/>
      <c r="V6" s="545"/>
      <c r="W6" s="545"/>
      <c r="X6" s="545"/>
      <c r="Y6" s="545"/>
      <c r="Z6" s="545"/>
      <c r="AA6" s="545"/>
      <c r="AB6" s="545"/>
    </row>
    <row r="7" spans="1:28" ht="15" customHeight="1" thickBot="1" x14ac:dyDescent="0.4">
      <c r="A7" s="280"/>
      <c r="B7" s="491"/>
      <c r="C7" s="492"/>
      <c r="D7" s="492"/>
      <c r="E7" s="492"/>
      <c r="F7" s="492"/>
      <c r="G7" s="492"/>
      <c r="H7" s="493"/>
      <c r="I7" s="742"/>
      <c r="J7" s="491"/>
      <c r="K7" s="493"/>
      <c r="L7" s="546"/>
      <c r="M7" s="547"/>
      <c r="N7" s="547"/>
      <c r="O7" s="547"/>
      <c r="P7" s="547"/>
      <c r="Q7" s="547"/>
      <c r="R7" s="547"/>
      <c r="S7" s="547"/>
      <c r="T7" s="547"/>
      <c r="U7" s="547"/>
      <c r="V7" s="547"/>
      <c r="W7" s="547"/>
      <c r="X7" s="547"/>
      <c r="Y7" s="547"/>
      <c r="Z7" s="547"/>
      <c r="AA7" s="547"/>
      <c r="AB7" s="547"/>
    </row>
    <row r="8" spans="1:28" ht="15" thickBot="1" x14ac:dyDescent="0.4">
      <c r="A8" s="280"/>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row>
    <row r="9" spans="1:28" ht="28" customHeight="1" thickBot="1" x14ac:dyDescent="0.4">
      <c r="A9" s="280"/>
      <c r="B9" s="500" t="s">
        <v>822</v>
      </c>
      <c r="C9" s="501"/>
      <c r="D9" s="501"/>
      <c r="E9" s="501"/>
      <c r="F9" s="501"/>
      <c r="G9" s="501"/>
      <c r="H9" s="502"/>
      <c r="I9" s="2472" t="s">
        <v>948</v>
      </c>
      <c r="J9" s="2473"/>
      <c r="K9" s="2473"/>
      <c r="L9" s="2473"/>
      <c r="M9" s="2473"/>
      <c r="N9" s="2473"/>
      <c r="O9" s="2473"/>
      <c r="P9" s="2473"/>
      <c r="Q9" s="2473"/>
      <c r="R9" s="2473"/>
      <c r="S9" s="2473"/>
      <c r="T9" s="2473"/>
      <c r="U9" s="2473"/>
      <c r="V9" s="2473"/>
      <c r="W9" s="2473"/>
      <c r="X9" s="2473"/>
      <c r="Y9" s="2473"/>
      <c r="Z9" s="2473"/>
      <c r="AA9" s="2473"/>
      <c r="AB9" s="2473"/>
    </row>
    <row r="10" spans="1:28" ht="15" customHeight="1" thickBot="1" x14ac:dyDescent="0.4">
      <c r="A10" s="280"/>
      <c r="B10" s="729"/>
      <c r="C10" s="730"/>
      <c r="D10" s="730"/>
      <c r="E10" s="730"/>
      <c r="F10" s="730"/>
      <c r="G10" s="730"/>
      <c r="H10" s="730"/>
      <c r="I10" s="730"/>
      <c r="J10" s="730"/>
      <c r="K10" s="730"/>
      <c r="L10" s="730"/>
      <c r="M10" s="730"/>
      <c r="N10" s="730"/>
      <c r="O10" s="730"/>
      <c r="P10" s="730"/>
      <c r="Q10" s="730"/>
      <c r="R10" s="730"/>
      <c r="S10" s="730"/>
      <c r="T10" s="730"/>
      <c r="U10" s="730"/>
      <c r="V10" s="730"/>
      <c r="W10" s="730"/>
      <c r="X10" s="730"/>
      <c r="Y10" s="730"/>
      <c r="Z10" s="730"/>
      <c r="AA10" s="730"/>
      <c r="AB10" s="730"/>
    </row>
    <row r="11" spans="1:28" ht="28.5" customHeight="1" thickBot="1" x14ac:dyDescent="0.4">
      <c r="A11" s="280"/>
      <c r="B11" s="488" t="s">
        <v>5</v>
      </c>
      <c r="C11" s="489"/>
      <c r="D11" s="489"/>
      <c r="E11" s="489"/>
      <c r="F11" s="489"/>
      <c r="G11" s="489"/>
      <c r="H11" s="490"/>
      <c r="I11" s="548" t="s">
        <v>587</v>
      </c>
      <c r="J11" s="549"/>
      <c r="K11" s="549"/>
      <c r="L11" s="549"/>
      <c r="M11" s="549"/>
      <c r="N11" s="549"/>
      <c r="O11" s="549"/>
      <c r="P11" s="550"/>
      <c r="Q11" s="500" t="s">
        <v>460</v>
      </c>
      <c r="R11" s="501"/>
      <c r="S11" s="501"/>
      <c r="T11" s="501"/>
      <c r="U11" s="502"/>
      <c r="V11" s="500" t="s">
        <v>7</v>
      </c>
      <c r="W11" s="501"/>
      <c r="X11" s="501"/>
      <c r="Y11" s="502"/>
      <c r="Z11" s="500" t="s">
        <v>8</v>
      </c>
      <c r="AA11" s="501"/>
      <c r="AB11" s="501"/>
    </row>
    <row r="12" spans="1:28" ht="15" thickBot="1" x14ac:dyDescent="0.4">
      <c r="A12" s="280"/>
      <c r="B12" s="491"/>
      <c r="C12" s="492"/>
      <c r="D12" s="492"/>
      <c r="E12" s="492"/>
      <c r="F12" s="492"/>
      <c r="G12" s="492"/>
      <c r="H12" s="493"/>
      <c r="I12" s="551"/>
      <c r="J12" s="552"/>
      <c r="K12" s="552"/>
      <c r="L12" s="552"/>
      <c r="M12" s="552"/>
      <c r="N12" s="552"/>
      <c r="O12" s="552"/>
      <c r="P12" s="553"/>
      <c r="Q12" s="517" t="s">
        <v>266</v>
      </c>
      <c r="R12" s="485"/>
      <c r="S12" s="485"/>
      <c r="T12" s="485"/>
      <c r="U12" s="541"/>
      <c r="V12" s="517" t="s">
        <v>588</v>
      </c>
      <c r="W12" s="485"/>
      <c r="X12" s="485"/>
      <c r="Y12" s="541"/>
      <c r="Z12" s="517">
        <v>1</v>
      </c>
      <c r="AA12" s="485"/>
      <c r="AB12" s="485"/>
    </row>
    <row r="13" spans="1:28" ht="15" customHeight="1" thickBot="1" x14ac:dyDescent="0.4">
      <c r="A13" s="280"/>
      <c r="B13" s="729"/>
      <c r="C13" s="730"/>
      <c r="D13" s="730"/>
      <c r="E13" s="730"/>
      <c r="F13" s="730"/>
      <c r="G13" s="730"/>
      <c r="H13" s="730"/>
      <c r="I13" s="730"/>
      <c r="J13" s="730"/>
      <c r="K13" s="730"/>
      <c r="L13" s="730"/>
      <c r="M13" s="730"/>
      <c r="N13" s="730"/>
      <c r="O13" s="730"/>
      <c r="P13" s="730"/>
      <c r="Q13" s="730"/>
      <c r="R13" s="730"/>
      <c r="S13" s="730"/>
      <c r="T13" s="730"/>
      <c r="U13" s="730"/>
      <c r="V13" s="730"/>
      <c r="W13" s="730"/>
      <c r="X13" s="730"/>
      <c r="Y13" s="730"/>
      <c r="Z13" s="730"/>
      <c r="AA13" s="730"/>
      <c r="AB13" s="730"/>
    </row>
    <row r="14" spans="1:28" ht="54" customHeight="1" thickBot="1" x14ac:dyDescent="0.4">
      <c r="A14" s="280"/>
      <c r="B14" s="488" t="s">
        <v>10</v>
      </c>
      <c r="C14" s="489"/>
      <c r="D14" s="489"/>
      <c r="E14" s="489"/>
      <c r="F14" s="489"/>
      <c r="G14" s="489"/>
      <c r="H14" s="490"/>
      <c r="I14" s="667" t="s">
        <v>589</v>
      </c>
      <c r="J14" s="668"/>
      <c r="K14" s="668"/>
      <c r="L14" s="668"/>
      <c r="M14" s="668"/>
      <c r="N14" s="668"/>
      <c r="O14" s="668"/>
      <c r="P14" s="668"/>
      <c r="Q14" s="668"/>
      <c r="R14" s="668"/>
      <c r="S14" s="668"/>
      <c r="T14" s="668"/>
      <c r="U14" s="782"/>
      <c r="V14" s="500" t="s">
        <v>824</v>
      </c>
      <c r="W14" s="501"/>
      <c r="X14" s="501"/>
      <c r="Y14" s="501"/>
      <c r="Z14" s="501"/>
      <c r="AA14" s="501"/>
      <c r="AB14" s="501"/>
    </row>
    <row r="15" spans="1:28" ht="15" thickBot="1" x14ac:dyDescent="0.4">
      <c r="A15" s="280"/>
      <c r="B15" s="491"/>
      <c r="C15" s="492"/>
      <c r="D15" s="492"/>
      <c r="E15" s="492"/>
      <c r="F15" s="492"/>
      <c r="G15" s="492"/>
      <c r="H15" s="493"/>
      <c r="I15" s="669"/>
      <c r="J15" s="670"/>
      <c r="K15" s="670"/>
      <c r="L15" s="670"/>
      <c r="M15" s="670"/>
      <c r="N15" s="670"/>
      <c r="O15" s="670"/>
      <c r="P15" s="670"/>
      <c r="Q15" s="670"/>
      <c r="R15" s="670"/>
      <c r="S15" s="670"/>
      <c r="T15" s="670"/>
      <c r="U15" s="783"/>
      <c r="V15" s="514" t="s">
        <v>123</v>
      </c>
      <c r="W15" s="515"/>
      <c r="X15" s="515"/>
      <c r="Y15" s="515"/>
      <c r="Z15" s="515"/>
      <c r="AA15" s="515"/>
      <c r="AB15" s="515"/>
    </row>
    <row r="16" spans="1:28" ht="14.5" customHeight="1" thickBot="1" x14ac:dyDescent="0.4">
      <c r="A16" s="280"/>
      <c r="B16" s="729"/>
      <c r="C16" s="730"/>
      <c r="D16" s="730"/>
      <c r="E16" s="730"/>
      <c r="F16" s="730"/>
      <c r="G16" s="730"/>
      <c r="H16" s="730"/>
      <c r="I16" s="730"/>
      <c r="J16" s="730"/>
      <c r="K16" s="730"/>
      <c r="L16" s="730"/>
      <c r="M16" s="730"/>
      <c r="N16" s="730"/>
      <c r="O16" s="730"/>
      <c r="P16" s="730"/>
      <c r="Q16" s="730"/>
      <c r="R16" s="730"/>
      <c r="S16" s="730"/>
      <c r="T16" s="730"/>
      <c r="U16" s="730"/>
      <c r="V16" s="730"/>
      <c r="W16" s="730"/>
      <c r="X16" s="730"/>
      <c r="Y16" s="730"/>
      <c r="Z16" s="730"/>
      <c r="AA16" s="730"/>
      <c r="AB16" s="730"/>
    </row>
    <row r="17" spans="1:31" ht="28" customHeight="1" thickBot="1" x14ac:dyDescent="0.4">
      <c r="A17" s="280"/>
      <c r="B17" s="500" t="s">
        <v>13</v>
      </c>
      <c r="C17" s="501"/>
      <c r="D17" s="501"/>
      <c r="E17" s="501"/>
      <c r="F17" s="501"/>
      <c r="G17" s="501"/>
      <c r="H17" s="502"/>
      <c r="I17" s="517" t="s">
        <v>590</v>
      </c>
      <c r="J17" s="485"/>
      <c r="K17" s="485"/>
      <c r="L17" s="485"/>
      <c r="M17" s="485"/>
      <c r="N17" s="485"/>
      <c r="O17" s="485"/>
      <c r="P17" s="485"/>
      <c r="Q17" s="485"/>
      <c r="R17" s="485"/>
      <c r="S17" s="485"/>
      <c r="T17" s="485"/>
      <c r="U17" s="485"/>
      <c r="V17" s="485"/>
      <c r="W17" s="485"/>
      <c r="X17" s="485"/>
      <c r="Y17" s="485"/>
      <c r="Z17" s="485"/>
      <c r="AA17" s="485"/>
      <c r="AB17" s="485"/>
    </row>
    <row r="18" spans="1:31" ht="10" customHeight="1" thickBot="1" x14ac:dyDescent="0.4">
      <c r="A18" s="280"/>
      <c r="B18" s="729"/>
      <c r="C18" s="730"/>
      <c r="D18" s="730"/>
      <c r="E18" s="730"/>
      <c r="F18" s="730"/>
      <c r="G18" s="730"/>
      <c r="H18" s="730"/>
      <c r="I18" s="730"/>
      <c r="J18" s="730"/>
      <c r="K18" s="730"/>
      <c r="L18" s="730"/>
      <c r="M18" s="730"/>
      <c r="N18" s="730"/>
      <c r="O18" s="730"/>
      <c r="P18" s="730"/>
      <c r="Q18" s="730"/>
      <c r="R18" s="730"/>
      <c r="S18" s="730"/>
      <c r="T18" s="730"/>
      <c r="U18" s="730"/>
      <c r="V18" s="730"/>
      <c r="W18" s="730"/>
      <c r="X18" s="730"/>
      <c r="Y18" s="730"/>
      <c r="Z18" s="730"/>
      <c r="AA18" s="730"/>
      <c r="AB18" s="730"/>
    </row>
    <row r="19" spans="1:31" ht="56" customHeight="1" thickBot="1" x14ac:dyDescent="0.4">
      <c r="A19" s="280"/>
      <c r="B19" s="500" t="s">
        <v>826</v>
      </c>
      <c r="C19" s="501"/>
      <c r="D19" s="501"/>
      <c r="E19" s="501"/>
      <c r="F19" s="501"/>
      <c r="G19" s="501"/>
      <c r="H19" s="502"/>
      <c r="I19" s="517" t="s">
        <v>591</v>
      </c>
      <c r="J19" s="485"/>
      <c r="K19" s="485"/>
      <c r="L19" s="485"/>
      <c r="M19" s="485"/>
      <c r="N19" s="485"/>
      <c r="O19" s="485"/>
      <c r="P19" s="485"/>
      <c r="Q19" s="485"/>
      <c r="R19" s="485"/>
      <c r="S19" s="485"/>
      <c r="T19" s="485"/>
      <c r="U19" s="485"/>
      <c r="V19" s="485"/>
      <c r="W19" s="485"/>
      <c r="X19" s="485"/>
      <c r="Y19" s="485"/>
      <c r="Z19" s="485"/>
      <c r="AA19" s="485"/>
      <c r="AB19" s="485"/>
    </row>
    <row r="20" spans="1:31" ht="8" customHeight="1" thickBot="1" x14ac:dyDescent="0.4">
      <c r="A20" s="280"/>
      <c r="B20" s="729"/>
      <c r="C20" s="730"/>
      <c r="D20" s="730"/>
      <c r="E20" s="730"/>
      <c r="F20" s="730"/>
      <c r="G20" s="730"/>
      <c r="H20" s="730"/>
      <c r="I20" s="730"/>
      <c r="J20" s="730"/>
      <c r="K20" s="730"/>
      <c r="L20" s="730"/>
      <c r="M20" s="730"/>
      <c r="N20" s="730"/>
      <c r="O20" s="730"/>
      <c r="P20" s="730"/>
      <c r="Q20" s="730"/>
      <c r="R20" s="730"/>
      <c r="S20" s="730"/>
      <c r="T20" s="730"/>
      <c r="U20" s="730"/>
      <c r="V20" s="730"/>
      <c r="W20" s="730"/>
      <c r="X20" s="730"/>
      <c r="Y20" s="730"/>
      <c r="Z20" s="730"/>
      <c r="AA20" s="730"/>
      <c r="AB20" s="730"/>
    </row>
    <row r="21" spans="1:31" ht="30.75" customHeight="1" thickBot="1" x14ac:dyDescent="0.4">
      <c r="A21" s="280"/>
      <c r="B21" s="500" t="s">
        <v>463</v>
      </c>
      <c r="C21" s="501"/>
      <c r="D21" s="501"/>
      <c r="E21" s="501"/>
      <c r="F21" s="501"/>
      <c r="G21" s="502"/>
      <c r="H21" s="514" t="s">
        <v>580</v>
      </c>
      <c r="I21" s="515"/>
      <c r="J21" s="516"/>
      <c r="K21" s="500" t="s">
        <v>835</v>
      </c>
      <c r="L21" s="501"/>
      <c r="M21" s="501"/>
      <c r="N21" s="501"/>
      <c r="O21" s="501"/>
      <c r="P21" s="501"/>
      <c r="Q21" s="501"/>
      <c r="R21" s="501"/>
      <c r="S21" s="501"/>
      <c r="T21" s="502"/>
      <c r="U21" s="517" t="s">
        <v>59</v>
      </c>
      <c r="V21" s="485"/>
      <c r="W21" s="485"/>
      <c r="X21" s="485"/>
      <c r="Y21" s="485"/>
      <c r="Z21" s="485"/>
      <c r="AA21" s="485"/>
      <c r="AB21" s="485"/>
    </row>
    <row r="22" spans="1:31" ht="9.5" customHeight="1" thickBot="1" x14ac:dyDescent="0.4">
      <c r="A22" s="280"/>
      <c r="B22" s="50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row>
    <row r="23" spans="1:31" ht="31.5" customHeight="1" x14ac:dyDescent="0.35">
      <c r="A23" s="671"/>
      <c r="B23" s="488" t="s">
        <v>836</v>
      </c>
      <c r="C23" s="489"/>
      <c r="D23" s="489"/>
      <c r="E23" s="489"/>
      <c r="F23" s="489"/>
      <c r="G23" s="489"/>
      <c r="H23" s="490"/>
      <c r="I23" s="508" t="s">
        <v>1628</v>
      </c>
      <c r="J23" s="509"/>
      <c r="K23" s="509"/>
      <c r="L23" s="509"/>
      <c r="M23" s="509"/>
      <c r="N23" s="509"/>
      <c r="O23" s="509"/>
      <c r="P23" s="509"/>
      <c r="Q23" s="509"/>
      <c r="R23" s="509"/>
      <c r="S23" s="509"/>
      <c r="T23" s="509"/>
      <c r="U23" s="509"/>
      <c r="V23" s="509"/>
      <c r="W23" s="509"/>
      <c r="X23" s="509"/>
      <c r="Y23" s="509"/>
      <c r="Z23" s="509"/>
      <c r="AA23" s="509"/>
      <c r="AB23" s="509"/>
    </row>
    <row r="24" spans="1:31" ht="20.5" customHeight="1" x14ac:dyDescent="0.35">
      <c r="A24" s="671"/>
      <c r="B24" s="776"/>
      <c r="C24" s="777"/>
      <c r="D24" s="777"/>
      <c r="E24" s="777"/>
      <c r="F24" s="777"/>
      <c r="G24" s="777"/>
      <c r="H24" s="778"/>
      <c r="I24" s="2547" t="s">
        <v>1651</v>
      </c>
      <c r="J24" s="2548"/>
      <c r="K24" s="2548"/>
      <c r="L24" s="2548"/>
      <c r="M24" s="2548"/>
      <c r="N24" s="2548"/>
      <c r="O24" s="2548"/>
      <c r="P24" s="2548"/>
      <c r="Q24" s="2548"/>
      <c r="R24" s="2548"/>
      <c r="S24" s="2548"/>
      <c r="T24" s="2548"/>
      <c r="U24" s="2548"/>
      <c r="V24" s="2548"/>
      <c r="W24" s="2548"/>
      <c r="X24" s="2548"/>
      <c r="Y24" s="2548"/>
      <c r="Z24" s="2548"/>
      <c r="AA24" s="2548"/>
      <c r="AB24" s="2548"/>
    </row>
    <row r="25" spans="1:31" ht="28" customHeight="1" x14ac:dyDescent="0.35">
      <c r="A25" s="671"/>
      <c r="B25" s="776"/>
      <c r="C25" s="777"/>
      <c r="D25" s="777"/>
      <c r="E25" s="777"/>
      <c r="F25" s="777"/>
      <c r="G25" s="777"/>
      <c r="H25" s="778"/>
      <c r="I25" s="2547" t="s">
        <v>1652</v>
      </c>
      <c r="J25" s="2548"/>
      <c r="K25" s="2548"/>
      <c r="L25" s="2548"/>
      <c r="M25" s="2548"/>
      <c r="N25" s="2548"/>
      <c r="O25" s="2548"/>
      <c r="P25" s="2548"/>
      <c r="Q25" s="2548"/>
      <c r="R25" s="2548"/>
      <c r="S25" s="2548"/>
      <c r="T25" s="2548"/>
      <c r="U25" s="2548"/>
      <c r="V25" s="2548"/>
      <c r="W25" s="2548"/>
      <c r="X25" s="2548"/>
      <c r="Y25" s="2548"/>
      <c r="Z25" s="2548"/>
      <c r="AA25" s="2548"/>
      <c r="AB25" s="2548"/>
    </row>
    <row r="26" spans="1:31" ht="32" customHeight="1" x14ac:dyDescent="0.35">
      <c r="A26" s="671"/>
      <c r="B26" s="776"/>
      <c r="C26" s="777"/>
      <c r="D26" s="777"/>
      <c r="E26" s="777"/>
      <c r="F26" s="777"/>
      <c r="G26" s="777"/>
      <c r="H26" s="778"/>
      <c r="I26" s="2547" t="s">
        <v>1653</v>
      </c>
      <c r="J26" s="2548"/>
      <c r="K26" s="2548"/>
      <c r="L26" s="2548"/>
      <c r="M26" s="2548"/>
      <c r="N26" s="2548"/>
      <c r="O26" s="2548"/>
      <c r="P26" s="2548"/>
      <c r="Q26" s="2548"/>
      <c r="R26" s="2548"/>
      <c r="S26" s="2548"/>
      <c r="T26" s="2548"/>
      <c r="U26" s="2548"/>
      <c r="V26" s="2548"/>
      <c r="W26" s="2548"/>
      <c r="X26" s="2548"/>
      <c r="Y26" s="2548"/>
      <c r="Z26" s="2548"/>
      <c r="AA26" s="2548"/>
      <c r="AB26" s="2548"/>
    </row>
    <row r="27" spans="1:31" x14ac:dyDescent="0.35">
      <c r="A27" s="671"/>
      <c r="B27" s="776"/>
      <c r="C27" s="777"/>
      <c r="D27" s="777"/>
      <c r="E27" s="777"/>
      <c r="F27" s="777"/>
      <c r="G27" s="777"/>
      <c r="H27" s="778"/>
      <c r="I27" s="619" t="s">
        <v>1654</v>
      </c>
      <c r="J27" s="620"/>
      <c r="K27" s="620"/>
      <c r="L27" s="620"/>
      <c r="M27" s="620"/>
      <c r="N27" s="620"/>
      <c r="O27" s="620"/>
      <c r="P27" s="620"/>
      <c r="Q27" s="620"/>
      <c r="R27" s="620"/>
      <c r="S27" s="620"/>
      <c r="T27" s="620"/>
      <c r="U27" s="620"/>
      <c r="V27" s="620"/>
      <c r="W27" s="620"/>
      <c r="X27" s="620"/>
      <c r="Y27" s="620"/>
      <c r="Z27" s="620"/>
      <c r="AA27" s="620"/>
      <c r="AB27" s="620"/>
      <c r="AE27" s="113" t="s">
        <v>583</v>
      </c>
    </row>
    <row r="28" spans="1:31" ht="13.5" customHeight="1" x14ac:dyDescent="0.35">
      <c r="A28" s="671"/>
      <c r="B28" s="776"/>
      <c r="C28" s="777"/>
      <c r="D28" s="777"/>
      <c r="E28" s="777"/>
      <c r="F28" s="777"/>
      <c r="G28" s="777"/>
      <c r="H28" s="778"/>
      <c r="I28" s="733"/>
      <c r="J28" s="734"/>
      <c r="K28" s="734"/>
      <c r="L28" s="734"/>
      <c r="M28" s="734"/>
      <c r="N28" s="734"/>
      <c r="O28" s="734"/>
      <c r="P28" s="734"/>
      <c r="Q28" s="734"/>
      <c r="R28" s="734"/>
      <c r="S28" s="734"/>
      <c r="T28" s="734"/>
      <c r="U28" s="734"/>
      <c r="V28" s="734"/>
      <c r="W28" s="734"/>
      <c r="X28" s="734"/>
      <c r="Y28" s="734"/>
      <c r="Z28" s="734"/>
      <c r="AA28" s="734"/>
      <c r="AB28" s="734"/>
    </row>
    <row r="29" spans="1:31" x14ac:dyDescent="0.35">
      <c r="A29" s="671"/>
      <c r="B29" s="776"/>
      <c r="C29" s="777"/>
      <c r="D29" s="777"/>
      <c r="E29" s="777"/>
      <c r="F29" s="777"/>
      <c r="G29" s="777"/>
      <c r="H29" s="778"/>
      <c r="I29" s="2547" t="s">
        <v>1655</v>
      </c>
      <c r="J29" s="2548"/>
      <c r="K29" s="2548"/>
      <c r="L29" s="2548"/>
      <c r="M29" s="2548"/>
      <c r="N29" s="2548"/>
      <c r="O29" s="2548"/>
      <c r="P29" s="2548"/>
      <c r="Q29" s="2548"/>
      <c r="R29" s="2548"/>
      <c r="S29" s="2548"/>
      <c r="T29" s="2548"/>
      <c r="U29" s="2548"/>
      <c r="V29" s="2548"/>
      <c r="W29" s="2548"/>
      <c r="X29" s="2548"/>
      <c r="Y29" s="2548"/>
      <c r="Z29" s="2548"/>
      <c r="AA29" s="2548"/>
      <c r="AB29" s="2548"/>
    </row>
    <row r="30" spans="1:31" ht="15" customHeight="1" thickBot="1" x14ac:dyDescent="0.4">
      <c r="A30" s="671"/>
      <c r="B30" s="491"/>
      <c r="C30" s="492"/>
      <c r="D30" s="492"/>
      <c r="E30" s="492"/>
      <c r="F30" s="492"/>
      <c r="G30" s="492"/>
      <c r="H30" s="493"/>
      <c r="I30" s="669" t="s">
        <v>1656</v>
      </c>
      <c r="J30" s="670"/>
      <c r="K30" s="670"/>
      <c r="L30" s="670"/>
      <c r="M30" s="670"/>
      <c r="N30" s="670"/>
      <c r="O30" s="670"/>
      <c r="P30" s="670"/>
      <c r="Q30" s="670"/>
      <c r="R30" s="670"/>
      <c r="S30" s="670"/>
      <c r="T30" s="670"/>
      <c r="U30" s="670"/>
      <c r="V30" s="670"/>
      <c r="W30" s="670"/>
      <c r="X30" s="670"/>
      <c r="Y30" s="670"/>
      <c r="Z30" s="670"/>
      <c r="AA30" s="670"/>
      <c r="AB30" s="670"/>
    </row>
    <row r="31" spans="1:31" ht="14.25" customHeight="1" thickBot="1" x14ac:dyDescent="0.4">
      <c r="A31" s="280"/>
      <c r="B31" s="486"/>
      <c r="C31" s="487"/>
      <c r="D31" s="487"/>
      <c r="E31" s="487"/>
      <c r="F31" s="487"/>
      <c r="G31" s="487"/>
      <c r="H31" s="487"/>
      <c r="I31" s="487"/>
      <c r="J31" s="487"/>
      <c r="K31" s="487"/>
      <c r="L31" s="487"/>
      <c r="M31" s="487"/>
      <c r="N31" s="487"/>
      <c r="O31" s="487"/>
      <c r="P31" s="487"/>
      <c r="Q31" s="487"/>
      <c r="R31" s="487"/>
      <c r="S31" s="487"/>
      <c r="T31" s="487"/>
      <c r="U31" s="487"/>
      <c r="V31" s="487"/>
      <c r="W31" s="487"/>
      <c r="X31" s="487"/>
      <c r="Y31" s="487"/>
      <c r="Z31" s="487"/>
      <c r="AA31" s="487"/>
      <c r="AB31" s="487"/>
    </row>
    <row r="32" spans="1:31" ht="15" customHeight="1" thickBot="1" x14ac:dyDescent="0.4">
      <c r="A32" s="280"/>
      <c r="B32" s="500" t="s">
        <v>268</v>
      </c>
      <c r="C32" s="501"/>
      <c r="D32" s="501"/>
      <c r="E32" s="501"/>
      <c r="F32" s="501"/>
      <c r="G32" s="501"/>
      <c r="H32" s="501"/>
      <c r="I32" s="501"/>
      <c r="J32" s="501"/>
      <c r="K32" s="501"/>
      <c r="L32" s="501"/>
      <c r="M32" s="223"/>
      <c r="N32" s="500" t="s">
        <v>24</v>
      </c>
      <c r="O32" s="501"/>
      <c r="P32" s="501"/>
      <c r="Q32" s="501"/>
      <c r="R32" s="501"/>
      <c r="S32" s="501"/>
      <c r="T32" s="501"/>
      <c r="U32" s="501"/>
      <c r="V32" s="501"/>
      <c r="W32" s="501"/>
      <c r="X32" s="501"/>
      <c r="Y32" s="501"/>
      <c r="Z32" s="501"/>
      <c r="AA32" s="501"/>
      <c r="AB32" s="501"/>
    </row>
    <row r="33" spans="1:28" ht="15" thickBot="1" x14ac:dyDescent="0.4">
      <c r="A33" s="280"/>
      <c r="B33" s="483" t="s">
        <v>582</v>
      </c>
      <c r="C33" s="484"/>
      <c r="D33" s="484"/>
      <c r="E33" s="484"/>
      <c r="F33" s="484"/>
      <c r="G33" s="484"/>
      <c r="H33" s="484"/>
      <c r="I33" s="484"/>
      <c r="J33" s="484"/>
      <c r="K33" s="484"/>
      <c r="L33" s="484"/>
      <c r="M33" s="484"/>
      <c r="N33" s="485" t="s">
        <v>1571</v>
      </c>
      <c r="O33" s="485"/>
      <c r="P33" s="485"/>
      <c r="Q33" s="485"/>
      <c r="R33" s="485"/>
      <c r="S33" s="485"/>
      <c r="T33" s="485"/>
      <c r="U33" s="485"/>
      <c r="V33" s="485"/>
      <c r="W33" s="485"/>
      <c r="X33" s="485"/>
      <c r="Y33" s="485"/>
      <c r="Z33" s="485"/>
      <c r="AA33" s="485"/>
      <c r="AB33" s="485"/>
    </row>
    <row r="34" spans="1:28" s="60" customFormat="1" ht="14.5" customHeight="1" thickBot="1" x14ac:dyDescent="0.4">
      <c r="A34" s="280"/>
      <c r="B34" s="486"/>
      <c r="C34" s="487"/>
      <c r="D34" s="487"/>
      <c r="E34" s="487"/>
      <c r="F34" s="487"/>
      <c r="G34" s="487"/>
      <c r="H34" s="487"/>
      <c r="I34" s="487"/>
      <c r="J34" s="487"/>
      <c r="K34" s="487"/>
      <c r="L34" s="487"/>
      <c r="M34" s="487"/>
      <c r="N34" s="487"/>
      <c r="O34" s="487"/>
      <c r="P34" s="487"/>
      <c r="Q34" s="487"/>
      <c r="R34" s="487"/>
      <c r="S34" s="487"/>
      <c r="T34" s="487"/>
      <c r="U34" s="487"/>
      <c r="V34" s="487"/>
      <c r="W34" s="487"/>
      <c r="X34" s="487"/>
      <c r="Y34" s="487"/>
      <c r="Z34" s="487"/>
      <c r="AA34" s="487"/>
      <c r="AB34" s="487"/>
    </row>
    <row r="35" spans="1:28" s="60" customFormat="1" ht="23.5" customHeight="1" thickBot="1" x14ac:dyDescent="0.4">
      <c r="A35" s="280"/>
      <c r="B35" s="488" t="s">
        <v>839</v>
      </c>
      <c r="C35" s="489"/>
      <c r="D35" s="489"/>
      <c r="E35" s="489"/>
      <c r="F35" s="489"/>
      <c r="G35" s="489"/>
      <c r="H35" s="490"/>
      <c r="I35" s="667">
        <v>4</v>
      </c>
      <c r="J35" s="668"/>
      <c r="K35" s="668"/>
      <c r="L35" s="782"/>
      <c r="M35" s="500" t="s">
        <v>22</v>
      </c>
      <c r="N35" s="501"/>
      <c r="O35" s="501"/>
      <c r="P35" s="501"/>
      <c r="Q35" s="501"/>
      <c r="R35" s="501"/>
      <c r="S35" s="501"/>
      <c r="T35" s="501"/>
      <c r="U35" s="501"/>
      <c r="V35" s="501"/>
      <c r="W35" s="502"/>
      <c r="X35" s="500" t="s">
        <v>18</v>
      </c>
      <c r="Y35" s="501"/>
      <c r="Z35" s="501"/>
      <c r="AA35" s="501"/>
      <c r="AB35" s="501"/>
    </row>
    <row r="36" spans="1:28" s="60" customFormat="1" ht="56" customHeight="1" thickBot="1" x14ac:dyDescent="0.4">
      <c r="A36" s="280"/>
      <c r="B36" s="491"/>
      <c r="C36" s="492"/>
      <c r="D36" s="492"/>
      <c r="E36" s="492"/>
      <c r="F36" s="492"/>
      <c r="G36" s="492"/>
      <c r="H36" s="493"/>
      <c r="I36" s="669"/>
      <c r="J36" s="670"/>
      <c r="K36" s="670"/>
      <c r="L36" s="783"/>
      <c r="M36" s="1248" t="s">
        <v>593</v>
      </c>
      <c r="N36" s="1249"/>
      <c r="O36" s="1249"/>
      <c r="P36" s="1249"/>
      <c r="Q36" s="1249"/>
      <c r="R36" s="1249"/>
      <c r="S36" s="1249"/>
      <c r="T36" s="1249"/>
      <c r="U36" s="1249"/>
      <c r="V36" s="1249"/>
      <c r="W36" s="2338"/>
      <c r="X36" s="483" t="s">
        <v>123</v>
      </c>
      <c r="Y36" s="484"/>
      <c r="Z36" s="484"/>
      <c r="AA36" s="484"/>
      <c r="AB36" s="484"/>
    </row>
    <row r="37" spans="1:28" s="60" customFormat="1" ht="12" customHeight="1" thickBot="1" x14ac:dyDescent="0.4">
      <c r="A37" s="280"/>
      <c r="B37" s="486"/>
      <c r="C37" s="487"/>
      <c r="D37" s="487"/>
      <c r="E37" s="487"/>
      <c r="F37" s="487"/>
      <c r="G37" s="487"/>
      <c r="H37" s="487"/>
      <c r="I37" s="487"/>
      <c r="J37" s="487"/>
      <c r="K37" s="487"/>
      <c r="L37" s="487"/>
      <c r="M37" s="487"/>
      <c r="N37" s="487"/>
      <c r="O37" s="487"/>
      <c r="P37" s="487"/>
      <c r="Q37" s="487"/>
      <c r="R37" s="487"/>
      <c r="S37" s="487"/>
      <c r="T37" s="487"/>
      <c r="U37" s="487"/>
      <c r="V37" s="487"/>
      <c r="W37" s="487"/>
      <c r="X37" s="487"/>
      <c r="Y37" s="487"/>
      <c r="Z37" s="487"/>
      <c r="AA37" s="487"/>
      <c r="AB37" s="487"/>
    </row>
    <row r="38" spans="1:28" s="60" customFormat="1" ht="15" thickBot="1" x14ac:dyDescent="0.4">
      <c r="A38" s="280"/>
      <c r="B38" s="560" t="s">
        <v>842</v>
      </c>
      <c r="C38" s="561"/>
      <c r="D38" s="561"/>
      <c r="E38" s="561"/>
      <c r="F38" s="561"/>
      <c r="G38" s="561"/>
      <c r="H38" s="561"/>
      <c r="I38" s="561"/>
      <c r="J38" s="562"/>
      <c r="K38" s="569" t="s">
        <v>35</v>
      </c>
      <c r="L38" s="570"/>
      <c r="M38" s="570"/>
      <c r="N38" s="570"/>
      <c r="O38" s="570"/>
      <c r="P38" s="570"/>
      <c r="Q38" s="570"/>
      <c r="R38" s="571"/>
      <c r="S38" s="572" t="s">
        <v>36</v>
      </c>
      <c r="T38" s="573"/>
      <c r="U38" s="573"/>
      <c r="V38" s="573"/>
      <c r="W38" s="574"/>
      <c r="X38" s="575" t="s">
        <v>37</v>
      </c>
      <c r="Y38" s="576"/>
      <c r="Z38" s="576"/>
      <c r="AA38" s="576"/>
      <c r="AB38" s="576"/>
    </row>
    <row r="39" spans="1:28" s="60" customFormat="1" ht="15.75" customHeight="1" x14ac:dyDescent="0.35">
      <c r="A39" s="280"/>
      <c r="B39" s="563"/>
      <c r="C39" s="564"/>
      <c r="D39" s="564"/>
      <c r="E39" s="564"/>
      <c r="F39" s="564"/>
      <c r="G39" s="564"/>
      <c r="H39" s="564"/>
      <c r="I39" s="564"/>
      <c r="J39" s="565"/>
      <c r="K39" s="577" t="s">
        <v>38</v>
      </c>
      <c r="L39" s="578"/>
      <c r="M39" s="578"/>
      <c r="N39" s="579"/>
      <c r="O39" s="580" t="s">
        <v>39</v>
      </c>
      <c r="P39" s="578"/>
      <c r="Q39" s="578"/>
      <c r="R39" s="579"/>
      <c r="S39" s="580" t="s">
        <v>38</v>
      </c>
      <c r="T39" s="579"/>
      <c r="U39" s="580" t="s">
        <v>39</v>
      </c>
      <c r="V39" s="578"/>
      <c r="W39" s="579"/>
      <c r="X39" s="506" t="s">
        <v>38</v>
      </c>
      <c r="Y39" s="507"/>
      <c r="Z39" s="506" t="s">
        <v>39</v>
      </c>
      <c r="AA39" s="581"/>
      <c r="AB39" s="507"/>
    </row>
    <row r="40" spans="1:28" s="60" customFormat="1" ht="14.5" customHeight="1" thickBot="1" x14ac:dyDescent="0.4">
      <c r="A40" s="280"/>
      <c r="B40" s="566"/>
      <c r="C40" s="567"/>
      <c r="D40" s="567"/>
      <c r="E40" s="567"/>
      <c r="F40" s="567"/>
      <c r="G40" s="567"/>
      <c r="H40" s="567"/>
      <c r="I40" s="567"/>
      <c r="J40" s="568"/>
      <c r="K40" s="582">
        <v>0</v>
      </c>
      <c r="L40" s="583"/>
      <c r="M40" s="583"/>
      <c r="N40" s="584"/>
      <c r="O40" s="749">
        <v>2.5</v>
      </c>
      <c r="P40" s="583"/>
      <c r="Q40" s="583"/>
      <c r="R40" s="584"/>
      <c r="S40" s="749">
        <v>2.6</v>
      </c>
      <c r="T40" s="584"/>
      <c r="U40" s="749">
        <v>3.9</v>
      </c>
      <c r="V40" s="583"/>
      <c r="W40" s="584"/>
      <c r="X40" s="749">
        <v>4</v>
      </c>
      <c r="Y40" s="584"/>
      <c r="Z40" s="749">
        <v>5</v>
      </c>
      <c r="AA40" s="583"/>
      <c r="AB40" s="584"/>
    </row>
    <row r="41" spans="1:28" s="60" customFormat="1" ht="6" customHeight="1" thickBot="1" x14ac:dyDescent="0.4">
      <c r="A41" s="280"/>
      <c r="B41" s="486"/>
      <c r="C41" s="487"/>
      <c r="D41" s="487"/>
      <c r="E41" s="487"/>
      <c r="F41" s="487"/>
      <c r="G41" s="487"/>
      <c r="H41" s="487"/>
      <c r="I41" s="487"/>
      <c r="J41" s="487"/>
      <c r="K41" s="487"/>
      <c r="L41" s="487"/>
      <c r="M41" s="487"/>
      <c r="N41" s="487"/>
      <c r="O41" s="487"/>
      <c r="P41" s="487"/>
      <c r="Q41" s="487"/>
      <c r="R41" s="487"/>
      <c r="S41" s="487"/>
      <c r="T41" s="487"/>
      <c r="U41" s="487"/>
      <c r="V41" s="487"/>
      <c r="W41" s="487"/>
      <c r="X41" s="487"/>
      <c r="Y41" s="487"/>
      <c r="Z41" s="487"/>
      <c r="AA41" s="487"/>
      <c r="AB41" s="487"/>
    </row>
    <row r="42" spans="1:28" s="60" customFormat="1" ht="14.5" customHeight="1" thickBot="1" x14ac:dyDescent="0.4">
      <c r="A42" s="437"/>
      <c r="B42" s="488" t="s">
        <v>40</v>
      </c>
      <c r="C42" s="489"/>
      <c r="D42" s="489"/>
      <c r="E42" s="489"/>
      <c r="F42" s="489"/>
      <c r="G42" s="489"/>
      <c r="H42" s="489"/>
      <c r="I42" s="489"/>
      <c r="J42" s="489"/>
      <c r="K42" s="489"/>
      <c r="L42" s="489"/>
      <c r="M42" s="489"/>
      <c r="N42" s="489"/>
      <c r="O42" s="489"/>
      <c r="P42" s="489"/>
      <c r="Q42" s="489"/>
      <c r="R42" s="489"/>
      <c r="S42" s="489"/>
      <c r="T42" s="489"/>
      <c r="U42" s="489"/>
      <c r="V42" s="489"/>
      <c r="W42" s="489"/>
      <c r="X42" s="489"/>
      <c r="Y42" s="489"/>
      <c r="Z42" s="489"/>
      <c r="AA42" s="489"/>
      <c r="AB42" s="489"/>
    </row>
    <row r="43" spans="1:28" ht="56" x14ac:dyDescent="0.35">
      <c r="A43" s="437"/>
      <c r="B43" s="557" t="s">
        <v>41</v>
      </c>
      <c r="C43" s="558"/>
      <c r="D43" s="558"/>
      <c r="E43" s="558"/>
      <c r="F43" s="558"/>
      <c r="G43" s="559"/>
      <c r="H43" s="270" t="s">
        <v>1635</v>
      </c>
      <c r="I43" s="224" t="s">
        <v>594</v>
      </c>
      <c r="J43" s="268" t="s">
        <v>42</v>
      </c>
      <c r="K43" s="557" t="s">
        <v>43</v>
      </c>
      <c r="L43" s="558"/>
      <c r="M43" s="558"/>
      <c r="N43" s="558"/>
      <c r="O43" s="558"/>
      <c r="P43" s="558"/>
      <c r="Q43" s="558"/>
      <c r="R43" s="558"/>
      <c r="S43" s="558"/>
      <c r="T43" s="558"/>
      <c r="U43" s="558"/>
      <c r="V43" s="558"/>
      <c r="W43" s="558"/>
      <c r="X43" s="558"/>
      <c r="Y43" s="558"/>
      <c r="Z43" s="558"/>
      <c r="AA43" s="558"/>
      <c r="AB43" s="559"/>
    </row>
    <row r="44" spans="1:28" x14ac:dyDescent="0.35">
      <c r="A44" s="591"/>
      <c r="B44" s="1181" t="s">
        <v>573</v>
      </c>
      <c r="C44" s="1182"/>
      <c r="D44" s="1182"/>
      <c r="E44" s="1182"/>
      <c r="F44" s="1182"/>
      <c r="G44" s="1187"/>
      <c r="H44" s="625">
        <v>27.67</v>
      </c>
      <c r="I44" s="628">
        <v>6</v>
      </c>
      <c r="J44" s="2550">
        <v>4.6100000000000003</v>
      </c>
      <c r="K44" s="2559"/>
      <c r="L44" s="2560"/>
      <c r="M44" s="2560"/>
      <c r="N44" s="2560"/>
      <c r="O44" s="2560"/>
      <c r="P44" s="2560"/>
      <c r="Q44" s="2560"/>
      <c r="R44" s="2560"/>
      <c r="S44" s="2560"/>
      <c r="T44" s="2560"/>
      <c r="U44" s="2560"/>
      <c r="V44" s="2560"/>
      <c r="W44" s="2560"/>
      <c r="X44" s="2560"/>
      <c r="Y44" s="2560"/>
      <c r="Z44" s="2560"/>
      <c r="AA44" s="2560"/>
      <c r="AB44" s="2561"/>
    </row>
    <row r="45" spans="1:28" ht="28" customHeight="1" x14ac:dyDescent="0.35">
      <c r="A45" s="591"/>
      <c r="B45" s="795"/>
      <c r="C45" s="796"/>
      <c r="D45" s="796"/>
      <c r="E45" s="796"/>
      <c r="F45" s="796"/>
      <c r="G45" s="1188"/>
      <c r="H45" s="626"/>
      <c r="I45" s="629"/>
      <c r="J45" s="2551"/>
      <c r="K45" s="646" t="s">
        <v>1636</v>
      </c>
      <c r="L45" s="647"/>
      <c r="M45" s="647"/>
      <c r="N45" s="647"/>
      <c r="O45" s="647"/>
      <c r="P45" s="647"/>
      <c r="Q45" s="647"/>
      <c r="R45" s="647"/>
      <c r="S45" s="647"/>
      <c r="T45" s="647"/>
      <c r="U45" s="647"/>
      <c r="V45" s="647"/>
      <c r="W45" s="647"/>
      <c r="X45" s="647"/>
      <c r="Y45" s="647"/>
      <c r="Z45" s="647"/>
      <c r="AA45" s="647"/>
      <c r="AB45" s="648"/>
    </row>
    <row r="46" spans="1:28" x14ac:dyDescent="0.35">
      <c r="A46" s="591"/>
      <c r="B46" s="795"/>
      <c r="C46" s="796"/>
      <c r="D46" s="796"/>
      <c r="E46" s="796"/>
      <c r="F46" s="796"/>
      <c r="G46" s="1188"/>
      <c r="H46" s="626"/>
      <c r="I46" s="629"/>
      <c r="J46" s="2551"/>
      <c r="K46" s="637"/>
      <c r="L46" s="638"/>
      <c r="M46" s="638"/>
      <c r="N46" s="638"/>
      <c r="O46" s="638"/>
      <c r="P46" s="638"/>
      <c r="Q46" s="638"/>
      <c r="R46" s="638"/>
      <c r="S46" s="638"/>
      <c r="T46" s="638"/>
      <c r="U46" s="638"/>
      <c r="V46" s="638"/>
      <c r="W46" s="638"/>
      <c r="X46" s="638"/>
      <c r="Y46" s="638"/>
      <c r="Z46" s="638"/>
      <c r="AA46" s="638"/>
      <c r="AB46" s="639"/>
    </row>
    <row r="47" spans="1:28" x14ac:dyDescent="0.35">
      <c r="A47" s="591"/>
      <c r="B47" s="795"/>
      <c r="C47" s="796"/>
      <c r="D47" s="796"/>
      <c r="E47" s="796"/>
      <c r="F47" s="796"/>
      <c r="G47" s="1188"/>
      <c r="H47" s="626"/>
      <c r="I47" s="629"/>
      <c r="J47" s="2551"/>
      <c r="K47" s="646" t="s">
        <v>1657</v>
      </c>
      <c r="L47" s="647"/>
      <c r="M47" s="647"/>
      <c r="N47" s="647"/>
      <c r="O47" s="647"/>
      <c r="P47" s="647"/>
      <c r="Q47" s="647"/>
      <c r="R47" s="647"/>
      <c r="S47" s="647"/>
      <c r="T47" s="647"/>
      <c r="U47" s="647"/>
      <c r="V47" s="647"/>
      <c r="W47" s="647"/>
      <c r="X47" s="647"/>
      <c r="Y47" s="647"/>
      <c r="Z47" s="647"/>
      <c r="AA47" s="647"/>
      <c r="AB47" s="648"/>
    </row>
    <row r="48" spans="1:28" x14ac:dyDescent="0.35">
      <c r="A48" s="591"/>
      <c r="B48" s="795"/>
      <c r="C48" s="796"/>
      <c r="D48" s="796"/>
      <c r="E48" s="796"/>
      <c r="F48" s="796"/>
      <c r="G48" s="1188"/>
      <c r="H48" s="626"/>
      <c r="I48" s="629"/>
      <c r="J48" s="2551"/>
      <c r="K48" s="646" t="s">
        <v>1658</v>
      </c>
      <c r="L48" s="647"/>
      <c r="M48" s="647"/>
      <c r="N48" s="647"/>
      <c r="O48" s="647"/>
      <c r="P48" s="647"/>
      <c r="Q48" s="647"/>
      <c r="R48" s="647"/>
      <c r="S48" s="647"/>
      <c r="T48" s="647"/>
      <c r="U48" s="647"/>
      <c r="V48" s="647"/>
      <c r="W48" s="647"/>
      <c r="X48" s="647"/>
      <c r="Y48" s="647"/>
      <c r="Z48" s="647"/>
      <c r="AA48" s="647"/>
      <c r="AB48" s="648"/>
    </row>
    <row r="49" spans="1:28" x14ac:dyDescent="0.35">
      <c r="A49" s="591"/>
      <c r="B49" s="795"/>
      <c r="C49" s="796"/>
      <c r="D49" s="796"/>
      <c r="E49" s="796"/>
      <c r="F49" s="796"/>
      <c r="G49" s="1188"/>
      <c r="H49" s="626"/>
      <c r="I49" s="629"/>
      <c r="J49" s="2551"/>
      <c r="K49" s="646" t="s">
        <v>1659</v>
      </c>
      <c r="L49" s="647"/>
      <c r="M49" s="647"/>
      <c r="N49" s="647"/>
      <c r="O49" s="647"/>
      <c r="P49" s="647"/>
      <c r="Q49" s="647"/>
      <c r="R49" s="647"/>
      <c r="S49" s="647"/>
      <c r="T49" s="647"/>
      <c r="U49" s="647"/>
      <c r="V49" s="647"/>
      <c r="W49" s="647"/>
      <c r="X49" s="647"/>
      <c r="Y49" s="647"/>
      <c r="Z49" s="647"/>
      <c r="AA49" s="647"/>
      <c r="AB49" s="648"/>
    </row>
    <row r="50" spans="1:28" ht="42" customHeight="1" x14ac:dyDescent="0.35">
      <c r="A50" s="591"/>
      <c r="B50" s="795"/>
      <c r="C50" s="796"/>
      <c r="D50" s="796"/>
      <c r="E50" s="796"/>
      <c r="F50" s="796"/>
      <c r="G50" s="1188"/>
      <c r="H50" s="626"/>
      <c r="I50" s="629"/>
      <c r="J50" s="2551"/>
      <c r="K50" s="646" t="s">
        <v>1660</v>
      </c>
      <c r="L50" s="647"/>
      <c r="M50" s="647"/>
      <c r="N50" s="647"/>
      <c r="O50" s="647"/>
      <c r="P50" s="647"/>
      <c r="Q50" s="647"/>
      <c r="R50" s="647"/>
      <c r="S50" s="647"/>
      <c r="T50" s="647"/>
      <c r="U50" s="647"/>
      <c r="V50" s="647"/>
      <c r="W50" s="647"/>
      <c r="X50" s="647"/>
      <c r="Y50" s="647"/>
      <c r="Z50" s="647"/>
      <c r="AA50" s="647"/>
      <c r="AB50" s="648"/>
    </row>
    <row r="51" spans="1:28" x14ac:dyDescent="0.35">
      <c r="A51" s="591"/>
      <c r="B51" s="795"/>
      <c r="C51" s="796"/>
      <c r="D51" s="796"/>
      <c r="E51" s="796"/>
      <c r="F51" s="796"/>
      <c r="G51" s="1188"/>
      <c r="H51" s="626"/>
      <c r="I51" s="629"/>
      <c r="J51" s="2551"/>
      <c r="K51" s="646" t="s">
        <v>1661</v>
      </c>
      <c r="L51" s="647"/>
      <c r="M51" s="647"/>
      <c r="N51" s="647"/>
      <c r="O51" s="647"/>
      <c r="P51" s="647"/>
      <c r="Q51" s="647"/>
      <c r="R51" s="647"/>
      <c r="S51" s="647"/>
      <c r="T51" s="647"/>
      <c r="U51" s="647"/>
      <c r="V51" s="647"/>
      <c r="W51" s="647"/>
      <c r="X51" s="647"/>
      <c r="Y51" s="647"/>
      <c r="Z51" s="647"/>
      <c r="AA51" s="647"/>
      <c r="AB51" s="648"/>
    </row>
    <row r="52" spans="1:28" x14ac:dyDescent="0.35">
      <c r="A52" s="591"/>
      <c r="B52" s="1184"/>
      <c r="C52" s="1185"/>
      <c r="D52" s="1185"/>
      <c r="E52" s="1185"/>
      <c r="F52" s="1185"/>
      <c r="G52" s="1189"/>
      <c r="H52" s="627"/>
      <c r="I52" s="630"/>
      <c r="J52" s="2552"/>
      <c r="K52" s="658" t="s">
        <v>1662</v>
      </c>
      <c r="L52" s="659"/>
      <c r="M52" s="659"/>
      <c r="N52" s="659"/>
      <c r="O52" s="659"/>
      <c r="P52" s="659"/>
      <c r="Q52" s="659"/>
      <c r="R52" s="659"/>
      <c r="S52" s="659"/>
      <c r="T52" s="659"/>
      <c r="U52" s="659"/>
      <c r="V52" s="659"/>
      <c r="W52" s="659"/>
      <c r="X52" s="659"/>
      <c r="Y52" s="659"/>
      <c r="Z52" s="659"/>
      <c r="AA52" s="659"/>
      <c r="AB52" s="660"/>
    </row>
    <row r="53" spans="1:28" x14ac:dyDescent="0.35">
      <c r="A53" s="591"/>
      <c r="B53" s="1181" t="s">
        <v>574</v>
      </c>
      <c r="C53" s="1182"/>
      <c r="D53" s="1182"/>
      <c r="E53" s="1182"/>
      <c r="F53" s="1182"/>
      <c r="G53" s="1187"/>
      <c r="H53" s="625">
        <v>36.840000000000003</v>
      </c>
      <c r="I53" s="628">
        <v>8</v>
      </c>
      <c r="J53" s="628">
        <v>4.6100000000000003</v>
      </c>
      <c r="K53" s="2559"/>
      <c r="L53" s="2560"/>
      <c r="M53" s="2560"/>
      <c r="N53" s="2560"/>
      <c r="O53" s="2560"/>
      <c r="P53" s="2560"/>
      <c r="Q53" s="2560"/>
      <c r="R53" s="2560"/>
      <c r="S53" s="2560"/>
      <c r="T53" s="2560"/>
      <c r="U53" s="2560"/>
      <c r="V53" s="2560"/>
      <c r="W53" s="2560"/>
      <c r="X53" s="2560"/>
      <c r="Y53" s="2560"/>
      <c r="Z53" s="2560"/>
      <c r="AA53" s="2560"/>
      <c r="AB53" s="2561"/>
    </row>
    <row r="54" spans="1:28" ht="28" customHeight="1" x14ac:dyDescent="0.35">
      <c r="A54" s="591"/>
      <c r="B54" s="795"/>
      <c r="C54" s="796"/>
      <c r="D54" s="796"/>
      <c r="E54" s="796"/>
      <c r="F54" s="796"/>
      <c r="G54" s="1188"/>
      <c r="H54" s="626"/>
      <c r="I54" s="629"/>
      <c r="J54" s="629"/>
      <c r="K54" s="646" t="s">
        <v>1644</v>
      </c>
      <c r="L54" s="647"/>
      <c r="M54" s="647"/>
      <c r="N54" s="647"/>
      <c r="O54" s="647"/>
      <c r="P54" s="647"/>
      <c r="Q54" s="647"/>
      <c r="R54" s="647"/>
      <c r="S54" s="647"/>
      <c r="T54" s="647"/>
      <c r="U54" s="647"/>
      <c r="V54" s="647"/>
      <c r="W54" s="647"/>
      <c r="X54" s="647"/>
      <c r="Y54" s="647"/>
      <c r="Z54" s="647"/>
      <c r="AA54" s="647"/>
      <c r="AB54" s="648"/>
    </row>
    <row r="55" spans="1:28" x14ac:dyDescent="0.35">
      <c r="A55" s="591"/>
      <c r="B55" s="795"/>
      <c r="C55" s="796"/>
      <c r="D55" s="796"/>
      <c r="E55" s="796"/>
      <c r="F55" s="796"/>
      <c r="G55" s="1188"/>
      <c r="H55" s="626"/>
      <c r="I55" s="629"/>
      <c r="J55" s="629"/>
      <c r="K55" s="646" t="s">
        <v>1663</v>
      </c>
      <c r="L55" s="647"/>
      <c r="M55" s="647"/>
      <c r="N55" s="647"/>
      <c r="O55" s="647"/>
      <c r="P55" s="647"/>
      <c r="Q55" s="647"/>
      <c r="R55" s="647"/>
      <c r="S55" s="647"/>
      <c r="T55" s="647"/>
      <c r="U55" s="647"/>
      <c r="V55" s="647"/>
      <c r="W55" s="647"/>
      <c r="X55" s="647"/>
      <c r="Y55" s="647"/>
      <c r="Z55" s="647"/>
      <c r="AA55" s="647"/>
      <c r="AB55" s="648"/>
    </row>
    <row r="56" spans="1:28" x14ac:dyDescent="0.35">
      <c r="A56" s="591"/>
      <c r="B56" s="795"/>
      <c r="C56" s="796"/>
      <c r="D56" s="796"/>
      <c r="E56" s="796"/>
      <c r="F56" s="796"/>
      <c r="G56" s="1188"/>
      <c r="H56" s="626"/>
      <c r="I56" s="629"/>
      <c r="J56" s="629"/>
      <c r="K56" s="646" t="s">
        <v>1664</v>
      </c>
      <c r="L56" s="647"/>
      <c r="M56" s="647"/>
      <c r="N56" s="647"/>
      <c r="O56" s="647"/>
      <c r="P56" s="647"/>
      <c r="Q56" s="647"/>
      <c r="R56" s="647"/>
      <c r="S56" s="647"/>
      <c r="T56" s="647"/>
      <c r="U56" s="647"/>
      <c r="V56" s="647"/>
      <c r="W56" s="647"/>
      <c r="X56" s="647"/>
      <c r="Y56" s="647"/>
      <c r="Z56" s="647"/>
      <c r="AA56" s="647"/>
      <c r="AB56" s="648"/>
    </row>
    <row r="57" spans="1:28" x14ac:dyDescent="0.35">
      <c r="A57" s="591"/>
      <c r="B57" s="795"/>
      <c r="C57" s="796"/>
      <c r="D57" s="796"/>
      <c r="E57" s="796"/>
      <c r="F57" s="796"/>
      <c r="G57" s="1188"/>
      <c r="H57" s="626"/>
      <c r="I57" s="629"/>
      <c r="J57" s="629"/>
      <c r="K57" s="646" t="s">
        <v>1665</v>
      </c>
      <c r="L57" s="647"/>
      <c r="M57" s="647"/>
      <c r="N57" s="647"/>
      <c r="O57" s="647"/>
      <c r="P57" s="647"/>
      <c r="Q57" s="647"/>
      <c r="R57" s="647"/>
      <c r="S57" s="647"/>
      <c r="T57" s="647"/>
      <c r="U57" s="647"/>
      <c r="V57" s="647"/>
      <c r="W57" s="647"/>
      <c r="X57" s="647"/>
      <c r="Y57" s="647"/>
      <c r="Z57" s="647"/>
      <c r="AA57" s="647"/>
      <c r="AB57" s="648"/>
    </row>
    <row r="58" spans="1:28" x14ac:dyDescent="0.35">
      <c r="A58" s="591"/>
      <c r="B58" s="795"/>
      <c r="C58" s="796"/>
      <c r="D58" s="796"/>
      <c r="E58" s="796"/>
      <c r="F58" s="796"/>
      <c r="G58" s="1188"/>
      <c r="H58" s="626"/>
      <c r="I58" s="629"/>
      <c r="J58" s="629"/>
      <c r="K58" s="2562" t="s">
        <v>1666</v>
      </c>
      <c r="L58" s="2563"/>
      <c r="M58" s="2563"/>
      <c r="N58" s="2563"/>
      <c r="O58" s="2563"/>
      <c r="P58" s="2563"/>
      <c r="Q58" s="2563"/>
      <c r="R58" s="2563"/>
      <c r="S58" s="2563"/>
      <c r="T58" s="2563"/>
      <c r="U58" s="2563"/>
      <c r="V58" s="2563"/>
      <c r="W58" s="2563"/>
      <c r="X58" s="2563"/>
      <c r="Y58" s="2563"/>
      <c r="Z58" s="2563"/>
      <c r="AA58" s="2563"/>
      <c r="AB58" s="2564"/>
    </row>
    <row r="59" spans="1:28" ht="15.5" customHeight="1" x14ac:dyDescent="0.35">
      <c r="A59" s="591"/>
      <c r="B59" s="795"/>
      <c r="C59" s="796"/>
      <c r="D59" s="796"/>
      <c r="E59" s="796"/>
      <c r="F59" s="796"/>
      <c r="G59" s="1188"/>
      <c r="H59" s="626"/>
      <c r="I59" s="629"/>
      <c r="J59" s="629"/>
      <c r="K59" s="646" t="s">
        <v>1667</v>
      </c>
      <c r="L59" s="647"/>
      <c r="M59" s="647"/>
      <c r="N59" s="647"/>
      <c r="O59" s="647"/>
      <c r="P59" s="647"/>
      <c r="Q59" s="647"/>
      <c r="R59" s="647"/>
      <c r="S59" s="647"/>
      <c r="T59" s="647"/>
      <c r="U59" s="647"/>
      <c r="V59" s="647"/>
      <c r="W59" s="647"/>
      <c r="X59" s="647"/>
      <c r="Y59" s="647"/>
      <c r="Z59" s="647"/>
      <c r="AA59" s="647"/>
      <c r="AB59" s="648"/>
    </row>
    <row r="60" spans="1:28" x14ac:dyDescent="0.35">
      <c r="A60" s="591"/>
      <c r="B60" s="795"/>
      <c r="C60" s="796"/>
      <c r="D60" s="796"/>
      <c r="E60" s="796"/>
      <c r="F60" s="796"/>
      <c r="G60" s="1188"/>
      <c r="H60" s="626"/>
      <c r="I60" s="629"/>
      <c r="J60" s="629"/>
      <c r="K60" s="646" t="s">
        <v>1668</v>
      </c>
      <c r="L60" s="647"/>
      <c r="M60" s="647"/>
      <c r="N60" s="647"/>
      <c r="O60" s="647"/>
      <c r="P60" s="647"/>
      <c r="Q60" s="647"/>
      <c r="R60" s="647"/>
      <c r="S60" s="647"/>
      <c r="T60" s="647"/>
      <c r="U60" s="647"/>
      <c r="V60" s="647"/>
      <c r="W60" s="647"/>
      <c r="X60" s="647"/>
      <c r="Y60" s="647"/>
      <c r="Z60" s="647"/>
      <c r="AA60" s="647"/>
      <c r="AB60" s="648"/>
    </row>
    <row r="61" spans="1:28" ht="15" thickBot="1" x14ac:dyDescent="0.4">
      <c r="A61" s="591"/>
      <c r="B61" s="1184"/>
      <c r="C61" s="1185"/>
      <c r="D61" s="1185"/>
      <c r="E61" s="1185"/>
      <c r="F61" s="1185"/>
      <c r="G61" s="1189"/>
      <c r="H61" s="2128"/>
      <c r="I61" s="820"/>
      <c r="J61" s="820"/>
      <c r="K61" s="2556" t="s">
        <v>1669</v>
      </c>
      <c r="L61" s="2557"/>
      <c r="M61" s="2557"/>
      <c r="N61" s="2557"/>
      <c r="O61" s="2557"/>
      <c r="P61" s="2557"/>
      <c r="Q61" s="2557"/>
      <c r="R61" s="2557"/>
      <c r="S61" s="2557"/>
      <c r="T61" s="2557"/>
      <c r="U61" s="2557"/>
      <c r="V61" s="2557"/>
      <c r="W61" s="2557"/>
      <c r="X61" s="2557"/>
      <c r="Y61" s="2557"/>
      <c r="Z61" s="2557"/>
      <c r="AA61" s="2557"/>
      <c r="AB61" s="2558"/>
    </row>
    <row r="62" spans="1:28" ht="23.5" customHeight="1" thickBot="1" x14ac:dyDescent="0.4">
      <c r="A62" s="437"/>
      <c r="B62" s="661" t="s">
        <v>46</v>
      </c>
      <c r="C62" s="662"/>
      <c r="D62" s="662"/>
      <c r="E62" s="662"/>
      <c r="F62" s="662"/>
      <c r="G62" s="663"/>
      <c r="H62" s="241">
        <v>65</v>
      </c>
      <c r="I62" s="284">
        <v>14</v>
      </c>
      <c r="J62" s="278">
        <v>4.6100000000000003</v>
      </c>
      <c r="K62" s="664"/>
      <c r="L62" s="665"/>
      <c r="M62" s="665"/>
      <c r="N62" s="665"/>
      <c r="O62" s="665"/>
      <c r="P62" s="665"/>
      <c r="Q62" s="665"/>
      <c r="R62" s="665"/>
      <c r="S62" s="665"/>
      <c r="T62" s="665"/>
      <c r="U62" s="665"/>
      <c r="V62" s="665"/>
      <c r="W62" s="665"/>
      <c r="X62" s="665"/>
      <c r="Y62" s="665"/>
      <c r="Z62" s="665"/>
      <c r="AA62" s="665"/>
      <c r="AB62" s="666"/>
    </row>
    <row r="63" spans="1:28" ht="12.5" customHeight="1" thickBot="1" x14ac:dyDescent="0.4">
      <c r="A63" s="437"/>
      <c r="B63" s="486"/>
      <c r="C63" s="487"/>
      <c r="D63" s="487"/>
      <c r="E63" s="487"/>
      <c r="F63" s="487"/>
      <c r="G63" s="487"/>
      <c r="H63" s="487"/>
      <c r="I63" s="487"/>
      <c r="J63" s="487"/>
      <c r="K63" s="487"/>
      <c r="L63" s="487"/>
      <c r="M63" s="487"/>
      <c r="N63" s="487"/>
      <c r="O63" s="487"/>
      <c r="P63" s="487"/>
      <c r="Q63" s="487"/>
      <c r="R63" s="487"/>
      <c r="S63" s="487"/>
      <c r="T63" s="487"/>
      <c r="U63" s="487"/>
      <c r="V63" s="487"/>
      <c r="W63" s="487"/>
      <c r="X63" s="487"/>
      <c r="Y63" s="487"/>
      <c r="Z63" s="487"/>
      <c r="AA63" s="487"/>
      <c r="AB63" s="487"/>
    </row>
    <row r="64" spans="1:28" ht="15" thickBot="1" x14ac:dyDescent="0.4">
      <c r="A64" s="437"/>
      <c r="B64" s="500" t="s">
        <v>855</v>
      </c>
      <c r="C64" s="501"/>
      <c r="D64" s="501"/>
      <c r="E64" s="501"/>
      <c r="F64" s="501"/>
      <c r="G64" s="501"/>
      <c r="H64" s="501"/>
      <c r="I64" s="501"/>
      <c r="J64" s="501"/>
      <c r="K64" s="501"/>
      <c r="L64" s="501"/>
      <c r="M64" s="501"/>
      <c r="N64" s="501"/>
      <c r="O64" s="501"/>
      <c r="P64" s="501"/>
      <c r="Q64" s="501"/>
      <c r="R64" s="501"/>
      <c r="S64" s="501"/>
      <c r="T64" s="501"/>
      <c r="U64" s="501"/>
      <c r="V64" s="501"/>
      <c r="W64" s="501"/>
      <c r="X64" s="501"/>
      <c r="Y64" s="501"/>
      <c r="Z64" s="501"/>
      <c r="AA64" s="501"/>
      <c r="AB64" s="501"/>
    </row>
    <row r="65" spans="1:28" ht="15.75" customHeight="1" x14ac:dyDescent="0.35">
      <c r="A65" s="280"/>
      <c r="B65" s="667"/>
      <c r="C65" s="668"/>
      <c r="D65" s="668"/>
      <c r="E65" s="668"/>
      <c r="F65" s="668"/>
      <c r="G65" s="668"/>
      <c r="H65" s="668"/>
      <c r="I65" s="668"/>
      <c r="J65" s="668"/>
      <c r="K65" s="668"/>
      <c r="L65" s="668"/>
      <c r="M65" s="668"/>
      <c r="N65" s="668"/>
      <c r="O65" s="668"/>
      <c r="P65" s="668"/>
      <c r="Q65" s="668"/>
      <c r="R65" s="668"/>
      <c r="S65" s="668"/>
      <c r="T65" s="668"/>
      <c r="U65" s="668"/>
      <c r="V65" s="668"/>
      <c r="W65" s="668"/>
      <c r="X65" s="668"/>
      <c r="Y65" s="668"/>
      <c r="Z65" s="668"/>
      <c r="AA65" s="668"/>
      <c r="AB65" s="668"/>
    </row>
    <row r="66" spans="1:28" x14ac:dyDescent="0.35">
      <c r="A66" s="280"/>
      <c r="B66" s="619"/>
      <c r="C66" s="620"/>
      <c r="D66" s="620"/>
      <c r="E66" s="620"/>
      <c r="F66" s="620"/>
      <c r="G66" s="620"/>
      <c r="H66" s="620"/>
      <c r="I66" s="620"/>
      <c r="J66" s="620"/>
      <c r="K66" s="620"/>
      <c r="L66" s="620"/>
      <c r="M66" s="620"/>
      <c r="N66" s="620"/>
      <c r="O66" s="620"/>
      <c r="P66" s="620"/>
      <c r="Q66" s="620"/>
      <c r="R66" s="620"/>
      <c r="S66" s="620"/>
      <c r="T66" s="620"/>
      <c r="U66" s="620"/>
      <c r="V66" s="620"/>
      <c r="W66" s="620"/>
      <c r="X66" s="620"/>
      <c r="Y66" s="620"/>
      <c r="Z66" s="620"/>
      <c r="AA66" s="620"/>
      <c r="AB66" s="620"/>
    </row>
    <row r="67" spans="1:28" x14ac:dyDescent="0.35">
      <c r="A67" s="280"/>
      <c r="B67" s="619"/>
      <c r="C67" s="620"/>
      <c r="D67" s="620"/>
      <c r="E67" s="620"/>
      <c r="F67" s="620"/>
      <c r="G67" s="620"/>
      <c r="H67" s="620"/>
      <c r="I67" s="620"/>
      <c r="J67" s="620"/>
      <c r="K67" s="620"/>
      <c r="L67" s="620"/>
      <c r="M67" s="620"/>
      <c r="N67" s="620"/>
      <c r="O67" s="620"/>
      <c r="P67" s="620"/>
      <c r="Q67" s="620"/>
      <c r="R67" s="620"/>
      <c r="S67" s="620"/>
      <c r="T67" s="620"/>
      <c r="U67" s="620"/>
      <c r="V67" s="620"/>
      <c r="W67" s="620"/>
      <c r="X67" s="620"/>
      <c r="Y67" s="620"/>
      <c r="Z67" s="620"/>
      <c r="AA67" s="620"/>
      <c r="AB67" s="620"/>
    </row>
    <row r="68" spans="1:28" x14ac:dyDescent="0.35">
      <c r="A68" s="280"/>
      <c r="B68" s="619"/>
      <c r="C68" s="620"/>
      <c r="D68" s="620"/>
      <c r="E68" s="620"/>
      <c r="F68" s="620"/>
      <c r="G68" s="620"/>
      <c r="H68" s="620"/>
      <c r="I68" s="620"/>
      <c r="J68" s="620"/>
      <c r="K68" s="620"/>
      <c r="L68" s="620"/>
      <c r="M68" s="620"/>
      <c r="N68" s="620"/>
      <c r="O68" s="620"/>
      <c r="P68" s="620"/>
      <c r="Q68" s="620"/>
      <c r="R68" s="620"/>
      <c r="S68" s="620"/>
      <c r="T68" s="620"/>
      <c r="U68" s="620"/>
      <c r="V68" s="620"/>
      <c r="W68" s="620"/>
      <c r="X68" s="620"/>
      <c r="Y68" s="620"/>
      <c r="Z68" s="620"/>
      <c r="AA68" s="620"/>
      <c r="AB68" s="620"/>
    </row>
    <row r="69" spans="1:28" x14ac:dyDescent="0.35">
      <c r="A69" s="280"/>
      <c r="B69" s="619"/>
      <c r="C69" s="620"/>
      <c r="D69" s="620"/>
      <c r="E69" s="620"/>
      <c r="F69" s="620"/>
      <c r="G69" s="620"/>
      <c r="H69" s="620"/>
      <c r="I69" s="620"/>
      <c r="J69" s="620"/>
      <c r="K69" s="620"/>
      <c r="L69" s="620"/>
      <c r="M69" s="620"/>
      <c r="N69" s="620"/>
      <c r="O69" s="620"/>
      <c r="P69" s="620"/>
      <c r="Q69" s="620"/>
      <c r="R69" s="620"/>
      <c r="S69" s="620"/>
      <c r="T69" s="620"/>
      <c r="U69" s="620"/>
      <c r="V69" s="620"/>
      <c r="W69" s="620"/>
      <c r="X69" s="620"/>
      <c r="Y69" s="620"/>
      <c r="Z69" s="620"/>
      <c r="AA69" s="620"/>
      <c r="AB69" s="620"/>
    </row>
    <row r="70" spans="1:28" x14ac:dyDescent="0.35">
      <c r="A70" s="280"/>
      <c r="B70" s="619"/>
      <c r="C70" s="620"/>
      <c r="D70" s="620"/>
      <c r="E70" s="620"/>
      <c r="F70" s="620"/>
      <c r="G70" s="620"/>
      <c r="H70" s="620"/>
      <c r="I70" s="620"/>
      <c r="J70" s="620"/>
      <c r="K70" s="620"/>
      <c r="L70" s="620"/>
      <c r="M70" s="620"/>
      <c r="N70" s="620"/>
      <c r="O70" s="620"/>
      <c r="P70" s="620"/>
      <c r="Q70" s="620"/>
      <c r="R70" s="620"/>
      <c r="S70" s="620"/>
      <c r="T70" s="620"/>
      <c r="U70" s="620"/>
      <c r="V70" s="620"/>
      <c r="W70" s="620"/>
      <c r="X70" s="620"/>
      <c r="Y70" s="620"/>
      <c r="Z70" s="620"/>
      <c r="AA70" s="620"/>
      <c r="AB70" s="620"/>
    </row>
    <row r="71" spans="1:28" x14ac:dyDescent="0.35">
      <c r="A71" s="280"/>
      <c r="B71" s="619"/>
      <c r="C71" s="620"/>
      <c r="D71" s="620"/>
      <c r="E71" s="620"/>
      <c r="F71" s="620"/>
      <c r="G71" s="620"/>
      <c r="H71" s="620"/>
      <c r="I71" s="620"/>
      <c r="J71" s="620"/>
      <c r="K71" s="620"/>
      <c r="L71" s="620"/>
      <c r="M71" s="620"/>
      <c r="N71" s="620"/>
      <c r="O71" s="620"/>
      <c r="P71" s="620"/>
      <c r="Q71" s="620"/>
      <c r="R71" s="620"/>
      <c r="S71" s="620"/>
      <c r="T71" s="620"/>
      <c r="U71" s="620"/>
      <c r="V71" s="620"/>
      <c r="W71" s="620"/>
      <c r="X71" s="620"/>
      <c r="Y71" s="620"/>
      <c r="Z71" s="620"/>
      <c r="AA71" s="620"/>
      <c r="AB71" s="620"/>
    </row>
    <row r="72" spans="1:28" x14ac:dyDescent="0.35">
      <c r="A72" s="280"/>
      <c r="B72" s="619"/>
      <c r="C72" s="620"/>
      <c r="D72" s="620"/>
      <c r="E72" s="620"/>
      <c r="F72" s="620"/>
      <c r="G72" s="620"/>
      <c r="H72" s="620"/>
      <c r="I72" s="620"/>
      <c r="J72" s="620"/>
      <c r="K72" s="620"/>
      <c r="L72" s="620"/>
      <c r="M72" s="620"/>
      <c r="N72" s="620"/>
      <c r="O72" s="620"/>
      <c r="P72" s="620"/>
      <c r="Q72" s="620"/>
      <c r="R72" s="620"/>
      <c r="S72" s="620"/>
      <c r="T72" s="620"/>
      <c r="U72" s="620"/>
      <c r="V72" s="620"/>
      <c r="W72" s="620"/>
      <c r="X72" s="620"/>
      <c r="Y72" s="620"/>
      <c r="Z72" s="620"/>
      <c r="AA72" s="620"/>
      <c r="AB72" s="620"/>
    </row>
    <row r="73" spans="1:28" x14ac:dyDescent="0.35">
      <c r="A73" s="280"/>
      <c r="B73" s="619"/>
      <c r="C73" s="620"/>
      <c r="D73" s="620"/>
      <c r="E73" s="620"/>
      <c r="F73" s="620"/>
      <c r="G73" s="620"/>
      <c r="H73" s="620"/>
      <c r="I73" s="620"/>
      <c r="J73" s="620"/>
      <c r="K73" s="620"/>
      <c r="L73" s="620"/>
      <c r="M73" s="620"/>
      <c r="N73" s="620"/>
      <c r="O73" s="620"/>
      <c r="P73" s="620"/>
      <c r="Q73" s="620"/>
      <c r="R73" s="620"/>
      <c r="S73" s="620"/>
      <c r="T73" s="620"/>
      <c r="U73" s="620"/>
      <c r="V73" s="620"/>
      <c r="W73" s="620"/>
      <c r="X73" s="620"/>
      <c r="Y73" s="620"/>
      <c r="Z73" s="620"/>
      <c r="AA73" s="620"/>
      <c r="AB73" s="620"/>
    </row>
    <row r="74" spans="1:28" ht="15" thickBot="1" x14ac:dyDescent="0.4">
      <c r="A74" s="280"/>
      <c r="B74" s="669"/>
      <c r="C74" s="670"/>
      <c r="D74" s="670"/>
      <c r="E74" s="670"/>
      <c r="F74" s="670"/>
      <c r="G74" s="670"/>
      <c r="H74" s="670"/>
      <c r="I74" s="670"/>
      <c r="J74" s="670"/>
      <c r="K74" s="670"/>
      <c r="L74" s="670"/>
      <c r="M74" s="670"/>
      <c r="N74" s="670"/>
      <c r="O74" s="670"/>
      <c r="P74" s="670"/>
      <c r="Q74" s="670"/>
      <c r="R74" s="670"/>
      <c r="S74" s="670"/>
      <c r="T74" s="670"/>
      <c r="U74" s="670"/>
      <c r="V74" s="670"/>
      <c r="W74" s="670"/>
      <c r="X74" s="670"/>
      <c r="Y74" s="670"/>
      <c r="Z74" s="670"/>
      <c r="AA74" s="670"/>
      <c r="AB74" s="670"/>
    </row>
    <row r="75" spans="1:28" ht="15" thickBot="1" x14ac:dyDescent="0.4">
      <c r="A75" s="280"/>
      <c r="B75" s="486"/>
      <c r="C75" s="487"/>
      <c r="D75" s="487"/>
      <c r="E75" s="487"/>
      <c r="F75" s="487"/>
      <c r="G75" s="487"/>
      <c r="H75" s="487"/>
      <c r="I75" s="487"/>
      <c r="J75" s="487"/>
      <c r="K75" s="487"/>
      <c r="L75" s="487"/>
      <c r="M75" s="487"/>
      <c r="N75" s="487"/>
      <c r="O75" s="487"/>
      <c r="P75" s="487"/>
      <c r="Q75" s="487"/>
      <c r="R75" s="487"/>
      <c r="S75" s="487"/>
      <c r="T75" s="487"/>
      <c r="U75" s="487"/>
      <c r="V75" s="487"/>
      <c r="W75" s="487"/>
      <c r="X75" s="487"/>
      <c r="Y75" s="487"/>
      <c r="Z75" s="487"/>
      <c r="AA75" s="487"/>
      <c r="AB75" s="487"/>
    </row>
    <row r="76" spans="1:28" ht="14.5" customHeight="1" x14ac:dyDescent="0.35">
      <c r="A76" s="671"/>
      <c r="B76" s="672" t="s">
        <v>41</v>
      </c>
      <c r="C76" s="673"/>
      <c r="D76" s="673"/>
      <c r="E76" s="673"/>
      <c r="F76" s="673"/>
      <c r="G76" s="674"/>
      <c r="H76" s="678" t="s">
        <v>595</v>
      </c>
      <c r="I76" s="674"/>
      <c r="J76" s="678" t="s">
        <v>595</v>
      </c>
      <c r="K76" s="673"/>
      <c r="L76" s="673"/>
      <c r="M76" s="674"/>
      <c r="N76" s="678" t="s">
        <v>49</v>
      </c>
      <c r="O76" s="673"/>
      <c r="P76" s="673"/>
      <c r="Q76" s="673"/>
      <c r="R76" s="673"/>
      <c r="S76" s="673"/>
      <c r="T76" s="673"/>
      <c r="U76" s="674"/>
      <c r="V76" s="680" t="s">
        <v>50</v>
      </c>
      <c r="W76" s="681"/>
      <c r="X76" s="681"/>
      <c r="Y76" s="681"/>
      <c r="Z76" s="681"/>
      <c r="AA76" s="681"/>
      <c r="AB76" s="682"/>
    </row>
    <row r="77" spans="1:28" ht="14.5" customHeight="1" x14ac:dyDescent="0.35">
      <c r="A77" s="671"/>
      <c r="B77" s="675"/>
      <c r="C77" s="676"/>
      <c r="D77" s="676"/>
      <c r="E77" s="676"/>
      <c r="F77" s="676"/>
      <c r="G77" s="677"/>
      <c r="H77" s="679" t="s">
        <v>816</v>
      </c>
      <c r="I77" s="677"/>
      <c r="J77" s="679" t="s">
        <v>596</v>
      </c>
      <c r="K77" s="676"/>
      <c r="L77" s="676"/>
      <c r="M77" s="677"/>
      <c r="N77" s="679"/>
      <c r="O77" s="676"/>
      <c r="P77" s="676"/>
      <c r="Q77" s="676"/>
      <c r="R77" s="676"/>
      <c r="S77" s="676"/>
      <c r="T77" s="676"/>
      <c r="U77" s="677"/>
      <c r="V77" s="683"/>
      <c r="W77" s="684"/>
      <c r="X77" s="684"/>
      <c r="Y77" s="684"/>
      <c r="Z77" s="684"/>
      <c r="AA77" s="684"/>
      <c r="AB77" s="685"/>
    </row>
    <row r="78" spans="1:28" ht="101.5" customHeight="1" x14ac:dyDescent="0.35">
      <c r="A78" s="280"/>
      <c r="B78" s="760" t="s">
        <v>573</v>
      </c>
      <c r="C78" s="761"/>
      <c r="D78" s="761"/>
      <c r="E78" s="761"/>
      <c r="F78" s="761"/>
      <c r="G78" s="762"/>
      <c r="H78" s="1237" t="s">
        <v>51</v>
      </c>
      <c r="I78" s="762"/>
      <c r="J78" s="1237">
        <v>4.6100000000000003</v>
      </c>
      <c r="K78" s="761"/>
      <c r="L78" s="761"/>
      <c r="M78" s="762"/>
      <c r="N78" s="766" t="s">
        <v>716</v>
      </c>
      <c r="O78" s="767"/>
      <c r="P78" s="767"/>
      <c r="Q78" s="767"/>
      <c r="R78" s="767"/>
      <c r="S78" s="767"/>
      <c r="T78" s="767"/>
      <c r="U78" s="768"/>
      <c r="V78" s="766" t="s">
        <v>1670</v>
      </c>
      <c r="W78" s="767"/>
      <c r="X78" s="767"/>
      <c r="Y78" s="767"/>
      <c r="Z78" s="767"/>
      <c r="AA78" s="767"/>
      <c r="AB78" s="768"/>
    </row>
    <row r="79" spans="1:28" ht="145" customHeight="1" thickBot="1" x14ac:dyDescent="0.4">
      <c r="A79" s="280"/>
      <c r="B79" s="750" t="s">
        <v>574</v>
      </c>
      <c r="C79" s="751"/>
      <c r="D79" s="751"/>
      <c r="E79" s="751"/>
      <c r="F79" s="751"/>
      <c r="G79" s="752"/>
      <c r="H79" s="759">
        <v>4.25</v>
      </c>
      <c r="I79" s="752"/>
      <c r="J79" s="759">
        <v>4.6100000000000003</v>
      </c>
      <c r="K79" s="751"/>
      <c r="L79" s="751"/>
      <c r="M79" s="752"/>
      <c r="N79" s="756" t="s">
        <v>1671</v>
      </c>
      <c r="O79" s="757"/>
      <c r="P79" s="757"/>
      <c r="Q79" s="757"/>
      <c r="R79" s="757"/>
      <c r="S79" s="757"/>
      <c r="T79" s="757"/>
      <c r="U79" s="758"/>
      <c r="V79" s="756" t="s">
        <v>1672</v>
      </c>
      <c r="W79" s="757"/>
      <c r="X79" s="757"/>
      <c r="Y79" s="757"/>
      <c r="Z79" s="757"/>
      <c r="AA79" s="757"/>
      <c r="AB79" s="758"/>
    </row>
    <row r="80" spans="1:28" ht="15" thickBot="1" x14ac:dyDescent="0.4">
      <c r="A80" s="280"/>
      <c r="B80" s="503"/>
      <c r="C80" s="504"/>
      <c r="D80" s="504"/>
      <c r="E80" s="504"/>
      <c r="F80" s="504"/>
      <c r="G80" s="504"/>
      <c r="H80" s="504"/>
      <c r="I80" s="504"/>
      <c r="J80" s="504"/>
      <c r="K80" s="504"/>
      <c r="L80" s="504"/>
      <c r="M80" s="504"/>
      <c r="N80" s="504"/>
      <c r="O80" s="504"/>
      <c r="P80" s="504"/>
      <c r="Q80" s="504"/>
      <c r="R80" s="504"/>
      <c r="S80" s="504"/>
      <c r="T80" s="504"/>
      <c r="U80" s="504"/>
      <c r="V80" s="504"/>
      <c r="W80" s="504"/>
      <c r="X80" s="504"/>
      <c r="Y80" s="504"/>
      <c r="Z80" s="504"/>
      <c r="AA80" s="504"/>
      <c r="AB80" s="504"/>
    </row>
    <row r="81" spans="1:28" x14ac:dyDescent="0.35">
      <c r="A81" s="280"/>
      <c r="B81" s="714" t="s">
        <v>856</v>
      </c>
      <c r="C81" s="715"/>
      <c r="D81" s="715"/>
      <c r="E81" s="715"/>
      <c r="F81" s="715"/>
      <c r="G81" s="715"/>
      <c r="H81" s="715" t="s">
        <v>857</v>
      </c>
      <c r="I81" s="715"/>
      <c r="J81" s="715"/>
      <c r="K81" s="715"/>
      <c r="L81" s="715"/>
      <c r="M81" s="715"/>
      <c r="N81" s="715"/>
      <c r="O81" s="715"/>
      <c r="P81" s="715"/>
      <c r="Q81" s="715"/>
      <c r="R81" s="718"/>
      <c r="S81" s="714" t="s">
        <v>858</v>
      </c>
      <c r="T81" s="715"/>
      <c r="U81" s="715"/>
      <c r="V81" s="715"/>
      <c r="W81" s="715"/>
      <c r="X81" s="715"/>
      <c r="Y81" s="715"/>
      <c r="Z81" s="715"/>
      <c r="AA81" s="715"/>
      <c r="AB81" s="715"/>
    </row>
    <row r="82" spans="1:28" ht="15" thickBot="1" x14ac:dyDescent="0.4">
      <c r="A82" s="280"/>
      <c r="B82" s="716"/>
      <c r="C82" s="717"/>
      <c r="D82" s="717"/>
      <c r="E82" s="717"/>
      <c r="F82" s="717"/>
      <c r="G82" s="717"/>
      <c r="H82" s="717"/>
      <c r="I82" s="717"/>
      <c r="J82" s="717"/>
      <c r="K82" s="717"/>
      <c r="L82" s="717"/>
      <c r="M82" s="717"/>
      <c r="N82" s="717"/>
      <c r="O82" s="717"/>
      <c r="P82" s="717"/>
      <c r="Q82" s="717"/>
      <c r="R82" s="719"/>
      <c r="S82" s="716"/>
      <c r="T82" s="717"/>
      <c r="U82" s="717"/>
      <c r="V82" s="717"/>
      <c r="W82" s="717"/>
      <c r="X82" s="717"/>
      <c r="Y82" s="717"/>
      <c r="Z82" s="717"/>
      <c r="AA82" s="717"/>
      <c r="AB82" s="717"/>
    </row>
    <row r="83" spans="1:28" ht="56" customHeight="1" thickBot="1" x14ac:dyDescent="0.4">
      <c r="A83" s="280"/>
      <c r="B83" s="2541">
        <v>4.6100000000000003</v>
      </c>
      <c r="C83" s="2542"/>
      <c r="D83" s="2542"/>
      <c r="E83" s="2542"/>
      <c r="F83" s="2542"/>
      <c r="G83" s="2543"/>
      <c r="H83" s="2553" t="s">
        <v>1673</v>
      </c>
      <c r="I83" s="2554"/>
      <c r="J83" s="2554"/>
      <c r="K83" s="2554"/>
      <c r="L83" s="2554"/>
      <c r="M83" s="2554"/>
      <c r="N83" s="2554"/>
      <c r="O83" s="2554"/>
      <c r="P83" s="2554"/>
      <c r="Q83" s="2554"/>
      <c r="R83" s="2555"/>
      <c r="S83" s="503"/>
      <c r="T83" s="504"/>
      <c r="U83" s="504"/>
      <c r="V83" s="504"/>
      <c r="W83" s="504"/>
      <c r="X83" s="504"/>
      <c r="Y83" s="504"/>
      <c r="Z83" s="504"/>
      <c r="AA83" s="504"/>
      <c r="AB83" s="504"/>
    </row>
    <row r="84" spans="1:28" ht="15" thickBot="1" x14ac:dyDescent="0.4">
      <c r="A84" s="280"/>
      <c r="B84" s="700"/>
      <c r="C84" s="701"/>
      <c r="D84" s="701"/>
      <c r="E84" s="701"/>
      <c r="F84" s="701"/>
      <c r="G84" s="701"/>
      <c r="H84" s="701"/>
      <c r="I84" s="701"/>
      <c r="J84" s="701"/>
      <c r="K84" s="701"/>
      <c r="L84" s="701"/>
      <c r="M84" s="701"/>
      <c r="N84" s="701"/>
      <c r="O84" s="701"/>
      <c r="P84" s="701"/>
      <c r="Q84" s="701"/>
      <c r="R84" s="701"/>
      <c r="S84" s="701"/>
      <c r="T84" s="701"/>
      <c r="U84" s="701"/>
      <c r="V84" s="701"/>
      <c r="W84" s="701"/>
      <c r="X84" s="701"/>
      <c r="Y84" s="701"/>
      <c r="Z84" s="701"/>
      <c r="AA84" s="701"/>
      <c r="AB84" s="701"/>
    </row>
    <row r="85" spans="1:28" ht="14.5" customHeight="1" x14ac:dyDescent="0.35">
      <c r="A85" s="280"/>
      <c r="B85" s="702" t="s">
        <v>861</v>
      </c>
      <c r="C85" s="703"/>
      <c r="D85" s="703"/>
      <c r="E85" s="703"/>
      <c r="F85" s="703"/>
      <c r="G85" s="703"/>
      <c r="H85" s="704"/>
      <c r="I85" s="708" t="s">
        <v>1626</v>
      </c>
      <c r="J85" s="709"/>
      <c r="K85" s="709"/>
      <c r="L85" s="709"/>
      <c r="M85" s="709"/>
      <c r="N85" s="709"/>
      <c r="O85" s="709"/>
      <c r="P85" s="710"/>
      <c r="Q85" s="702" t="s">
        <v>863</v>
      </c>
      <c r="R85" s="703"/>
      <c r="S85" s="703"/>
      <c r="T85" s="703"/>
      <c r="U85" s="704"/>
      <c r="V85" s="769" t="s">
        <v>1627</v>
      </c>
      <c r="W85" s="770"/>
      <c r="X85" s="770"/>
      <c r="Y85" s="770"/>
      <c r="Z85" s="770"/>
      <c r="AA85" s="770"/>
      <c r="AB85" s="770"/>
    </row>
    <row r="86" spans="1:28" x14ac:dyDescent="0.35">
      <c r="A86" s="280"/>
      <c r="B86" s="705"/>
      <c r="C86" s="706"/>
      <c r="D86" s="706"/>
      <c r="E86" s="706"/>
      <c r="F86" s="706"/>
      <c r="G86" s="706"/>
      <c r="H86" s="707"/>
      <c r="I86" s="711"/>
      <c r="J86" s="712"/>
      <c r="K86" s="712"/>
      <c r="L86" s="712"/>
      <c r="M86" s="712"/>
      <c r="N86" s="712"/>
      <c r="O86" s="712"/>
      <c r="P86" s="713"/>
      <c r="Q86" s="705"/>
      <c r="R86" s="706"/>
      <c r="S86" s="706"/>
      <c r="T86" s="706"/>
      <c r="U86" s="707"/>
      <c r="V86" s="771"/>
      <c r="W86" s="772"/>
      <c r="X86" s="772"/>
      <c r="Y86" s="772"/>
      <c r="Z86" s="772"/>
      <c r="AA86" s="772"/>
      <c r="AB86" s="772"/>
    </row>
    <row r="87" spans="1:28" x14ac:dyDescent="0.35">
      <c r="A87" s="280"/>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row>
    <row r="88" spans="1:28" x14ac:dyDescent="0.35">
      <c r="A88" s="280"/>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row>
    <row r="89" spans="1:28" x14ac:dyDescent="0.35">
      <c r="A89" s="280"/>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row>
    <row r="90" spans="1:28" x14ac:dyDescent="0.35">
      <c r="A90" s="280"/>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row>
    <row r="91" spans="1:28" x14ac:dyDescent="0.35">
      <c r="A91" s="280"/>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row>
    <row r="92" spans="1:28" x14ac:dyDescent="0.35">
      <c r="A92" s="280"/>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row>
    <row r="93" spans="1:28" x14ac:dyDescent="0.35">
      <c r="A93" s="280"/>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row>
    <row r="94" spans="1:28" x14ac:dyDescent="0.35">
      <c r="A94" s="280"/>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row>
    <row r="95" spans="1:28" x14ac:dyDescent="0.35">
      <c r="A95" s="280"/>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row>
    <row r="96" spans="1:28" x14ac:dyDescent="0.35">
      <c r="A96" s="280"/>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row>
    <row r="97" spans="1:28" x14ac:dyDescent="0.35">
      <c r="A97" s="280"/>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row>
    <row r="98" spans="1:28" x14ac:dyDescent="0.35">
      <c r="A98" s="280"/>
      <c r="B98" s="280"/>
      <c r="C98" s="280"/>
      <c r="D98" s="280"/>
      <c r="E98" s="280"/>
      <c r="F98" s="280"/>
      <c r="G98" s="280"/>
      <c r="H98" s="280"/>
      <c r="I98" s="280"/>
      <c r="J98" s="280"/>
      <c r="K98" s="280"/>
      <c r="L98" s="280"/>
      <c r="M98" s="280"/>
      <c r="N98" s="280"/>
      <c r="O98" s="280"/>
      <c r="P98" s="280"/>
      <c r="Q98" s="280"/>
      <c r="R98" s="280"/>
      <c r="S98" s="280"/>
      <c r="T98" s="280"/>
      <c r="U98" s="280"/>
      <c r="V98" s="280"/>
      <c r="W98" s="280"/>
      <c r="X98" s="280"/>
      <c r="Y98" s="280"/>
      <c r="Z98" s="280"/>
      <c r="AA98" s="280"/>
      <c r="AB98" s="280"/>
    </row>
    <row r="99" spans="1:28" x14ac:dyDescent="0.35">
      <c r="A99" s="280"/>
      <c r="B99" s="280"/>
      <c r="C99" s="280"/>
      <c r="D99" s="280"/>
      <c r="E99" s="280"/>
      <c r="F99" s="280"/>
      <c r="G99" s="280"/>
      <c r="H99" s="280"/>
      <c r="I99" s="280"/>
      <c r="J99" s="280"/>
      <c r="K99" s="280"/>
      <c r="L99" s="280"/>
      <c r="M99" s="280"/>
      <c r="N99" s="280"/>
      <c r="O99" s="280"/>
      <c r="P99" s="280"/>
      <c r="Q99" s="280"/>
      <c r="R99" s="280"/>
      <c r="S99" s="280"/>
      <c r="T99" s="280"/>
      <c r="U99" s="280"/>
      <c r="V99" s="280"/>
      <c r="W99" s="280"/>
      <c r="X99" s="280"/>
      <c r="Y99" s="280"/>
      <c r="Z99" s="280"/>
      <c r="AA99" s="280"/>
      <c r="AB99" s="280"/>
    </row>
    <row r="100" spans="1:28" x14ac:dyDescent="0.35">
      <c r="A100" s="280"/>
      <c r="B100" s="280"/>
      <c r="C100" s="280"/>
      <c r="D100" s="280"/>
      <c r="E100" s="280"/>
      <c r="F100" s="280"/>
      <c r="G100" s="280"/>
      <c r="H100" s="280"/>
      <c r="I100" s="280"/>
      <c r="J100" s="280"/>
      <c r="K100" s="280"/>
      <c r="L100" s="280"/>
      <c r="M100" s="280"/>
      <c r="N100" s="280"/>
      <c r="O100" s="280"/>
      <c r="P100" s="280"/>
      <c r="Q100" s="280"/>
      <c r="R100" s="280"/>
      <c r="S100" s="280"/>
      <c r="T100" s="280"/>
      <c r="U100" s="280"/>
      <c r="V100" s="280"/>
      <c r="W100" s="280"/>
      <c r="X100" s="280"/>
      <c r="Y100" s="280"/>
      <c r="Z100" s="280"/>
      <c r="AA100" s="280"/>
      <c r="AB100" s="280"/>
    </row>
    <row r="101" spans="1:28" x14ac:dyDescent="0.35">
      <c r="A101" s="280"/>
      <c r="B101" s="280"/>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c r="AB101" s="280"/>
    </row>
    <row r="102" spans="1:28" x14ac:dyDescent="0.35">
      <c r="A102" s="280"/>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row>
    <row r="103" spans="1:28" x14ac:dyDescent="0.35">
      <c r="A103" s="280"/>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row>
    <row r="104" spans="1:28" x14ac:dyDescent="0.35">
      <c r="A104" s="280"/>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row>
    <row r="105" spans="1:28" ht="6" customHeight="1" x14ac:dyDescent="0.35">
      <c r="A105" s="280"/>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row>
    <row r="106" spans="1:28" x14ac:dyDescent="0.35">
      <c r="A106" s="280"/>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row>
    <row r="107" spans="1:28" x14ac:dyDescent="0.35">
      <c r="A107" s="280"/>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row>
    <row r="108" spans="1:28" x14ac:dyDescent="0.35">
      <c r="A108" s="280"/>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row>
    <row r="109" spans="1:28" x14ac:dyDescent="0.35">
      <c r="A109" s="280"/>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row>
    <row r="110" spans="1:28" x14ac:dyDescent="0.35">
      <c r="A110" s="280"/>
      <c r="B110" s="280"/>
      <c r="C110" s="280"/>
      <c r="D110" s="280"/>
      <c r="E110" s="280"/>
      <c r="F110" s="280"/>
      <c r="G110" s="280"/>
      <c r="H110" s="280"/>
      <c r="I110" s="280"/>
      <c r="J110" s="280"/>
      <c r="K110" s="280"/>
      <c r="L110" s="280"/>
      <c r="M110" s="280"/>
      <c r="N110" s="280"/>
      <c r="O110" s="280"/>
      <c r="P110" s="280"/>
      <c r="Q110" s="280"/>
      <c r="R110" s="280"/>
      <c r="S110" s="280"/>
      <c r="T110" s="280"/>
      <c r="U110" s="280"/>
      <c r="V110" s="280"/>
      <c r="W110" s="280"/>
      <c r="X110" s="280"/>
      <c r="Y110" s="280"/>
      <c r="Z110" s="280"/>
      <c r="AA110" s="280"/>
      <c r="AB110" s="280"/>
    </row>
    <row r="111" spans="1:28" x14ac:dyDescent="0.35">
      <c r="A111" s="280"/>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row>
  </sheetData>
  <mergeCells count="148">
    <mergeCell ref="P3:AB3"/>
    <mergeCell ref="H4:AB4"/>
    <mergeCell ref="B1:D1"/>
    <mergeCell ref="E1:G1"/>
    <mergeCell ref="B5:AB5"/>
    <mergeCell ref="B6:H7"/>
    <mergeCell ref="I6:I7"/>
    <mergeCell ref="J6:K7"/>
    <mergeCell ref="L6:AB7"/>
    <mergeCell ref="B35:H36"/>
    <mergeCell ref="I35:L36"/>
    <mergeCell ref="M35:W35"/>
    <mergeCell ref="X35:AB35"/>
    <mergeCell ref="M36:W36"/>
    <mergeCell ref="X36:AB36"/>
    <mergeCell ref="B31:AB31"/>
    <mergeCell ref="B20:AB20"/>
    <mergeCell ref="B21:G21"/>
    <mergeCell ref="H21:J21"/>
    <mergeCell ref="K21:T21"/>
    <mergeCell ref="U21:AB21"/>
    <mergeCell ref="B8:AB8"/>
    <mergeCell ref="B9:H9"/>
    <mergeCell ref="B2:G4"/>
    <mergeCell ref="H2:AB2"/>
    <mergeCell ref="H3:O3"/>
    <mergeCell ref="I9:AB9"/>
    <mergeCell ref="B10:AB10"/>
    <mergeCell ref="B11:H12"/>
    <mergeCell ref="I11:P12"/>
    <mergeCell ref="Q11:U11"/>
    <mergeCell ref="V11:Y11"/>
    <mergeCell ref="Z11:AB11"/>
    <mergeCell ref="Q12:U12"/>
    <mergeCell ref="V12:Y12"/>
    <mergeCell ref="Z12:AB12"/>
    <mergeCell ref="B16:AB16"/>
    <mergeCell ref="B17:H17"/>
    <mergeCell ref="I17:AB17"/>
    <mergeCell ref="B18:AB18"/>
    <mergeCell ref="B19:H19"/>
    <mergeCell ref="I19:AB19"/>
    <mergeCell ref="B13:AB13"/>
    <mergeCell ref="B14:H15"/>
    <mergeCell ref="I14:U15"/>
    <mergeCell ref="V14:AB14"/>
    <mergeCell ref="V15:AB15"/>
    <mergeCell ref="B32:L32"/>
    <mergeCell ref="N32:AB32"/>
    <mergeCell ref="B33:M33"/>
    <mergeCell ref="N33:AB33"/>
    <mergeCell ref="B34:AB34"/>
    <mergeCell ref="B22:AB22"/>
    <mergeCell ref="A23:A30"/>
    <mergeCell ref="B23:H30"/>
    <mergeCell ref="I23:AB23"/>
    <mergeCell ref="I24:AB24"/>
    <mergeCell ref="I25:AB25"/>
    <mergeCell ref="I26:AB26"/>
    <mergeCell ref="I27:AB27"/>
    <mergeCell ref="I28:AB28"/>
    <mergeCell ref="I29:AB29"/>
    <mergeCell ref="I30:AB30"/>
    <mergeCell ref="Z40:AB40"/>
    <mergeCell ref="B41:AB41"/>
    <mergeCell ref="B42:AB42"/>
    <mergeCell ref="B43:G43"/>
    <mergeCell ref="K43:AB43"/>
    <mergeCell ref="B37:AB37"/>
    <mergeCell ref="B38:J40"/>
    <mergeCell ref="K38:R38"/>
    <mergeCell ref="S38:W38"/>
    <mergeCell ref="X38:AB38"/>
    <mergeCell ref="K39:N39"/>
    <mergeCell ref="O39:R39"/>
    <mergeCell ref="S39:T39"/>
    <mergeCell ref="U39:W39"/>
    <mergeCell ref="X39:Y39"/>
    <mergeCell ref="Z39:AB39"/>
    <mergeCell ref="K40:N40"/>
    <mergeCell ref="O40:R40"/>
    <mergeCell ref="S40:T40"/>
    <mergeCell ref="U40:W40"/>
    <mergeCell ref="X40:Y40"/>
    <mergeCell ref="K44:AB44"/>
    <mergeCell ref="K45:AB45"/>
    <mergeCell ref="K46:AB46"/>
    <mergeCell ref="K47:AB47"/>
    <mergeCell ref="K48:AB48"/>
    <mergeCell ref="A44:A52"/>
    <mergeCell ref="B44:G52"/>
    <mergeCell ref="H44:H52"/>
    <mergeCell ref="I44:I52"/>
    <mergeCell ref="J44:J52"/>
    <mergeCell ref="A53:A61"/>
    <mergeCell ref="B53:G61"/>
    <mergeCell ref="H53:H61"/>
    <mergeCell ref="I53:I61"/>
    <mergeCell ref="J53:J61"/>
    <mergeCell ref="K53:AB53"/>
    <mergeCell ref="K54:AB54"/>
    <mergeCell ref="K55:AB55"/>
    <mergeCell ref="K56:AB56"/>
    <mergeCell ref="K57:AB57"/>
    <mergeCell ref="K58:AB58"/>
    <mergeCell ref="K59:AB59"/>
    <mergeCell ref="K60:AB60"/>
    <mergeCell ref="K61:AB61"/>
    <mergeCell ref="B62:G62"/>
    <mergeCell ref="K62:AB62"/>
    <mergeCell ref="B63:AB63"/>
    <mergeCell ref="K49:AB49"/>
    <mergeCell ref="K50:AB50"/>
    <mergeCell ref="K51:AB51"/>
    <mergeCell ref="K52:AB52"/>
    <mergeCell ref="B64:AB64"/>
    <mergeCell ref="B65:AB74"/>
    <mergeCell ref="B75:AB75"/>
    <mergeCell ref="A76:A77"/>
    <mergeCell ref="B76:G77"/>
    <mergeCell ref="H76:I76"/>
    <mergeCell ref="H77:I77"/>
    <mergeCell ref="J76:M76"/>
    <mergeCell ref="J77:M77"/>
    <mergeCell ref="N76:U77"/>
    <mergeCell ref="V76:AB77"/>
    <mergeCell ref="B79:G79"/>
    <mergeCell ref="H79:I79"/>
    <mergeCell ref="J79:M79"/>
    <mergeCell ref="N79:U79"/>
    <mergeCell ref="V79:AB79"/>
    <mergeCell ref="B78:G78"/>
    <mergeCell ref="H78:I78"/>
    <mergeCell ref="J78:M78"/>
    <mergeCell ref="N78:U78"/>
    <mergeCell ref="V78:AB78"/>
    <mergeCell ref="B84:AB84"/>
    <mergeCell ref="B85:H86"/>
    <mergeCell ref="I85:P86"/>
    <mergeCell ref="Q85:U86"/>
    <mergeCell ref="V85:AB86"/>
    <mergeCell ref="B80:AB80"/>
    <mergeCell ref="B81:G82"/>
    <mergeCell ref="H81:R82"/>
    <mergeCell ref="S81:AB82"/>
    <mergeCell ref="B83:G83"/>
    <mergeCell ref="H83:R83"/>
    <mergeCell ref="S83:AB83"/>
  </mergeCells>
  <pageMargins left="0.7" right="0.7" top="0.75" bottom="0.75" header="0.3" footer="0.3"/>
  <drawing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B103"/>
  <sheetViews>
    <sheetView topLeftCell="A46" workbookViewId="0">
      <selection activeCell="J65" sqref="J65:M69"/>
    </sheetView>
  </sheetViews>
  <sheetFormatPr baseColWidth="10" defaultColWidth="3.7265625" defaultRowHeight="14.5" x14ac:dyDescent="0.35"/>
  <cols>
    <col min="1" max="1" width="3.7265625" style="116"/>
    <col min="2" max="2" width="2.81640625" style="116" customWidth="1"/>
    <col min="3" max="6" width="2.7265625" style="116" customWidth="1"/>
    <col min="7" max="7" width="4.26953125" style="116" customWidth="1"/>
    <col min="8" max="8" width="14.26953125" style="116" customWidth="1"/>
    <col min="9" max="9" width="14.7265625" style="116" customWidth="1"/>
    <col min="10" max="10" width="15" style="116" customWidth="1"/>
    <col min="11" max="12" width="3.453125" style="116" customWidth="1"/>
    <col min="13" max="15" width="2.7265625" style="116" customWidth="1"/>
    <col min="16" max="16" width="3.453125" style="116" customWidth="1"/>
    <col min="17" max="17" width="3.54296875" style="116" customWidth="1"/>
    <col min="18" max="18" width="3.7265625" style="116"/>
    <col min="19" max="19" width="3.26953125" style="116" customWidth="1"/>
    <col min="20" max="20" width="7.453125" style="116" customWidth="1"/>
    <col min="21" max="21" width="3.54296875" style="116" customWidth="1"/>
    <col min="22" max="22" width="3.7265625" style="116"/>
    <col min="23" max="25" width="5" style="116" customWidth="1"/>
    <col min="26" max="26" width="6.7265625" style="116" customWidth="1"/>
    <col min="27" max="27" width="4.1796875" style="116" customWidth="1"/>
    <col min="28" max="28" width="2" style="116" customWidth="1"/>
    <col min="29" max="16384" width="3.7265625" style="116"/>
  </cols>
  <sheetData>
    <row r="1" spans="1:28" ht="15" thickBot="1" x14ac:dyDescent="0.4">
      <c r="A1" s="280"/>
      <c r="B1" s="518"/>
      <c r="C1" s="518"/>
      <c r="D1" s="518"/>
      <c r="E1" s="518"/>
      <c r="F1" s="518"/>
      <c r="G1" s="518"/>
      <c r="H1" s="280"/>
      <c r="I1" s="280"/>
      <c r="J1" s="280"/>
      <c r="K1" s="280"/>
      <c r="L1" s="280"/>
      <c r="M1" s="280"/>
      <c r="N1" s="280"/>
      <c r="O1" s="280"/>
      <c r="P1" s="280"/>
      <c r="Q1" s="280"/>
      <c r="R1" s="280"/>
      <c r="S1" s="280"/>
      <c r="T1" s="280"/>
      <c r="U1" s="280"/>
      <c r="V1" s="280"/>
      <c r="W1" s="280"/>
      <c r="X1" s="280"/>
      <c r="Y1" s="280"/>
      <c r="Z1" s="280"/>
      <c r="AA1" s="280"/>
      <c r="AB1" s="280"/>
    </row>
    <row r="2" spans="1:28" ht="45.75" customHeight="1" x14ac:dyDescent="0.35">
      <c r="A2" s="280"/>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row>
    <row r="3" spans="1:28" ht="14.5" customHeight="1" x14ac:dyDescent="0.35">
      <c r="A3" s="280"/>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row>
    <row r="4" spans="1:28" ht="15" customHeight="1" thickBot="1" x14ac:dyDescent="0.4">
      <c r="A4" s="280"/>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row>
    <row r="5" spans="1:28" ht="15" thickBot="1" x14ac:dyDescent="0.4">
      <c r="A5" s="280"/>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row>
    <row r="6" spans="1:28" x14ac:dyDescent="0.35">
      <c r="A6" s="280"/>
      <c r="B6" s="488" t="s">
        <v>820</v>
      </c>
      <c r="C6" s="489"/>
      <c r="D6" s="489"/>
      <c r="E6" s="489"/>
      <c r="F6" s="489"/>
      <c r="G6" s="489"/>
      <c r="H6" s="490"/>
      <c r="I6" s="741">
        <v>45992</v>
      </c>
      <c r="J6" s="488" t="s">
        <v>4</v>
      </c>
      <c r="K6" s="490"/>
      <c r="L6" s="544" t="s">
        <v>1569</v>
      </c>
      <c r="M6" s="545"/>
      <c r="N6" s="545"/>
      <c r="O6" s="545"/>
      <c r="P6" s="545"/>
      <c r="Q6" s="545"/>
      <c r="R6" s="545"/>
      <c r="S6" s="545"/>
      <c r="T6" s="545"/>
      <c r="U6" s="545"/>
      <c r="V6" s="545"/>
      <c r="W6" s="545"/>
      <c r="X6" s="545"/>
      <c r="Y6" s="545"/>
      <c r="Z6" s="545"/>
      <c r="AA6" s="545"/>
      <c r="AB6" s="545"/>
    </row>
    <row r="7" spans="1:28" ht="15" customHeight="1" thickBot="1" x14ac:dyDescent="0.4">
      <c r="A7" s="280"/>
      <c r="B7" s="491"/>
      <c r="C7" s="492"/>
      <c r="D7" s="492"/>
      <c r="E7" s="492"/>
      <c r="F7" s="492"/>
      <c r="G7" s="492"/>
      <c r="H7" s="493"/>
      <c r="I7" s="742"/>
      <c r="J7" s="491"/>
      <c r="K7" s="493"/>
      <c r="L7" s="546"/>
      <c r="M7" s="547"/>
      <c r="N7" s="547"/>
      <c r="O7" s="547"/>
      <c r="P7" s="547"/>
      <c r="Q7" s="547"/>
      <c r="R7" s="547"/>
      <c r="S7" s="547"/>
      <c r="T7" s="547"/>
      <c r="U7" s="547"/>
      <c r="V7" s="547"/>
      <c r="W7" s="547"/>
      <c r="X7" s="547"/>
      <c r="Y7" s="547"/>
      <c r="Z7" s="547"/>
      <c r="AA7" s="547"/>
      <c r="AB7" s="547"/>
    </row>
    <row r="8" spans="1:28" ht="15" thickBot="1" x14ac:dyDescent="0.4">
      <c r="A8" s="280"/>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row>
    <row r="9" spans="1:28" ht="28" customHeight="1" thickBot="1" x14ac:dyDescent="0.4">
      <c r="A9" s="280"/>
      <c r="B9" s="500" t="s">
        <v>822</v>
      </c>
      <c r="C9" s="501"/>
      <c r="D9" s="501"/>
      <c r="E9" s="501"/>
      <c r="F9" s="501"/>
      <c r="G9" s="501"/>
      <c r="H9" s="502"/>
      <c r="I9" s="2472" t="s">
        <v>948</v>
      </c>
      <c r="J9" s="2473"/>
      <c r="K9" s="2473"/>
      <c r="L9" s="2473"/>
      <c r="M9" s="2473"/>
      <c r="N9" s="2473"/>
      <c r="O9" s="2473"/>
      <c r="P9" s="2473"/>
      <c r="Q9" s="2473"/>
      <c r="R9" s="2473"/>
      <c r="S9" s="2473"/>
      <c r="T9" s="2473"/>
      <c r="U9" s="2473"/>
      <c r="V9" s="2473"/>
      <c r="W9" s="2473"/>
      <c r="X9" s="2473"/>
      <c r="Y9" s="2473"/>
      <c r="Z9" s="2473"/>
      <c r="AA9" s="2473"/>
      <c r="AB9" s="2473"/>
    </row>
    <row r="10" spans="1:28" ht="15" customHeight="1" thickBot="1" x14ac:dyDescent="0.4">
      <c r="A10" s="280"/>
      <c r="B10" s="729"/>
      <c r="C10" s="730"/>
      <c r="D10" s="730"/>
      <c r="E10" s="730"/>
      <c r="F10" s="730"/>
      <c r="G10" s="730"/>
      <c r="H10" s="730"/>
      <c r="I10" s="730"/>
      <c r="J10" s="730"/>
      <c r="K10" s="730"/>
      <c r="L10" s="730"/>
      <c r="M10" s="730"/>
      <c r="N10" s="730"/>
      <c r="O10" s="730"/>
      <c r="P10" s="730"/>
      <c r="Q10" s="730"/>
      <c r="R10" s="730"/>
      <c r="S10" s="730"/>
      <c r="T10" s="730"/>
      <c r="U10" s="730"/>
      <c r="V10" s="730"/>
      <c r="W10" s="730"/>
      <c r="X10" s="730"/>
      <c r="Y10" s="730"/>
      <c r="Z10" s="730"/>
      <c r="AA10" s="730"/>
      <c r="AB10" s="730"/>
    </row>
    <row r="11" spans="1:28" ht="28.5" customHeight="1" thickBot="1" x14ac:dyDescent="0.4">
      <c r="A11" s="280"/>
      <c r="B11" s="488" t="s">
        <v>5</v>
      </c>
      <c r="C11" s="489"/>
      <c r="D11" s="489"/>
      <c r="E11" s="489"/>
      <c r="F11" s="489"/>
      <c r="G11" s="489"/>
      <c r="H11" s="490"/>
      <c r="I11" s="548" t="s">
        <v>597</v>
      </c>
      <c r="J11" s="549"/>
      <c r="K11" s="549"/>
      <c r="L11" s="549"/>
      <c r="M11" s="549"/>
      <c r="N11" s="549"/>
      <c r="O11" s="549"/>
      <c r="P11" s="550"/>
      <c r="Q11" s="500" t="s">
        <v>460</v>
      </c>
      <c r="R11" s="501"/>
      <c r="S11" s="501"/>
      <c r="T11" s="501"/>
      <c r="U11" s="502"/>
      <c r="V11" s="500" t="s">
        <v>7</v>
      </c>
      <c r="W11" s="501"/>
      <c r="X11" s="501"/>
      <c r="Y11" s="502"/>
      <c r="Z11" s="500" t="s">
        <v>8</v>
      </c>
      <c r="AA11" s="501"/>
      <c r="AB11" s="501"/>
    </row>
    <row r="12" spans="1:28" ht="15" thickBot="1" x14ac:dyDescent="0.4">
      <c r="A12" s="280"/>
      <c r="B12" s="491"/>
      <c r="C12" s="492"/>
      <c r="D12" s="492"/>
      <c r="E12" s="492"/>
      <c r="F12" s="492"/>
      <c r="G12" s="492"/>
      <c r="H12" s="493"/>
      <c r="I12" s="551"/>
      <c r="J12" s="552"/>
      <c r="K12" s="552"/>
      <c r="L12" s="552"/>
      <c r="M12" s="552"/>
      <c r="N12" s="552"/>
      <c r="O12" s="552"/>
      <c r="P12" s="553"/>
      <c r="Q12" s="517" t="s">
        <v>600</v>
      </c>
      <c r="R12" s="485"/>
      <c r="S12" s="485"/>
      <c r="T12" s="485"/>
      <c r="U12" s="541"/>
      <c r="V12" s="517" t="s">
        <v>598</v>
      </c>
      <c r="W12" s="485"/>
      <c r="X12" s="485"/>
      <c r="Y12" s="541"/>
      <c r="Z12" s="517" t="s">
        <v>1674</v>
      </c>
      <c r="AA12" s="485"/>
      <c r="AB12" s="485"/>
    </row>
    <row r="13" spans="1:28" ht="15" customHeight="1" thickBot="1" x14ac:dyDescent="0.4">
      <c r="A13" s="280"/>
      <c r="B13" s="729"/>
      <c r="C13" s="730"/>
      <c r="D13" s="730"/>
      <c r="E13" s="730"/>
      <c r="F13" s="730"/>
      <c r="G13" s="730"/>
      <c r="H13" s="730"/>
      <c r="I13" s="730"/>
      <c r="J13" s="730"/>
      <c r="K13" s="730"/>
      <c r="L13" s="730"/>
      <c r="M13" s="730"/>
      <c r="N13" s="730"/>
      <c r="O13" s="730"/>
      <c r="P13" s="730"/>
      <c r="Q13" s="730"/>
      <c r="R13" s="730"/>
      <c r="S13" s="730"/>
      <c r="T13" s="730"/>
      <c r="U13" s="730"/>
      <c r="V13" s="730"/>
      <c r="W13" s="730"/>
      <c r="X13" s="730"/>
      <c r="Y13" s="730"/>
      <c r="Z13" s="730"/>
      <c r="AA13" s="730"/>
      <c r="AB13" s="730"/>
    </row>
    <row r="14" spans="1:28" ht="46.9" customHeight="1" thickBot="1" x14ac:dyDescent="0.4">
      <c r="A14" s="280"/>
      <c r="B14" s="488" t="s">
        <v>10</v>
      </c>
      <c r="C14" s="489"/>
      <c r="D14" s="489"/>
      <c r="E14" s="489"/>
      <c r="F14" s="489"/>
      <c r="G14" s="489"/>
      <c r="H14" s="490"/>
      <c r="I14" s="667" t="s">
        <v>599</v>
      </c>
      <c r="J14" s="668"/>
      <c r="K14" s="668"/>
      <c r="L14" s="668"/>
      <c r="M14" s="668"/>
      <c r="N14" s="668"/>
      <c r="O14" s="668"/>
      <c r="P14" s="668"/>
      <c r="Q14" s="668"/>
      <c r="R14" s="668"/>
      <c r="S14" s="668"/>
      <c r="T14" s="668"/>
      <c r="U14" s="782"/>
      <c r="V14" s="500" t="s">
        <v>824</v>
      </c>
      <c r="W14" s="501"/>
      <c r="X14" s="501"/>
      <c r="Y14" s="501"/>
      <c r="Z14" s="501"/>
      <c r="AA14" s="501"/>
      <c r="AB14" s="501"/>
    </row>
    <row r="15" spans="1:28" ht="15" thickBot="1" x14ac:dyDescent="0.4">
      <c r="A15" s="280"/>
      <c r="B15" s="491"/>
      <c r="C15" s="492"/>
      <c r="D15" s="492"/>
      <c r="E15" s="492"/>
      <c r="F15" s="492"/>
      <c r="G15" s="492"/>
      <c r="H15" s="493"/>
      <c r="I15" s="669"/>
      <c r="J15" s="670"/>
      <c r="K15" s="670"/>
      <c r="L15" s="670"/>
      <c r="M15" s="670"/>
      <c r="N15" s="670"/>
      <c r="O15" s="670"/>
      <c r="P15" s="670"/>
      <c r="Q15" s="670"/>
      <c r="R15" s="670"/>
      <c r="S15" s="670"/>
      <c r="T15" s="670"/>
      <c r="U15" s="783"/>
      <c r="V15" s="514" t="s">
        <v>123</v>
      </c>
      <c r="W15" s="515"/>
      <c r="X15" s="515"/>
      <c r="Y15" s="515"/>
      <c r="Z15" s="515"/>
      <c r="AA15" s="515"/>
      <c r="AB15" s="515"/>
    </row>
    <row r="16" spans="1:28" ht="12.5" customHeight="1" thickBot="1" x14ac:dyDescent="0.4">
      <c r="A16" s="280"/>
      <c r="B16" s="729"/>
      <c r="C16" s="730"/>
      <c r="D16" s="730"/>
      <c r="E16" s="730"/>
      <c r="F16" s="730"/>
      <c r="G16" s="730"/>
      <c r="H16" s="730"/>
      <c r="I16" s="730"/>
      <c r="J16" s="730"/>
      <c r="K16" s="730"/>
      <c r="L16" s="730"/>
      <c r="M16" s="730"/>
      <c r="N16" s="730"/>
      <c r="O16" s="730"/>
      <c r="P16" s="730"/>
      <c r="Q16" s="730"/>
      <c r="R16" s="730"/>
      <c r="S16" s="730"/>
      <c r="T16" s="730"/>
      <c r="U16" s="730"/>
      <c r="V16" s="730"/>
      <c r="W16" s="730"/>
      <c r="X16" s="730"/>
      <c r="Y16" s="730"/>
      <c r="Z16" s="730"/>
      <c r="AA16" s="730"/>
      <c r="AB16" s="730"/>
    </row>
    <row r="17" spans="1:28" ht="42" customHeight="1" thickBot="1" x14ac:dyDescent="0.4">
      <c r="A17" s="280"/>
      <c r="B17" s="500" t="s">
        <v>13</v>
      </c>
      <c r="C17" s="501"/>
      <c r="D17" s="501"/>
      <c r="E17" s="501"/>
      <c r="F17" s="501"/>
      <c r="G17" s="501"/>
      <c r="H17" s="502"/>
      <c r="I17" s="517" t="s">
        <v>601</v>
      </c>
      <c r="J17" s="485"/>
      <c r="K17" s="485"/>
      <c r="L17" s="485"/>
      <c r="M17" s="485"/>
      <c r="N17" s="485"/>
      <c r="O17" s="485"/>
      <c r="P17" s="485"/>
      <c r="Q17" s="485"/>
      <c r="R17" s="485"/>
      <c r="S17" s="485"/>
      <c r="T17" s="485"/>
      <c r="U17" s="485"/>
      <c r="V17" s="485"/>
      <c r="W17" s="485"/>
      <c r="X17" s="485"/>
      <c r="Y17" s="485"/>
      <c r="Z17" s="485"/>
      <c r="AA17" s="485"/>
      <c r="AB17" s="485"/>
    </row>
    <row r="18" spans="1:28" ht="15.5" customHeight="1" thickBot="1" x14ac:dyDescent="0.4">
      <c r="A18" s="280"/>
      <c r="B18" s="729"/>
      <c r="C18" s="730"/>
      <c r="D18" s="730"/>
      <c r="E18" s="730"/>
      <c r="F18" s="730"/>
      <c r="G18" s="730"/>
      <c r="H18" s="730"/>
      <c r="I18" s="730"/>
      <c r="J18" s="730"/>
      <c r="K18" s="730"/>
      <c r="L18" s="730"/>
      <c r="M18" s="730"/>
      <c r="N18" s="730"/>
      <c r="O18" s="730"/>
      <c r="P18" s="730"/>
      <c r="Q18" s="730"/>
      <c r="R18" s="730"/>
      <c r="S18" s="730"/>
      <c r="T18" s="730"/>
      <c r="U18" s="730"/>
      <c r="V18" s="730"/>
      <c r="W18" s="730"/>
      <c r="X18" s="730"/>
      <c r="Y18" s="730"/>
      <c r="Z18" s="730"/>
      <c r="AA18" s="730"/>
      <c r="AB18" s="730"/>
    </row>
    <row r="19" spans="1:28" ht="56" customHeight="1" thickBot="1" x14ac:dyDescent="0.4">
      <c r="A19" s="280"/>
      <c r="B19" s="500" t="s">
        <v>826</v>
      </c>
      <c r="C19" s="501"/>
      <c r="D19" s="501"/>
      <c r="E19" s="501"/>
      <c r="F19" s="501"/>
      <c r="G19" s="501"/>
      <c r="H19" s="502"/>
      <c r="I19" s="517" t="s">
        <v>1675</v>
      </c>
      <c r="J19" s="485"/>
      <c r="K19" s="485"/>
      <c r="L19" s="485"/>
      <c r="M19" s="485"/>
      <c r="N19" s="485"/>
      <c r="O19" s="485"/>
      <c r="P19" s="485"/>
      <c r="Q19" s="485"/>
      <c r="R19" s="485"/>
      <c r="S19" s="485"/>
      <c r="T19" s="485"/>
      <c r="U19" s="485"/>
      <c r="V19" s="485"/>
      <c r="W19" s="485"/>
      <c r="X19" s="485"/>
      <c r="Y19" s="485"/>
      <c r="Z19" s="485"/>
      <c r="AA19" s="485"/>
      <c r="AB19" s="485"/>
    </row>
    <row r="20" spans="1:28" ht="9.5" customHeight="1" thickBot="1" x14ac:dyDescent="0.4">
      <c r="A20" s="280"/>
      <c r="B20" s="729"/>
      <c r="C20" s="730"/>
      <c r="D20" s="730"/>
      <c r="E20" s="730"/>
      <c r="F20" s="730"/>
      <c r="G20" s="730"/>
      <c r="H20" s="730"/>
      <c r="I20" s="730"/>
      <c r="J20" s="730"/>
      <c r="K20" s="730"/>
      <c r="L20" s="730"/>
      <c r="M20" s="730"/>
      <c r="N20" s="730"/>
      <c r="O20" s="730"/>
      <c r="P20" s="730"/>
      <c r="Q20" s="730"/>
      <c r="R20" s="730"/>
      <c r="S20" s="730"/>
      <c r="T20" s="730"/>
      <c r="U20" s="730"/>
      <c r="V20" s="730"/>
      <c r="W20" s="730"/>
      <c r="X20" s="730"/>
      <c r="Y20" s="730"/>
      <c r="Z20" s="730"/>
      <c r="AA20" s="730"/>
      <c r="AB20" s="730"/>
    </row>
    <row r="21" spans="1:28" ht="30.75" customHeight="1" thickBot="1" x14ac:dyDescent="0.4">
      <c r="A21" s="280"/>
      <c r="B21" s="500" t="s">
        <v>463</v>
      </c>
      <c r="C21" s="501"/>
      <c r="D21" s="501"/>
      <c r="E21" s="501"/>
      <c r="F21" s="501"/>
      <c r="G21" s="502"/>
      <c r="H21" s="514" t="s">
        <v>21</v>
      </c>
      <c r="I21" s="515"/>
      <c r="J21" s="516"/>
      <c r="K21" s="500" t="s">
        <v>835</v>
      </c>
      <c r="L21" s="501"/>
      <c r="M21" s="501"/>
      <c r="N21" s="501"/>
      <c r="O21" s="501"/>
      <c r="P21" s="501"/>
      <c r="Q21" s="501"/>
      <c r="R21" s="501"/>
      <c r="S21" s="501"/>
      <c r="T21" s="502"/>
      <c r="U21" s="517" t="s">
        <v>30</v>
      </c>
      <c r="V21" s="485"/>
      <c r="W21" s="485"/>
      <c r="X21" s="485"/>
      <c r="Y21" s="485"/>
      <c r="Z21" s="485"/>
      <c r="AA21" s="485"/>
      <c r="AB21" s="485"/>
    </row>
    <row r="22" spans="1:28" ht="8" customHeight="1" thickBot="1" x14ac:dyDescent="0.4">
      <c r="A22" s="280"/>
      <c r="B22" s="50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row>
    <row r="23" spans="1:28" ht="17.5" customHeight="1" x14ac:dyDescent="0.35">
      <c r="A23" s="671"/>
      <c r="B23" s="488" t="s">
        <v>836</v>
      </c>
      <c r="C23" s="489"/>
      <c r="D23" s="489"/>
      <c r="E23" s="489"/>
      <c r="F23" s="489"/>
      <c r="G23" s="489"/>
      <c r="H23" s="490"/>
      <c r="I23" s="667" t="s">
        <v>1628</v>
      </c>
      <c r="J23" s="668"/>
      <c r="K23" s="668"/>
      <c r="L23" s="668"/>
      <c r="M23" s="668"/>
      <c r="N23" s="668"/>
      <c r="O23" s="668"/>
      <c r="P23" s="668"/>
      <c r="Q23" s="668"/>
      <c r="R23" s="668"/>
      <c r="S23" s="668"/>
      <c r="T23" s="668"/>
      <c r="U23" s="668"/>
      <c r="V23" s="668"/>
      <c r="W23" s="668"/>
      <c r="X23" s="668"/>
      <c r="Y23" s="668"/>
      <c r="Z23" s="668"/>
      <c r="AA23" s="668"/>
      <c r="AB23" s="668"/>
    </row>
    <row r="24" spans="1:28" ht="17" customHeight="1" x14ac:dyDescent="0.35">
      <c r="A24" s="671"/>
      <c r="B24" s="776"/>
      <c r="C24" s="777"/>
      <c r="D24" s="777"/>
      <c r="E24" s="777"/>
      <c r="F24" s="777"/>
      <c r="G24" s="777"/>
      <c r="H24" s="778"/>
      <c r="I24" s="619" t="s">
        <v>1676</v>
      </c>
      <c r="J24" s="620"/>
      <c r="K24" s="620"/>
      <c r="L24" s="620"/>
      <c r="M24" s="620"/>
      <c r="N24" s="620"/>
      <c r="O24" s="620"/>
      <c r="P24" s="620"/>
      <c r="Q24" s="620"/>
      <c r="R24" s="620"/>
      <c r="S24" s="620"/>
      <c r="T24" s="620"/>
      <c r="U24" s="620"/>
      <c r="V24" s="620"/>
      <c r="W24" s="620"/>
      <c r="X24" s="620"/>
      <c r="Y24" s="620"/>
      <c r="Z24" s="620"/>
      <c r="AA24" s="620"/>
      <c r="AB24" s="620"/>
    </row>
    <row r="25" spans="1:28" x14ac:dyDescent="0.35">
      <c r="A25" s="671"/>
      <c r="B25" s="776"/>
      <c r="C25" s="777"/>
      <c r="D25" s="777"/>
      <c r="E25" s="777"/>
      <c r="F25" s="777"/>
      <c r="G25" s="777"/>
      <c r="H25" s="778"/>
      <c r="I25" s="619" t="s">
        <v>1677</v>
      </c>
      <c r="J25" s="620"/>
      <c r="K25" s="620"/>
      <c r="L25" s="620"/>
      <c r="M25" s="620"/>
      <c r="N25" s="620"/>
      <c r="O25" s="620"/>
      <c r="P25" s="620"/>
      <c r="Q25" s="620"/>
      <c r="R25" s="620"/>
      <c r="S25" s="620"/>
      <c r="T25" s="620"/>
      <c r="U25" s="620"/>
      <c r="V25" s="620"/>
      <c r="W25" s="620"/>
      <c r="X25" s="620"/>
      <c r="Y25" s="620"/>
      <c r="Z25" s="620"/>
      <c r="AA25" s="620"/>
      <c r="AB25" s="620"/>
    </row>
    <row r="26" spans="1:28" ht="19" customHeight="1" x14ac:dyDescent="0.35">
      <c r="A26" s="671"/>
      <c r="B26" s="776"/>
      <c r="C26" s="777"/>
      <c r="D26" s="777"/>
      <c r="E26" s="777"/>
      <c r="F26" s="777"/>
      <c r="G26" s="777"/>
      <c r="H26" s="778"/>
      <c r="I26" s="619" t="s">
        <v>1678</v>
      </c>
      <c r="J26" s="620"/>
      <c r="K26" s="620"/>
      <c r="L26" s="620"/>
      <c r="M26" s="620"/>
      <c r="N26" s="620"/>
      <c r="O26" s="620"/>
      <c r="P26" s="620"/>
      <c r="Q26" s="620"/>
      <c r="R26" s="620"/>
      <c r="S26" s="620"/>
      <c r="T26" s="620"/>
      <c r="U26" s="620"/>
      <c r="V26" s="620"/>
      <c r="W26" s="620"/>
      <c r="X26" s="620"/>
      <c r="Y26" s="620"/>
      <c r="Z26" s="620"/>
      <c r="AA26" s="620"/>
      <c r="AB26" s="620"/>
    </row>
    <row r="27" spans="1:28" ht="8" customHeight="1" x14ac:dyDescent="0.35">
      <c r="A27" s="671"/>
      <c r="B27" s="776"/>
      <c r="C27" s="777"/>
      <c r="D27" s="777"/>
      <c r="E27" s="777"/>
      <c r="F27" s="777"/>
      <c r="G27" s="777"/>
      <c r="H27" s="778"/>
      <c r="I27" s="585"/>
      <c r="J27" s="586"/>
      <c r="K27" s="586"/>
      <c r="L27" s="586"/>
      <c r="M27" s="586"/>
      <c r="N27" s="586"/>
      <c r="O27" s="586"/>
      <c r="P27" s="586"/>
      <c r="Q27" s="586"/>
      <c r="R27" s="586"/>
      <c r="S27" s="586"/>
      <c r="T27" s="586"/>
      <c r="U27" s="586"/>
      <c r="V27" s="586"/>
      <c r="W27" s="586"/>
      <c r="X27" s="586"/>
      <c r="Y27" s="586"/>
      <c r="Z27" s="586"/>
      <c r="AA27" s="586"/>
      <c r="AB27" s="586"/>
    </row>
    <row r="28" spans="1:28" ht="18" customHeight="1" x14ac:dyDescent="0.35">
      <c r="A28" s="671"/>
      <c r="B28" s="776"/>
      <c r="C28" s="777"/>
      <c r="D28" s="777"/>
      <c r="E28" s="777"/>
      <c r="F28" s="777"/>
      <c r="G28" s="777"/>
      <c r="H28" s="778"/>
      <c r="I28" s="619" t="s">
        <v>1679</v>
      </c>
      <c r="J28" s="620"/>
      <c r="K28" s="620"/>
      <c r="L28" s="620"/>
      <c r="M28" s="620"/>
      <c r="N28" s="620"/>
      <c r="O28" s="620"/>
      <c r="P28" s="620"/>
      <c r="Q28" s="620"/>
      <c r="R28" s="620"/>
      <c r="S28" s="620"/>
      <c r="T28" s="620"/>
      <c r="U28" s="620"/>
      <c r="V28" s="620"/>
      <c r="W28" s="620"/>
      <c r="X28" s="620"/>
      <c r="Y28" s="620"/>
      <c r="Z28" s="620"/>
      <c r="AA28" s="620"/>
      <c r="AB28" s="620"/>
    </row>
    <row r="29" spans="1:28" ht="15" thickBot="1" x14ac:dyDescent="0.4">
      <c r="A29" s="671"/>
      <c r="B29" s="491"/>
      <c r="C29" s="492"/>
      <c r="D29" s="492"/>
      <c r="E29" s="492"/>
      <c r="F29" s="492"/>
      <c r="G29" s="492"/>
      <c r="H29" s="493"/>
      <c r="I29" s="669" t="s">
        <v>1680</v>
      </c>
      <c r="J29" s="670"/>
      <c r="K29" s="670"/>
      <c r="L29" s="670"/>
      <c r="M29" s="670"/>
      <c r="N29" s="670"/>
      <c r="O29" s="670"/>
      <c r="P29" s="670"/>
      <c r="Q29" s="670"/>
      <c r="R29" s="670"/>
      <c r="S29" s="670"/>
      <c r="T29" s="670"/>
      <c r="U29" s="670"/>
      <c r="V29" s="670"/>
      <c r="W29" s="670"/>
      <c r="X29" s="670"/>
      <c r="Y29" s="670"/>
      <c r="Z29" s="670"/>
      <c r="AA29" s="670"/>
      <c r="AB29" s="670"/>
    </row>
    <row r="30" spans="1:28" ht="15" customHeight="1" thickBot="1" x14ac:dyDescent="0.4">
      <c r="A30" s="280"/>
      <c r="B30" s="729"/>
      <c r="C30" s="730"/>
      <c r="D30" s="730"/>
      <c r="E30" s="730"/>
      <c r="F30" s="730"/>
      <c r="G30" s="730"/>
      <c r="H30" s="730"/>
      <c r="I30" s="730"/>
      <c r="J30" s="730"/>
      <c r="K30" s="730"/>
      <c r="L30" s="730"/>
      <c r="M30" s="730"/>
      <c r="N30" s="730"/>
      <c r="O30" s="730"/>
      <c r="P30" s="730"/>
      <c r="Q30" s="730"/>
      <c r="R30" s="730"/>
      <c r="S30" s="730"/>
      <c r="T30" s="730"/>
      <c r="U30" s="730"/>
      <c r="V30" s="730"/>
      <c r="W30" s="730"/>
      <c r="X30" s="730"/>
      <c r="Y30" s="730"/>
      <c r="Z30" s="730"/>
      <c r="AA30" s="730"/>
      <c r="AB30" s="730"/>
    </row>
    <row r="31" spans="1:28" ht="14" customHeight="1" thickBot="1" x14ac:dyDescent="0.4">
      <c r="A31" s="280"/>
      <c r="B31" s="500" t="s">
        <v>268</v>
      </c>
      <c r="C31" s="501"/>
      <c r="D31" s="501"/>
      <c r="E31" s="501"/>
      <c r="F31" s="501"/>
      <c r="G31" s="501"/>
      <c r="H31" s="501"/>
      <c r="I31" s="501"/>
      <c r="J31" s="501"/>
      <c r="K31" s="501"/>
      <c r="L31" s="501"/>
      <c r="M31" s="223"/>
      <c r="N31" s="500" t="s">
        <v>24</v>
      </c>
      <c r="O31" s="501"/>
      <c r="P31" s="501"/>
      <c r="Q31" s="501"/>
      <c r="R31" s="501"/>
      <c r="S31" s="501"/>
      <c r="T31" s="501"/>
      <c r="U31" s="501"/>
      <c r="V31" s="501"/>
      <c r="W31" s="501"/>
      <c r="X31" s="501"/>
      <c r="Y31" s="501"/>
      <c r="Z31" s="501"/>
      <c r="AA31" s="501"/>
      <c r="AB31" s="501"/>
    </row>
    <row r="32" spans="1:28" ht="15" customHeight="1" thickBot="1" x14ac:dyDescent="0.4">
      <c r="A32" s="280"/>
      <c r="B32" s="483" t="s">
        <v>582</v>
      </c>
      <c r="C32" s="484"/>
      <c r="D32" s="484"/>
      <c r="E32" s="484"/>
      <c r="F32" s="484"/>
      <c r="G32" s="484"/>
      <c r="H32" s="484"/>
      <c r="I32" s="484"/>
      <c r="J32" s="484"/>
      <c r="K32" s="484"/>
      <c r="L32" s="484"/>
      <c r="M32" s="484"/>
      <c r="N32" s="485" t="s">
        <v>1571</v>
      </c>
      <c r="O32" s="485"/>
      <c r="P32" s="485"/>
      <c r="Q32" s="485"/>
      <c r="R32" s="485"/>
      <c r="S32" s="485"/>
      <c r="T32" s="485"/>
      <c r="U32" s="485"/>
      <c r="V32" s="485"/>
      <c r="W32" s="485"/>
      <c r="X32" s="485"/>
      <c r="Y32" s="485"/>
      <c r="Z32" s="485"/>
      <c r="AA32" s="485"/>
      <c r="AB32" s="485"/>
    </row>
    <row r="33" spans="1:28" ht="15" thickBot="1" x14ac:dyDescent="0.4">
      <c r="A33" s="280"/>
      <c r="B33" s="486"/>
      <c r="C33" s="487"/>
      <c r="D33" s="487"/>
      <c r="E33" s="487"/>
      <c r="F33" s="487"/>
      <c r="G33" s="487"/>
      <c r="H33" s="487"/>
      <c r="I33" s="487"/>
      <c r="J33" s="487"/>
      <c r="K33" s="487"/>
      <c r="L33" s="487"/>
      <c r="M33" s="487"/>
      <c r="N33" s="487"/>
      <c r="O33" s="487"/>
      <c r="P33" s="487"/>
      <c r="Q33" s="487"/>
      <c r="R33" s="487"/>
      <c r="S33" s="487"/>
      <c r="T33" s="487"/>
      <c r="U33" s="487"/>
      <c r="V33" s="487"/>
      <c r="W33" s="487"/>
      <c r="X33" s="487"/>
      <c r="Y33" s="487"/>
      <c r="Z33" s="487"/>
      <c r="AA33" s="487"/>
      <c r="AB33" s="487"/>
    </row>
    <row r="34" spans="1:28" s="60" customFormat="1" ht="15" customHeight="1" thickBot="1" x14ac:dyDescent="0.4">
      <c r="A34" s="280"/>
      <c r="B34" s="488" t="s">
        <v>839</v>
      </c>
      <c r="C34" s="489"/>
      <c r="D34" s="489"/>
      <c r="E34" s="489"/>
      <c r="F34" s="489"/>
      <c r="G34" s="489"/>
      <c r="H34" s="490"/>
      <c r="I34" s="667" t="s">
        <v>51</v>
      </c>
      <c r="J34" s="668"/>
      <c r="K34" s="668"/>
      <c r="L34" s="782"/>
      <c r="M34" s="500" t="s">
        <v>22</v>
      </c>
      <c r="N34" s="501"/>
      <c r="O34" s="501"/>
      <c r="P34" s="501"/>
      <c r="Q34" s="501"/>
      <c r="R34" s="501"/>
      <c r="S34" s="501"/>
      <c r="T34" s="501"/>
      <c r="U34" s="501"/>
      <c r="V34" s="501"/>
      <c r="W34" s="502"/>
      <c r="X34" s="500" t="s">
        <v>18</v>
      </c>
      <c r="Y34" s="501"/>
      <c r="Z34" s="501"/>
      <c r="AA34" s="501"/>
      <c r="AB34" s="501"/>
    </row>
    <row r="35" spans="1:28" s="60" customFormat="1" ht="32.25" customHeight="1" thickBot="1" x14ac:dyDescent="0.4">
      <c r="A35" s="280"/>
      <c r="B35" s="491"/>
      <c r="C35" s="492"/>
      <c r="D35" s="492"/>
      <c r="E35" s="492"/>
      <c r="F35" s="492"/>
      <c r="G35" s="492"/>
      <c r="H35" s="493"/>
      <c r="I35" s="669"/>
      <c r="J35" s="670"/>
      <c r="K35" s="670"/>
      <c r="L35" s="783"/>
      <c r="M35" s="1248" t="s">
        <v>602</v>
      </c>
      <c r="N35" s="1249"/>
      <c r="O35" s="1249"/>
      <c r="P35" s="1249"/>
      <c r="Q35" s="1249"/>
      <c r="R35" s="1249"/>
      <c r="S35" s="1249"/>
      <c r="T35" s="1249"/>
      <c r="U35" s="1249"/>
      <c r="V35" s="1249"/>
      <c r="W35" s="2338"/>
      <c r="X35" s="483" t="s">
        <v>123</v>
      </c>
      <c r="Y35" s="484"/>
      <c r="Z35" s="484"/>
      <c r="AA35" s="484"/>
      <c r="AB35" s="484"/>
    </row>
    <row r="36" spans="1:28" s="60" customFormat="1" ht="12.5" customHeight="1" thickBot="1" x14ac:dyDescent="0.4">
      <c r="A36" s="280"/>
      <c r="B36" s="486"/>
      <c r="C36" s="487"/>
      <c r="D36" s="487"/>
      <c r="E36" s="487"/>
      <c r="F36" s="487"/>
      <c r="G36" s="487"/>
      <c r="H36" s="487"/>
      <c r="I36" s="487"/>
      <c r="J36" s="487"/>
      <c r="K36" s="487"/>
      <c r="L36" s="487"/>
      <c r="M36" s="487"/>
      <c r="N36" s="487"/>
      <c r="O36" s="487"/>
      <c r="P36" s="487"/>
      <c r="Q36" s="487"/>
      <c r="R36" s="487"/>
      <c r="S36" s="487"/>
      <c r="T36" s="487"/>
      <c r="U36" s="487"/>
      <c r="V36" s="487"/>
      <c r="W36" s="487"/>
      <c r="X36" s="487"/>
      <c r="Y36" s="487"/>
      <c r="Z36" s="487"/>
      <c r="AA36" s="487"/>
      <c r="AB36" s="487"/>
    </row>
    <row r="37" spans="1:28" s="60" customFormat="1" ht="26.5" customHeight="1" thickBot="1" x14ac:dyDescent="0.4">
      <c r="A37" s="280"/>
      <c r="B37" s="560" t="s">
        <v>842</v>
      </c>
      <c r="C37" s="561"/>
      <c r="D37" s="561"/>
      <c r="E37" s="561"/>
      <c r="F37" s="561"/>
      <c r="G37" s="561"/>
      <c r="H37" s="561"/>
      <c r="I37" s="561"/>
      <c r="J37" s="562"/>
      <c r="K37" s="569" t="s">
        <v>35</v>
      </c>
      <c r="L37" s="570"/>
      <c r="M37" s="570"/>
      <c r="N37" s="570"/>
      <c r="O37" s="570"/>
      <c r="P37" s="570"/>
      <c r="Q37" s="570"/>
      <c r="R37" s="571"/>
      <c r="S37" s="572" t="s">
        <v>36</v>
      </c>
      <c r="T37" s="573"/>
      <c r="U37" s="573"/>
      <c r="V37" s="573"/>
      <c r="W37" s="574"/>
      <c r="X37" s="575" t="s">
        <v>37</v>
      </c>
      <c r="Y37" s="576"/>
      <c r="Z37" s="576"/>
      <c r="AA37" s="576"/>
      <c r="AB37" s="576"/>
    </row>
    <row r="38" spans="1:28" s="60" customFormat="1" ht="15.75" customHeight="1" x14ac:dyDescent="0.35">
      <c r="A38" s="280"/>
      <c r="B38" s="563"/>
      <c r="C38" s="564"/>
      <c r="D38" s="564"/>
      <c r="E38" s="564"/>
      <c r="F38" s="564"/>
      <c r="G38" s="564"/>
      <c r="H38" s="564"/>
      <c r="I38" s="564"/>
      <c r="J38" s="565"/>
      <c r="K38" s="577" t="s">
        <v>38</v>
      </c>
      <c r="L38" s="578"/>
      <c r="M38" s="578"/>
      <c r="N38" s="579"/>
      <c r="O38" s="580" t="s">
        <v>39</v>
      </c>
      <c r="P38" s="578"/>
      <c r="Q38" s="578"/>
      <c r="R38" s="579"/>
      <c r="S38" s="580" t="s">
        <v>38</v>
      </c>
      <c r="T38" s="579"/>
      <c r="U38" s="580" t="s">
        <v>39</v>
      </c>
      <c r="V38" s="578"/>
      <c r="W38" s="579"/>
      <c r="X38" s="506" t="s">
        <v>38</v>
      </c>
      <c r="Y38" s="507"/>
      <c r="Z38" s="506" t="s">
        <v>39</v>
      </c>
      <c r="AA38" s="581"/>
      <c r="AB38" s="507"/>
    </row>
    <row r="39" spans="1:28" s="60" customFormat="1" ht="12.5" customHeight="1" thickBot="1" x14ac:dyDescent="0.4">
      <c r="A39" s="280"/>
      <c r="B39" s="566"/>
      <c r="C39" s="567"/>
      <c r="D39" s="567"/>
      <c r="E39" s="567"/>
      <c r="F39" s="567"/>
      <c r="G39" s="567"/>
      <c r="H39" s="567"/>
      <c r="I39" s="567"/>
      <c r="J39" s="568"/>
      <c r="K39" s="1193">
        <v>0</v>
      </c>
      <c r="L39" s="555"/>
      <c r="M39" s="555"/>
      <c r="N39" s="556"/>
      <c r="O39" s="554">
        <v>0.1</v>
      </c>
      <c r="P39" s="555"/>
      <c r="Q39" s="555"/>
      <c r="R39" s="556"/>
      <c r="S39" s="554">
        <v>0.11</v>
      </c>
      <c r="T39" s="556"/>
      <c r="U39" s="554">
        <v>0.19</v>
      </c>
      <c r="V39" s="555"/>
      <c r="W39" s="556"/>
      <c r="X39" s="554">
        <v>0.2</v>
      </c>
      <c r="Y39" s="556"/>
      <c r="Z39" s="554">
        <v>1</v>
      </c>
      <c r="AA39" s="555"/>
      <c r="AB39" s="556"/>
    </row>
    <row r="40" spans="1:28" s="60" customFormat="1" ht="15" thickBot="1" x14ac:dyDescent="0.4">
      <c r="A40" s="280"/>
      <c r="B40" s="486"/>
      <c r="C40" s="487"/>
      <c r="D40" s="487"/>
      <c r="E40" s="487"/>
      <c r="F40" s="487"/>
      <c r="G40" s="487"/>
      <c r="H40" s="487"/>
      <c r="I40" s="487"/>
      <c r="J40" s="487"/>
      <c r="K40" s="487"/>
      <c r="L40" s="487"/>
      <c r="M40" s="487"/>
      <c r="N40" s="487"/>
      <c r="O40" s="487"/>
      <c r="P40" s="487"/>
      <c r="Q40" s="487"/>
      <c r="R40" s="487"/>
      <c r="S40" s="487"/>
      <c r="T40" s="487"/>
      <c r="U40" s="487"/>
      <c r="V40" s="487"/>
      <c r="W40" s="487"/>
      <c r="X40" s="487"/>
      <c r="Y40" s="487"/>
      <c r="Z40" s="487"/>
      <c r="AA40" s="487"/>
      <c r="AB40" s="487"/>
    </row>
    <row r="41" spans="1:28" s="60" customFormat="1" ht="14.5" customHeight="1" thickBot="1" x14ac:dyDescent="0.4">
      <c r="A41" s="437"/>
      <c r="B41" s="488" t="s">
        <v>40</v>
      </c>
      <c r="C41" s="489"/>
      <c r="D41" s="489"/>
      <c r="E41" s="489"/>
      <c r="F41" s="489"/>
      <c r="G41" s="489"/>
      <c r="H41" s="489"/>
      <c r="I41" s="489"/>
      <c r="J41" s="489"/>
      <c r="K41" s="489"/>
      <c r="L41" s="489"/>
      <c r="M41" s="489"/>
      <c r="N41" s="489"/>
      <c r="O41" s="489"/>
      <c r="P41" s="489"/>
      <c r="Q41" s="489"/>
      <c r="R41" s="489"/>
      <c r="S41" s="489"/>
      <c r="T41" s="489"/>
      <c r="U41" s="489"/>
      <c r="V41" s="489"/>
      <c r="W41" s="489"/>
      <c r="X41" s="489"/>
      <c r="Y41" s="489"/>
      <c r="Z41" s="489"/>
      <c r="AA41" s="489"/>
      <c r="AB41" s="489"/>
    </row>
    <row r="42" spans="1:28" ht="28" customHeight="1" x14ac:dyDescent="0.35">
      <c r="A42" s="437"/>
      <c r="B42" s="557" t="s">
        <v>41</v>
      </c>
      <c r="C42" s="558"/>
      <c r="D42" s="558"/>
      <c r="E42" s="558"/>
      <c r="F42" s="558"/>
      <c r="G42" s="559"/>
      <c r="H42" s="270" t="s">
        <v>603</v>
      </c>
      <c r="I42" s="224" t="s">
        <v>604</v>
      </c>
      <c r="J42" s="268" t="s">
        <v>42</v>
      </c>
      <c r="K42" s="557" t="s">
        <v>43</v>
      </c>
      <c r="L42" s="558"/>
      <c r="M42" s="558"/>
      <c r="N42" s="558"/>
      <c r="O42" s="558"/>
      <c r="P42" s="558"/>
      <c r="Q42" s="558"/>
      <c r="R42" s="558"/>
      <c r="S42" s="558"/>
      <c r="T42" s="558"/>
      <c r="U42" s="558"/>
      <c r="V42" s="558"/>
      <c r="W42" s="558"/>
      <c r="X42" s="558"/>
      <c r="Y42" s="558"/>
      <c r="Z42" s="558"/>
      <c r="AA42" s="558"/>
      <c r="AB42" s="559"/>
    </row>
    <row r="43" spans="1:28" ht="84" customHeight="1" x14ac:dyDescent="0.35">
      <c r="A43" s="437"/>
      <c r="B43" s="735" t="s">
        <v>573</v>
      </c>
      <c r="C43" s="736"/>
      <c r="D43" s="736"/>
      <c r="E43" s="736"/>
      <c r="F43" s="736"/>
      <c r="G43" s="737"/>
      <c r="H43" s="269">
        <v>85</v>
      </c>
      <c r="I43" s="275">
        <v>98</v>
      </c>
      <c r="J43" s="479">
        <v>0.86</v>
      </c>
      <c r="K43" s="655" t="s">
        <v>717</v>
      </c>
      <c r="L43" s="656"/>
      <c r="M43" s="656"/>
      <c r="N43" s="656"/>
      <c r="O43" s="656"/>
      <c r="P43" s="656"/>
      <c r="Q43" s="656"/>
      <c r="R43" s="656"/>
      <c r="S43" s="656"/>
      <c r="T43" s="656"/>
      <c r="U43" s="656"/>
      <c r="V43" s="656"/>
      <c r="W43" s="656"/>
      <c r="X43" s="656"/>
      <c r="Y43" s="656"/>
      <c r="Z43" s="656"/>
      <c r="AA43" s="656"/>
      <c r="AB43" s="657"/>
    </row>
    <row r="44" spans="1:28" ht="56" customHeight="1" x14ac:dyDescent="0.35">
      <c r="A44" s="591"/>
      <c r="B44" s="2568" t="s">
        <v>574</v>
      </c>
      <c r="C44" s="2569"/>
      <c r="D44" s="2569"/>
      <c r="E44" s="2569"/>
      <c r="F44" s="2569"/>
      <c r="G44" s="2570"/>
      <c r="H44" s="625">
        <v>79</v>
      </c>
      <c r="I44" s="628">
        <v>91</v>
      </c>
      <c r="J44" s="631">
        <v>0.87</v>
      </c>
      <c r="K44" s="616" t="s">
        <v>1681</v>
      </c>
      <c r="L44" s="617"/>
      <c r="M44" s="617"/>
      <c r="N44" s="617"/>
      <c r="O44" s="617"/>
      <c r="P44" s="617"/>
      <c r="Q44" s="617"/>
      <c r="R44" s="617"/>
      <c r="S44" s="617"/>
      <c r="T44" s="617"/>
      <c r="U44" s="617"/>
      <c r="V44" s="617"/>
      <c r="W44" s="617"/>
      <c r="X44" s="617"/>
      <c r="Y44" s="617"/>
      <c r="Z44" s="617"/>
      <c r="AA44" s="617"/>
      <c r="AB44" s="618"/>
    </row>
    <row r="45" spans="1:28" ht="56" customHeight="1" thickBot="1" x14ac:dyDescent="0.4">
      <c r="A45" s="591"/>
      <c r="B45" s="2571"/>
      <c r="C45" s="2572"/>
      <c r="D45" s="2572"/>
      <c r="E45" s="2572"/>
      <c r="F45" s="2572"/>
      <c r="G45" s="2573"/>
      <c r="H45" s="2128"/>
      <c r="I45" s="820"/>
      <c r="J45" s="821"/>
      <c r="K45" s="622" t="s">
        <v>1682</v>
      </c>
      <c r="L45" s="623"/>
      <c r="M45" s="623"/>
      <c r="N45" s="623"/>
      <c r="O45" s="623"/>
      <c r="P45" s="623"/>
      <c r="Q45" s="623"/>
      <c r="R45" s="623"/>
      <c r="S45" s="623"/>
      <c r="T45" s="623"/>
      <c r="U45" s="623"/>
      <c r="V45" s="623"/>
      <c r="W45" s="623"/>
      <c r="X45" s="623"/>
      <c r="Y45" s="623"/>
      <c r="Z45" s="623"/>
      <c r="AA45" s="623"/>
      <c r="AB45" s="624"/>
    </row>
    <row r="46" spans="1:28" ht="20.25" customHeight="1" thickBot="1" x14ac:dyDescent="0.4">
      <c r="A46" s="437"/>
      <c r="B46" s="661" t="s">
        <v>46</v>
      </c>
      <c r="C46" s="662"/>
      <c r="D46" s="662"/>
      <c r="E46" s="662"/>
      <c r="F46" s="662"/>
      <c r="G46" s="663"/>
      <c r="H46" s="480">
        <v>164</v>
      </c>
      <c r="I46" s="284">
        <v>189</v>
      </c>
      <c r="J46" s="481">
        <v>0.86460000000000004</v>
      </c>
      <c r="K46" s="664"/>
      <c r="L46" s="665"/>
      <c r="M46" s="665"/>
      <c r="N46" s="665"/>
      <c r="O46" s="665"/>
      <c r="P46" s="665"/>
      <c r="Q46" s="665"/>
      <c r="R46" s="665"/>
      <c r="S46" s="665"/>
      <c r="T46" s="665"/>
      <c r="U46" s="665"/>
      <c r="V46" s="665"/>
      <c r="W46" s="665"/>
      <c r="X46" s="665"/>
      <c r="Y46" s="665"/>
      <c r="Z46" s="665"/>
      <c r="AA46" s="665"/>
      <c r="AB46" s="666"/>
    </row>
    <row r="47" spans="1:28" ht="20.25" customHeight="1" thickBot="1" x14ac:dyDescent="0.4">
      <c r="A47" s="437"/>
      <c r="B47" s="486"/>
      <c r="C47" s="487"/>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7"/>
      <c r="AB47" s="487"/>
    </row>
    <row r="48" spans="1:28" ht="20.25" customHeight="1" thickBot="1" x14ac:dyDescent="0.4">
      <c r="A48" s="437"/>
      <c r="B48" s="500" t="s">
        <v>855</v>
      </c>
      <c r="C48" s="501"/>
      <c r="D48" s="501"/>
      <c r="E48" s="501"/>
      <c r="F48" s="501"/>
      <c r="G48" s="501"/>
      <c r="H48" s="501"/>
      <c r="I48" s="501"/>
      <c r="J48" s="501"/>
      <c r="K48" s="501"/>
      <c r="L48" s="501"/>
      <c r="M48" s="501"/>
      <c r="N48" s="501"/>
      <c r="O48" s="501"/>
      <c r="P48" s="501"/>
      <c r="Q48" s="501"/>
      <c r="R48" s="501"/>
      <c r="S48" s="501"/>
      <c r="T48" s="501"/>
      <c r="U48" s="501"/>
      <c r="V48" s="501"/>
      <c r="W48" s="501"/>
      <c r="X48" s="501"/>
      <c r="Y48" s="501"/>
      <c r="Z48" s="501"/>
      <c r="AA48" s="501"/>
      <c r="AB48" s="501"/>
    </row>
    <row r="49" spans="1:28" ht="20.25" customHeight="1" x14ac:dyDescent="0.35">
      <c r="A49" s="280"/>
      <c r="B49" s="731"/>
      <c r="C49" s="732"/>
      <c r="D49" s="732"/>
      <c r="E49" s="732"/>
      <c r="F49" s="732"/>
      <c r="G49" s="732"/>
      <c r="H49" s="732"/>
      <c r="I49" s="732"/>
      <c r="J49" s="732"/>
      <c r="K49" s="732"/>
      <c r="L49" s="732"/>
      <c r="M49" s="732"/>
      <c r="N49" s="732"/>
      <c r="O49" s="732"/>
      <c r="P49" s="732"/>
      <c r="Q49" s="732"/>
      <c r="R49" s="732"/>
      <c r="S49" s="732"/>
      <c r="T49" s="732"/>
      <c r="U49" s="732"/>
      <c r="V49" s="732"/>
      <c r="W49" s="732"/>
      <c r="X49" s="732"/>
      <c r="Y49" s="732"/>
      <c r="Z49" s="732"/>
      <c r="AA49" s="732"/>
      <c r="AB49" s="732"/>
    </row>
    <row r="50" spans="1:28" ht="20.25" customHeight="1" x14ac:dyDescent="0.35">
      <c r="A50" s="280"/>
      <c r="B50" s="733"/>
      <c r="C50" s="734"/>
      <c r="D50" s="734"/>
      <c r="E50" s="734"/>
      <c r="F50" s="734"/>
      <c r="G50" s="734"/>
      <c r="H50" s="734"/>
      <c r="I50" s="734"/>
      <c r="J50" s="734"/>
      <c r="K50" s="734"/>
      <c r="L50" s="734"/>
      <c r="M50" s="734"/>
      <c r="N50" s="734"/>
      <c r="O50" s="734"/>
      <c r="P50" s="734"/>
      <c r="Q50" s="734"/>
      <c r="R50" s="734"/>
      <c r="S50" s="734"/>
      <c r="T50" s="734"/>
      <c r="U50" s="734"/>
      <c r="V50" s="734"/>
      <c r="W50" s="734"/>
      <c r="X50" s="734"/>
      <c r="Y50" s="734"/>
      <c r="Z50" s="734"/>
      <c r="AA50" s="734"/>
      <c r="AB50" s="734"/>
    </row>
    <row r="51" spans="1:28" ht="20.25" customHeight="1" x14ac:dyDescent="0.35">
      <c r="A51" s="280"/>
      <c r="B51" s="733"/>
      <c r="C51" s="734"/>
      <c r="D51" s="734"/>
      <c r="E51" s="734"/>
      <c r="F51" s="734"/>
      <c r="G51" s="734"/>
      <c r="H51" s="734"/>
      <c r="I51" s="734"/>
      <c r="J51" s="734"/>
      <c r="K51" s="734"/>
      <c r="L51" s="734"/>
      <c r="M51" s="734"/>
      <c r="N51" s="734"/>
      <c r="O51" s="734"/>
      <c r="P51" s="734"/>
      <c r="Q51" s="734"/>
      <c r="R51" s="734"/>
      <c r="S51" s="734"/>
      <c r="T51" s="734"/>
      <c r="U51" s="734"/>
      <c r="V51" s="734"/>
      <c r="W51" s="734"/>
      <c r="X51" s="734"/>
      <c r="Y51" s="734"/>
      <c r="Z51" s="734"/>
      <c r="AA51" s="734"/>
      <c r="AB51" s="734"/>
    </row>
    <row r="52" spans="1:28" ht="20.25" customHeight="1" x14ac:dyDescent="0.35">
      <c r="A52" s="280"/>
      <c r="B52" s="733"/>
      <c r="C52" s="734"/>
      <c r="D52" s="734"/>
      <c r="E52" s="734"/>
      <c r="F52" s="734"/>
      <c r="G52" s="734"/>
      <c r="H52" s="734"/>
      <c r="I52" s="734"/>
      <c r="J52" s="734"/>
      <c r="K52" s="734"/>
      <c r="L52" s="734"/>
      <c r="M52" s="734"/>
      <c r="N52" s="734"/>
      <c r="O52" s="734"/>
      <c r="P52" s="734"/>
      <c r="Q52" s="734"/>
      <c r="R52" s="734"/>
      <c r="S52" s="734"/>
      <c r="T52" s="734"/>
      <c r="U52" s="734"/>
      <c r="V52" s="734"/>
      <c r="W52" s="734"/>
      <c r="X52" s="734"/>
      <c r="Y52" s="734"/>
      <c r="Z52" s="734"/>
      <c r="AA52" s="734"/>
      <c r="AB52" s="734"/>
    </row>
    <row r="53" spans="1:28" ht="20.25" customHeight="1" x14ac:dyDescent="0.35">
      <c r="A53" s="280"/>
      <c r="B53" s="733"/>
      <c r="C53" s="734"/>
      <c r="D53" s="734"/>
      <c r="E53" s="734"/>
      <c r="F53" s="734"/>
      <c r="G53" s="734"/>
      <c r="H53" s="734"/>
      <c r="I53" s="734"/>
      <c r="J53" s="734"/>
      <c r="K53" s="734"/>
      <c r="L53" s="734"/>
      <c r="M53" s="734"/>
      <c r="N53" s="734"/>
      <c r="O53" s="734"/>
      <c r="P53" s="734"/>
      <c r="Q53" s="734"/>
      <c r="R53" s="734"/>
      <c r="S53" s="734"/>
      <c r="T53" s="734"/>
      <c r="U53" s="734"/>
      <c r="V53" s="734"/>
      <c r="W53" s="734"/>
      <c r="X53" s="734"/>
      <c r="Y53" s="734"/>
      <c r="Z53" s="734"/>
      <c r="AA53" s="734"/>
      <c r="AB53" s="734"/>
    </row>
    <row r="54" spans="1:28" ht="20.25" customHeight="1" x14ac:dyDescent="0.35">
      <c r="A54" s="280"/>
      <c r="B54" s="733"/>
      <c r="C54" s="734"/>
      <c r="D54" s="734"/>
      <c r="E54" s="734"/>
      <c r="F54" s="734"/>
      <c r="G54" s="734"/>
      <c r="H54" s="734"/>
      <c r="I54" s="734"/>
      <c r="J54" s="734"/>
      <c r="K54" s="734"/>
      <c r="L54" s="734"/>
      <c r="M54" s="734"/>
      <c r="N54" s="734"/>
      <c r="O54" s="734"/>
      <c r="P54" s="734"/>
      <c r="Q54" s="734"/>
      <c r="R54" s="734"/>
      <c r="S54" s="734"/>
      <c r="T54" s="734"/>
      <c r="U54" s="734"/>
      <c r="V54" s="734"/>
      <c r="W54" s="734"/>
      <c r="X54" s="734"/>
      <c r="Y54" s="734"/>
      <c r="Z54" s="734"/>
      <c r="AA54" s="734"/>
      <c r="AB54" s="734"/>
    </row>
    <row r="55" spans="1:28" ht="20.25" customHeight="1" x14ac:dyDescent="0.35">
      <c r="A55" s="280"/>
      <c r="B55" s="733"/>
      <c r="C55" s="734"/>
      <c r="D55" s="734"/>
      <c r="E55" s="734"/>
      <c r="F55" s="734"/>
      <c r="G55" s="734"/>
      <c r="H55" s="734"/>
      <c r="I55" s="734"/>
      <c r="J55" s="734"/>
      <c r="K55" s="734"/>
      <c r="L55" s="734"/>
      <c r="M55" s="734"/>
      <c r="N55" s="734"/>
      <c r="O55" s="734"/>
      <c r="P55" s="734"/>
      <c r="Q55" s="734"/>
      <c r="R55" s="734"/>
      <c r="S55" s="734"/>
      <c r="T55" s="734"/>
      <c r="U55" s="734"/>
      <c r="V55" s="734"/>
      <c r="W55" s="734"/>
      <c r="X55" s="734"/>
      <c r="Y55" s="734"/>
      <c r="Z55" s="734"/>
      <c r="AA55" s="734"/>
      <c r="AB55" s="734"/>
    </row>
    <row r="56" spans="1:28" x14ac:dyDescent="0.35">
      <c r="A56" s="280"/>
      <c r="B56" s="733"/>
      <c r="C56" s="734"/>
      <c r="D56" s="734"/>
      <c r="E56" s="734"/>
      <c r="F56" s="734"/>
      <c r="G56" s="734"/>
      <c r="H56" s="734"/>
      <c r="I56" s="734"/>
      <c r="J56" s="734"/>
      <c r="K56" s="734"/>
      <c r="L56" s="734"/>
      <c r="M56" s="734"/>
      <c r="N56" s="734"/>
      <c r="O56" s="734"/>
      <c r="P56" s="734"/>
      <c r="Q56" s="734"/>
      <c r="R56" s="734"/>
      <c r="S56" s="734"/>
      <c r="T56" s="734"/>
      <c r="U56" s="734"/>
      <c r="V56" s="734"/>
      <c r="W56" s="734"/>
      <c r="X56" s="734"/>
      <c r="Y56" s="734"/>
      <c r="Z56" s="734"/>
      <c r="AA56" s="734"/>
      <c r="AB56" s="734"/>
    </row>
    <row r="57" spans="1:28" x14ac:dyDescent="0.35">
      <c r="A57" s="280"/>
      <c r="B57" s="733"/>
      <c r="C57" s="734"/>
      <c r="D57" s="734"/>
      <c r="E57" s="734"/>
      <c r="F57" s="734"/>
      <c r="G57" s="734"/>
      <c r="H57" s="734"/>
      <c r="I57" s="734"/>
      <c r="J57" s="734"/>
      <c r="K57" s="734"/>
      <c r="L57" s="734"/>
      <c r="M57" s="734"/>
      <c r="N57" s="734"/>
      <c r="O57" s="734"/>
      <c r="P57" s="734"/>
      <c r="Q57" s="734"/>
      <c r="R57" s="734"/>
      <c r="S57" s="734"/>
      <c r="T57" s="734"/>
      <c r="U57" s="734"/>
      <c r="V57" s="734"/>
      <c r="W57" s="734"/>
      <c r="X57" s="734"/>
      <c r="Y57" s="734"/>
      <c r="Z57" s="734"/>
      <c r="AA57" s="734"/>
      <c r="AB57" s="734"/>
    </row>
    <row r="58" spans="1:28" ht="15.65" customHeight="1" thickBot="1" x14ac:dyDescent="0.4">
      <c r="A58" s="280"/>
      <c r="B58" s="2539"/>
      <c r="C58" s="2540"/>
      <c r="D58" s="2540"/>
      <c r="E58" s="2540"/>
      <c r="F58" s="2540"/>
      <c r="G58" s="2540"/>
      <c r="H58" s="2540"/>
      <c r="I58" s="2540"/>
      <c r="J58" s="2540"/>
      <c r="K58" s="2540"/>
      <c r="L58" s="2540"/>
      <c r="M58" s="2540"/>
      <c r="N58" s="2540"/>
      <c r="O58" s="2540"/>
      <c r="P58" s="2540"/>
      <c r="Q58" s="2540"/>
      <c r="R58" s="2540"/>
      <c r="S58" s="2540"/>
      <c r="T58" s="2540"/>
      <c r="U58" s="2540"/>
      <c r="V58" s="2540"/>
      <c r="W58" s="2540"/>
      <c r="X58" s="2540"/>
      <c r="Y58" s="2540"/>
      <c r="Z58" s="2540"/>
      <c r="AA58" s="2540"/>
      <c r="AB58" s="2540"/>
    </row>
    <row r="59" spans="1:28" ht="15" thickBot="1" x14ac:dyDescent="0.4">
      <c r="A59" s="280"/>
      <c r="B59" s="486"/>
      <c r="C59" s="487"/>
      <c r="D59" s="487"/>
      <c r="E59" s="487"/>
      <c r="F59" s="487"/>
      <c r="G59" s="487"/>
      <c r="H59" s="487"/>
      <c r="I59" s="487"/>
      <c r="J59" s="487"/>
      <c r="K59" s="487"/>
      <c r="L59" s="487"/>
      <c r="M59" s="487"/>
      <c r="N59" s="487"/>
      <c r="O59" s="487"/>
      <c r="P59" s="487"/>
      <c r="Q59" s="487"/>
      <c r="R59" s="487"/>
      <c r="S59" s="487"/>
      <c r="T59" s="487"/>
      <c r="U59" s="487"/>
      <c r="V59" s="487"/>
      <c r="W59" s="487"/>
      <c r="X59" s="487"/>
      <c r="Y59" s="487"/>
      <c r="Z59" s="487"/>
      <c r="AA59" s="487"/>
      <c r="AB59" s="487"/>
    </row>
    <row r="60" spans="1:28" ht="14.5" customHeight="1" x14ac:dyDescent="0.35">
      <c r="A60" s="671"/>
      <c r="B60" s="672" t="s">
        <v>41</v>
      </c>
      <c r="C60" s="673"/>
      <c r="D60" s="673"/>
      <c r="E60" s="673"/>
      <c r="F60" s="673"/>
      <c r="G60" s="674"/>
      <c r="H60" s="678" t="s">
        <v>595</v>
      </c>
      <c r="I60" s="674"/>
      <c r="J60" s="678" t="s">
        <v>595</v>
      </c>
      <c r="K60" s="673"/>
      <c r="L60" s="673"/>
      <c r="M60" s="674"/>
      <c r="N60" s="678" t="s">
        <v>49</v>
      </c>
      <c r="O60" s="673"/>
      <c r="P60" s="673"/>
      <c r="Q60" s="673"/>
      <c r="R60" s="673"/>
      <c r="S60" s="673"/>
      <c r="T60" s="673"/>
      <c r="U60" s="674"/>
      <c r="V60" s="680" t="s">
        <v>50</v>
      </c>
      <c r="W60" s="681"/>
      <c r="X60" s="681"/>
      <c r="Y60" s="681"/>
      <c r="Z60" s="681"/>
      <c r="AA60" s="681"/>
      <c r="AB60" s="682"/>
    </row>
    <row r="61" spans="1:28" ht="94.15" customHeight="1" x14ac:dyDescent="0.35">
      <c r="A61" s="671"/>
      <c r="B61" s="675"/>
      <c r="C61" s="676"/>
      <c r="D61" s="676"/>
      <c r="E61" s="676"/>
      <c r="F61" s="676"/>
      <c r="G61" s="677"/>
      <c r="H61" s="679" t="s">
        <v>816</v>
      </c>
      <c r="I61" s="677"/>
      <c r="J61" s="679" t="s">
        <v>596</v>
      </c>
      <c r="K61" s="676"/>
      <c r="L61" s="676"/>
      <c r="M61" s="677"/>
      <c r="N61" s="679"/>
      <c r="O61" s="676"/>
      <c r="P61" s="676"/>
      <c r="Q61" s="676"/>
      <c r="R61" s="676"/>
      <c r="S61" s="676"/>
      <c r="T61" s="676"/>
      <c r="U61" s="677"/>
      <c r="V61" s="683"/>
      <c r="W61" s="684"/>
      <c r="X61" s="684"/>
      <c r="Y61" s="684"/>
      <c r="Z61" s="684"/>
      <c r="AA61" s="684"/>
      <c r="AB61" s="685"/>
    </row>
    <row r="62" spans="1:28" ht="116" customHeight="1" x14ac:dyDescent="0.35">
      <c r="A62" s="280"/>
      <c r="B62" s="760" t="s">
        <v>573</v>
      </c>
      <c r="C62" s="761"/>
      <c r="D62" s="761"/>
      <c r="E62" s="761"/>
      <c r="F62" s="761"/>
      <c r="G62" s="762"/>
      <c r="H62" s="1237" t="s">
        <v>51</v>
      </c>
      <c r="I62" s="762"/>
      <c r="J62" s="763">
        <v>0.86</v>
      </c>
      <c r="K62" s="765"/>
      <c r="L62" s="765"/>
      <c r="M62" s="764"/>
      <c r="N62" s="766" t="s">
        <v>1683</v>
      </c>
      <c r="O62" s="767"/>
      <c r="P62" s="767"/>
      <c r="Q62" s="767"/>
      <c r="R62" s="767"/>
      <c r="S62" s="767"/>
      <c r="T62" s="767"/>
      <c r="U62" s="768"/>
      <c r="V62" s="766" t="s">
        <v>605</v>
      </c>
      <c r="W62" s="767"/>
      <c r="X62" s="767"/>
      <c r="Y62" s="767"/>
      <c r="Z62" s="767"/>
      <c r="AA62" s="767"/>
      <c r="AB62" s="768"/>
    </row>
    <row r="63" spans="1:28" ht="130.5" customHeight="1" x14ac:dyDescent="0.35">
      <c r="A63" s="280"/>
      <c r="B63" s="760" t="s">
        <v>574</v>
      </c>
      <c r="C63" s="761"/>
      <c r="D63" s="761"/>
      <c r="E63" s="761"/>
      <c r="F63" s="761"/>
      <c r="G63" s="762"/>
      <c r="H63" s="763">
        <v>0.26</v>
      </c>
      <c r="I63" s="764"/>
      <c r="J63" s="763">
        <v>0.87</v>
      </c>
      <c r="K63" s="765"/>
      <c r="L63" s="765"/>
      <c r="M63" s="764"/>
      <c r="N63" s="766" t="s">
        <v>1684</v>
      </c>
      <c r="O63" s="767"/>
      <c r="P63" s="767"/>
      <c r="Q63" s="767"/>
      <c r="R63" s="767"/>
      <c r="S63" s="767"/>
      <c r="T63" s="767"/>
      <c r="U63" s="768"/>
      <c r="V63" s="766" t="s">
        <v>1685</v>
      </c>
      <c r="W63" s="767"/>
      <c r="X63" s="767"/>
      <c r="Y63" s="767"/>
      <c r="Z63" s="767"/>
      <c r="AA63" s="767"/>
      <c r="AB63" s="768"/>
    </row>
    <row r="64" spans="1:28" ht="15" thickBot="1" x14ac:dyDescent="0.4">
      <c r="A64" s="280"/>
      <c r="B64" s="696"/>
      <c r="C64" s="697"/>
      <c r="D64" s="697"/>
      <c r="E64" s="697"/>
      <c r="F64" s="697"/>
      <c r="G64" s="698"/>
      <c r="H64" s="699"/>
      <c r="I64" s="698"/>
      <c r="J64" s="699"/>
      <c r="K64" s="697"/>
      <c r="L64" s="697"/>
      <c r="M64" s="698"/>
      <c r="N64" s="699"/>
      <c r="O64" s="697"/>
      <c r="P64" s="697"/>
      <c r="Q64" s="697"/>
      <c r="R64" s="697"/>
      <c r="S64" s="697"/>
      <c r="T64" s="697"/>
      <c r="U64" s="698"/>
      <c r="V64" s="699"/>
      <c r="W64" s="697"/>
      <c r="X64" s="697"/>
      <c r="Y64" s="697"/>
      <c r="Z64" s="697"/>
      <c r="AA64" s="697"/>
      <c r="AB64" s="698"/>
    </row>
    <row r="65" spans="1:28" ht="15" thickBot="1" x14ac:dyDescent="0.4">
      <c r="A65" s="280"/>
      <c r="B65" s="503"/>
      <c r="C65" s="504"/>
      <c r="D65" s="504"/>
      <c r="E65" s="504"/>
      <c r="F65" s="504"/>
      <c r="G65" s="504"/>
      <c r="H65" s="504"/>
      <c r="I65" s="504"/>
      <c r="J65" s="504"/>
      <c r="K65" s="504"/>
      <c r="L65" s="504"/>
      <c r="M65" s="504"/>
      <c r="N65" s="504"/>
      <c r="O65" s="504"/>
      <c r="P65" s="504"/>
      <c r="Q65" s="504"/>
      <c r="R65" s="504"/>
      <c r="S65" s="504"/>
      <c r="T65" s="504"/>
      <c r="U65" s="504"/>
      <c r="V65" s="504"/>
      <c r="W65" s="504"/>
      <c r="X65" s="504"/>
      <c r="Y65" s="504"/>
      <c r="Z65" s="504"/>
      <c r="AA65" s="504"/>
      <c r="AB65" s="504"/>
    </row>
    <row r="66" spans="1:28" x14ac:dyDescent="0.35">
      <c r="A66" s="280"/>
      <c r="B66" s="714" t="s">
        <v>856</v>
      </c>
      <c r="C66" s="715"/>
      <c r="D66" s="715"/>
      <c r="E66" s="715"/>
      <c r="F66" s="715"/>
      <c r="G66" s="715"/>
      <c r="H66" s="715" t="s">
        <v>857</v>
      </c>
      <c r="I66" s="715"/>
      <c r="J66" s="715"/>
      <c r="K66" s="715"/>
      <c r="L66" s="715"/>
      <c r="M66" s="715"/>
      <c r="N66" s="715"/>
      <c r="O66" s="715"/>
      <c r="P66" s="715"/>
      <c r="Q66" s="715"/>
      <c r="R66" s="718"/>
      <c r="S66" s="714" t="s">
        <v>858</v>
      </c>
      <c r="T66" s="715"/>
      <c r="U66" s="715"/>
      <c r="V66" s="715"/>
      <c r="W66" s="715"/>
      <c r="X66" s="715"/>
      <c r="Y66" s="715"/>
      <c r="Z66" s="715"/>
      <c r="AA66" s="715"/>
      <c r="AB66" s="715"/>
    </row>
    <row r="67" spans="1:28" ht="15" thickBot="1" x14ac:dyDescent="0.4">
      <c r="A67" s="280"/>
      <c r="B67" s="716"/>
      <c r="C67" s="717"/>
      <c r="D67" s="717"/>
      <c r="E67" s="717"/>
      <c r="F67" s="717"/>
      <c r="G67" s="717"/>
      <c r="H67" s="717"/>
      <c r="I67" s="717"/>
      <c r="J67" s="717"/>
      <c r="K67" s="717"/>
      <c r="L67" s="717"/>
      <c r="M67" s="717"/>
      <c r="N67" s="717"/>
      <c r="O67" s="717"/>
      <c r="P67" s="717"/>
      <c r="Q67" s="717"/>
      <c r="R67" s="719"/>
      <c r="S67" s="716"/>
      <c r="T67" s="717"/>
      <c r="U67" s="717"/>
      <c r="V67" s="717"/>
      <c r="W67" s="717"/>
      <c r="X67" s="717"/>
      <c r="Y67" s="717"/>
      <c r="Z67" s="717"/>
      <c r="AA67" s="717"/>
      <c r="AB67" s="717"/>
    </row>
    <row r="68" spans="1:28" ht="98" customHeight="1" thickBot="1" x14ac:dyDescent="0.4">
      <c r="A68" s="280"/>
      <c r="B68" s="2565">
        <v>0.86</v>
      </c>
      <c r="C68" s="2566"/>
      <c r="D68" s="2566"/>
      <c r="E68" s="2566"/>
      <c r="F68" s="2566"/>
      <c r="G68" s="2567"/>
      <c r="H68" s="773" t="s">
        <v>1686</v>
      </c>
      <c r="I68" s="774"/>
      <c r="J68" s="774"/>
      <c r="K68" s="774"/>
      <c r="L68" s="774"/>
      <c r="M68" s="774"/>
      <c r="N68" s="774"/>
      <c r="O68" s="774"/>
      <c r="P68" s="774"/>
      <c r="Q68" s="774"/>
      <c r="R68" s="775"/>
      <c r="S68" s="503"/>
      <c r="T68" s="504"/>
      <c r="U68" s="504"/>
      <c r="V68" s="504"/>
      <c r="W68" s="504"/>
      <c r="X68" s="504"/>
      <c r="Y68" s="504"/>
      <c r="Z68" s="504"/>
      <c r="AA68" s="504"/>
      <c r="AB68" s="504"/>
    </row>
    <row r="69" spans="1:28" ht="15" thickBot="1" x14ac:dyDescent="0.4">
      <c r="A69" s="280"/>
      <c r="B69" s="700"/>
      <c r="C69" s="701"/>
      <c r="D69" s="701"/>
      <c r="E69" s="701"/>
      <c r="F69" s="701"/>
      <c r="G69" s="701"/>
      <c r="H69" s="701"/>
      <c r="I69" s="701"/>
      <c r="J69" s="701"/>
      <c r="K69" s="701"/>
      <c r="L69" s="701"/>
      <c r="M69" s="701"/>
      <c r="N69" s="701"/>
      <c r="O69" s="701"/>
      <c r="P69" s="701"/>
      <c r="Q69" s="701"/>
      <c r="R69" s="701"/>
      <c r="S69" s="701"/>
      <c r="T69" s="701"/>
      <c r="U69" s="701"/>
      <c r="V69" s="701"/>
      <c r="W69" s="701"/>
      <c r="X69" s="701"/>
      <c r="Y69" s="701"/>
      <c r="Z69" s="701"/>
      <c r="AA69" s="701"/>
      <c r="AB69" s="701"/>
    </row>
    <row r="70" spans="1:28" ht="14.5" customHeight="1" x14ac:dyDescent="0.35">
      <c r="A70" s="280"/>
      <c r="B70" s="702" t="s">
        <v>861</v>
      </c>
      <c r="C70" s="703"/>
      <c r="D70" s="703"/>
      <c r="E70" s="703"/>
      <c r="F70" s="703"/>
      <c r="G70" s="703"/>
      <c r="H70" s="704"/>
      <c r="I70" s="708" t="s">
        <v>1626</v>
      </c>
      <c r="J70" s="709"/>
      <c r="K70" s="709"/>
      <c r="L70" s="709"/>
      <c r="M70" s="709"/>
      <c r="N70" s="709"/>
      <c r="O70" s="709"/>
      <c r="P70" s="710"/>
      <c r="Q70" s="702" t="s">
        <v>863</v>
      </c>
      <c r="R70" s="703"/>
      <c r="S70" s="703"/>
      <c r="T70" s="703"/>
      <c r="U70" s="704"/>
      <c r="V70" s="769" t="s">
        <v>1627</v>
      </c>
      <c r="W70" s="770"/>
      <c r="X70" s="770"/>
      <c r="Y70" s="770"/>
      <c r="Z70" s="770"/>
      <c r="AA70" s="770"/>
      <c r="AB70" s="770"/>
    </row>
    <row r="71" spans="1:28" x14ac:dyDescent="0.35">
      <c r="A71" s="280"/>
      <c r="B71" s="705"/>
      <c r="C71" s="706"/>
      <c r="D71" s="706"/>
      <c r="E71" s="706"/>
      <c r="F71" s="706"/>
      <c r="G71" s="706"/>
      <c r="H71" s="707"/>
      <c r="I71" s="711"/>
      <c r="J71" s="712"/>
      <c r="K71" s="712"/>
      <c r="L71" s="712"/>
      <c r="M71" s="712"/>
      <c r="N71" s="712"/>
      <c r="O71" s="712"/>
      <c r="P71" s="713"/>
      <c r="Q71" s="705"/>
      <c r="R71" s="706"/>
      <c r="S71" s="706"/>
      <c r="T71" s="706"/>
      <c r="U71" s="707"/>
      <c r="V71" s="771"/>
      <c r="W71" s="772"/>
      <c r="X71" s="772"/>
      <c r="Y71" s="772"/>
      <c r="Z71" s="772"/>
      <c r="AA71" s="772"/>
      <c r="AB71" s="772"/>
    </row>
    <row r="72" spans="1:28" x14ac:dyDescent="0.35">
      <c r="A72" s="280"/>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row>
    <row r="73" spans="1:28" x14ac:dyDescent="0.35">
      <c r="A73" s="280"/>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row>
    <row r="74" spans="1:28" x14ac:dyDescent="0.35">
      <c r="A74" s="280"/>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row>
    <row r="75" spans="1:28" x14ac:dyDescent="0.35">
      <c r="A75" s="280"/>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row>
    <row r="76" spans="1:28" x14ac:dyDescent="0.35">
      <c r="A76" s="280"/>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row>
    <row r="77" spans="1:28" x14ac:dyDescent="0.35">
      <c r="A77" s="280"/>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row>
    <row r="78" spans="1:28" x14ac:dyDescent="0.35">
      <c r="A78" s="280"/>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row>
    <row r="79" spans="1:28" x14ac:dyDescent="0.35">
      <c r="A79" s="280"/>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row>
    <row r="80" spans="1:28" x14ac:dyDescent="0.35">
      <c r="A80" s="280"/>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row>
    <row r="81" spans="1:28" x14ac:dyDescent="0.35">
      <c r="A81" s="280"/>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row>
    <row r="82" spans="1:28" x14ac:dyDescent="0.35">
      <c r="A82" s="280"/>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row>
    <row r="83" spans="1:28" x14ac:dyDescent="0.35">
      <c r="A83" s="280"/>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row>
    <row r="84" spans="1:28" x14ac:dyDescent="0.35">
      <c r="A84" s="280"/>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row>
    <row r="85" spans="1:28" x14ac:dyDescent="0.35">
      <c r="A85" s="280"/>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row>
    <row r="86" spans="1:28" x14ac:dyDescent="0.35">
      <c r="A86" s="280"/>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row>
    <row r="87" spans="1:28" x14ac:dyDescent="0.35">
      <c r="A87" s="280"/>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row>
    <row r="88" spans="1:28" x14ac:dyDescent="0.35">
      <c r="A88" s="280"/>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row>
    <row r="89" spans="1:28" x14ac:dyDescent="0.35">
      <c r="A89" s="280"/>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row>
    <row r="90" spans="1:28" x14ac:dyDescent="0.35">
      <c r="A90" s="280"/>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row>
    <row r="91" spans="1:28" x14ac:dyDescent="0.35">
      <c r="A91" s="280"/>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row>
    <row r="92" spans="1:28" x14ac:dyDescent="0.35">
      <c r="A92" s="280"/>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row>
    <row r="93" spans="1:28" x14ac:dyDescent="0.35">
      <c r="A93" s="280"/>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row>
    <row r="94" spans="1:28" x14ac:dyDescent="0.35">
      <c r="A94" s="280"/>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row>
    <row r="95" spans="1:28" x14ac:dyDescent="0.35">
      <c r="A95" s="280"/>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row>
    <row r="96" spans="1:28" x14ac:dyDescent="0.35">
      <c r="A96" s="280"/>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row>
    <row r="103" ht="6" customHeight="1" x14ac:dyDescent="0.35"/>
  </sheetData>
  <mergeCells count="133">
    <mergeCell ref="H2:AB2"/>
    <mergeCell ref="H3:O3"/>
    <mergeCell ref="P3:AB3"/>
    <mergeCell ref="H4:AB4"/>
    <mergeCell ref="B14:H15"/>
    <mergeCell ref="I14:U15"/>
    <mergeCell ref="V14:AB14"/>
    <mergeCell ref="V15:AB15"/>
    <mergeCell ref="B16:AB16"/>
    <mergeCell ref="B1:D1"/>
    <mergeCell ref="E1:G1"/>
    <mergeCell ref="B5:AB5"/>
    <mergeCell ref="B6:H7"/>
    <mergeCell ref="I6:I7"/>
    <mergeCell ref="J6:K7"/>
    <mergeCell ref="L6:AB7"/>
    <mergeCell ref="H61:I61"/>
    <mergeCell ref="J61:M61"/>
    <mergeCell ref="V60:AB61"/>
    <mergeCell ref="B20:AB20"/>
    <mergeCell ref="B21:G21"/>
    <mergeCell ref="H21:J21"/>
    <mergeCell ref="K21:T21"/>
    <mergeCell ref="U21:AB21"/>
    <mergeCell ref="B8:AB8"/>
    <mergeCell ref="B9:H9"/>
    <mergeCell ref="I9:AB9"/>
    <mergeCell ref="B10:AB10"/>
    <mergeCell ref="B11:H12"/>
    <mergeCell ref="I11:P12"/>
    <mergeCell ref="Q11:U11"/>
    <mergeCell ref="V11:Y11"/>
    <mergeCell ref="B2:G4"/>
    <mergeCell ref="B17:H17"/>
    <mergeCell ref="I17:AB17"/>
    <mergeCell ref="B18:AB18"/>
    <mergeCell ref="B19:H19"/>
    <mergeCell ref="I19:AB19"/>
    <mergeCell ref="Z11:AB11"/>
    <mergeCell ref="Q12:U12"/>
    <mergeCell ref="V12:Y12"/>
    <mergeCell ref="Z12:AB12"/>
    <mergeCell ref="B13:AB13"/>
    <mergeCell ref="B22:AB22"/>
    <mergeCell ref="A23:A29"/>
    <mergeCell ref="B23:H29"/>
    <mergeCell ref="I23:AB23"/>
    <mergeCell ref="I24:AB24"/>
    <mergeCell ref="I25:AB25"/>
    <mergeCell ref="I26:AB26"/>
    <mergeCell ref="I27:AB27"/>
    <mergeCell ref="I28:AB28"/>
    <mergeCell ref="I29:AB29"/>
    <mergeCell ref="B33:AB33"/>
    <mergeCell ref="B34:H35"/>
    <mergeCell ref="I34:L35"/>
    <mergeCell ref="M34:W34"/>
    <mergeCell ref="X34:AB34"/>
    <mergeCell ref="M35:W35"/>
    <mergeCell ref="X35:AB35"/>
    <mergeCell ref="B30:AB30"/>
    <mergeCell ref="B31:L31"/>
    <mergeCell ref="N31:AB31"/>
    <mergeCell ref="B32:M32"/>
    <mergeCell ref="N32:AB32"/>
    <mergeCell ref="Z39:AB39"/>
    <mergeCell ref="B40:AB40"/>
    <mergeCell ref="B41:AB41"/>
    <mergeCell ref="B42:G42"/>
    <mergeCell ref="K42:AB42"/>
    <mergeCell ref="B36:AB36"/>
    <mergeCell ref="B37:J39"/>
    <mergeCell ref="K37:R37"/>
    <mergeCell ref="S37:W37"/>
    <mergeCell ref="X37:AB37"/>
    <mergeCell ref="K38:N38"/>
    <mergeCell ref="O38:R38"/>
    <mergeCell ref="S38:T38"/>
    <mergeCell ref="U38:W38"/>
    <mergeCell ref="X38:Y38"/>
    <mergeCell ref="Z38:AB38"/>
    <mergeCell ref="K39:N39"/>
    <mergeCell ref="O39:R39"/>
    <mergeCell ref="S39:T39"/>
    <mergeCell ref="U39:W39"/>
    <mergeCell ref="X39:Y39"/>
    <mergeCell ref="B43:G43"/>
    <mergeCell ref="K43:AB43"/>
    <mergeCell ref="A44:A45"/>
    <mergeCell ref="B44:G45"/>
    <mergeCell ref="H44:H45"/>
    <mergeCell ref="I44:I45"/>
    <mergeCell ref="J44:J45"/>
    <mergeCell ref="K44:AB44"/>
    <mergeCell ref="K45:AB45"/>
    <mergeCell ref="A60:A61"/>
    <mergeCell ref="B60:G61"/>
    <mergeCell ref="H60:I60"/>
    <mergeCell ref="J60:M60"/>
    <mergeCell ref="N60:U61"/>
    <mergeCell ref="B46:G46"/>
    <mergeCell ref="K46:AB46"/>
    <mergeCell ref="B47:AB47"/>
    <mergeCell ref="B48:AB48"/>
    <mergeCell ref="B49:AB58"/>
    <mergeCell ref="B59:AB59"/>
    <mergeCell ref="B62:G62"/>
    <mergeCell ref="V62:AB62"/>
    <mergeCell ref="B63:G63"/>
    <mergeCell ref="V63:AB63"/>
    <mergeCell ref="B64:G64"/>
    <mergeCell ref="H64:I64"/>
    <mergeCell ref="J64:M64"/>
    <mergeCell ref="N64:U64"/>
    <mergeCell ref="V64:AB64"/>
    <mergeCell ref="H62:I62"/>
    <mergeCell ref="J62:M62"/>
    <mergeCell ref="N62:U62"/>
    <mergeCell ref="H63:I63"/>
    <mergeCell ref="J63:M63"/>
    <mergeCell ref="N63:U63"/>
    <mergeCell ref="B69:AB69"/>
    <mergeCell ref="B70:H71"/>
    <mergeCell ref="I70:P71"/>
    <mergeCell ref="Q70:U71"/>
    <mergeCell ref="V70:AB71"/>
    <mergeCell ref="B65:AB65"/>
    <mergeCell ref="B66:G67"/>
    <mergeCell ref="H66:R67"/>
    <mergeCell ref="S66:AB67"/>
    <mergeCell ref="B68:G68"/>
    <mergeCell ref="H68:R68"/>
    <mergeCell ref="S68:AB68"/>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B114"/>
  <sheetViews>
    <sheetView topLeftCell="A65" workbookViewId="0">
      <selection activeCell="AH57" sqref="AH57"/>
    </sheetView>
  </sheetViews>
  <sheetFormatPr baseColWidth="10" defaultColWidth="3.7265625" defaultRowHeight="14.5" x14ac:dyDescent="0.35"/>
  <cols>
    <col min="1" max="1" width="3.7265625" style="182"/>
    <col min="2" max="2" width="2.81640625" style="182" customWidth="1"/>
    <col min="3" max="6" width="2.7265625" style="182" customWidth="1"/>
    <col min="7" max="7" width="4.26953125" style="182" customWidth="1"/>
    <col min="8" max="8" width="19.7265625" style="182" customWidth="1"/>
    <col min="9" max="9" width="18.7265625" style="182" customWidth="1"/>
    <col min="10" max="10" width="15" style="182" customWidth="1"/>
    <col min="11" max="12" width="3.453125" style="182" customWidth="1"/>
    <col min="13" max="15" width="2.7265625" style="182" customWidth="1"/>
    <col min="16" max="16" width="3.453125" style="182" customWidth="1"/>
    <col min="17" max="17" width="3.54296875" style="182" customWidth="1"/>
    <col min="18" max="18" width="3.7265625" style="182"/>
    <col min="19" max="19" width="3.26953125" style="182" customWidth="1"/>
    <col min="20" max="20" width="7.453125" style="182" customWidth="1"/>
    <col min="21" max="21" width="3.54296875" style="182" customWidth="1"/>
    <col min="22" max="22" width="3.7265625" style="182"/>
    <col min="23" max="25" width="5" style="182" customWidth="1"/>
    <col min="26" max="26" width="6.7265625" style="182" customWidth="1"/>
    <col min="27" max="27" width="4.1796875" style="182" customWidth="1"/>
    <col min="28" max="28" width="2" style="182" customWidth="1"/>
    <col min="29" max="16384" width="3.7265625" style="182"/>
  </cols>
  <sheetData>
    <row r="1" spans="1:28" ht="15" thickBot="1" x14ac:dyDescent="0.4">
      <c r="A1" s="280"/>
      <c r="B1" s="518"/>
      <c r="C1" s="518"/>
      <c r="D1" s="518"/>
      <c r="E1" s="518"/>
      <c r="F1" s="518"/>
      <c r="G1" s="518"/>
      <c r="H1" s="280"/>
      <c r="I1" s="280"/>
      <c r="J1" s="280"/>
      <c r="K1" s="280"/>
      <c r="L1" s="280"/>
      <c r="M1" s="280"/>
      <c r="N1" s="280"/>
      <c r="O1" s="280"/>
      <c r="P1" s="280"/>
      <c r="Q1" s="280"/>
      <c r="R1" s="280"/>
      <c r="S1" s="280"/>
      <c r="T1" s="280"/>
      <c r="U1" s="280"/>
      <c r="V1" s="280"/>
      <c r="W1" s="280"/>
      <c r="X1" s="280"/>
      <c r="Y1" s="280"/>
      <c r="Z1" s="280"/>
      <c r="AA1" s="280"/>
      <c r="AB1" s="280"/>
    </row>
    <row r="2" spans="1:28" ht="45.75" customHeight="1" x14ac:dyDescent="0.35">
      <c r="A2" s="280"/>
      <c r="B2" s="519"/>
      <c r="C2" s="520"/>
      <c r="D2" s="520"/>
      <c r="E2" s="520"/>
      <c r="F2" s="520"/>
      <c r="G2" s="521"/>
      <c r="H2" s="1940" t="s">
        <v>0</v>
      </c>
      <c r="I2" s="1941"/>
      <c r="J2" s="1941"/>
      <c r="K2" s="1941"/>
      <c r="L2" s="1941"/>
      <c r="M2" s="1941"/>
      <c r="N2" s="1941"/>
      <c r="O2" s="1941"/>
      <c r="P2" s="1941"/>
      <c r="Q2" s="1941"/>
      <c r="R2" s="1941"/>
      <c r="S2" s="1941"/>
      <c r="T2" s="1941"/>
      <c r="U2" s="1941"/>
      <c r="V2" s="1941"/>
      <c r="W2" s="1941"/>
      <c r="X2" s="1941"/>
      <c r="Y2" s="1941"/>
      <c r="Z2" s="1941"/>
      <c r="AA2" s="1941"/>
      <c r="AB2" s="1942"/>
    </row>
    <row r="3" spans="1:28" ht="14.5" customHeight="1" x14ac:dyDescent="0.35">
      <c r="A3" s="280"/>
      <c r="B3" s="522"/>
      <c r="C3" s="523"/>
      <c r="D3" s="523"/>
      <c r="E3" s="523"/>
      <c r="F3" s="523"/>
      <c r="G3" s="524"/>
      <c r="H3" s="531" t="s">
        <v>1</v>
      </c>
      <c r="I3" s="532"/>
      <c r="J3" s="532"/>
      <c r="K3" s="532"/>
      <c r="L3" s="532"/>
      <c r="M3" s="532"/>
      <c r="N3" s="532"/>
      <c r="O3" s="533"/>
      <c r="P3" s="2598" t="s">
        <v>2</v>
      </c>
      <c r="Q3" s="2599"/>
      <c r="R3" s="2599"/>
      <c r="S3" s="2599"/>
      <c r="T3" s="2599"/>
      <c r="U3" s="2599"/>
      <c r="V3" s="2599"/>
      <c r="W3" s="2599"/>
      <c r="X3" s="2599"/>
      <c r="Y3" s="2599"/>
      <c r="Z3" s="2599"/>
      <c r="AA3" s="2599"/>
      <c r="AB3" s="2600"/>
    </row>
    <row r="4" spans="1:28" ht="15" customHeight="1" thickBot="1" x14ac:dyDescent="0.4">
      <c r="A4" s="280"/>
      <c r="B4" s="1937"/>
      <c r="C4" s="1938"/>
      <c r="D4" s="1938"/>
      <c r="E4" s="1938"/>
      <c r="F4" s="1938"/>
      <c r="G4" s="1939"/>
      <c r="H4" s="534" t="s">
        <v>3</v>
      </c>
      <c r="I4" s="535"/>
      <c r="J4" s="535"/>
      <c r="K4" s="535"/>
      <c r="L4" s="535"/>
      <c r="M4" s="535"/>
      <c r="N4" s="535"/>
      <c r="O4" s="535"/>
      <c r="P4" s="535"/>
      <c r="Q4" s="535"/>
      <c r="R4" s="535"/>
      <c r="S4" s="535"/>
      <c r="T4" s="535"/>
      <c r="U4" s="535"/>
      <c r="V4" s="535"/>
      <c r="W4" s="535"/>
      <c r="X4" s="535"/>
      <c r="Y4" s="535"/>
      <c r="Z4" s="535"/>
      <c r="AA4" s="535"/>
      <c r="AB4" s="536"/>
    </row>
    <row r="5" spans="1:28" ht="3.25" customHeight="1" x14ac:dyDescent="0.35">
      <c r="A5" s="280"/>
      <c r="B5" s="280"/>
      <c r="C5" s="280"/>
      <c r="D5" s="280"/>
      <c r="E5" s="280"/>
      <c r="F5" s="280"/>
      <c r="G5" s="280"/>
      <c r="H5" s="2"/>
      <c r="I5" s="2"/>
      <c r="J5" s="2"/>
      <c r="K5" s="2"/>
      <c r="L5" s="2"/>
      <c r="M5" s="2"/>
      <c r="N5" s="2"/>
      <c r="O5" s="2"/>
      <c r="P5" s="2"/>
      <c r="Q5" s="2"/>
      <c r="R5" s="2"/>
      <c r="S5" s="2"/>
      <c r="T5" s="2"/>
      <c r="U5" s="2"/>
      <c r="V5" s="2"/>
      <c r="W5" s="2"/>
      <c r="X5" s="2"/>
      <c r="Y5" s="2"/>
      <c r="Z5" s="2"/>
      <c r="AA5" s="2"/>
      <c r="AB5" s="2"/>
    </row>
    <row r="6" spans="1:28" ht="5.25" customHeight="1" thickBot="1" x14ac:dyDescent="0.4">
      <c r="A6" s="280"/>
      <c r="B6" s="7"/>
      <c r="C6" s="8"/>
      <c r="D6" s="8"/>
      <c r="E6" s="8"/>
      <c r="F6" s="8"/>
      <c r="G6" s="8"/>
      <c r="H6" s="8"/>
      <c r="I6" s="62"/>
      <c r="J6" s="62"/>
      <c r="K6" s="62"/>
      <c r="L6" s="62"/>
      <c r="M6" s="62"/>
      <c r="N6" s="62"/>
      <c r="O6" s="62"/>
      <c r="P6" s="62"/>
      <c r="Q6" s="62"/>
      <c r="R6" s="62"/>
      <c r="S6" s="62"/>
      <c r="T6" s="62"/>
      <c r="U6" s="62"/>
      <c r="V6" s="62"/>
      <c r="W6" s="8"/>
      <c r="X6" s="8"/>
      <c r="Y6" s="8"/>
      <c r="Z6" s="8"/>
      <c r="AA6" s="8"/>
      <c r="AB6" s="9"/>
    </row>
    <row r="7" spans="1:28" ht="15" customHeight="1" x14ac:dyDescent="0.35">
      <c r="A7" s="280"/>
      <c r="B7" s="10"/>
      <c r="C7" s="488" t="s">
        <v>4</v>
      </c>
      <c r="D7" s="489"/>
      <c r="E7" s="489"/>
      <c r="F7" s="489"/>
      <c r="G7" s="489"/>
      <c r="H7" s="490"/>
      <c r="I7" s="873" t="s">
        <v>606</v>
      </c>
      <c r="J7" s="874"/>
      <c r="K7" s="874"/>
      <c r="L7" s="874"/>
      <c r="M7" s="874"/>
      <c r="N7" s="874"/>
      <c r="O7" s="874"/>
      <c r="P7" s="874"/>
      <c r="Q7" s="874"/>
      <c r="R7" s="874"/>
      <c r="S7" s="874"/>
      <c r="T7" s="874"/>
      <c r="U7" s="874"/>
      <c r="V7" s="874"/>
      <c r="W7" s="874"/>
      <c r="X7" s="874"/>
      <c r="Y7" s="874"/>
      <c r="Z7" s="874"/>
      <c r="AA7" s="874"/>
      <c r="AB7" s="11"/>
    </row>
    <row r="8" spans="1:28" x14ac:dyDescent="0.35">
      <c r="A8" s="280"/>
      <c r="B8" s="10"/>
      <c r="C8" s="1930"/>
      <c r="D8" s="1931"/>
      <c r="E8" s="1931"/>
      <c r="F8" s="1931"/>
      <c r="G8" s="1931"/>
      <c r="H8" s="1932"/>
      <c r="I8" s="1933"/>
      <c r="J8" s="1934"/>
      <c r="K8" s="1934"/>
      <c r="L8" s="1934"/>
      <c r="M8" s="1934"/>
      <c r="N8" s="1934"/>
      <c r="O8" s="1934"/>
      <c r="P8" s="1934"/>
      <c r="Q8" s="1934"/>
      <c r="R8" s="1934"/>
      <c r="S8" s="1934"/>
      <c r="T8" s="1934"/>
      <c r="U8" s="1934"/>
      <c r="V8" s="1934"/>
      <c r="W8" s="1934"/>
      <c r="X8" s="1934"/>
      <c r="Y8" s="1934"/>
      <c r="Z8" s="1934"/>
      <c r="AA8" s="1934"/>
      <c r="AB8" s="11"/>
    </row>
    <row r="9" spans="1:28" ht="3.75" customHeight="1" thickBot="1" x14ac:dyDescent="0.4">
      <c r="A9" s="280"/>
      <c r="B9" s="10"/>
      <c r="C9" s="3"/>
      <c r="D9" s="3"/>
      <c r="E9" s="3"/>
      <c r="F9" s="3"/>
      <c r="G9" s="3"/>
      <c r="H9" s="3"/>
      <c r="I9" s="57"/>
      <c r="J9" s="57"/>
      <c r="K9" s="57"/>
      <c r="L9" s="57"/>
      <c r="M9" s="57"/>
      <c r="N9" s="57"/>
      <c r="O9" s="57"/>
      <c r="P9" s="57"/>
      <c r="Q9" s="57"/>
      <c r="R9" s="57"/>
      <c r="S9" s="57"/>
      <c r="T9" s="57"/>
      <c r="U9" s="57"/>
      <c r="V9" s="57"/>
      <c r="W9" s="3"/>
      <c r="X9" s="3"/>
      <c r="Y9" s="3"/>
      <c r="Z9" s="3"/>
      <c r="AA9" s="3"/>
      <c r="AB9" s="11"/>
    </row>
    <row r="10" spans="1:28" ht="15" customHeight="1" thickBot="1" x14ac:dyDescent="0.4">
      <c r="A10" s="280"/>
      <c r="B10" s="10"/>
      <c r="C10" s="488" t="s">
        <v>5</v>
      </c>
      <c r="D10" s="489"/>
      <c r="E10" s="489"/>
      <c r="F10" s="489"/>
      <c r="G10" s="489"/>
      <c r="H10" s="490"/>
      <c r="I10" s="548" t="s">
        <v>607</v>
      </c>
      <c r="J10" s="549"/>
      <c r="K10" s="549"/>
      <c r="L10" s="549"/>
      <c r="M10" s="549"/>
      <c r="N10" s="549"/>
      <c r="O10" s="549"/>
      <c r="P10" s="549"/>
      <c r="Q10" s="550"/>
      <c r="R10" s="500" t="s">
        <v>7</v>
      </c>
      <c r="S10" s="501"/>
      <c r="T10" s="501"/>
      <c r="U10" s="502"/>
      <c r="V10" s="557" t="s">
        <v>8</v>
      </c>
      <c r="W10" s="558"/>
      <c r="X10" s="558"/>
      <c r="Y10" s="558"/>
      <c r="Z10" s="558"/>
      <c r="AA10" s="558"/>
      <c r="AB10" s="11"/>
    </row>
    <row r="11" spans="1:28" ht="28.5" customHeight="1" thickBot="1" x14ac:dyDescent="0.4">
      <c r="A11" s="280"/>
      <c r="B11" s="10"/>
      <c r="C11" s="491"/>
      <c r="D11" s="492"/>
      <c r="E11" s="492"/>
      <c r="F11" s="492"/>
      <c r="G11" s="492"/>
      <c r="H11" s="493"/>
      <c r="I11" s="551"/>
      <c r="J11" s="552"/>
      <c r="K11" s="552"/>
      <c r="L11" s="552"/>
      <c r="M11" s="552"/>
      <c r="N11" s="552"/>
      <c r="O11" s="552"/>
      <c r="P11" s="552"/>
      <c r="Q11" s="553"/>
      <c r="R11" s="517" t="s">
        <v>608</v>
      </c>
      <c r="S11" s="485"/>
      <c r="T11" s="485"/>
      <c r="U11" s="541"/>
      <c r="V11" s="1935">
        <v>9</v>
      </c>
      <c r="W11" s="1936"/>
      <c r="X11" s="1936"/>
      <c r="Y11" s="1936"/>
      <c r="Z11" s="1936"/>
      <c r="AA11" s="1936"/>
      <c r="AB11" s="11"/>
    </row>
    <row r="12" spans="1:28" ht="1.5" hidden="1" customHeight="1" x14ac:dyDescent="0.35">
      <c r="A12" s="280"/>
      <c r="B12" s="12"/>
      <c r="C12" s="488" t="s">
        <v>10</v>
      </c>
      <c r="D12" s="489"/>
      <c r="E12" s="489"/>
      <c r="F12" s="489"/>
      <c r="G12" s="489"/>
      <c r="H12" s="1953"/>
      <c r="I12" s="1955" t="s">
        <v>609</v>
      </c>
      <c r="J12" s="1956"/>
      <c r="K12" s="1956"/>
      <c r="L12" s="1956"/>
      <c r="M12" s="1956"/>
      <c r="N12" s="1956"/>
      <c r="O12" s="1956"/>
      <c r="P12" s="1956"/>
      <c r="Q12" s="1956"/>
      <c r="R12" s="1956"/>
      <c r="S12" s="1957"/>
      <c r="T12" s="557" t="s">
        <v>11</v>
      </c>
      <c r="U12" s="558"/>
      <c r="V12" s="558"/>
      <c r="W12" s="558"/>
      <c r="X12" s="558"/>
      <c r="Y12" s="558"/>
      <c r="Z12" s="558"/>
      <c r="AA12" s="559"/>
      <c r="AB12" s="415"/>
    </row>
    <row r="13" spans="1:28" ht="15" customHeight="1" thickBot="1" x14ac:dyDescent="0.4">
      <c r="A13" s="280"/>
      <c r="B13" s="12"/>
      <c r="C13" s="1930"/>
      <c r="D13" s="1931"/>
      <c r="E13" s="1931"/>
      <c r="F13" s="1931"/>
      <c r="G13" s="1931"/>
      <c r="H13" s="1954"/>
      <c r="I13" s="1958"/>
      <c r="J13" s="1959"/>
      <c r="K13" s="1959"/>
      <c r="L13" s="1959"/>
      <c r="M13" s="1959"/>
      <c r="N13" s="1959"/>
      <c r="O13" s="1959"/>
      <c r="P13" s="1959"/>
      <c r="Q13" s="1959"/>
      <c r="R13" s="1959"/>
      <c r="S13" s="1960"/>
      <c r="T13" s="1935" t="s">
        <v>12</v>
      </c>
      <c r="U13" s="1936"/>
      <c r="V13" s="1936"/>
      <c r="W13" s="1936"/>
      <c r="X13" s="1936"/>
      <c r="Y13" s="1936"/>
      <c r="Z13" s="1936"/>
      <c r="AA13" s="1961"/>
      <c r="AB13" s="415"/>
    </row>
    <row r="14" spans="1:28" ht="14" customHeight="1" thickBot="1" x14ac:dyDescent="0.4">
      <c r="A14" s="280"/>
      <c r="B14" s="12"/>
      <c r="C14" s="4"/>
      <c r="D14" s="4"/>
      <c r="E14" s="4"/>
      <c r="F14" s="4"/>
      <c r="G14" s="4"/>
      <c r="H14" s="4"/>
      <c r="I14" s="4"/>
      <c r="J14" s="4"/>
      <c r="K14" s="4"/>
      <c r="L14" s="4"/>
      <c r="M14" s="4"/>
      <c r="N14" s="4"/>
      <c r="O14" s="4"/>
      <c r="P14" s="4"/>
      <c r="Q14" s="4"/>
      <c r="R14" s="4"/>
      <c r="S14" s="4"/>
      <c r="T14" s="4"/>
      <c r="U14" s="4"/>
      <c r="V14" s="4"/>
      <c r="W14" s="4"/>
      <c r="X14" s="4"/>
      <c r="Y14" s="4"/>
      <c r="Z14" s="4"/>
      <c r="AA14" s="4"/>
      <c r="AB14" s="415"/>
    </row>
    <row r="15" spans="1:28" ht="14" customHeight="1" thickBot="1" x14ac:dyDescent="0.4">
      <c r="A15" s="280"/>
      <c r="B15" s="12"/>
      <c r="C15" s="500" t="s">
        <v>13</v>
      </c>
      <c r="D15" s="501"/>
      <c r="E15" s="501"/>
      <c r="F15" s="501"/>
      <c r="G15" s="501"/>
      <c r="H15" s="1943"/>
      <c r="I15" s="1944" t="s">
        <v>610</v>
      </c>
      <c r="J15" s="485"/>
      <c r="K15" s="485"/>
      <c r="L15" s="485"/>
      <c r="M15" s="485"/>
      <c r="N15" s="485"/>
      <c r="O15" s="485"/>
      <c r="P15" s="485"/>
      <c r="Q15" s="485"/>
      <c r="R15" s="485"/>
      <c r="S15" s="485"/>
      <c r="T15" s="485"/>
      <c r="U15" s="485"/>
      <c r="V15" s="485"/>
      <c r="W15" s="485"/>
      <c r="X15" s="485"/>
      <c r="Y15" s="485"/>
      <c r="Z15" s="485"/>
      <c r="AA15" s="1945"/>
      <c r="AB15" s="415"/>
    </row>
    <row r="16" spans="1:28" ht="11.5" customHeight="1" thickBot="1" x14ac:dyDescent="0.4">
      <c r="A16" s="280"/>
      <c r="B16" s="12"/>
      <c r="C16" s="57"/>
      <c r="D16" s="57"/>
      <c r="E16" s="57"/>
      <c r="F16" s="57"/>
      <c r="G16" s="57"/>
      <c r="H16" s="57"/>
      <c r="I16" s="114"/>
      <c r="J16" s="114"/>
      <c r="K16" s="114"/>
      <c r="L16" s="114"/>
      <c r="M16" s="114"/>
      <c r="N16" s="114"/>
      <c r="O16" s="114"/>
      <c r="P16" s="114"/>
      <c r="Q16" s="114"/>
      <c r="R16" s="114"/>
      <c r="S16" s="114"/>
      <c r="T16" s="114"/>
      <c r="U16" s="114"/>
      <c r="V16" s="114"/>
      <c r="W16" s="114"/>
      <c r="X16" s="114"/>
      <c r="Y16" s="114"/>
      <c r="Z16" s="114"/>
      <c r="AA16" s="114"/>
      <c r="AB16" s="415"/>
    </row>
    <row r="17" spans="1:28" ht="42" customHeight="1" thickBot="1" x14ac:dyDescent="0.4">
      <c r="A17" s="280"/>
      <c r="B17" s="12"/>
      <c r="C17" s="500" t="s">
        <v>67</v>
      </c>
      <c r="D17" s="501"/>
      <c r="E17" s="501"/>
      <c r="F17" s="501"/>
      <c r="G17" s="501"/>
      <c r="H17" s="1943"/>
      <c r="I17" s="1944" t="s">
        <v>611</v>
      </c>
      <c r="J17" s="485"/>
      <c r="K17" s="485"/>
      <c r="L17" s="485"/>
      <c r="M17" s="485"/>
      <c r="N17" s="485"/>
      <c r="O17" s="485"/>
      <c r="P17" s="485"/>
      <c r="Q17" s="485"/>
      <c r="R17" s="485"/>
      <c r="S17" s="485"/>
      <c r="T17" s="485"/>
      <c r="U17" s="485"/>
      <c r="V17" s="485"/>
      <c r="W17" s="485"/>
      <c r="X17" s="485"/>
      <c r="Y17" s="485"/>
      <c r="Z17" s="485"/>
      <c r="AA17" s="1945"/>
      <c r="AB17" s="415"/>
    </row>
    <row r="18" spans="1:28" ht="10.5" customHeight="1" thickBot="1" x14ac:dyDescent="0.4">
      <c r="A18" s="280"/>
      <c r="B18" s="12"/>
      <c r="C18" s="57"/>
      <c r="D18" s="57"/>
      <c r="E18" s="57"/>
      <c r="F18" s="57"/>
      <c r="G18" s="57"/>
      <c r="H18" s="57"/>
      <c r="I18" s="114"/>
      <c r="J18" s="114"/>
      <c r="K18" s="114"/>
      <c r="L18" s="114"/>
      <c r="M18" s="114"/>
      <c r="N18" s="114"/>
      <c r="O18" s="114"/>
      <c r="P18" s="114"/>
      <c r="Q18" s="114"/>
      <c r="R18" s="114"/>
      <c r="S18" s="114"/>
      <c r="T18" s="114"/>
      <c r="U18" s="114"/>
      <c r="V18" s="114"/>
      <c r="W18" s="114"/>
      <c r="X18" s="114"/>
      <c r="Y18" s="114"/>
      <c r="Z18" s="114"/>
      <c r="AA18" s="114"/>
      <c r="AB18" s="415"/>
    </row>
    <row r="19" spans="1:28" ht="16.5" customHeight="1" x14ac:dyDescent="0.35">
      <c r="A19" s="280"/>
      <c r="B19" s="12"/>
      <c r="C19" s="488" t="s">
        <v>592</v>
      </c>
      <c r="D19" s="489"/>
      <c r="E19" s="489"/>
      <c r="F19" s="489"/>
      <c r="G19" s="489"/>
      <c r="H19" s="490"/>
      <c r="I19" s="1946">
        <v>45992</v>
      </c>
      <c r="J19" s="1947"/>
      <c r="K19" s="1947"/>
      <c r="L19" s="1948"/>
      <c r="M19" s="557" t="s">
        <v>18</v>
      </c>
      <c r="N19" s="558"/>
      <c r="O19" s="558"/>
      <c r="P19" s="558"/>
      <c r="Q19" s="558"/>
      <c r="R19" s="558"/>
      <c r="S19" s="1226"/>
      <c r="T19" s="557" t="s">
        <v>19</v>
      </c>
      <c r="U19" s="558"/>
      <c r="V19" s="558"/>
      <c r="W19" s="558"/>
      <c r="X19" s="558"/>
      <c r="Y19" s="558"/>
      <c r="Z19" s="558"/>
      <c r="AA19" s="558"/>
      <c r="AB19" s="415"/>
    </row>
    <row r="20" spans="1:28" ht="21.75" customHeight="1" thickBot="1" x14ac:dyDescent="0.4">
      <c r="A20" s="280"/>
      <c r="B20" s="12"/>
      <c r="C20" s="776"/>
      <c r="D20" s="777"/>
      <c r="E20" s="777"/>
      <c r="F20" s="777"/>
      <c r="G20" s="777"/>
      <c r="H20" s="778"/>
      <c r="I20" s="1949"/>
      <c r="J20" s="1950"/>
      <c r="K20" s="1950"/>
      <c r="L20" s="1951"/>
      <c r="M20" s="1199" t="s">
        <v>612</v>
      </c>
      <c r="N20" s="1200"/>
      <c r="O20" s="1200"/>
      <c r="P20" s="1200"/>
      <c r="Q20" s="1200"/>
      <c r="R20" s="1200"/>
      <c r="S20" s="1952"/>
      <c r="T20" s="1935" t="s">
        <v>57</v>
      </c>
      <c r="U20" s="1936"/>
      <c r="V20" s="1936"/>
      <c r="W20" s="1936"/>
      <c r="X20" s="1936"/>
      <c r="Y20" s="1936"/>
      <c r="Z20" s="1936"/>
      <c r="AA20" s="1936"/>
      <c r="AB20" s="415"/>
    </row>
    <row r="21" spans="1:28" ht="10" customHeight="1" thickBot="1" x14ac:dyDescent="0.4">
      <c r="A21" s="280"/>
      <c r="B21" s="12"/>
      <c r="C21" s="4"/>
      <c r="D21" s="4"/>
      <c r="E21" s="4"/>
      <c r="F21" s="4"/>
      <c r="G21" s="4"/>
      <c r="H21" s="4"/>
      <c r="I21" s="4"/>
      <c r="J21" s="4"/>
      <c r="K21" s="4"/>
      <c r="L21" s="4"/>
      <c r="M21" s="4"/>
      <c r="N21" s="4"/>
      <c r="O21" s="4"/>
      <c r="P21" s="4"/>
      <c r="Q21" s="4"/>
      <c r="R21" s="4"/>
      <c r="S21" s="4"/>
      <c r="T21" s="4"/>
      <c r="U21" s="4"/>
      <c r="V21" s="4"/>
      <c r="W21" s="4"/>
      <c r="X21" s="4"/>
      <c r="Y21" s="4"/>
      <c r="Z21" s="4"/>
      <c r="AA21" s="4"/>
      <c r="AB21" s="415"/>
    </row>
    <row r="22" spans="1:28" ht="28" customHeight="1" x14ac:dyDescent="0.35">
      <c r="A22" s="280"/>
      <c r="B22" s="12"/>
      <c r="C22" s="557" t="s">
        <v>22</v>
      </c>
      <c r="D22" s="558"/>
      <c r="E22" s="558"/>
      <c r="F22" s="558"/>
      <c r="G22" s="558"/>
      <c r="H22" s="558"/>
      <c r="I22" s="1226"/>
      <c r="J22" s="557" t="s">
        <v>23</v>
      </c>
      <c r="K22" s="558"/>
      <c r="L22" s="558"/>
      <c r="M22" s="558"/>
      <c r="N22" s="558"/>
      <c r="O22" s="558"/>
      <c r="P22" s="1226"/>
      <c r="Q22" s="557" t="s">
        <v>24</v>
      </c>
      <c r="R22" s="558"/>
      <c r="S22" s="558"/>
      <c r="T22" s="558"/>
      <c r="U22" s="558"/>
      <c r="V22" s="558"/>
      <c r="W22" s="558"/>
      <c r="X22" s="558"/>
      <c r="Y22" s="558"/>
      <c r="Z22" s="558"/>
      <c r="AA22" s="558"/>
      <c r="AB22" s="415"/>
    </row>
    <row r="23" spans="1:28" ht="31.75" customHeight="1" thickBot="1" x14ac:dyDescent="0.4">
      <c r="A23" s="280"/>
      <c r="B23" s="12"/>
      <c r="C23" s="1935" t="s">
        <v>613</v>
      </c>
      <c r="D23" s="1936"/>
      <c r="E23" s="1936"/>
      <c r="F23" s="1936"/>
      <c r="G23" s="1936"/>
      <c r="H23" s="1936"/>
      <c r="I23" s="1971"/>
      <c r="J23" s="1935" t="s">
        <v>606</v>
      </c>
      <c r="K23" s="1936"/>
      <c r="L23" s="1936"/>
      <c r="M23" s="1936"/>
      <c r="N23" s="1936"/>
      <c r="O23" s="1936"/>
      <c r="P23" s="1961"/>
      <c r="Q23" s="1972" t="s">
        <v>614</v>
      </c>
      <c r="R23" s="1200"/>
      <c r="S23" s="1200"/>
      <c r="T23" s="1200"/>
      <c r="U23" s="1200"/>
      <c r="V23" s="1200"/>
      <c r="W23" s="1200"/>
      <c r="X23" s="1200"/>
      <c r="Y23" s="1200"/>
      <c r="Z23" s="1200"/>
      <c r="AA23" s="1201"/>
      <c r="AB23" s="415"/>
    </row>
    <row r="24" spans="1:28" ht="13" customHeight="1" thickBot="1" x14ac:dyDescent="0.4">
      <c r="A24" s="280"/>
      <c r="B24" s="12"/>
      <c r="C24" s="4"/>
      <c r="D24" s="4"/>
      <c r="E24" s="4"/>
      <c r="F24" s="4"/>
      <c r="G24" s="4"/>
      <c r="H24" s="4"/>
      <c r="I24" s="4"/>
      <c r="J24" s="4"/>
      <c r="K24" s="4"/>
      <c r="L24" s="4"/>
      <c r="M24" s="4"/>
      <c r="N24" s="4"/>
      <c r="O24" s="4"/>
      <c r="P24" s="4"/>
      <c r="Q24" s="4"/>
      <c r="R24" s="4"/>
      <c r="S24" s="4"/>
      <c r="T24" s="4"/>
      <c r="U24" s="4"/>
      <c r="V24" s="4"/>
      <c r="W24" s="4"/>
      <c r="X24" s="4"/>
      <c r="Y24" s="4"/>
      <c r="Z24" s="4"/>
      <c r="AA24" s="4"/>
      <c r="AB24" s="415"/>
    </row>
    <row r="25" spans="1:28" ht="28" customHeight="1" thickBot="1" x14ac:dyDescent="0.4">
      <c r="A25" s="280"/>
      <c r="B25" s="12"/>
      <c r="C25" s="500" t="s">
        <v>26</v>
      </c>
      <c r="D25" s="501"/>
      <c r="E25" s="501"/>
      <c r="F25" s="501"/>
      <c r="G25" s="501"/>
      <c r="H25" s="1943"/>
      <c r="I25" s="1944" t="s">
        <v>1687</v>
      </c>
      <c r="J25" s="485"/>
      <c r="K25" s="485"/>
      <c r="L25" s="485"/>
      <c r="M25" s="485"/>
      <c r="N25" s="485"/>
      <c r="O25" s="485"/>
      <c r="P25" s="485"/>
      <c r="Q25" s="485"/>
      <c r="R25" s="485"/>
      <c r="S25" s="485"/>
      <c r="T25" s="485"/>
      <c r="U25" s="485"/>
      <c r="V25" s="485"/>
      <c r="W25" s="485"/>
      <c r="X25" s="485"/>
      <c r="Y25" s="485"/>
      <c r="Z25" s="485"/>
      <c r="AA25" s="1945"/>
      <c r="AB25" s="415"/>
    </row>
    <row r="26" spans="1:28" ht="7" customHeight="1" thickBot="1" x14ac:dyDescent="0.4">
      <c r="A26" s="280"/>
      <c r="B26" s="12"/>
      <c r="C26" s="57"/>
      <c r="D26" s="57"/>
      <c r="E26" s="57"/>
      <c r="F26" s="57"/>
      <c r="G26" s="57"/>
      <c r="H26" s="57"/>
      <c r="I26" s="114"/>
      <c r="J26" s="114"/>
      <c r="K26" s="114"/>
      <c r="L26" s="114"/>
      <c r="M26" s="114"/>
      <c r="N26" s="114"/>
      <c r="O26" s="114"/>
      <c r="P26" s="114"/>
      <c r="Q26" s="114"/>
      <c r="R26" s="114"/>
      <c r="S26" s="114"/>
      <c r="T26" s="114"/>
      <c r="U26" s="114"/>
      <c r="V26" s="114"/>
      <c r="W26" s="114"/>
      <c r="X26" s="114"/>
      <c r="Y26" s="114"/>
      <c r="Z26" s="114"/>
      <c r="AA26" s="114"/>
      <c r="AB26" s="415"/>
    </row>
    <row r="27" spans="1:28" ht="39" customHeight="1" thickBot="1" x14ac:dyDescent="0.4">
      <c r="A27" s="280"/>
      <c r="B27" s="12"/>
      <c r="C27" s="500" t="s">
        <v>28</v>
      </c>
      <c r="D27" s="501"/>
      <c r="E27" s="501"/>
      <c r="F27" s="501"/>
      <c r="G27" s="501"/>
      <c r="H27" s="502"/>
      <c r="I27" s="2257">
        <v>1</v>
      </c>
      <c r="J27" s="2258"/>
      <c r="K27" s="1962" t="s">
        <v>29</v>
      </c>
      <c r="L27" s="1963"/>
      <c r="M27" s="1963"/>
      <c r="N27" s="1964"/>
      <c r="O27" s="1965" t="s">
        <v>30</v>
      </c>
      <c r="P27" s="1966"/>
      <c r="Q27" s="1966"/>
      <c r="R27" s="1967"/>
      <c r="S27" s="120"/>
      <c r="T27" s="1965" t="s">
        <v>31</v>
      </c>
      <c r="U27" s="1966"/>
      <c r="V27" s="1967"/>
      <c r="W27" s="5" t="s">
        <v>32</v>
      </c>
      <c r="X27" s="1968" t="s">
        <v>251</v>
      </c>
      <c r="Y27" s="1969"/>
      <c r="Z27" s="1970"/>
      <c r="AA27" s="6"/>
      <c r="AB27" s="415"/>
    </row>
    <row r="28" spans="1:28" ht="8" customHeight="1" thickBot="1" x14ac:dyDescent="0.4">
      <c r="A28" s="280"/>
      <c r="B28" s="12"/>
      <c r="C28" s="4"/>
      <c r="D28" s="4"/>
      <c r="E28" s="4"/>
      <c r="F28" s="4"/>
      <c r="G28" s="4"/>
      <c r="H28" s="4"/>
      <c r="I28" s="4"/>
      <c r="J28" s="4"/>
      <c r="K28" s="4"/>
      <c r="L28" s="4"/>
      <c r="M28" s="4"/>
      <c r="N28" s="4"/>
      <c r="O28" s="4"/>
      <c r="P28" s="4"/>
      <c r="Q28" s="4"/>
      <c r="R28" s="4"/>
      <c r="S28" s="4"/>
      <c r="T28" s="4"/>
      <c r="U28" s="4"/>
      <c r="V28" s="4"/>
      <c r="W28" s="4"/>
      <c r="X28" s="4"/>
      <c r="Y28" s="4"/>
      <c r="Z28" s="4"/>
      <c r="AA28" s="4"/>
      <c r="AB28" s="415"/>
    </row>
    <row r="29" spans="1:28" x14ac:dyDescent="0.35">
      <c r="A29" s="280"/>
      <c r="B29" s="12"/>
      <c r="C29" s="560" t="s">
        <v>34</v>
      </c>
      <c r="D29" s="561"/>
      <c r="E29" s="561"/>
      <c r="F29" s="561"/>
      <c r="G29" s="561"/>
      <c r="H29" s="561"/>
      <c r="I29" s="561"/>
      <c r="J29" s="562"/>
      <c r="K29" s="569" t="s">
        <v>35</v>
      </c>
      <c r="L29" s="570"/>
      <c r="M29" s="570"/>
      <c r="N29" s="570"/>
      <c r="O29" s="570"/>
      <c r="P29" s="570"/>
      <c r="Q29" s="570"/>
      <c r="R29" s="571"/>
      <c r="S29" s="572" t="s">
        <v>36</v>
      </c>
      <c r="T29" s="573"/>
      <c r="U29" s="573"/>
      <c r="V29" s="573"/>
      <c r="W29" s="1974"/>
      <c r="X29" s="1975" t="s">
        <v>37</v>
      </c>
      <c r="Y29" s="1976"/>
      <c r="Z29" s="1976"/>
      <c r="AA29" s="1977"/>
      <c r="AB29" s="415"/>
    </row>
    <row r="30" spans="1:28" ht="15" customHeight="1" x14ac:dyDescent="0.35">
      <c r="A30" s="280"/>
      <c r="B30" s="12"/>
      <c r="C30" s="563"/>
      <c r="D30" s="564"/>
      <c r="E30" s="564"/>
      <c r="F30" s="564"/>
      <c r="G30" s="564"/>
      <c r="H30" s="564"/>
      <c r="I30" s="564"/>
      <c r="J30" s="565"/>
      <c r="K30" s="577" t="s">
        <v>38</v>
      </c>
      <c r="L30" s="578"/>
      <c r="M30" s="578"/>
      <c r="N30" s="579"/>
      <c r="O30" s="580" t="s">
        <v>39</v>
      </c>
      <c r="P30" s="578"/>
      <c r="Q30" s="578"/>
      <c r="R30" s="579"/>
      <c r="S30" s="580" t="s">
        <v>38</v>
      </c>
      <c r="T30" s="579"/>
      <c r="U30" s="580" t="s">
        <v>39</v>
      </c>
      <c r="V30" s="578"/>
      <c r="W30" s="579"/>
      <c r="X30" s="580" t="s">
        <v>38</v>
      </c>
      <c r="Y30" s="579"/>
      <c r="Z30" s="580" t="s">
        <v>39</v>
      </c>
      <c r="AA30" s="579"/>
      <c r="AB30" s="415"/>
    </row>
    <row r="31" spans="1:28" ht="14.25" customHeight="1" thickBot="1" x14ac:dyDescent="0.4">
      <c r="A31" s="280"/>
      <c r="B31" s="12"/>
      <c r="C31" s="563"/>
      <c r="D31" s="564"/>
      <c r="E31" s="564"/>
      <c r="F31" s="564"/>
      <c r="G31" s="564"/>
      <c r="H31" s="564"/>
      <c r="I31" s="564"/>
      <c r="J31" s="565"/>
      <c r="K31" s="1193">
        <v>0</v>
      </c>
      <c r="L31" s="555"/>
      <c r="M31" s="555"/>
      <c r="N31" s="556"/>
      <c r="O31" s="554">
        <v>0.6</v>
      </c>
      <c r="P31" s="555"/>
      <c r="Q31" s="555"/>
      <c r="R31" s="556"/>
      <c r="S31" s="554">
        <v>0.61</v>
      </c>
      <c r="T31" s="556"/>
      <c r="U31" s="554">
        <v>0.79</v>
      </c>
      <c r="V31" s="555"/>
      <c r="W31" s="556"/>
      <c r="X31" s="554">
        <v>0.8</v>
      </c>
      <c r="Y31" s="556"/>
      <c r="Z31" s="554">
        <v>1</v>
      </c>
      <c r="AA31" s="556"/>
      <c r="AB31" s="415"/>
    </row>
    <row r="32" spans="1:28" ht="5.5" customHeight="1" thickBot="1" x14ac:dyDescent="0.4">
      <c r="A32" s="280"/>
      <c r="B32" s="12"/>
      <c r="C32" s="4"/>
      <c r="D32" s="4"/>
      <c r="E32" s="4"/>
      <c r="F32" s="4"/>
      <c r="G32" s="4"/>
      <c r="H32" s="4"/>
      <c r="I32" s="4"/>
      <c r="J32" s="4"/>
      <c r="K32" s="4"/>
      <c r="L32" s="4"/>
      <c r="M32" s="4"/>
      <c r="N32" s="4"/>
      <c r="O32" s="4"/>
      <c r="P32" s="4"/>
      <c r="Q32" s="4"/>
      <c r="R32" s="4"/>
      <c r="S32" s="4"/>
      <c r="T32" s="4"/>
      <c r="U32" s="4"/>
      <c r="V32" s="4"/>
      <c r="W32" s="4"/>
      <c r="X32" s="4"/>
      <c r="Y32" s="4"/>
      <c r="Z32" s="4"/>
      <c r="AA32" s="4"/>
      <c r="AB32" s="415"/>
    </row>
    <row r="33" spans="1:28" ht="15" thickBot="1" x14ac:dyDescent="0.4">
      <c r="A33" s="437"/>
      <c r="B33" s="267"/>
      <c r="C33" s="500" t="s">
        <v>40</v>
      </c>
      <c r="D33" s="501"/>
      <c r="E33" s="501"/>
      <c r="F33" s="501"/>
      <c r="G33" s="501"/>
      <c r="H33" s="501"/>
      <c r="I33" s="501"/>
      <c r="J33" s="501"/>
      <c r="K33" s="501"/>
      <c r="L33" s="501"/>
      <c r="M33" s="501"/>
      <c r="N33" s="501"/>
      <c r="O33" s="501"/>
      <c r="P33" s="501"/>
      <c r="Q33" s="501"/>
      <c r="R33" s="501"/>
      <c r="S33" s="501"/>
      <c r="T33" s="501"/>
      <c r="U33" s="501"/>
      <c r="V33" s="501"/>
      <c r="W33" s="501"/>
      <c r="X33" s="501"/>
      <c r="Y33" s="501"/>
      <c r="Z33" s="501"/>
      <c r="AA33" s="1943"/>
      <c r="AB33" s="415"/>
    </row>
    <row r="34" spans="1:28" s="187" customFormat="1" ht="28" customHeight="1" thickBot="1" x14ac:dyDescent="0.4">
      <c r="A34" s="437"/>
      <c r="B34" s="267"/>
      <c r="C34" s="557" t="s">
        <v>41</v>
      </c>
      <c r="D34" s="558"/>
      <c r="E34" s="558"/>
      <c r="F34" s="558"/>
      <c r="G34" s="1226"/>
      <c r="H34" s="205" t="s">
        <v>615</v>
      </c>
      <c r="I34" s="205" t="s">
        <v>616</v>
      </c>
      <c r="J34" s="205" t="s">
        <v>42</v>
      </c>
      <c r="K34" s="500" t="s">
        <v>43</v>
      </c>
      <c r="L34" s="501"/>
      <c r="M34" s="501"/>
      <c r="N34" s="501"/>
      <c r="O34" s="501"/>
      <c r="P34" s="501"/>
      <c r="Q34" s="501"/>
      <c r="R34" s="501"/>
      <c r="S34" s="501"/>
      <c r="T34" s="501"/>
      <c r="U34" s="501"/>
      <c r="V34" s="501"/>
      <c r="W34" s="501"/>
      <c r="X34" s="501"/>
      <c r="Y34" s="501"/>
      <c r="Z34" s="501"/>
      <c r="AA34" s="501"/>
      <c r="AB34" s="415"/>
    </row>
    <row r="35" spans="1:28" s="187" customFormat="1" ht="84.25" customHeight="1" x14ac:dyDescent="0.35">
      <c r="A35" s="437"/>
      <c r="B35" s="267"/>
      <c r="C35" s="655" t="s">
        <v>617</v>
      </c>
      <c r="D35" s="656"/>
      <c r="E35" s="656"/>
      <c r="F35" s="656"/>
      <c r="G35" s="2308"/>
      <c r="H35" s="417">
        <v>56</v>
      </c>
      <c r="I35" s="417">
        <v>56</v>
      </c>
      <c r="J35" s="276">
        <v>1</v>
      </c>
      <c r="K35" s="2309" t="s">
        <v>618</v>
      </c>
      <c r="L35" s="2310"/>
      <c r="M35" s="2310"/>
      <c r="N35" s="2310"/>
      <c r="O35" s="2310"/>
      <c r="P35" s="2310"/>
      <c r="Q35" s="2310"/>
      <c r="R35" s="2310"/>
      <c r="S35" s="2310"/>
      <c r="T35" s="2310"/>
      <c r="U35" s="2310"/>
      <c r="V35" s="2310"/>
      <c r="W35" s="2310"/>
      <c r="X35" s="2310"/>
      <c r="Y35" s="2310"/>
      <c r="Z35" s="2310"/>
      <c r="AA35" s="2311"/>
      <c r="AB35" s="415"/>
    </row>
    <row r="36" spans="1:28" s="187" customFormat="1" ht="83.25" customHeight="1" x14ac:dyDescent="0.35">
      <c r="A36" s="437"/>
      <c r="B36" s="267"/>
      <c r="C36" s="655" t="s">
        <v>619</v>
      </c>
      <c r="D36" s="656"/>
      <c r="E36" s="656"/>
      <c r="F36" s="656"/>
      <c r="G36" s="2308"/>
      <c r="H36" s="206">
        <v>21</v>
      </c>
      <c r="I36" s="206">
        <v>21</v>
      </c>
      <c r="J36" s="276">
        <v>1</v>
      </c>
      <c r="K36" s="655" t="s">
        <v>792</v>
      </c>
      <c r="L36" s="656"/>
      <c r="M36" s="656"/>
      <c r="N36" s="656"/>
      <c r="O36" s="656"/>
      <c r="P36" s="656"/>
      <c r="Q36" s="656"/>
      <c r="R36" s="656"/>
      <c r="S36" s="656"/>
      <c r="T36" s="656"/>
      <c r="U36" s="656"/>
      <c r="V36" s="656"/>
      <c r="W36" s="656"/>
      <c r="X36" s="656"/>
      <c r="Y36" s="656"/>
      <c r="Z36" s="656"/>
      <c r="AA36" s="657"/>
      <c r="AB36" s="415"/>
    </row>
    <row r="37" spans="1:28" s="187" customFormat="1" ht="57.65" customHeight="1" x14ac:dyDescent="0.35">
      <c r="A37" s="437"/>
      <c r="B37" s="267"/>
      <c r="C37" s="655" t="s">
        <v>620</v>
      </c>
      <c r="D37" s="656"/>
      <c r="E37" s="656"/>
      <c r="F37" s="656"/>
      <c r="G37" s="2308"/>
      <c r="H37" s="206">
        <v>22</v>
      </c>
      <c r="I37" s="206">
        <v>22</v>
      </c>
      <c r="J37" s="276">
        <v>1</v>
      </c>
      <c r="K37" s="2580" t="s">
        <v>1688</v>
      </c>
      <c r="L37" s="2581"/>
      <c r="M37" s="2581"/>
      <c r="N37" s="2581"/>
      <c r="O37" s="2581"/>
      <c r="P37" s="2581"/>
      <c r="Q37" s="2581"/>
      <c r="R37" s="2581"/>
      <c r="S37" s="2581"/>
      <c r="T37" s="2581"/>
      <c r="U37" s="2581"/>
      <c r="V37" s="2581"/>
      <c r="W37" s="2581"/>
      <c r="X37" s="2581"/>
      <c r="Y37" s="2581"/>
      <c r="Z37" s="2581"/>
      <c r="AA37" s="2582"/>
      <c r="AB37" s="415"/>
    </row>
    <row r="38" spans="1:28" s="187" customFormat="1" ht="56" customHeight="1" thickBot="1" x14ac:dyDescent="0.4">
      <c r="A38" s="437"/>
      <c r="B38" s="267"/>
      <c r="C38" s="1935" t="s">
        <v>621</v>
      </c>
      <c r="D38" s="1936"/>
      <c r="E38" s="1936"/>
      <c r="F38" s="1936"/>
      <c r="G38" s="1971"/>
      <c r="H38" s="206">
        <v>42</v>
      </c>
      <c r="I38" s="206">
        <v>42</v>
      </c>
      <c r="J38" s="276">
        <v>1</v>
      </c>
      <c r="K38" s="1935" t="s">
        <v>1688</v>
      </c>
      <c r="L38" s="1936"/>
      <c r="M38" s="1936"/>
      <c r="N38" s="1936"/>
      <c r="O38" s="1936"/>
      <c r="P38" s="1936"/>
      <c r="Q38" s="1936"/>
      <c r="R38" s="1936"/>
      <c r="S38" s="1936"/>
      <c r="T38" s="1936"/>
      <c r="U38" s="1936"/>
      <c r="V38" s="1936"/>
      <c r="W38" s="1936"/>
      <c r="X38" s="1936"/>
      <c r="Y38" s="1936"/>
      <c r="Z38" s="1936"/>
      <c r="AA38" s="1961"/>
      <c r="AB38" s="415"/>
    </row>
    <row r="39" spans="1:28" s="187" customFormat="1" ht="48.75" customHeight="1" thickBot="1" x14ac:dyDescent="0.4">
      <c r="A39" s="437"/>
      <c r="B39" s="267"/>
      <c r="C39" s="2303" t="s">
        <v>46</v>
      </c>
      <c r="D39" s="2304"/>
      <c r="E39" s="2304"/>
      <c r="F39" s="2304"/>
      <c r="G39" s="2305"/>
      <c r="H39" s="207">
        <v>141</v>
      </c>
      <c r="I39" s="207">
        <v>141</v>
      </c>
      <c r="J39" s="482">
        <v>1</v>
      </c>
      <c r="K39" s="2306"/>
      <c r="L39" s="2307"/>
      <c r="M39" s="2307"/>
      <c r="N39" s="2307"/>
      <c r="O39" s="2307"/>
      <c r="P39" s="2307"/>
      <c r="Q39" s="2307"/>
      <c r="R39" s="2307"/>
      <c r="S39" s="2307"/>
      <c r="T39" s="2307"/>
      <c r="U39" s="2307"/>
      <c r="V39" s="2307"/>
      <c r="W39" s="2307"/>
      <c r="X39" s="2307"/>
      <c r="Y39" s="2307"/>
      <c r="Z39" s="2307"/>
      <c r="AA39" s="2307"/>
      <c r="AB39" s="415"/>
    </row>
    <row r="40" spans="1:28" s="187" customFormat="1" ht="15.75" customHeight="1" x14ac:dyDescent="0.35">
      <c r="A40" s="437"/>
      <c r="B40" s="2181"/>
      <c r="C40" s="2182"/>
      <c r="D40" s="2182"/>
      <c r="E40" s="4"/>
      <c r="F40" s="4"/>
      <c r="G40" s="4"/>
      <c r="H40" s="4"/>
      <c r="I40" s="4"/>
      <c r="J40" s="4"/>
      <c r="K40" s="4"/>
      <c r="L40" s="4"/>
      <c r="M40" s="4"/>
      <c r="N40" s="4"/>
      <c r="O40" s="4"/>
      <c r="P40" s="4"/>
      <c r="Q40" s="4"/>
      <c r="R40" s="4"/>
      <c r="S40" s="4"/>
      <c r="T40" s="4"/>
      <c r="U40" s="4"/>
      <c r="V40" s="4"/>
      <c r="W40" s="4"/>
      <c r="X40" s="4"/>
      <c r="Y40" s="4"/>
      <c r="Z40" s="4"/>
      <c r="AA40" s="4"/>
      <c r="AB40" s="415"/>
    </row>
    <row r="41" spans="1:28" s="187" customFormat="1" ht="5.25" customHeight="1" thickBot="1" x14ac:dyDescent="0.4">
      <c r="A41" s="437"/>
      <c r="B41" s="2181"/>
      <c r="C41" s="2182"/>
      <c r="D41" s="2182"/>
      <c r="E41" s="4"/>
      <c r="F41" s="4"/>
      <c r="G41" s="4"/>
      <c r="H41" s="4"/>
      <c r="I41" s="4"/>
      <c r="J41" s="4"/>
      <c r="K41" s="4"/>
      <c r="L41" s="4"/>
      <c r="M41" s="4"/>
      <c r="N41" s="4"/>
      <c r="O41" s="4"/>
      <c r="P41" s="4"/>
      <c r="Q41" s="4"/>
      <c r="R41" s="4"/>
      <c r="S41" s="4"/>
      <c r="T41" s="4"/>
      <c r="U41" s="4"/>
      <c r="V41" s="4"/>
      <c r="W41" s="4"/>
      <c r="X41" s="4"/>
      <c r="Y41" s="4"/>
      <c r="Z41" s="4"/>
      <c r="AA41" s="4"/>
      <c r="AB41" s="415"/>
    </row>
    <row r="42" spans="1:28" s="187" customFormat="1" x14ac:dyDescent="0.35">
      <c r="A42" s="437"/>
      <c r="B42" s="267"/>
      <c r="C42" s="488" t="s">
        <v>47</v>
      </c>
      <c r="D42" s="489"/>
      <c r="E42" s="489"/>
      <c r="F42" s="489"/>
      <c r="G42" s="489"/>
      <c r="H42" s="489"/>
      <c r="I42" s="489"/>
      <c r="J42" s="489"/>
      <c r="K42" s="489"/>
      <c r="L42" s="489"/>
      <c r="M42" s="489"/>
      <c r="N42" s="489"/>
      <c r="O42" s="489"/>
      <c r="P42" s="489"/>
      <c r="Q42" s="489"/>
      <c r="R42" s="489"/>
      <c r="S42" s="489"/>
      <c r="T42" s="489"/>
      <c r="U42" s="489"/>
      <c r="V42" s="489"/>
      <c r="W42" s="489"/>
      <c r="X42" s="489"/>
      <c r="Y42" s="489"/>
      <c r="Z42" s="489"/>
      <c r="AA42" s="489"/>
      <c r="AB42" s="415"/>
    </row>
    <row r="43" spans="1:28" s="187" customFormat="1" ht="14.5" customHeight="1" thickBot="1" x14ac:dyDescent="0.4">
      <c r="A43" s="280"/>
      <c r="B43" s="12"/>
      <c r="C43" s="491"/>
      <c r="D43" s="492"/>
      <c r="E43" s="492"/>
      <c r="F43" s="492"/>
      <c r="G43" s="492"/>
      <c r="H43" s="492"/>
      <c r="I43" s="492"/>
      <c r="J43" s="492"/>
      <c r="K43" s="492"/>
      <c r="L43" s="492"/>
      <c r="M43" s="492"/>
      <c r="N43" s="492"/>
      <c r="O43" s="492"/>
      <c r="P43" s="492"/>
      <c r="Q43" s="492"/>
      <c r="R43" s="492"/>
      <c r="S43" s="492"/>
      <c r="T43" s="492"/>
      <c r="U43" s="492"/>
      <c r="V43" s="492"/>
      <c r="W43" s="492"/>
      <c r="X43" s="492"/>
      <c r="Y43" s="492"/>
      <c r="Z43" s="492"/>
      <c r="AA43" s="492"/>
      <c r="AB43" s="415"/>
    </row>
    <row r="44" spans="1:28" x14ac:dyDescent="0.35">
      <c r="A44" s="280"/>
      <c r="B44" s="12"/>
      <c r="C44" s="667" t="s">
        <v>71</v>
      </c>
      <c r="D44" s="668"/>
      <c r="E44" s="668"/>
      <c r="F44" s="668"/>
      <c r="G44" s="668"/>
      <c r="H44" s="668"/>
      <c r="I44" s="668"/>
      <c r="J44" s="668"/>
      <c r="K44" s="668"/>
      <c r="L44" s="668"/>
      <c r="M44" s="668"/>
      <c r="N44" s="668"/>
      <c r="O44" s="668"/>
      <c r="P44" s="668"/>
      <c r="Q44" s="668"/>
      <c r="R44" s="668"/>
      <c r="S44" s="668"/>
      <c r="T44" s="668"/>
      <c r="U44" s="668"/>
      <c r="V44" s="668"/>
      <c r="W44" s="668"/>
      <c r="X44" s="668"/>
      <c r="Y44" s="668"/>
      <c r="Z44" s="668"/>
      <c r="AA44" s="668"/>
      <c r="AB44" s="415"/>
    </row>
    <row r="45" spans="1:28" ht="14.5" customHeight="1" x14ac:dyDescent="0.35">
      <c r="A45" s="280"/>
      <c r="B45" s="12"/>
      <c r="C45" s="619"/>
      <c r="D45" s="620"/>
      <c r="E45" s="620"/>
      <c r="F45" s="620"/>
      <c r="G45" s="620"/>
      <c r="H45" s="620"/>
      <c r="I45" s="620"/>
      <c r="J45" s="620"/>
      <c r="K45" s="620"/>
      <c r="L45" s="620"/>
      <c r="M45" s="620"/>
      <c r="N45" s="620"/>
      <c r="O45" s="620"/>
      <c r="P45" s="620"/>
      <c r="Q45" s="620"/>
      <c r="R45" s="620"/>
      <c r="S45" s="620"/>
      <c r="T45" s="620"/>
      <c r="U45" s="620"/>
      <c r="V45" s="620"/>
      <c r="W45" s="620"/>
      <c r="X45" s="620"/>
      <c r="Y45" s="620"/>
      <c r="Z45" s="620"/>
      <c r="AA45" s="620"/>
      <c r="AB45" s="415"/>
    </row>
    <row r="46" spans="1:28" x14ac:dyDescent="0.35">
      <c r="A46" s="280"/>
      <c r="B46" s="12"/>
      <c r="C46" s="619"/>
      <c r="D46" s="620"/>
      <c r="E46" s="620"/>
      <c r="F46" s="620"/>
      <c r="G46" s="620"/>
      <c r="H46" s="620"/>
      <c r="I46" s="620"/>
      <c r="J46" s="620"/>
      <c r="K46" s="620"/>
      <c r="L46" s="620"/>
      <c r="M46" s="620"/>
      <c r="N46" s="620"/>
      <c r="O46" s="620"/>
      <c r="P46" s="620"/>
      <c r="Q46" s="620"/>
      <c r="R46" s="620"/>
      <c r="S46" s="620"/>
      <c r="T46" s="620"/>
      <c r="U46" s="620"/>
      <c r="V46" s="620"/>
      <c r="W46" s="620"/>
      <c r="X46" s="620"/>
      <c r="Y46" s="620"/>
      <c r="Z46" s="620"/>
      <c r="AA46" s="620"/>
      <c r="AB46" s="415"/>
    </row>
    <row r="47" spans="1:28" x14ac:dyDescent="0.35">
      <c r="A47" s="280"/>
      <c r="B47" s="12"/>
      <c r="C47" s="619"/>
      <c r="D47" s="620"/>
      <c r="E47" s="620"/>
      <c r="F47" s="620"/>
      <c r="G47" s="620"/>
      <c r="H47" s="620"/>
      <c r="I47" s="620"/>
      <c r="J47" s="620"/>
      <c r="K47" s="620"/>
      <c r="L47" s="620"/>
      <c r="M47" s="620"/>
      <c r="N47" s="620"/>
      <c r="O47" s="620"/>
      <c r="P47" s="620"/>
      <c r="Q47" s="620"/>
      <c r="R47" s="620"/>
      <c r="S47" s="620"/>
      <c r="T47" s="620"/>
      <c r="U47" s="620"/>
      <c r="V47" s="620"/>
      <c r="W47" s="620"/>
      <c r="X47" s="620"/>
      <c r="Y47" s="620"/>
      <c r="Z47" s="620"/>
      <c r="AA47" s="620"/>
      <c r="AB47" s="415"/>
    </row>
    <row r="48" spans="1:28" x14ac:dyDescent="0.35">
      <c r="A48" s="280"/>
      <c r="B48" s="12"/>
      <c r="C48" s="619"/>
      <c r="D48" s="620"/>
      <c r="E48" s="620"/>
      <c r="F48" s="620"/>
      <c r="G48" s="620"/>
      <c r="H48" s="620"/>
      <c r="I48" s="620"/>
      <c r="J48" s="620"/>
      <c r="K48" s="620"/>
      <c r="L48" s="620"/>
      <c r="M48" s="620"/>
      <c r="N48" s="620"/>
      <c r="O48" s="620"/>
      <c r="P48" s="620"/>
      <c r="Q48" s="620"/>
      <c r="R48" s="620"/>
      <c r="S48" s="620"/>
      <c r="T48" s="620"/>
      <c r="U48" s="620"/>
      <c r="V48" s="620"/>
      <c r="W48" s="620"/>
      <c r="X48" s="620"/>
      <c r="Y48" s="620"/>
      <c r="Z48" s="620"/>
      <c r="AA48" s="620"/>
      <c r="AB48" s="415"/>
    </row>
    <row r="49" spans="1:28" x14ac:dyDescent="0.35">
      <c r="A49" s="280"/>
      <c r="B49" s="12"/>
      <c r="C49" s="619"/>
      <c r="D49" s="620"/>
      <c r="E49" s="620"/>
      <c r="F49" s="620"/>
      <c r="G49" s="620"/>
      <c r="H49" s="620"/>
      <c r="I49" s="620"/>
      <c r="J49" s="620"/>
      <c r="K49" s="620"/>
      <c r="L49" s="620"/>
      <c r="M49" s="620"/>
      <c r="N49" s="620"/>
      <c r="O49" s="620"/>
      <c r="P49" s="620"/>
      <c r="Q49" s="620"/>
      <c r="R49" s="620"/>
      <c r="S49" s="620"/>
      <c r="T49" s="620"/>
      <c r="U49" s="620"/>
      <c r="V49" s="620"/>
      <c r="W49" s="620"/>
      <c r="X49" s="620"/>
      <c r="Y49" s="620"/>
      <c r="Z49" s="620"/>
      <c r="AA49" s="620"/>
      <c r="AB49" s="415"/>
    </row>
    <row r="50" spans="1:28" x14ac:dyDescent="0.35">
      <c r="A50" s="280"/>
      <c r="B50" s="12"/>
      <c r="C50" s="619"/>
      <c r="D50" s="620"/>
      <c r="E50" s="620"/>
      <c r="F50" s="620"/>
      <c r="G50" s="620"/>
      <c r="H50" s="620"/>
      <c r="I50" s="620"/>
      <c r="J50" s="620"/>
      <c r="K50" s="620"/>
      <c r="L50" s="620"/>
      <c r="M50" s="620"/>
      <c r="N50" s="620"/>
      <c r="O50" s="620"/>
      <c r="P50" s="620"/>
      <c r="Q50" s="620"/>
      <c r="R50" s="620"/>
      <c r="S50" s="620"/>
      <c r="T50" s="620"/>
      <c r="U50" s="620"/>
      <c r="V50" s="620"/>
      <c r="W50" s="620"/>
      <c r="X50" s="620"/>
      <c r="Y50" s="620"/>
      <c r="Z50" s="620"/>
      <c r="AA50" s="620"/>
      <c r="AB50" s="415"/>
    </row>
    <row r="51" spans="1:28" x14ac:dyDescent="0.35">
      <c r="A51" s="280"/>
      <c r="B51" s="12"/>
      <c r="C51" s="619"/>
      <c r="D51" s="620"/>
      <c r="E51" s="620"/>
      <c r="F51" s="620"/>
      <c r="G51" s="620"/>
      <c r="H51" s="620"/>
      <c r="I51" s="620"/>
      <c r="J51" s="620"/>
      <c r="K51" s="620"/>
      <c r="L51" s="620"/>
      <c r="M51" s="620"/>
      <c r="N51" s="620"/>
      <c r="O51" s="620"/>
      <c r="P51" s="620"/>
      <c r="Q51" s="620"/>
      <c r="R51" s="620"/>
      <c r="S51" s="620"/>
      <c r="T51" s="620"/>
      <c r="U51" s="620"/>
      <c r="V51" s="620"/>
      <c r="W51" s="620"/>
      <c r="X51" s="620"/>
      <c r="Y51" s="620"/>
      <c r="Z51" s="620"/>
      <c r="AA51" s="620"/>
      <c r="AB51" s="415"/>
    </row>
    <row r="52" spans="1:28" x14ac:dyDescent="0.35">
      <c r="A52" s="280"/>
      <c r="B52" s="12"/>
      <c r="C52" s="619"/>
      <c r="D52" s="620"/>
      <c r="E52" s="620"/>
      <c r="F52" s="620"/>
      <c r="G52" s="620"/>
      <c r="H52" s="620"/>
      <c r="I52" s="620"/>
      <c r="J52" s="620"/>
      <c r="K52" s="620"/>
      <c r="L52" s="620"/>
      <c r="M52" s="620"/>
      <c r="N52" s="620"/>
      <c r="O52" s="620"/>
      <c r="P52" s="620"/>
      <c r="Q52" s="620"/>
      <c r="R52" s="620"/>
      <c r="S52" s="620"/>
      <c r="T52" s="620"/>
      <c r="U52" s="620"/>
      <c r="V52" s="620"/>
      <c r="W52" s="620"/>
      <c r="X52" s="620"/>
      <c r="Y52" s="620"/>
      <c r="Z52" s="620"/>
      <c r="AA52" s="620"/>
      <c r="AB52" s="415"/>
    </row>
    <row r="53" spans="1:28" x14ac:dyDescent="0.35">
      <c r="A53" s="280"/>
      <c r="B53" s="12"/>
      <c r="C53" s="619"/>
      <c r="D53" s="620"/>
      <c r="E53" s="620"/>
      <c r="F53" s="620"/>
      <c r="G53" s="620"/>
      <c r="H53" s="620"/>
      <c r="I53" s="620"/>
      <c r="J53" s="620"/>
      <c r="K53" s="620"/>
      <c r="L53" s="620"/>
      <c r="M53" s="620"/>
      <c r="N53" s="620"/>
      <c r="O53" s="620"/>
      <c r="P53" s="620"/>
      <c r="Q53" s="620"/>
      <c r="R53" s="620"/>
      <c r="S53" s="620"/>
      <c r="T53" s="620"/>
      <c r="U53" s="620"/>
      <c r="V53" s="620"/>
      <c r="W53" s="620"/>
      <c r="X53" s="620"/>
      <c r="Y53" s="620"/>
      <c r="Z53" s="620"/>
      <c r="AA53" s="620"/>
      <c r="AB53" s="415"/>
    </row>
    <row r="54" spans="1:28" x14ac:dyDescent="0.35">
      <c r="A54" s="280"/>
      <c r="B54" s="12"/>
      <c r="C54" s="619"/>
      <c r="D54" s="620"/>
      <c r="E54" s="620"/>
      <c r="F54" s="620"/>
      <c r="G54" s="620"/>
      <c r="H54" s="620"/>
      <c r="I54" s="620"/>
      <c r="J54" s="620"/>
      <c r="K54" s="620"/>
      <c r="L54" s="620"/>
      <c r="M54" s="620"/>
      <c r="N54" s="620"/>
      <c r="O54" s="620"/>
      <c r="P54" s="620"/>
      <c r="Q54" s="620"/>
      <c r="R54" s="620"/>
      <c r="S54" s="620"/>
      <c r="T54" s="620"/>
      <c r="U54" s="620"/>
      <c r="V54" s="620"/>
      <c r="W54" s="620"/>
      <c r="X54" s="620"/>
      <c r="Y54" s="620"/>
      <c r="Z54" s="620"/>
      <c r="AA54" s="620"/>
      <c r="AB54" s="415"/>
    </row>
    <row r="55" spans="1:28" x14ac:dyDescent="0.35">
      <c r="A55" s="280"/>
      <c r="B55" s="12"/>
      <c r="C55" s="619"/>
      <c r="D55" s="620"/>
      <c r="E55" s="620"/>
      <c r="F55" s="620"/>
      <c r="G55" s="620"/>
      <c r="H55" s="620"/>
      <c r="I55" s="620"/>
      <c r="J55" s="620"/>
      <c r="K55" s="620"/>
      <c r="L55" s="620"/>
      <c r="M55" s="620"/>
      <c r="N55" s="620"/>
      <c r="O55" s="620"/>
      <c r="P55" s="620"/>
      <c r="Q55" s="620"/>
      <c r="R55" s="620"/>
      <c r="S55" s="620"/>
      <c r="T55" s="620"/>
      <c r="U55" s="620"/>
      <c r="V55" s="620"/>
      <c r="W55" s="620"/>
      <c r="X55" s="620"/>
      <c r="Y55" s="620"/>
      <c r="Z55" s="620"/>
      <c r="AA55" s="620"/>
      <c r="AB55" s="415"/>
    </row>
    <row r="56" spans="1:28" x14ac:dyDescent="0.35">
      <c r="A56" s="280"/>
      <c r="B56" s="12"/>
      <c r="C56" s="619"/>
      <c r="D56" s="620"/>
      <c r="E56" s="620"/>
      <c r="F56" s="620"/>
      <c r="G56" s="620"/>
      <c r="H56" s="620"/>
      <c r="I56" s="620"/>
      <c r="J56" s="620"/>
      <c r="K56" s="620"/>
      <c r="L56" s="620"/>
      <c r="M56" s="620"/>
      <c r="N56" s="620"/>
      <c r="O56" s="620"/>
      <c r="P56" s="620"/>
      <c r="Q56" s="620"/>
      <c r="R56" s="620"/>
      <c r="S56" s="620"/>
      <c r="T56" s="620"/>
      <c r="U56" s="620"/>
      <c r="V56" s="620"/>
      <c r="W56" s="620"/>
      <c r="X56" s="620"/>
      <c r="Y56" s="620"/>
      <c r="Z56" s="620"/>
      <c r="AA56" s="620"/>
      <c r="AB56" s="415"/>
    </row>
    <row r="57" spans="1:28" x14ac:dyDescent="0.35">
      <c r="A57" s="280"/>
      <c r="B57" s="13"/>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14"/>
    </row>
    <row r="58" spans="1:28" ht="15" thickBot="1" x14ac:dyDescent="0.4">
      <c r="A58" s="280"/>
      <c r="B58" s="15"/>
      <c r="C58" s="209"/>
      <c r="D58" s="209"/>
      <c r="E58" s="209"/>
      <c r="F58" s="209"/>
      <c r="G58" s="209"/>
      <c r="H58" s="209"/>
      <c r="I58" s="209"/>
      <c r="J58" s="209"/>
      <c r="K58" s="209"/>
      <c r="L58" s="209"/>
      <c r="M58" s="209"/>
      <c r="N58" s="209"/>
      <c r="O58" s="209"/>
      <c r="P58" s="209"/>
      <c r="Q58" s="209"/>
      <c r="R58" s="209"/>
      <c r="S58" s="209"/>
      <c r="T58" s="209"/>
      <c r="U58" s="209"/>
      <c r="V58" s="209"/>
      <c r="W58" s="209"/>
      <c r="X58" s="209"/>
      <c r="Y58" s="209"/>
      <c r="Z58" s="209"/>
      <c r="AA58" s="209"/>
      <c r="AB58" s="16"/>
    </row>
    <row r="59" spans="1:28" ht="15.5" customHeight="1" x14ac:dyDescent="0.35">
      <c r="A59" s="280"/>
      <c r="B59" s="281"/>
      <c r="C59" s="2396" t="s">
        <v>41</v>
      </c>
      <c r="D59" s="2397"/>
      <c r="E59" s="2397"/>
      <c r="F59" s="2397"/>
      <c r="G59" s="2398"/>
      <c r="H59" s="2396" t="s">
        <v>595</v>
      </c>
      <c r="I59" s="2398"/>
      <c r="J59" s="2396" t="s">
        <v>595</v>
      </c>
      <c r="K59" s="2397"/>
      <c r="L59" s="2397"/>
      <c r="M59" s="2398"/>
      <c r="N59" s="2396" t="s">
        <v>49</v>
      </c>
      <c r="O59" s="2397"/>
      <c r="P59" s="2397"/>
      <c r="Q59" s="2397"/>
      <c r="R59" s="2397"/>
      <c r="S59" s="2397"/>
      <c r="T59" s="2397"/>
      <c r="U59" s="2397"/>
      <c r="V59" s="2405" t="s">
        <v>50</v>
      </c>
      <c r="W59" s="2405"/>
      <c r="X59" s="2405"/>
      <c r="Y59" s="2405"/>
      <c r="Z59" s="2405"/>
      <c r="AA59" s="2405"/>
      <c r="AB59" s="63"/>
    </row>
    <row r="60" spans="1:28" ht="15.5" customHeight="1" x14ac:dyDescent="0.35">
      <c r="A60" s="280"/>
      <c r="B60" s="17"/>
      <c r="C60" s="2399"/>
      <c r="D60" s="2400"/>
      <c r="E60" s="2400"/>
      <c r="F60" s="2400"/>
      <c r="G60" s="2401"/>
      <c r="H60" s="2399" t="s">
        <v>816</v>
      </c>
      <c r="I60" s="2401"/>
      <c r="J60" s="2399" t="s">
        <v>596</v>
      </c>
      <c r="K60" s="2400"/>
      <c r="L60" s="2400"/>
      <c r="M60" s="2401"/>
      <c r="N60" s="2399"/>
      <c r="O60" s="2400"/>
      <c r="P60" s="2400"/>
      <c r="Q60" s="2400"/>
      <c r="R60" s="2400"/>
      <c r="S60" s="2400"/>
      <c r="T60" s="2400"/>
      <c r="U60" s="2400"/>
      <c r="V60" s="2406"/>
      <c r="W60" s="2406"/>
      <c r="X60" s="2406"/>
      <c r="Y60" s="2406"/>
      <c r="Z60" s="2406"/>
      <c r="AA60" s="2406"/>
      <c r="AB60" s="63"/>
    </row>
    <row r="61" spans="1:28" ht="16" thickBot="1" x14ac:dyDescent="0.4">
      <c r="A61" s="280"/>
      <c r="B61" s="17"/>
      <c r="C61" s="2402"/>
      <c r="D61" s="2403"/>
      <c r="E61" s="2403"/>
      <c r="F61" s="2403"/>
      <c r="G61" s="2404"/>
      <c r="H61" s="2402"/>
      <c r="I61" s="2404"/>
      <c r="J61" s="2402"/>
      <c r="K61" s="2403"/>
      <c r="L61" s="2403"/>
      <c r="M61" s="2404"/>
      <c r="N61" s="2402"/>
      <c r="O61" s="2403"/>
      <c r="P61" s="2403"/>
      <c r="Q61" s="2403"/>
      <c r="R61" s="2403"/>
      <c r="S61" s="2403"/>
      <c r="T61" s="2403"/>
      <c r="U61" s="2403"/>
      <c r="V61" s="2407"/>
      <c r="W61" s="2407"/>
      <c r="X61" s="2407"/>
      <c r="Y61" s="2407"/>
      <c r="Z61" s="2407"/>
      <c r="AA61" s="2407"/>
      <c r="AB61" s="63"/>
    </row>
    <row r="62" spans="1:28" ht="96" customHeight="1" thickBot="1" x14ac:dyDescent="0.4">
      <c r="A62" s="280"/>
      <c r="B62" s="281"/>
      <c r="C62" s="2574" t="s">
        <v>172</v>
      </c>
      <c r="D62" s="2575"/>
      <c r="E62" s="2575"/>
      <c r="F62" s="2575"/>
      <c r="G62" s="2576"/>
      <c r="H62" s="2577">
        <v>1</v>
      </c>
      <c r="I62" s="2578"/>
      <c r="J62" s="2577">
        <v>1</v>
      </c>
      <c r="K62" s="2579"/>
      <c r="L62" s="2579"/>
      <c r="M62" s="2578"/>
      <c r="N62" s="2411" t="s">
        <v>622</v>
      </c>
      <c r="O62" s="2412"/>
      <c r="P62" s="2412"/>
      <c r="Q62" s="2412"/>
      <c r="R62" s="2412"/>
      <c r="S62" s="2412"/>
      <c r="T62" s="2412"/>
      <c r="U62" s="2413"/>
      <c r="V62" s="2408" t="s">
        <v>623</v>
      </c>
      <c r="W62" s="2409"/>
      <c r="X62" s="2409"/>
      <c r="Y62" s="2409"/>
      <c r="Z62" s="2409"/>
      <c r="AA62" s="2409"/>
      <c r="AB62" s="271"/>
    </row>
    <row r="63" spans="1:28" ht="120.65" customHeight="1" thickBot="1" x14ac:dyDescent="0.4">
      <c r="A63" s="280"/>
      <c r="B63" s="281"/>
      <c r="C63" s="2585" t="s">
        <v>174</v>
      </c>
      <c r="D63" s="898"/>
      <c r="E63" s="898"/>
      <c r="F63" s="898"/>
      <c r="G63" s="897"/>
      <c r="H63" s="2586">
        <v>1</v>
      </c>
      <c r="I63" s="2587"/>
      <c r="J63" s="2586">
        <v>1</v>
      </c>
      <c r="K63" s="2588"/>
      <c r="L63" s="2588"/>
      <c r="M63" s="2587"/>
      <c r="N63" s="2411" t="s">
        <v>622</v>
      </c>
      <c r="O63" s="2412"/>
      <c r="P63" s="2412"/>
      <c r="Q63" s="2412"/>
      <c r="R63" s="2412"/>
      <c r="S63" s="2412"/>
      <c r="T63" s="2412"/>
      <c r="U63" s="2413"/>
      <c r="V63" s="2408" t="s">
        <v>793</v>
      </c>
      <c r="W63" s="2409"/>
      <c r="X63" s="2409"/>
      <c r="Y63" s="2409"/>
      <c r="Z63" s="2409"/>
      <c r="AA63" s="2409"/>
      <c r="AB63" s="271"/>
    </row>
    <row r="64" spans="1:28" ht="125.15" customHeight="1" thickBot="1" x14ac:dyDescent="0.4">
      <c r="A64" s="280"/>
      <c r="B64" s="281"/>
      <c r="C64" s="2585" t="s">
        <v>175</v>
      </c>
      <c r="D64" s="898"/>
      <c r="E64" s="898"/>
      <c r="F64" s="898"/>
      <c r="G64" s="897"/>
      <c r="H64" s="2589">
        <v>1</v>
      </c>
      <c r="I64" s="2590"/>
      <c r="J64" s="2591">
        <v>1</v>
      </c>
      <c r="K64" s="2592"/>
      <c r="L64" s="2592"/>
      <c r="M64" s="2593"/>
      <c r="N64" s="2411" t="s">
        <v>622</v>
      </c>
      <c r="O64" s="2412"/>
      <c r="P64" s="2412"/>
      <c r="Q64" s="2412"/>
      <c r="R64" s="2412"/>
      <c r="S64" s="2412"/>
      <c r="T64" s="2412"/>
      <c r="U64" s="2413"/>
      <c r="V64" s="2583" t="s">
        <v>793</v>
      </c>
      <c r="W64" s="2584"/>
      <c r="X64" s="2584"/>
      <c r="Y64" s="2584"/>
      <c r="Z64" s="2584"/>
      <c r="AA64" s="2584"/>
      <c r="AB64" s="271"/>
    </row>
    <row r="65" spans="1:28" ht="96" customHeight="1" x14ac:dyDescent="0.35">
      <c r="A65" s="280"/>
      <c r="B65" s="281"/>
      <c r="C65" s="2594" t="s">
        <v>176</v>
      </c>
      <c r="D65" s="2595"/>
      <c r="E65" s="2595"/>
      <c r="F65" s="2595"/>
      <c r="G65" s="2596"/>
      <c r="H65" s="2589">
        <v>1</v>
      </c>
      <c r="I65" s="2590"/>
      <c r="J65" s="2591">
        <v>1</v>
      </c>
      <c r="K65" s="2592"/>
      <c r="L65" s="2592"/>
      <c r="M65" s="2593"/>
      <c r="N65" s="2422" t="s">
        <v>622</v>
      </c>
      <c r="O65" s="2423"/>
      <c r="P65" s="2423"/>
      <c r="Q65" s="2423"/>
      <c r="R65" s="2423"/>
      <c r="S65" s="2423"/>
      <c r="T65" s="2423"/>
      <c r="U65" s="2424"/>
      <c r="V65" s="2597" t="s">
        <v>793</v>
      </c>
      <c r="W65" s="1751"/>
      <c r="X65" s="1751"/>
      <c r="Y65" s="1751"/>
      <c r="Z65" s="1751"/>
      <c r="AA65" s="1751"/>
      <c r="AB65" s="271"/>
    </row>
    <row r="66" spans="1:28" ht="24" customHeight="1" x14ac:dyDescent="0.35">
      <c r="A66" s="280"/>
      <c r="B66" s="281"/>
      <c r="C66" s="686"/>
      <c r="D66" s="687"/>
      <c r="E66" s="687"/>
      <c r="F66" s="687"/>
      <c r="G66" s="688"/>
      <c r="H66" s="692"/>
      <c r="I66" s="688"/>
      <c r="J66" s="692"/>
      <c r="K66" s="687"/>
      <c r="L66" s="687"/>
      <c r="M66" s="688"/>
      <c r="N66" s="692"/>
      <c r="O66" s="687"/>
      <c r="P66" s="687"/>
      <c r="Q66" s="687"/>
      <c r="R66" s="687"/>
      <c r="S66" s="687"/>
      <c r="T66" s="687"/>
      <c r="U66" s="688"/>
      <c r="V66" s="692"/>
      <c r="W66" s="687"/>
      <c r="X66" s="687"/>
      <c r="Y66" s="687"/>
      <c r="Z66" s="687"/>
      <c r="AA66" s="687"/>
      <c r="AB66" s="271"/>
    </row>
    <row r="67" spans="1:28" x14ac:dyDescent="0.35">
      <c r="A67" s="280"/>
      <c r="B67" s="281"/>
      <c r="C67" s="686"/>
      <c r="D67" s="687"/>
      <c r="E67" s="687"/>
      <c r="F67" s="687"/>
      <c r="G67" s="688"/>
      <c r="H67" s="692"/>
      <c r="I67" s="688"/>
      <c r="J67" s="692"/>
      <c r="K67" s="687"/>
      <c r="L67" s="687"/>
      <c r="M67" s="688"/>
      <c r="N67" s="692"/>
      <c r="O67" s="687"/>
      <c r="P67" s="687"/>
      <c r="Q67" s="687"/>
      <c r="R67" s="687"/>
      <c r="S67" s="687"/>
      <c r="T67" s="687"/>
      <c r="U67" s="688"/>
      <c r="V67" s="692"/>
      <c r="W67" s="687"/>
      <c r="X67" s="687"/>
      <c r="Y67" s="687"/>
      <c r="Z67" s="687"/>
      <c r="AA67" s="687"/>
      <c r="AB67" s="271"/>
    </row>
    <row r="68" spans="1:28" x14ac:dyDescent="0.35">
      <c r="A68" s="280"/>
      <c r="B68" s="281"/>
      <c r="C68" s="686"/>
      <c r="D68" s="687"/>
      <c r="E68" s="687"/>
      <c r="F68" s="687"/>
      <c r="G68" s="688"/>
      <c r="H68" s="692"/>
      <c r="I68" s="688"/>
      <c r="J68" s="692"/>
      <c r="K68" s="687"/>
      <c r="L68" s="687"/>
      <c r="M68" s="688"/>
      <c r="N68" s="692"/>
      <c r="O68" s="687"/>
      <c r="P68" s="687"/>
      <c r="Q68" s="687"/>
      <c r="R68" s="687"/>
      <c r="S68" s="687"/>
      <c r="T68" s="687"/>
      <c r="U68" s="688"/>
      <c r="V68" s="692"/>
      <c r="W68" s="687"/>
      <c r="X68" s="687"/>
      <c r="Y68" s="687"/>
      <c r="Z68" s="687"/>
      <c r="AA68" s="687"/>
      <c r="AB68" s="271"/>
    </row>
    <row r="69" spans="1:28" x14ac:dyDescent="0.35">
      <c r="A69" s="280"/>
      <c r="B69" s="281"/>
      <c r="C69" s="686"/>
      <c r="D69" s="687"/>
      <c r="E69" s="687"/>
      <c r="F69" s="687"/>
      <c r="G69" s="688"/>
      <c r="H69" s="692"/>
      <c r="I69" s="688"/>
      <c r="J69" s="692"/>
      <c r="K69" s="687"/>
      <c r="L69" s="687"/>
      <c r="M69" s="688"/>
      <c r="N69" s="692"/>
      <c r="O69" s="687"/>
      <c r="P69" s="687"/>
      <c r="Q69" s="687"/>
      <c r="R69" s="687"/>
      <c r="S69" s="687"/>
      <c r="T69" s="687"/>
      <c r="U69" s="688"/>
      <c r="V69" s="692"/>
      <c r="W69" s="687"/>
      <c r="X69" s="687"/>
      <c r="Y69" s="687"/>
      <c r="Z69" s="687"/>
      <c r="AA69" s="687"/>
      <c r="AB69" s="271"/>
    </row>
    <row r="70" spans="1:28" x14ac:dyDescent="0.35">
      <c r="A70" s="280"/>
      <c r="B70" s="281"/>
      <c r="C70" s="686"/>
      <c r="D70" s="687"/>
      <c r="E70" s="687"/>
      <c r="F70" s="687"/>
      <c r="G70" s="688"/>
      <c r="H70" s="692"/>
      <c r="I70" s="688"/>
      <c r="J70" s="692"/>
      <c r="K70" s="687"/>
      <c r="L70" s="687"/>
      <c r="M70" s="688"/>
      <c r="N70" s="692"/>
      <c r="O70" s="687"/>
      <c r="P70" s="687"/>
      <c r="Q70" s="687"/>
      <c r="R70" s="687"/>
      <c r="S70" s="687"/>
      <c r="T70" s="687"/>
      <c r="U70" s="688"/>
      <c r="V70" s="692"/>
      <c r="W70" s="687"/>
      <c r="X70" s="687"/>
      <c r="Y70" s="687"/>
      <c r="Z70" s="687"/>
      <c r="AA70" s="687"/>
      <c r="AB70" s="271"/>
    </row>
    <row r="71" spans="1:28" x14ac:dyDescent="0.35">
      <c r="A71" s="280"/>
      <c r="B71" s="281"/>
      <c r="C71" s="686"/>
      <c r="D71" s="687"/>
      <c r="E71" s="687"/>
      <c r="F71" s="687"/>
      <c r="G71" s="688"/>
      <c r="H71" s="692"/>
      <c r="I71" s="688"/>
      <c r="J71" s="692"/>
      <c r="K71" s="687"/>
      <c r="L71" s="687"/>
      <c r="M71" s="688"/>
      <c r="N71" s="692"/>
      <c r="O71" s="687"/>
      <c r="P71" s="687"/>
      <c r="Q71" s="687"/>
      <c r="R71" s="687"/>
      <c r="S71" s="687"/>
      <c r="T71" s="687"/>
      <c r="U71" s="688"/>
      <c r="V71" s="692"/>
      <c r="W71" s="687"/>
      <c r="X71" s="687"/>
      <c r="Y71" s="687"/>
      <c r="Z71" s="687"/>
      <c r="AA71" s="687"/>
      <c r="AB71" s="271"/>
    </row>
    <row r="72" spans="1:28" x14ac:dyDescent="0.35">
      <c r="A72" s="280"/>
      <c r="B72" s="281"/>
      <c r="C72" s="686"/>
      <c r="D72" s="687"/>
      <c r="E72" s="687"/>
      <c r="F72" s="687"/>
      <c r="G72" s="688"/>
      <c r="H72" s="692"/>
      <c r="I72" s="688"/>
      <c r="J72" s="692"/>
      <c r="K72" s="687"/>
      <c r="L72" s="687"/>
      <c r="M72" s="688"/>
      <c r="N72" s="692"/>
      <c r="O72" s="687"/>
      <c r="P72" s="687"/>
      <c r="Q72" s="687"/>
      <c r="R72" s="687"/>
      <c r="S72" s="687"/>
      <c r="T72" s="687"/>
      <c r="U72" s="688"/>
      <c r="V72" s="692"/>
      <c r="W72" s="687"/>
      <c r="X72" s="687"/>
      <c r="Y72" s="687"/>
      <c r="Z72" s="687"/>
      <c r="AA72" s="687"/>
      <c r="AB72" s="271"/>
    </row>
    <row r="73" spans="1:28" ht="15" thickBot="1" x14ac:dyDescent="0.4">
      <c r="A73" s="280"/>
      <c r="B73" s="281"/>
      <c r="C73" s="696"/>
      <c r="D73" s="697"/>
      <c r="E73" s="697"/>
      <c r="F73" s="697"/>
      <c r="G73" s="698"/>
      <c r="H73" s="699"/>
      <c r="I73" s="698"/>
      <c r="J73" s="699"/>
      <c r="K73" s="697"/>
      <c r="L73" s="697"/>
      <c r="M73" s="698"/>
      <c r="N73" s="699"/>
      <c r="O73" s="697"/>
      <c r="P73" s="697"/>
      <c r="Q73" s="697"/>
      <c r="R73" s="697"/>
      <c r="S73" s="697"/>
      <c r="T73" s="697"/>
      <c r="U73" s="698"/>
      <c r="V73" s="699"/>
      <c r="W73" s="697"/>
      <c r="X73" s="697"/>
      <c r="Y73" s="697"/>
      <c r="Z73" s="697"/>
      <c r="AA73" s="697"/>
      <c r="AB73" s="271"/>
    </row>
    <row r="74" spans="1:28" ht="15.75" customHeight="1" x14ac:dyDescent="0.35">
      <c r="A74" s="280"/>
      <c r="B74" s="18"/>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3"/>
    </row>
    <row r="75" spans="1:28" x14ac:dyDescent="0.35">
      <c r="A75" s="280"/>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row>
    <row r="76" spans="1:28" x14ac:dyDescent="0.35">
      <c r="A76" s="280"/>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row>
    <row r="77" spans="1:28" x14ac:dyDescent="0.35">
      <c r="A77" s="280"/>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row>
    <row r="78" spans="1:28" x14ac:dyDescent="0.35">
      <c r="A78" s="280"/>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row>
    <row r="79" spans="1:28" x14ac:dyDescent="0.35">
      <c r="A79" s="280"/>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row>
    <row r="80" spans="1:28" x14ac:dyDescent="0.35">
      <c r="A80" s="280"/>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row>
    <row r="81" spans="1:28" x14ac:dyDescent="0.35">
      <c r="A81" s="280"/>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row>
    <row r="82" spans="1:28" x14ac:dyDescent="0.35">
      <c r="A82" s="280"/>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row>
    <row r="83" spans="1:28" x14ac:dyDescent="0.35">
      <c r="A83" s="280"/>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row>
    <row r="84" spans="1:28" x14ac:dyDescent="0.35">
      <c r="A84" s="280"/>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row>
    <row r="85" spans="1:28" x14ac:dyDescent="0.35">
      <c r="A85" s="280"/>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row>
    <row r="86" spans="1:28" x14ac:dyDescent="0.35">
      <c r="A86" s="280"/>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row>
    <row r="87" spans="1:28" x14ac:dyDescent="0.35">
      <c r="A87" s="280"/>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row>
    <row r="88" spans="1:28" x14ac:dyDescent="0.35">
      <c r="A88" s="280"/>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row>
    <row r="89" spans="1:28" x14ac:dyDescent="0.35">
      <c r="A89" s="280"/>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row>
    <row r="90" spans="1:28" x14ac:dyDescent="0.35">
      <c r="A90" s="280"/>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row>
    <row r="91" spans="1:28" x14ac:dyDescent="0.35">
      <c r="A91" s="280"/>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row>
    <row r="92" spans="1:28" x14ac:dyDescent="0.35">
      <c r="A92" s="280"/>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row>
    <row r="93" spans="1:28" x14ac:dyDescent="0.35">
      <c r="A93" s="280"/>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row>
    <row r="94" spans="1:28" x14ac:dyDescent="0.35">
      <c r="A94" s="280"/>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row>
    <row r="95" spans="1:28" x14ac:dyDescent="0.35">
      <c r="A95" s="280"/>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row>
    <row r="96" spans="1:28" x14ac:dyDescent="0.35">
      <c r="A96" s="280"/>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row>
    <row r="97" spans="1:28" x14ac:dyDescent="0.35">
      <c r="A97" s="280"/>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row>
    <row r="98" spans="1:28" x14ac:dyDescent="0.35">
      <c r="A98" s="280"/>
      <c r="B98" s="280"/>
      <c r="C98" s="280"/>
      <c r="D98" s="280"/>
      <c r="E98" s="280"/>
      <c r="F98" s="280"/>
      <c r="G98" s="280"/>
      <c r="H98" s="280"/>
      <c r="I98" s="280"/>
      <c r="J98" s="280"/>
      <c r="K98" s="280"/>
      <c r="L98" s="280"/>
      <c r="M98" s="280"/>
      <c r="N98" s="280"/>
      <c r="O98" s="280"/>
      <c r="P98" s="280"/>
      <c r="Q98" s="280"/>
      <c r="R98" s="280"/>
      <c r="S98" s="280"/>
      <c r="T98" s="280"/>
      <c r="U98" s="280"/>
      <c r="V98" s="280"/>
      <c r="W98" s="280"/>
      <c r="X98" s="280"/>
      <c r="Y98" s="280"/>
      <c r="Z98" s="280"/>
      <c r="AA98" s="280"/>
      <c r="AB98" s="280"/>
    </row>
    <row r="99" spans="1:28" x14ac:dyDescent="0.35">
      <c r="A99" s="280"/>
      <c r="B99" s="280"/>
      <c r="C99" s="280"/>
      <c r="D99" s="280"/>
      <c r="E99" s="280"/>
      <c r="F99" s="280"/>
      <c r="G99" s="280"/>
      <c r="H99" s="280"/>
      <c r="I99" s="280"/>
      <c r="J99" s="280"/>
      <c r="K99" s="280"/>
      <c r="L99" s="280"/>
      <c r="M99" s="280"/>
      <c r="N99" s="280"/>
      <c r="O99" s="280"/>
      <c r="P99" s="280"/>
      <c r="Q99" s="280"/>
      <c r="R99" s="280"/>
      <c r="S99" s="280"/>
      <c r="T99" s="280"/>
      <c r="U99" s="280"/>
      <c r="V99" s="280"/>
      <c r="W99" s="280"/>
      <c r="X99" s="280"/>
      <c r="Y99" s="280"/>
      <c r="Z99" s="280"/>
      <c r="AA99" s="280"/>
      <c r="AB99" s="280"/>
    </row>
    <row r="100" spans="1:28" x14ac:dyDescent="0.35">
      <c r="A100" s="280"/>
      <c r="B100" s="280"/>
      <c r="C100" s="280"/>
      <c r="D100" s="280"/>
      <c r="E100" s="280"/>
      <c r="F100" s="280"/>
      <c r="G100" s="280"/>
      <c r="H100" s="280"/>
      <c r="I100" s="280"/>
      <c r="J100" s="280"/>
      <c r="K100" s="280"/>
      <c r="L100" s="280"/>
      <c r="M100" s="280"/>
      <c r="N100" s="280"/>
      <c r="O100" s="280"/>
      <c r="P100" s="280"/>
      <c r="Q100" s="280"/>
      <c r="R100" s="280"/>
      <c r="S100" s="280"/>
      <c r="T100" s="280"/>
      <c r="U100" s="280"/>
      <c r="V100" s="280"/>
      <c r="W100" s="280"/>
      <c r="X100" s="280"/>
      <c r="Y100" s="280"/>
      <c r="Z100" s="280"/>
      <c r="AA100" s="280"/>
      <c r="AB100" s="280"/>
    </row>
    <row r="101" spans="1:28" x14ac:dyDescent="0.35">
      <c r="A101" s="280"/>
      <c r="B101" s="280"/>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c r="AB101" s="280"/>
    </row>
    <row r="102" spans="1:28" x14ac:dyDescent="0.35">
      <c r="A102" s="280"/>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row>
    <row r="103" spans="1:28" x14ac:dyDescent="0.35">
      <c r="A103" s="280"/>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row>
    <row r="104" spans="1:28" x14ac:dyDescent="0.35">
      <c r="A104" s="280"/>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row>
    <row r="105" spans="1:28" x14ac:dyDescent="0.35">
      <c r="A105" s="280"/>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row>
    <row r="106" spans="1:28" x14ac:dyDescent="0.35">
      <c r="A106" s="280"/>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row>
    <row r="107" spans="1:28" x14ac:dyDescent="0.35">
      <c r="A107" s="280"/>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row>
    <row r="108" spans="1:28" x14ac:dyDescent="0.35">
      <c r="A108" s="280"/>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row>
    <row r="109" spans="1:28" x14ac:dyDescent="0.35">
      <c r="A109" s="280"/>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row>
    <row r="110" spans="1:28" x14ac:dyDescent="0.35">
      <c r="A110" s="280"/>
      <c r="B110" s="280"/>
      <c r="C110" s="280"/>
      <c r="D110" s="280"/>
      <c r="E110" s="280"/>
      <c r="F110" s="280"/>
      <c r="G110" s="280"/>
      <c r="H110" s="280"/>
      <c r="I110" s="280"/>
      <c r="J110" s="280"/>
      <c r="K110" s="280"/>
      <c r="L110" s="280"/>
      <c r="M110" s="280"/>
      <c r="N110" s="280"/>
      <c r="O110" s="280"/>
      <c r="P110" s="280"/>
      <c r="Q110" s="280"/>
      <c r="R110" s="280"/>
      <c r="S110" s="280"/>
      <c r="T110" s="280"/>
      <c r="U110" s="280"/>
      <c r="V110" s="280"/>
      <c r="W110" s="280"/>
      <c r="X110" s="280"/>
      <c r="Y110" s="280"/>
      <c r="Z110" s="280"/>
      <c r="AA110" s="280"/>
      <c r="AB110" s="280"/>
    </row>
    <row r="111" spans="1:28" x14ac:dyDescent="0.35">
      <c r="A111" s="280"/>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row>
    <row r="112" spans="1:28" x14ac:dyDescent="0.35">
      <c r="A112" s="280"/>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row>
    <row r="113" spans="1:28" x14ac:dyDescent="0.35">
      <c r="A113" s="280"/>
      <c r="B113" s="280"/>
      <c r="C113" s="280"/>
      <c r="D113" s="280"/>
      <c r="E113" s="280"/>
      <c r="F113" s="280"/>
      <c r="G113" s="280"/>
      <c r="H113" s="280"/>
      <c r="I113" s="280"/>
      <c r="J113" s="280"/>
      <c r="K113" s="280"/>
      <c r="L113" s="280"/>
      <c r="M113" s="280"/>
      <c r="N113" s="280"/>
      <c r="O113" s="280"/>
      <c r="P113" s="280"/>
      <c r="Q113" s="280"/>
      <c r="R113" s="280"/>
      <c r="S113" s="280"/>
      <c r="T113" s="280"/>
      <c r="U113" s="280"/>
      <c r="V113" s="280"/>
      <c r="W113" s="280"/>
      <c r="X113" s="280"/>
      <c r="Y113" s="280"/>
      <c r="Z113" s="280"/>
      <c r="AA113" s="280"/>
      <c r="AB113" s="280"/>
    </row>
    <row r="114" spans="1:28" ht="6" customHeight="1" x14ac:dyDescent="0.35"/>
  </sheetData>
  <mergeCells count="145">
    <mergeCell ref="B40:D40"/>
    <mergeCell ref="C35:G35"/>
    <mergeCell ref="K35:AA35"/>
    <mergeCell ref="H2:AB2"/>
    <mergeCell ref="H3:O3"/>
    <mergeCell ref="P3:AB3"/>
    <mergeCell ref="H4:AB4"/>
    <mergeCell ref="C7:H8"/>
    <mergeCell ref="I7:AA8"/>
    <mergeCell ref="V10:AA10"/>
    <mergeCell ref="V11:AA11"/>
    <mergeCell ref="R10:U10"/>
    <mergeCell ref="I10:Q11"/>
    <mergeCell ref="R11:U11"/>
    <mergeCell ref="C10:H11"/>
    <mergeCell ref="B2:G4"/>
    <mergeCell ref="M20:S20"/>
    <mergeCell ref="T20:AA20"/>
    <mergeCell ref="C19:H20"/>
    <mergeCell ref="I19:L20"/>
    <mergeCell ref="M19:S19"/>
    <mergeCell ref="T19:AA19"/>
    <mergeCell ref="N73:U73"/>
    <mergeCell ref="V71:AA71"/>
    <mergeCell ref="V72:AA72"/>
    <mergeCell ref="V73:AA73"/>
    <mergeCell ref="V67:AA67"/>
    <mergeCell ref="V68:AA68"/>
    <mergeCell ref="V69:AA69"/>
    <mergeCell ref="V70:AA70"/>
    <mergeCell ref="N71:U71"/>
    <mergeCell ref="N72:U72"/>
    <mergeCell ref="H70:I70"/>
    <mergeCell ref="J70:M70"/>
    <mergeCell ref="C64:G64"/>
    <mergeCell ref="H64:I64"/>
    <mergeCell ref="J64:M64"/>
    <mergeCell ref="C70:G70"/>
    <mergeCell ref="N67:U67"/>
    <mergeCell ref="N68:U68"/>
    <mergeCell ref="N69:U69"/>
    <mergeCell ref="N70:U70"/>
    <mergeCell ref="C67:G67"/>
    <mergeCell ref="H67:I67"/>
    <mergeCell ref="J67:M67"/>
    <mergeCell ref="C68:G68"/>
    <mergeCell ref="C69:G69"/>
    <mergeCell ref="H69:I69"/>
    <mergeCell ref="J69:M69"/>
    <mergeCell ref="H68:I68"/>
    <mergeCell ref="J68:M68"/>
    <mergeCell ref="N65:U65"/>
    <mergeCell ref="N66:U66"/>
    <mergeCell ref="C65:G65"/>
    <mergeCell ref="H65:I65"/>
    <mergeCell ref="J65:M65"/>
    <mergeCell ref="C73:G73"/>
    <mergeCell ref="H73:I73"/>
    <mergeCell ref="J73:M73"/>
    <mergeCell ref="C71:G71"/>
    <mergeCell ref="H71:I71"/>
    <mergeCell ref="J71:M71"/>
    <mergeCell ref="C72:G72"/>
    <mergeCell ref="H72:I72"/>
    <mergeCell ref="J72:M72"/>
    <mergeCell ref="C66:G66"/>
    <mergeCell ref="H66:I66"/>
    <mergeCell ref="J66:M66"/>
    <mergeCell ref="N63:U63"/>
    <mergeCell ref="N64:U64"/>
    <mergeCell ref="V63:AA63"/>
    <mergeCell ref="V64:AA64"/>
    <mergeCell ref="C63:G63"/>
    <mergeCell ref="H63:I63"/>
    <mergeCell ref="J63:M63"/>
    <mergeCell ref="V65:AA65"/>
    <mergeCell ref="V66:AA66"/>
    <mergeCell ref="C39:G39"/>
    <mergeCell ref="K39:AA39"/>
    <mergeCell ref="C36:G36"/>
    <mergeCell ref="K36:AA36"/>
    <mergeCell ref="C37:G37"/>
    <mergeCell ref="K37:AA37"/>
    <mergeCell ref="C38:G38"/>
    <mergeCell ref="K38:AA38"/>
    <mergeCell ref="C23:I23"/>
    <mergeCell ref="J23:P23"/>
    <mergeCell ref="Q23:AA23"/>
    <mergeCell ref="K31:N31"/>
    <mergeCell ref="O31:R31"/>
    <mergeCell ref="S31:T31"/>
    <mergeCell ref="U31:W31"/>
    <mergeCell ref="X31:Y31"/>
    <mergeCell ref="Z31:AA31"/>
    <mergeCell ref="C33:AA33"/>
    <mergeCell ref="C34:G34"/>
    <mergeCell ref="K34:AA34"/>
    <mergeCell ref="B1:D1"/>
    <mergeCell ref="E1:G1"/>
    <mergeCell ref="C12:H13"/>
    <mergeCell ref="I12:S13"/>
    <mergeCell ref="T12:AA12"/>
    <mergeCell ref="C15:H15"/>
    <mergeCell ref="I15:AA15"/>
    <mergeCell ref="C17:H17"/>
    <mergeCell ref="I17:AA17"/>
    <mergeCell ref="T13:AA13"/>
    <mergeCell ref="C22:I22"/>
    <mergeCell ref="J22:P22"/>
    <mergeCell ref="Q22:AA22"/>
    <mergeCell ref="C25:H25"/>
    <mergeCell ref="I25:AA25"/>
    <mergeCell ref="C27:H27"/>
    <mergeCell ref="I27:J27"/>
    <mergeCell ref="K27:N27"/>
    <mergeCell ref="O27:R27"/>
    <mergeCell ref="T27:V27"/>
    <mergeCell ref="X27:Z27"/>
    <mergeCell ref="C29:J31"/>
    <mergeCell ref="K29:R29"/>
    <mergeCell ref="S29:W29"/>
    <mergeCell ref="X29:AA29"/>
    <mergeCell ref="K30:N30"/>
    <mergeCell ref="O30:R30"/>
    <mergeCell ref="S30:T30"/>
    <mergeCell ref="U30:W30"/>
    <mergeCell ref="X30:Y30"/>
    <mergeCell ref="Z30:AA30"/>
    <mergeCell ref="C62:G62"/>
    <mergeCell ref="H62:I62"/>
    <mergeCell ref="J62:M62"/>
    <mergeCell ref="N62:U62"/>
    <mergeCell ref="V62:AA62"/>
    <mergeCell ref="B41:D41"/>
    <mergeCell ref="C42:AA43"/>
    <mergeCell ref="C44:AA56"/>
    <mergeCell ref="C59:G61"/>
    <mergeCell ref="H59:I59"/>
    <mergeCell ref="H60:I60"/>
    <mergeCell ref="H61:I61"/>
    <mergeCell ref="J59:M59"/>
    <mergeCell ref="J60:M60"/>
    <mergeCell ref="J61:M61"/>
    <mergeCell ref="N59:U61"/>
    <mergeCell ref="V59:AA61"/>
  </mergeCells>
  <pageMargins left="0.7" right="0.7" top="0.75" bottom="0.75" header="0.3" footer="0.3"/>
  <drawing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F108"/>
  <sheetViews>
    <sheetView topLeftCell="A7" zoomScale="70" zoomScaleNormal="70" workbookViewId="0">
      <selection activeCell="J65" sqref="J65:M69"/>
    </sheetView>
  </sheetViews>
  <sheetFormatPr baseColWidth="10" defaultColWidth="3.81640625" defaultRowHeight="14.5" x14ac:dyDescent="0.35"/>
  <cols>
    <col min="1" max="1" width="2" style="150" customWidth="1"/>
    <col min="2" max="6" width="2.81640625" style="150" customWidth="1"/>
    <col min="7" max="7" width="4.1796875" style="150" customWidth="1"/>
    <col min="8" max="8" width="16.81640625" style="150" customWidth="1"/>
    <col min="9" max="9" width="15.81640625" style="150" customWidth="1"/>
    <col min="10" max="10" width="16" style="150" customWidth="1"/>
    <col min="11" max="15" width="5.1796875" style="150" customWidth="1"/>
    <col min="16" max="16" width="4.1796875" style="150" customWidth="1"/>
    <col min="17" max="17" width="5.1796875" style="150" customWidth="1"/>
    <col min="18" max="18" width="4.1796875" style="150" customWidth="1"/>
    <col min="19" max="19" width="5.1796875" style="150" customWidth="1"/>
    <col min="20" max="20" width="4.453125" style="150" customWidth="1"/>
    <col min="21" max="21" width="4.81640625" style="150" customWidth="1"/>
    <col min="22" max="25" width="5.1796875" style="150" customWidth="1"/>
    <col min="26" max="26" width="4.54296875" style="150" customWidth="1"/>
    <col min="27" max="27" width="13" style="150" customWidth="1"/>
    <col min="28" max="28" width="2" style="150" customWidth="1"/>
    <col min="29" max="29" width="1.54296875" style="150" customWidth="1"/>
    <col min="30" max="30" width="3.81640625" style="150"/>
    <col min="31" max="31" width="5.81640625" style="150" bestFit="1" customWidth="1"/>
    <col min="32" max="32" width="6.81640625" style="150" bestFit="1" customWidth="1"/>
    <col min="33" max="16384" width="3.81640625" style="150"/>
  </cols>
  <sheetData>
    <row r="1" spans="2:28" ht="9" customHeight="1" thickBot="1" x14ac:dyDescent="0.4">
      <c r="B1" s="151"/>
      <c r="C1" s="151"/>
      <c r="D1" s="151"/>
      <c r="E1" s="151"/>
      <c r="F1" s="151"/>
    </row>
    <row r="2" spans="2:28" ht="45.75" customHeight="1" x14ac:dyDescent="0.35">
      <c r="B2" s="2640"/>
      <c r="C2" s="2641"/>
      <c r="D2" s="2641"/>
      <c r="E2" s="2641"/>
      <c r="F2" s="2641"/>
      <c r="G2" s="2642"/>
      <c r="H2" s="2649" t="s">
        <v>0</v>
      </c>
      <c r="I2" s="2650"/>
      <c r="J2" s="2650"/>
      <c r="K2" s="2650"/>
      <c r="L2" s="2650"/>
      <c r="M2" s="2650"/>
      <c r="N2" s="2650"/>
      <c r="O2" s="2650"/>
      <c r="P2" s="2650"/>
      <c r="Q2" s="2650"/>
      <c r="R2" s="2650"/>
      <c r="S2" s="2650"/>
      <c r="T2" s="2650"/>
      <c r="U2" s="2650"/>
      <c r="V2" s="2650"/>
      <c r="W2" s="2650"/>
      <c r="X2" s="2650"/>
      <c r="Y2" s="2650"/>
      <c r="Z2" s="2650"/>
      <c r="AA2" s="2650"/>
      <c r="AB2" s="2651"/>
    </row>
    <row r="3" spans="2:28" ht="15" customHeight="1" x14ac:dyDescent="0.35">
      <c r="B3" s="2643"/>
      <c r="C3" s="2644"/>
      <c r="D3" s="2644"/>
      <c r="E3" s="2644"/>
      <c r="F3" s="2644"/>
      <c r="G3" s="2645"/>
      <c r="H3" s="2652" t="s">
        <v>1</v>
      </c>
      <c r="I3" s="2653"/>
      <c r="J3" s="2653"/>
      <c r="K3" s="2653"/>
      <c r="L3" s="2653"/>
      <c r="M3" s="2653"/>
      <c r="N3" s="2653"/>
      <c r="O3" s="2654"/>
      <c r="P3" s="2652" t="s">
        <v>2</v>
      </c>
      <c r="Q3" s="2653"/>
      <c r="R3" s="2653"/>
      <c r="S3" s="2653"/>
      <c r="T3" s="2653"/>
      <c r="U3" s="2653"/>
      <c r="V3" s="2653"/>
      <c r="W3" s="2653"/>
      <c r="X3" s="2653"/>
      <c r="Y3" s="2653"/>
      <c r="Z3" s="2653"/>
      <c r="AA3" s="2653"/>
      <c r="AB3" s="2655"/>
    </row>
    <row r="4" spans="2:28" ht="15.75" customHeight="1" thickBot="1" x14ac:dyDescent="0.4">
      <c r="B4" s="2646"/>
      <c r="C4" s="2647"/>
      <c r="D4" s="2647"/>
      <c r="E4" s="2647"/>
      <c r="F4" s="2647"/>
      <c r="G4" s="2648"/>
      <c r="H4" s="2656" t="s">
        <v>624</v>
      </c>
      <c r="I4" s="2657"/>
      <c r="J4" s="2657"/>
      <c r="K4" s="2657"/>
      <c r="L4" s="2657"/>
      <c r="M4" s="2657"/>
      <c r="N4" s="2657"/>
      <c r="O4" s="2657"/>
      <c r="P4" s="2657"/>
      <c r="Q4" s="2657"/>
      <c r="R4" s="2657"/>
      <c r="S4" s="2657"/>
      <c r="T4" s="2657"/>
      <c r="U4" s="2657"/>
      <c r="V4" s="2657"/>
      <c r="W4" s="2657"/>
      <c r="X4" s="2657"/>
      <c r="Y4" s="2657"/>
      <c r="Z4" s="2657"/>
      <c r="AA4" s="2657"/>
      <c r="AB4" s="2658"/>
    </row>
    <row r="5" spans="2:28" ht="8.25" customHeight="1" x14ac:dyDescent="0.35">
      <c r="H5" s="152"/>
      <c r="I5" s="152"/>
      <c r="J5" s="152"/>
      <c r="K5" s="152"/>
      <c r="L5" s="152"/>
      <c r="M5" s="152"/>
      <c r="N5" s="152"/>
      <c r="O5" s="152"/>
      <c r="P5" s="152"/>
      <c r="Q5" s="152"/>
      <c r="R5" s="152"/>
      <c r="S5" s="152"/>
      <c r="T5" s="152"/>
      <c r="U5" s="152"/>
      <c r="V5" s="152"/>
      <c r="W5" s="152"/>
      <c r="X5" s="152"/>
      <c r="Y5" s="152"/>
      <c r="Z5" s="152"/>
      <c r="AA5" s="152"/>
      <c r="AB5" s="152"/>
    </row>
    <row r="6" spans="2:28" ht="9" customHeight="1" thickBot="1" x14ac:dyDescent="0.4">
      <c r="B6" s="153"/>
      <c r="C6" s="154"/>
      <c r="D6" s="154"/>
      <c r="E6" s="154"/>
      <c r="F6" s="154"/>
      <c r="G6" s="154"/>
      <c r="H6" s="154"/>
      <c r="I6" s="155"/>
      <c r="J6" s="155"/>
      <c r="K6" s="155"/>
      <c r="L6" s="155"/>
      <c r="M6" s="155"/>
      <c r="N6" s="155"/>
      <c r="O6" s="155"/>
      <c r="P6" s="155"/>
      <c r="Q6" s="155"/>
      <c r="R6" s="156"/>
      <c r="S6" s="156"/>
      <c r="T6" s="156"/>
      <c r="U6" s="156"/>
      <c r="V6" s="156"/>
      <c r="W6" s="154"/>
      <c r="X6" s="154"/>
      <c r="Y6" s="154"/>
      <c r="Z6" s="154"/>
      <c r="AA6" s="154"/>
      <c r="AB6" s="157"/>
    </row>
    <row r="7" spans="2:28" ht="15" customHeight="1" x14ac:dyDescent="0.35">
      <c r="B7" s="158"/>
      <c r="C7" s="1031" t="s">
        <v>4</v>
      </c>
      <c r="D7" s="1059"/>
      <c r="E7" s="1059"/>
      <c r="F7" s="1059"/>
      <c r="G7" s="1059"/>
      <c r="H7" s="1032"/>
      <c r="I7" s="2601" t="s">
        <v>625</v>
      </c>
      <c r="J7" s="2602"/>
      <c r="K7" s="2602"/>
      <c r="L7" s="2602"/>
      <c r="M7" s="2602"/>
      <c r="N7" s="2602"/>
      <c r="O7" s="2602"/>
      <c r="P7" s="2602"/>
      <c r="Q7" s="2602"/>
      <c r="R7" s="2602"/>
      <c r="S7" s="2602"/>
      <c r="T7" s="2602"/>
      <c r="U7" s="2602"/>
      <c r="V7" s="2602"/>
      <c r="W7" s="2602"/>
      <c r="X7" s="2602"/>
      <c r="Y7" s="2602"/>
      <c r="Z7" s="2602"/>
      <c r="AA7" s="2603"/>
      <c r="AB7" s="159"/>
    </row>
    <row r="8" spans="2:28" ht="9.75" customHeight="1" thickBot="1" x14ac:dyDescent="0.4">
      <c r="B8" s="158"/>
      <c r="C8" s="1033"/>
      <c r="D8" s="1060"/>
      <c r="E8" s="1060"/>
      <c r="F8" s="1060"/>
      <c r="G8" s="1060"/>
      <c r="H8" s="1034"/>
      <c r="I8" s="2604"/>
      <c r="J8" s="2605"/>
      <c r="K8" s="2605"/>
      <c r="L8" s="2605"/>
      <c r="M8" s="2605"/>
      <c r="N8" s="2605"/>
      <c r="O8" s="2605"/>
      <c r="P8" s="2605"/>
      <c r="Q8" s="2605"/>
      <c r="R8" s="2605"/>
      <c r="S8" s="2605"/>
      <c r="T8" s="2605"/>
      <c r="U8" s="2605"/>
      <c r="V8" s="2605"/>
      <c r="W8" s="2605"/>
      <c r="X8" s="2605"/>
      <c r="Y8" s="2605"/>
      <c r="Z8" s="2605"/>
      <c r="AA8" s="2606"/>
      <c r="AB8" s="159"/>
    </row>
    <row r="9" spans="2:28" ht="6.75" customHeight="1" thickBot="1" x14ac:dyDescent="0.4">
      <c r="B9" s="158"/>
      <c r="C9" s="160"/>
      <c r="D9" s="160"/>
      <c r="E9" s="160"/>
      <c r="F9" s="160"/>
      <c r="G9" s="160"/>
      <c r="H9" s="160"/>
      <c r="I9" s="161"/>
      <c r="J9" s="161"/>
      <c r="K9" s="161"/>
      <c r="L9" s="161"/>
      <c r="M9" s="161"/>
      <c r="N9" s="161"/>
      <c r="O9" s="161"/>
      <c r="P9" s="161"/>
      <c r="Q9" s="161"/>
      <c r="R9" s="162"/>
      <c r="S9" s="162"/>
      <c r="T9" s="162"/>
      <c r="U9" s="162"/>
      <c r="V9" s="162"/>
      <c r="W9" s="160"/>
      <c r="X9" s="160"/>
      <c r="Y9" s="160"/>
      <c r="Z9" s="160"/>
      <c r="AA9" s="71"/>
      <c r="AB9" s="159"/>
    </row>
    <row r="10" spans="2:28" ht="15" customHeight="1" thickBot="1" x14ac:dyDescent="0.4">
      <c r="B10" s="158"/>
      <c r="C10" s="1031" t="s">
        <v>5</v>
      </c>
      <c r="D10" s="1059"/>
      <c r="E10" s="1059"/>
      <c r="F10" s="1059"/>
      <c r="G10" s="1059"/>
      <c r="H10" s="1032"/>
      <c r="I10" s="2631" t="s">
        <v>626</v>
      </c>
      <c r="J10" s="2632"/>
      <c r="K10" s="2632"/>
      <c r="L10" s="2632"/>
      <c r="M10" s="2632"/>
      <c r="N10" s="2632"/>
      <c r="O10" s="2632"/>
      <c r="P10" s="2632"/>
      <c r="Q10" s="2633"/>
      <c r="R10" s="1067" t="s">
        <v>7</v>
      </c>
      <c r="S10" s="1068"/>
      <c r="T10" s="1068"/>
      <c r="U10" s="1069"/>
      <c r="V10" s="2637" t="s">
        <v>8</v>
      </c>
      <c r="W10" s="2638"/>
      <c r="X10" s="2638"/>
      <c r="Y10" s="2638"/>
      <c r="Z10" s="2638"/>
      <c r="AA10" s="2639"/>
      <c r="AB10" s="159"/>
    </row>
    <row r="11" spans="2:28" ht="24" customHeight="1" thickBot="1" x14ac:dyDescent="0.4">
      <c r="B11" s="158"/>
      <c r="C11" s="1033"/>
      <c r="D11" s="1060"/>
      <c r="E11" s="1060"/>
      <c r="F11" s="1060"/>
      <c r="G11" s="1060"/>
      <c r="H11" s="1034"/>
      <c r="I11" s="2634"/>
      <c r="J11" s="2635"/>
      <c r="K11" s="2635"/>
      <c r="L11" s="2635"/>
      <c r="M11" s="2635"/>
      <c r="N11" s="2635"/>
      <c r="O11" s="2635"/>
      <c r="P11" s="2635"/>
      <c r="Q11" s="2636"/>
      <c r="R11" s="1073" t="s">
        <v>627</v>
      </c>
      <c r="S11" s="1074"/>
      <c r="T11" s="1074"/>
      <c r="U11" s="1075"/>
      <c r="V11" s="2625">
        <v>1</v>
      </c>
      <c r="W11" s="2626"/>
      <c r="X11" s="2626"/>
      <c r="Y11" s="2626"/>
      <c r="Z11" s="2626"/>
      <c r="AA11" s="2627"/>
      <c r="AB11" s="159"/>
    </row>
    <row r="12" spans="2:28" ht="5.25" customHeight="1" thickBot="1" x14ac:dyDescent="0.4">
      <c r="B12" s="163"/>
      <c r="C12" s="164"/>
      <c r="D12" s="164"/>
      <c r="E12" s="164"/>
      <c r="F12" s="164"/>
      <c r="G12" s="164"/>
      <c r="H12" s="164"/>
      <c r="I12" s="164"/>
      <c r="J12" s="164"/>
      <c r="K12" s="164"/>
      <c r="L12" s="164"/>
      <c r="M12" s="164"/>
      <c r="N12" s="164"/>
      <c r="O12" s="164"/>
      <c r="P12" s="164"/>
      <c r="Q12" s="164"/>
      <c r="R12" s="164"/>
      <c r="S12" s="164"/>
      <c r="T12" s="164"/>
      <c r="U12" s="164"/>
      <c r="V12" s="164"/>
      <c r="W12" s="164"/>
      <c r="X12" s="164"/>
      <c r="Y12" s="164"/>
      <c r="Z12" s="164"/>
      <c r="AA12" s="72"/>
      <c r="AB12" s="165"/>
    </row>
    <row r="13" spans="2:28" ht="15" customHeight="1" x14ac:dyDescent="0.35">
      <c r="B13" s="163"/>
      <c r="C13" s="2610" t="s">
        <v>10</v>
      </c>
      <c r="D13" s="2611"/>
      <c r="E13" s="2611"/>
      <c r="F13" s="2611"/>
      <c r="G13" s="2611"/>
      <c r="H13" s="2612"/>
      <c r="I13" s="2616" t="s">
        <v>628</v>
      </c>
      <c r="J13" s="2617"/>
      <c r="K13" s="2617"/>
      <c r="L13" s="2617"/>
      <c r="M13" s="2617"/>
      <c r="N13" s="2617"/>
      <c r="O13" s="2617"/>
      <c r="P13" s="2617"/>
      <c r="Q13" s="2617"/>
      <c r="R13" s="2617"/>
      <c r="S13" s="2618"/>
      <c r="T13" s="2622" t="s">
        <v>11</v>
      </c>
      <c r="U13" s="2623"/>
      <c r="V13" s="2623"/>
      <c r="W13" s="2623"/>
      <c r="X13" s="2623"/>
      <c r="Y13" s="2623"/>
      <c r="Z13" s="2623"/>
      <c r="AA13" s="2624"/>
      <c r="AB13" s="165"/>
    </row>
    <row r="14" spans="2:28" ht="21" customHeight="1" thickBot="1" x14ac:dyDescent="0.4">
      <c r="B14" s="163"/>
      <c r="C14" s="2613"/>
      <c r="D14" s="2614"/>
      <c r="E14" s="2614"/>
      <c r="F14" s="2614"/>
      <c r="G14" s="2614"/>
      <c r="H14" s="2615"/>
      <c r="I14" s="2619"/>
      <c r="J14" s="2620"/>
      <c r="K14" s="2620"/>
      <c r="L14" s="2620"/>
      <c r="M14" s="2620"/>
      <c r="N14" s="2620"/>
      <c r="O14" s="2620"/>
      <c r="P14" s="2620"/>
      <c r="Q14" s="2620"/>
      <c r="R14" s="2620"/>
      <c r="S14" s="2621"/>
      <c r="T14" s="2625" t="s">
        <v>65</v>
      </c>
      <c r="U14" s="2626"/>
      <c r="V14" s="2626"/>
      <c r="W14" s="2626"/>
      <c r="X14" s="2626"/>
      <c r="Y14" s="2626"/>
      <c r="Z14" s="2626"/>
      <c r="AA14" s="2627"/>
      <c r="AB14" s="165"/>
    </row>
    <row r="15" spans="2:28" ht="6" customHeight="1" thickBot="1" x14ac:dyDescent="0.4">
      <c r="B15" s="163"/>
      <c r="C15" s="164"/>
      <c r="D15" s="164"/>
      <c r="E15" s="164"/>
      <c r="F15" s="164"/>
      <c r="G15" s="164"/>
      <c r="H15" s="164"/>
      <c r="I15" s="73"/>
      <c r="J15" s="73"/>
      <c r="K15" s="73"/>
      <c r="L15" s="73"/>
      <c r="M15" s="73"/>
      <c r="N15" s="73"/>
      <c r="O15" s="73"/>
      <c r="P15" s="73"/>
      <c r="Q15" s="73"/>
      <c r="R15" s="73"/>
      <c r="S15" s="73"/>
      <c r="T15" s="73"/>
      <c r="U15" s="73"/>
      <c r="V15" s="73"/>
      <c r="W15" s="73"/>
      <c r="X15" s="73"/>
      <c r="Y15" s="73"/>
      <c r="Z15" s="73"/>
      <c r="AA15" s="74"/>
      <c r="AB15" s="165"/>
    </row>
    <row r="16" spans="2:28" ht="23.25" customHeight="1" thickBot="1" x14ac:dyDescent="0.4">
      <c r="B16" s="163"/>
      <c r="C16" s="2628" t="s">
        <v>13</v>
      </c>
      <c r="D16" s="2629"/>
      <c r="E16" s="2629"/>
      <c r="F16" s="2629"/>
      <c r="G16" s="2629"/>
      <c r="H16" s="2630"/>
      <c r="I16" s="985" t="s">
        <v>629</v>
      </c>
      <c r="J16" s="986"/>
      <c r="K16" s="986"/>
      <c r="L16" s="986"/>
      <c r="M16" s="986"/>
      <c r="N16" s="986"/>
      <c r="O16" s="986"/>
      <c r="P16" s="986"/>
      <c r="Q16" s="986"/>
      <c r="R16" s="986"/>
      <c r="S16" s="986"/>
      <c r="T16" s="986"/>
      <c r="U16" s="986"/>
      <c r="V16" s="986"/>
      <c r="W16" s="986"/>
      <c r="X16" s="986"/>
      <c r="Y16" s="986"/>
      <c r="Z16" s="986"/>
      <c r="AA16" s="987"/>
      <c r="AB16" s="165"/>
    </row>
    <row r="17" spans="2:28" ht="6.75" customHeight="1" thickBot="1" x14ac:dyDescent="0.4">
      <c r="B17" s="163"/>
      <c r="C17" s="75"/>
      <c r="D17" s="75"/>
      <c r="E17" s="75"/>
      <c r="F17" s="75"/>
      <c r="G17" s="75"/>
      <c r="H17" s="75"/>
      <c r="I17" s="166"/>
      <c r="J17" s="166"/>
      <c r="K17" s="166"/>
      <c r="L17" s="166"/>
      <c r="M17" s="166"/>
      <c r="N17" s="166"/>
      <c r="O17" s="166"/>
      <c r="P17" s="166"/>
      <c r="Q17" s="166"/>
      <c r="R17" s="166"/>
      <c r="S17" s="166"/>
      <c r="T17" s="166"/>
      <c r="U17" s="166"/>
      <c r="V17" s="166"/>
      <c r="W17" s="166"/>
      <c r="X17" s="166"/>
      <c r="Y17" s="166"/>
      <c r="Z17" s="166"/>
      <c r="AA17" s="99"/>
      <c r="AB17" s="165"/>
    </row>
    <row r="18" spans="2:28" ht="33.75" customHeight="1" thickBot="1" x14ac:dyDescent="0.4">
      <c r="B18" s="163"/>
      <c r="C18" s="2628" t="s">
        <v>67</v>
      </c>
      <c r="D18" s="2629"/>
      <c r="E18" s="2629"/>
      <c r="F18" s="2629"/>
      <c r="G18" s="2629"/>
      <c r="H18" s="2630"/>
      <c r="I18" s="985" t="s">
        <v>630</v>
      </c>
      <c r="J18" s="986"/>
      <c r="K18" s="986"/>
      <c r="L18" s="986"/>
      <c r="M18" s="986"/>
      <c r="N18" s="986"/>
      <c r="O18" s="986"/>
      <c r="P18" s="986"/>
      <c r="Q18" s="986"/>
      <c r="R18" s="986"/>
      <c r="S18" s="986"/>
      <c r="T18" s="986"/>
      <c r="U18" s="986"/>
      <c r="V18" s="986"/>
      <c r="W18" s="986"/>
      <c r="X18" s="986"/>
      <c r="Y18" s="986"/>
      <c r="Z18" s="986"/>
      <c r="AA18" s="987"/>
      <c r="AB18" s="165"/>
    </row>
    <row r="19" spans="2:28" ht="6.75" customHeight="1" thickBot="1" x14ac:dyDescent="0.4">
      <c r="B19" s="163"/>
      <c r="C19" s="162"/>
      <c r="D19" s="162"/>
      <c r="E19" s="162"/>
      <c r="F19" s="162"/>
      <c r="G19" s="162"/>
      <c r="H19" s="162"/>
      <c r="I19" s="166"/>
      <c r="J19" s="166"/>
      <c r="K19" s="166"/>
      <c r="L19" s="166"/>
      <c r="M19" s="166"/>
      <c r="N19" s="166"/>
      <c r="O19" s="166"/>
      <c r="P19" s="166"/>
      <c r="Q19" s="166"/>
      <c r="R19" s="166"/>
      <c r="S19" s="166"/>
      <c r="T19" s="166"/>
      <c r="U19" s="166"/>
      <c r="V19" s="166"/>
      <c r="W19" s="166"/>
      <c r="X19" s="166"/>
      <c r="Y19" s="166"/>
      <c r="Z19" s="166"/>
      <c r="AA19" s="99"/>
      <c r="AB19" s="165"/>
    </row>
    <row r="20" spans="2:28" ht="14.25" customHeight="1" x14ac:dyDescent="0.35">
      <c r="B20" s="163"/>
      <c r="C20" s="1025" t="s">
        <v>17</v>
      </c>
      <c r="D20" s="1026"/>
      <c r="E20" s="1026"/>
      <c r="F20" s="1026"/>
      <c r="G20" s="1026"/>
      <c r="H20" s="2723"/>
      <c r="I20" s="1085" t="s">
        <v>631</v>
      </c>
      <c r="J20" s="1086"/>
      <c r="K20" s="1086"/>
      <c r="L20" s="1087"/>
      <c r="M20" s="2637" t="s">
        <v>18</v>
      </c>
      <c r="N20" s="2638"/>
      <c r="O20" s="2638"/>
      <c r="P20" s="2638"/>
      <c r="Q20" s="2638"/>
      <c r="R20" s="2638"/>
      <c r="S20" s="2639"/>
      <c r="T20" s="2637" t="s">
        <v>19</v>
      </c>
      <c r="U20" s="2638"/>
      <c r="V20" s="2638"/>
      <c r="W20" s="2638"/>
      <c r="X20" s="2638"/>
      <c r="Y20" s="2638"/>
      <c r="Z20" s="2638"/>
      <c r="AA20" s="2639"/>
      <c r="AB20" s="165"/>
    </row>
    <row r="21" spans="2:28" ht="15.75" customHeight="1" thickBot="1" x14ac:dyDescent="0.4">
      <c r="B21" s="163"/>
      <c r="C21" s="1027"/>
      <c r="D21" s="1028"/>
      <c r="E21" s="1028"/>
      <c r="F21" s="1028"/>
      <c r="G21" s="1028"/>
      <c r="H21" s="2724"/>
      <c r="I21" s="1088"/>
      <c r="J21" s="1089"/>
      <c r="K21" s="1089"/>
      <c r="L21" s="1090"/>
      <c r="M21" s="2725" t="s">
        <v>154</v>
      </c>
      <c r="N21" s="2726"/>
      <c r="O21" s="2726"/>
      <c r="P21" s="2726"/>
      <c r="Q21" s="2726"/>
      <c r="R21" s="2726"/>
      <c r="S21" s="2727"/>
      <c r="T21" s="2728" t="s">
        <v>57</v>
      </c>
      <c r="U21" s="2729"/>
      <c r="V21" s="2729"/>
      <c r="W21" s="2729"/>
      <c r="X21" s="2729"/>
      <c r="Y21" s="2729"/>
      <c r="Z21" s="2729"/>
      <c r="AA21" s="2730"/>
      <c r="AB21" s="165"/>
    </row>
    <row r="22" spans="2:28" ht="6.75" customHeight="1" thickBot="1" x14ac:dyDescent="0.4">
      <c r="B22" s="163"/>
      <c r="C22" s="164"/>
      <c r="D22" s="164"/>
      <c r="E22" s="164"/>
      <c r="F22" s="164"/>
      <c r="G22" s="164"/>
      <c r="H22" s="164"/>
      <c r="I22" s="164"/>
      <c r="J22" s="164"/>
      <c r="K22" s="164"/>
      <c r="L22" s="164"/>
      <c r="M22" s="164"/>
      <c r="N22" s="164"/>
      <c r="O22" s="164"/>
      <c r="P22" s="164"/>
      <c r="Q22" s="164"/>
      <c r="R22" s="164"/>
      <c r="S22" s="164"/>
      <c r="T22" s="164"/>
      <c r="U22" s="164"/>
      <c r="V22" s="164"/>
      <c r="W22" s="164"/>
      <c r="X22" s="164"/>
      <c r="Y22" s="164"/>
      <c r="Z22" s="164"/>
      <c r="AA22" s="72"/>
      <c r="AB22" s="165"/>
    </row>
    <row r="23" spans="2:28" ht="23.25" customHeight="1" x14ac:dyDescent="0.35">
      <c r="B23" s="163"/>
      <c r="C23" s="2607" t="s">
        <v>22</v>
      </c>
      <c r="D23" s="2608"/>
      <c r="E23" s="2608"/>
      <c r="F23" s="2608"/>
      <c r="G23" s="2608"/>
      <c r="H23" s="2608"/>
      <c r="I23" s="2609"/>
      <c r="J23" s="2607" t="s">
        <v>23</v>
      </c>
      <c r="K23" s="2608"/>
      <c r="L23" s="2608"/>
      <c r="M23" s="2608"/>
      <c r="N23" s="2608"/>
      <c r="O23" s="2608"/>
      <c r="P23" s="2609"/>
      <c r="Q23" s="2607" t="s">
        <v>24</v>
      </c>
      <c r="R23" s="2608"/>
      <c r="S23" s="2608"/>
      <c r="T23" s="2608"/>
      <c r="U23" s="2608"/>
      <c r="V23" s="2608"/>
      <c r="W23" s="2608"/>
      <c r="X23" s="2608"/>
      <c r="Y23" s="2608"/>
      <c r="Z23" s="2608"/>
      <c r="AA23" s="2609"/>
      <c r="AB23" s="165"/>
    </row>
    <row r="24" spans="2:28" ht="31.5" customHeight="1" thickBot="1" x14ac:dyDescent="0.4">
      <c r="B24" s="163"/>
      <c r="C24" s="2731" t="s">
        <v>632</v>
      </c>
      <c r="D24" s="2732"/>
      <c r="E24" s="2732"/>
      <c r="F24" s="2732"/>
      <c r="G24" s="2732"/>
      <c r="H24" s="2732"/>
      <c r="I24" s="2733"/>
      <c r="J24" s="2731" t="s">
        <v>633</v>
      </c>
      <c r="K24" s="2732"/>
      <c r="L24" s="2732"/>
      <c r="M24" s="2732"/>
      <c r="N24" s="2732"/>
      <c r="O24" s="2732"/>
      <c r="P24" s="2733"/>
      <c r="Q24" s="2725" t="s">
        <v>634</v>
      </c>
      <c r="R24" s="2726"/>
      <c r="S24" s="2726"/>
      <c r="T24" s="2726"/>
      <c r="U24" s="2726"/>
      <c r="V24" s="2726"/>
      <c r="W24" s="2726"/>
      <c r="X24" s="2726"/>
      <c r="Y24" s="2726"/>
      <c r="Z24" s="2726"/>
      <c r="AA24" s="2727"/>
      <c r="AB24" s="165"/>
    </row>
    <row r="25" spans="2:28" ht="7.5" customHeight="1" thickBot="1" x14ac:dyDescent="0.4">
      <c r="B25" s="163"/>
      <c r="C25" s="164"/>
      <c r="D25" s="164"/>
      <c r="E25" s="164"/>
      <c r="F25" s="164"/>
      <c r="G25" s="164"/>
      <c r="H25" s="164"/>
      <c r="I25" s="164"/>
      <c r="J25" s="164"/>
      <c r="K25" s="164"/>
      <c r="L25" s="164"/>
      <c r="M25" s="164"/>
      <c r="N25" s="164"/>
      <c r="O25" s="164"/>
      <c r="P25" s="164"/>
      <c r="Q25" s="164"/>
      <c r="R25" s="164"/>
      <c r="S25" s="164"/>
      <c r="T25" s="164"/>
      <c r="U25" s="164"/>
      <c r="V25" s="164"/>
      <c r="W25" s="164"/>
      <c r="X25" s="164"/>
      <c r="Y25" s="164"/>
      <c r="Z25" s="164"/>
      <c r="AA25" s="72"/>
      <c r="AB25" s="165"/>
    </row>
    <row r="26" spans="2:28" ht="26.25" customHeight="1" thickBot="1" x14ac:dyDescent="0.4">
      <c r="B26" s="163"/>
      <c r="C26" s="2628" t="s">
        <v>26</v>
      </c>
      <c r="D26" s="2629"/>
      <c r="E26" s="2629"/>
      <c r="F26" s="2629"/>
      <c r="G26" s="2629"/>
      <c r="H26" s="2630"/>
      <c r="I26" s="985" t="s">
        <v>635</v>
      </c>
      <c r="J26" s="986"/>
      <c r="K26" s="986"/>
      <c r="L26" s="986"/>
      <c r="M26" s="986"/>
      <c r="N26" s="986"/>
      <c r="O26" s="986"/>
      <c r="P26" s="986"/>
      <c r="Q26" s="986"/>
      <c r="R26" s="986"/>
      <c r="S26" s="986"/>
      <c r="T26" s="986"/>
      <c r="U26" s="986"/>
      <c r="V26" s="986"/>
      <c r="W26" s="986"/>
      <c r="X26" s="986"/>
      <c r="Y26" s="986"/>
      <c r="Z26" s="986"/>
      <c r="AA26" s="987"/>
      <c r="AB26" s="165"/>
    </row>
    <row r="27" spans="2:28" ht="6" customHeight="1" thickBot="1" x14ac:dyDescent="0.4">
      <c r="B27" s="163"/>
      <c r="C27" s="162"/>
      <c r="D27" s="162"/>
      <c r="E27" s="162"/>
      <c r="F27" s="162"/>
      <c r="G27" s="162"/>
      <c r="H27" s="162"/>
      <c r="I27" s="166"/>
      <c r="J27" s="166"/>
      <c r="K27" s="166"/>
      <c r="L27" s="166"/>
      <c r="M27" s="166"/>
      <c r="N27" s="166"/>
      <c r="O27" s="166"/>
      <c r="P27" s="166"/>
      <c r="Q27" s="166"/>
      <c r="R27" s="166"/>
      <c r="S27" s="166"/>
      <c r="T27" s="166"/>
      <c r="U27" s="166"/>
      <c r="V27" s="166"/>
      <c r="W27" s="166"/>
      <c r="X27" s="166"/>
      <c r="Y27" s="166"/>
      <c r="Z27" s="166"/>
      <c r="AA27" s="99"/>
      <c r="AB27" s="165"/>
    </row>
    <row r="28" spans="2:28" ht="30.75" customHeight="1" thickBot="1" x14ac:dyDescent="0.4">
      <c r="B28" s="163"/>
      <c r="C28" s="2628" t="s">
        <v>28</v>
      </c>
      <c r="D28" s="2629"/>
      <c r="E28" s="2629"/>
      <c r="F28" s="2629"/>
      <c r="G28" s="2629"/>
      <c r="H28" s="2630"/>
      <c r="I28" s="1073">
        <v>0.9</v>
      </c>
      <c r="J28" s="1075"/>
      <c r="K28" s="2677" t="s">
        <v>29</v>
      </c>
      <c r="L28" s="2678"/>
      <c r="M28" s="2678"/>
      <c r="N28" s="2679"/>
      <c r="O28" s="985" t="s">
        <v>30</v>
      </c>
      <c r="P28" s="986"/>
      <c r="Q28" s="986"/>
      <c r="R28" s="987"/>
      <c r="S28" s="70" t="s">
        <v>32</v>
      </c>
      <c r="T28" s="985" t="s">
        <v>31</v>
      </c>
      <c r="U28" s="986"/>
      <c r="V28" s="987"/>
      <c r="W28" s="169"/>
      <c r="X28" s="1360" t="s">
        <v>33</v>
      </c>
      <c r="Y28" s="1361"/>
      <c r="Z28" s="1362"/>
      <c r="AA28" s="128"/>
      <c r="AB28" s="165"/>
    </row>
    <row r="29" spans="2:28" ht="6.75" customHeight="1" thickBot="1" x14ac:dyDescent="0.4">
      <c r="B29" s="163"/>
      <c r="C29" s="164"/>
      <c r="D29" s="164"/>
      <c r="E29" s="164"/>
      <c r="F29" s="164"/>
      <c r="G29" s="164"/>
      <c r="H29" s="164"/>
      <c r="I29" s="164"/>
      <c r="J29" s="164"/>
      <c r="K29" s="164"/>
      <c r="L29" s="164"/>
      <c r="M29" s="164"/>
      <c r="N29" s="164"/>
      <c r="O29" s="164"/>
      <c r="P29" s="164"/>
      <c r="Q29" s="164"/>
      <c r="R29" s="164"/>
      <c r="S29" s="164"/>
      <c r="T29" s="164"/>
      <c r="U29" s="164"/>
      <c r="V29" s="164"/>
      <c r="W29" s="164"/>
      <c r="X29" s="164"/>
      <c r="Y29" s="164"/>
      <c r="Z29" s="164"/>
      <c r="AA29" s="72"/>
      <c r="AB29" s="165"/>
    </row>
    <row r="30" spans="2:28" ht="15" customHeight="1" x14ac:dyDescent="0.35">
      <c r="B30" s="163"/>
      <c r="C30" s="996" t="s">
        <v>34</v>
      </c>
      <c r="D30" s="997"/>
      <c r="E30" s="997"/>
      <c r="F30" s="997"/>
      <c r="G30" s="997"/>
      <c r="H30" s="997"/>
      <c r="I30" s="997"/>
      <c r="J30" s="998"/>
      <c r="K30" s="2683" t="s">
        <v>35</v>
      </c>
      <c r="L30" s="2684"/>
      <c r="M30" s="2684"/>
      <c r="N30" s="2684"/>
      <c r="O30" s="2684"/>
      <c r="P30" s="2684"/>
      <c r="Q30" s="2684"/>
      <c r="R30" s="2685"/>
      <c r="S30" s="1008" t="s">
        <v>36</v>
      </c>
      <c r="T30" s="2686"/>
      <c r="U30" s="2686"/>
      <c r="V30" s="2686"/>
      <c r="W30" s="2687"/>
      <c r="X30" s="2688" t="s">
        <v>37</v>
      </c>
      <c r="Y30" s="2689"/>
      <c r="Z30" s="2689"/>
      <c r="AA30" s="2690"/>
      <c r="AB30" s="165"/>
    </row>
    <row r="31" spans="2:28" ht="14.25" customHeight="1" x14ac:dyDescent="0.35">
      <c r="B31" s="163"/>
      <c r="C31" s="999"/>
      <c r="D31" s="2682"/>
      <c r="E31" s="2682"/>
      <c r="F31" s="2682"/>
      <c r="G31" s="2682"/>
      <c r="H31" s="2682"/>
      <c r="I31" s="2682"/>
      <c r="J31" s="1001"/>
      <c r="K31" s="2691" t="s">
        <v>38</v>
      </c>
      <c r="L31" s="2692"/>
      <c r="M31" s="2692"/>
      <c r="N31" s="2693"/>
      <c r="O31" s="2694" t="s">
        <v>39</v>
      </c>
      <c r="P31" s="2692"/>
      <c r="Q31" s="2692"/>
      <c r="R31" s="2693"/>
      <c r="S31" s="2694" t="s">
        <v>38</v>
      </c>
      <c r="T31" s="2693"/>
      <c r="U31" s="2694" t="s">
        <v>39</v>
      </c>
      <c r="V31" s="2692"/>
      <c r="W31" s="2693"/>
      <c r="X31" s="2694" t="s">
        <v>38</v>
      </c>
      <c r="Y31" s="2693"/>
      <c r="Z31" s="2694" t="s">
        <v>39</v>
      </c>
      <c r="AA31" s="2695"/>
      <c r="AB31" s="165"/>
    </row>
    <row r="32" spans="2:28" ht="15" customHeight="1" thickBot="1" x14ac:dyDescent="0.4">
      <c r="B32" s="163"/>
      <c r="C32" s="1002"/>
      <c r="D32" s="1003"/>
      <c r="E32" s="1003"/>
      <c r="F32" s="1003"/>
      <c r="G32" s="1003"/>
      <c r="H32" s="1003"/>
      <c r="I32" s="1003"/>
      <c r="J32" s="1004"/>
      <c r="K32" s="2696">
        <v>0</v>
      </c>
      <c r="L32" s="2697"/>
      <c r="M32" s="2697"/>
      <c r="N32" s="2698"/>
      <c r="O32" s="2699">
        <v>0.79900000000000004</v>
      </c>
      <c r="P32" s="2700"/>
      <c r="Q32" s="2700"/>
      <c r="R32" s="2701"/>
      <c r="S32" s="2680">
        <v>0.8</v>
      </c>
      <c r="T32" s="2698"/>
      <c r="U32" s="2699">
        <v>0.89900000000000002</v>
      </c>
      <c r="V32" s="2700"/>
      <c r="W32" s="2701"/>
      <c r="X32" s="2680">
        <v>0.9</v>
      </c>
      <c r="Y32" s="2698"/>
      <c r="Z32" s="2680">
        <v>1</v>
      </c>
      <c r="AA32" s="2681"/>
      <c r="AB32" s="165"/>
    </row>
    <row r="33" spans="2:32" ht="6.75" customHeight="1" thickBot="1" x14ac:dyDescent="0.4">
      <c r="B33" s="163"/>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72"/>
      <c r="AB33" s="165"/>
    </row>
    <row r="34" spans="2:32" s="167" customFormat="1" ht="15.75" customHeight="1" x14ac:dyDescent="0.35">
      <c r="B34" s="168"/>
      <c r="C34" s="2708" t="s">
        <v>40</v>
      </c>
      <c r="D34" s="2709"/>
      <c r="E34" s="2709"/>
      <c r="F34" s="2709"/>
      <c r="G34" s="2709"/>
      <c r="H34" s="2709"/>
      <c r="I34" s="2709"/>
      <c r="J34" s="2709"/>
      <c r="K34" s="2709"/>
      <c r="L34" s="2709"/>
      <c r="M34" s="2709"/>
      <c r="N34" s="2709"/>
      <c r="O34" s="2709"/>
      <c r="P34" s="2709"/>
      <c r="Q34" s="2709"/>
      <c r="R34" s="2709"/>
      <c r="S34" s="2709"/>
      <c r="T34" s="2709"/>
      <c r="U34" s="2709"/>
      <c r="V34" s="2709"/>
      <c r="W34" s="2709"/>
      <c r="X34" s="2709"/>
      <c r="Y34" s="2709"/>
      <c r="Z34" s="2709"/>
      <c r="AA34" s="2710"/>
      <c r="AB34" s="165"/>
    </row>
    <row r="35" spans="2:32" s="167" customFormat="1" ht="50.25" customHeight="1" x14ac:dyDescent="0.35">
      <c r="B35" s="168"/>
      <c r="C35" s="2711" t="s">
        <v>41</v>
      </c>
      <c r="D35" s="2712"/>
      <c r="E35" s="2712"/>
      <c r="F35" s="2712"/>
      <c r="G35" s="2713"/>
      <c r="H35" s="76" t="s">
        <v>636</v>
      </c>
      <c r="I35" s="76" t="s">
        <v>637</v>
      </c>
      <c r="J35" s="76" t="s">
        <v>638</v>
      </c>
      <c r="K35" s="2714" t="s">
        <v>43</v>
      </c>
      <c r="L35" s="2715"/>
      <c r="M35" s="2715"/>
      <c r="N35" s="2715"/>
      <c r="O35" s="2715"/>
      <c r="P35" s="2715"/>
      <c r="Q35" s="2715"/>
      <c r="R35" s="2715"/>
      <c r="S35" s="2715"/>
      <c r="T35" s="2715"/>
      <c r="U35" s="2715"/>
      <c r="V35" s="2715"/>
      <c r="W35" s="2715"/>
      <c r="X35" s="2715"/>
      <c r="Y35" s="2715"/>
      <c r="Z35" s="2715"/>
      <c r="AA35" s="2716"/>
      <c r="AB35" s="165"/>
    </row>
    <row r="36" spans="2:32" s="167" customFormat="1" ht="122" customHeight="1" x14ac:dyDescent="0.35">
      <c r="B36" s="168"/>
      <c r="C36" s="2717" t="s">
        <v>197</v>
      </c>
      <c r="D36" s="2718"/>
      <c r="E36" s="2718"/>
      <c r="F36" s="2718"/>
      <c r="G36" s="2719"/>
      <c r="H36" s="77">
        <v>25</v>
      </c>
      <c r="I36" s="77">
        <v>28</v>
      </c>
      <c r="J36" s="78">
        <f>+H36/I36</f>
        <v>0.8928571428571429</v>
      </c>
      <c r="K36" s="2720" t="s">
        <v>639</v>
      </c>
      <c r="L36" s="2721"/>
      <c r="M36" s="2721"/>
      <c r="N36" s="2721"/>
      <c r="O36" s="2721"/>
      <c r="P36" s="2721"/>
      <c r="Q36" s="2721"/>
      <c r="R36" s="2721"/>
      <c r="S36" s="2721"/>
      <c r="T36" s="2721"/>
      <c r="U36" s="2721"/>
      <c r="V36" s="2721"/>
      <c r="W36" s="2721"/>
      <c r="X36" s="2721"/>
      <c r="Y36" s="2721"/>
      <c r="Z36" s="2721"/>
      <c r="AA36" s="2722"/>
      <c r="AB36" s="165"/>
      <c r="AF36" s="129"/>
    </row>
    <row r="37" spans="2:32" s="187" customFormat="1" ht="122.15" customHeight="1" x14ac:dyDescent="0.35">
      <c r="B37" s="186"/>
      <c r="C37" s="2706" t="s">
        <v>200</v>
      </c>
      <c r="D37" s="2707"/>
      <c r="E37" s="2707"/>
      <c r="F37" s="2707"/>
      <c r="G37" s="2707"/>
      <c r="H37" s="77">
        <v>18</v>
      </c>
      <c r="I37" s="77">
        <v>18</v>
      </c>
      <c r="J37" s="78">
        <f>+H37/I37</f>
        <v>1</v>
      </c>
      <c r="K37" s="1108" t="s">
        <v>796</v>
      </c>
      <c r="L37" s="1108"/>
      <c r="M37" s="1108"/>
      <c r="N37" s="1108"/>
      <c r="O37" s="1108"/>
      <c r="P37" s="1108"/>
      <c r="Q37" s="1108"/>
      <c r="R37" s="1108"/>
      <c r="S37" s="1108"/>
      <c r="T37" s="1108"/>
      <c r="U37" s="1108"/>
      <c r="V37" s="1108"/>
      <c r="W37" s="1108"/>
      <c r="X37" s="1108"/>
      <c r="Y37" s="1108"/>
      <c r="Z37" s="1108"/>
      <c r="AA37" s="1109"/>
      <c r="AB37" s="185"/>
      <c r="AF37" s="129"/>
    </row>
    <row r="38" spans="2:32" s="187" customFormat="1" ht="147.75" customHeight="1" x14ac:dyDescent="0.35">
      <c r="B38" s="186"/>
      <c r="C38" s="2706" t="s">
        <v>200</v>
      </c>
      <c r="D38" s="2707"/>
      <c r="E38" s="2707"/>
      <c r="F38" s="2707"/>
      <c r="G38" s="2707"/>
      <c r="H38" s="77"/>
      <c r="I38" s="77"/>
      <c r="J38" s="78"/>
      <c r="K38" s="1108"/>
      <c r="L38" s="1108"/>
      <c r="M38" s="1108"/>
      <c r="N38" s="1108"/>
      <c r="O38" s="1108"/>
      <c r="P38" s="1108"/>
      <c r="Q38" s="1108"/>
      <c r="R38" s="1108"/>
      <c r="S38" s="1108"/>
      <c r="T38" s="1108"/>
      <c r="U38" s="1108"/>
      <c r="V38" s="1108"/>
      <c r="W38" s="1108"/>
      <c r="X38" s="1108"/>
      <c r="Y38" s="1108"/>
      <c r="Z38" s="1108"/>
      <c r="AA38" s="1109"/>
      <c r="AB38" s="185"/>
      <c r="AE38" s="129"/>
      <c r="AF38" s="129"/>
    </row>
    <row r="39" spans="2:32" s="187" customFormat="1" ht="108" customHeight="1" x14ac:dyDescent="0.35">
      <c r="B39" s="186"/>
      <c r="C39" s="2706" t="s">
        <v>640</v>
      </c>
      <c r="D39" s="2707"/>
      <c r="E39" s="2707"/>
      <c r="F39" s="2707"/>
      <c r="G39" s="2707"/>
      <c r="H39" s="77"/>
      <c r="I39" s="77"/>
      <c r="J39" s="78"/>
      <c r="K39" s="1108"/>
      <c r="L39" s="1108"/>
      <c r="M39" s="1108"/>
      <c r="N39" s="1108"/>
      <c r="O39" s="1108"/>
      <c r="P39" s="1108"/>
      <c r="Q39" s="1108"/>
      <c r="R39" s="1108"/>
      <c r="S39" s="1108"/>
      <c r="T39" s="1108"/>
      <c r="U39" s="1108"/>
      <c r="V39" s="1108"/>
      <c r="W39" s="1108"/>
      <c r="X39" s="1108"/>
      <c r="Y39" s="1108"/>
      <c r="Z39" s="1108"/>
      <c r="AA39" s="1109"/>
      <c r="AB39" s="185"/>
    </row>
    <row r="40" spans="2:32" s="187" customFormat="1" ht="134.25" customHeight="1" thickBot="1" x14ac:dyDescent="0.4">
      <c r="B40" s="186"/>
      <c r="C40" s="2706" t="s">
        <v>202</v>
      </c>
      <c r="D40" s="2707"/>
      <c r="E40" s="2707"/>
      <c r="F40" s="2707"/>
      <c r="G40" s="2707"/>
      <c r="H40" s="79"/>
      <c r="I40" s="79"/>
      <c r="J40" s="78"/>
      <c r="K40" s="1108"/>
      <c r="L40" s="1108"/>
      <c r="M40" s="1108"/>
      <c r="N40" s="1108"/>
      <c r="O40" s="1108"/>
      <c r="P40" s="1108"/>
      <c r="Q40" s="1108"/>
      <c r="R40" s="1108"/>
      <c r="S40" s="1108"/>
      <c r="T40" s="1108"/>
      <c r="U40" s="1108"/>
      <c r="V40" s="1108"/>
      <c r="W40" s="1108"/>
      <c r="X40" s="1108"/>
      <c r="Y40" s="1108"/>
      <c r="Z40" s="1108"/>
      <c r="AA40" s="1109"/>
      <c r="AB40" s="185"/>
    </row>
    <row r="41" spans="2:32" s="187" customFormat="1" ht="25.5" customHeight="1" thickTop="1" thickBot="1" x14ac:dyDescent="0.4">
      <c r="B41" s="186"/>
      <c r="C41" s="2670" t="s">
        <v>641</v>
      </c>
      <c r="D41" s="2671"/>
      <c r="E41" s="2671"/>
      <c r="F41" s="2671"/>
      <c r="G41" s="2671"/>
      <c r="H41" s="80">
        <f>SUM(H37:H40)</f>
        <v>18</v>
      </c>
      <c r="I41" s="80">
        <f>SUM(I37:I40)</f>
        <v>18</v>
      </c>
      <c r="J41" s="81">
        <f>+H41/I41</f>
        <v>1</v>
      </c>
      <c r="K41" s="2672"/>
      <c r="L41" s="2672"/>
      <c r="M41" s="2672"/>
      <c r="N41" s="2672"/>
      <c r="O41" s="2672"/>
      <c r="P41" s="2672"/>
      <c r="Q41" s="2672"/>
      <c r="R41" s="2672"/>
      <c r="S41" s="2672"/>
      <c r="T41" s="2672"/>
      <c r="U41" s="2672"/>
      <c r="V41" s="2672"/>
      <c r="W41" s="2672"/>
      <c r="X41" s="2672"/>
      <c r="Y41" s="2672"/>
      <c r="Z41" s="2672"/>
      <c r="AA41" s="2673"/>
      <c r="AB41" s="185"/>
    </row>
    <row r="42" spans="2:32" s="187" customFormat="1" ht="4.5" customHeight="1" thickBot="1" x14ac:dyDescent="0.4">
      <c r="B42" s="186"/>
      <c r="C42" s="184"/>
      <c r="D42" s="184"/>
      <c r="E42" s="184"/>
      <c r="F42" s="184"/>
      <c r="G42" s="184"/>
      <c r="H42" s="188"/>
      <c r="I42" s="188"/>
      <c r="J42" s="64"/>
      <c r="K42" s="184"/>
      <c r="L42" s="184"/>
      <c r="M42" s="184"/>
      <c r="N42" s="184"/>
      <c r="O42" s="184"/>
      <c r="P42" s="184"/>
      <c r="Q42" s="184"/>
      <c r="R42" s="184"/>
      <c r="S42" s="184"/>
      <c r="T42" s="184"/>
      <c r="U42" s="184"/>
      <c r="V42" s="184"/>
      <c r="W42" s="184"/>
      <c r="X42" s="184"/>
      <c r="Y42" s="184"/>
      <c r="Z42" s="184"/>
      <c r="AA42" s="184"/>
      <c r="AB42" s="185"/>
    </row>
    <row r="43" spans="2:32" s="187" customFormat="1" x14ac:dyDescent="0.35">
      <c r="B43" s="186"/>
      <c r="C43" s="1031" t="s">
        <v>47</v>
      </c>
      <c r="D43" s="1059"/>
      <c r="E43" s="1059"/>
      <c r="F43" s="1059"/>
      <c r="G43" s="1059"/>
      <c r="H43" s="1059"/>
      <c r="I43" s="1059"/>
      <c r="J43" s="1059"/>
      <c r="K43" s="1059"/>
      <c r="L43" s="1059"/>
      <c r="M43" s="1059"/>
      <c r="N43" s="1059"/>
      <c r="O43" s="1059"/>
      <c r="P43" s="1059"/>
      <c r="Q43" s="1059"/>
      <c r="R43" s="1059"/>
      <c r="S43" s="1059"/>
      <c r="T43" s="1059"/>
      <c r="U43" s="1059"/>
      <c r="V43" s="1059"/>
      <c r="W43" s="1059"/>
      <c r="X43" s="1059"/>
      <c r="Y43" s="1059"/>
      <c r="Z43" s="1059"/>
      <c r="AA43" s="1032"/>
      <c r="AB43" s="185"/>
    </row>
    <row r="44" spans="2:32" s="187" customFormat="1" ht="15" customHeight="1" thickBot="1" x14ac:dyDescent="0.4">
      <c r="B44" s="183"/>
      <c r="C44" s="2674"/>
      <c r="D44" s="2675"/>
      <c r="E44" s="2675"/>
      <c r="F44" s="2675"/>
      <c r="G44" s="2675"/>
      <c r="H44" s="2675"/>
      <c r="I44" s="2675"/>
      <c r="J44" s="2675"/>
      <c r="K44" s="2675"/>
      <c r="L44" s="2675"/>
      <c r="M44" s="2675"/>
      <c r="N44" s="2675"/>
      <c r="O44" s="2675"/>
      <c r="P44" s="2675"/>
      <c r="Q44" s="2675"/>
      <c r="R44" s="2675"/>
      <c r="S44" s="2675"/>
      <c r="T44" s="2675"/>
      <c r="U44" s="2675"/>
      <c r="V44" s="2675"/>
      <c r="W44" s="2675"/>
      <c r="X44" s="2675"/>
      <c r="Y44" s="2675"/>
      <c r="Z44" s="2675"/>
      <c r="AA44" s="2676"/>
      <c r="AB44" s="185"/>
    </row>
    <row r="45" spans="2:32" s="187" customFormat="1" ht="165" customHeight="1" thickBot="1" x14ac:dyDescent="0.4">
      <c r="B45" s="183"/>
      <c r="C45" s="1070" t="s">
        <v>71</v>
      </c>
      <c r="D45" s="1071"/>
      <c r="E45" s="1071"/>
      <c r="F45" s="1071"/>
      <c r="G45" s="1071"/>
      <c r="H45" s="1071"/>
      <c r="I45" s="1071"/>
      <c r="J45" s="1071"/>
      <c r="K45" s="1071"/>
      <c r="L45" s="1071"/>
      <c r="M45" s="1071"/>
      <c r="N45" s="1071"/>
      <c r="O45" s="1071"/>
      <c r="P45" s="1071"/>
      <c r="Q45" s="1071"/>
      <c r="R45" s="1071"/>
      <c r="S45" s="1071"/>
      <c r="T45" s="1071"/>
      <c r="U45" s="1071"/>
      <c r="V45" s="1071"/>
      <c r="W45" s="1071"/>
      <c r="X45" s="1071"/>
      <c r="Y45" s="1071"/>
      <c r="Z45" s="1071"/>
      <c r="AA45" s="1072"/>
      <c r="AB45" s="185"/>
    </row>
    <row r="46" spans="2:32" s="182" customFormat="1" ht="7.5" customHeight="1" x14ac:dyDescent="0.35">
      <c r="B46" s="189"/>
      <c r="C46" s="190"/>
      <c r="D46" s="190"/>
      <c r="E46" s="190"/>
      <c r="F46" s="190"/>
      <c r="G46" s="190"/>
      <c r="H46" s="190"/>
      <c r="I46" s="190"/>
      <c r="J46" s="190"/>
      <c r="K46" s="190"/>
      <c r="L46" s="190"/>
      <c r="M46" s="190"/>
      <c r="N46" s="190"/>
      <c r="O46" s="190"/>
      <c r="P46" s="190"/>
      <c r="Q46" s="190"/>
      <c r="R46" s="190"/>
      <c r="S46" s="190"/>
      <c r="T46" s="190"/>
      <c r="U46" s="190"/>
      <c r="V46" s="190"/>
      <c r="W46" s="190"/>
      <c r="X46" s="190"/>
      <c r="Y46" s="190"/>
      <c r="Z46" s="190"/>
      <c r="AA46" s="190"/>
      <c r="AB46" s="191"/>
    </row>
    <row r="47" spans="2:32" s="182" customFormat="1" ht="8.25" customHeight="1" thickBot="1" x14ac:dyDescent="0.4">
      <c r="B47" s="173"/>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174"/>
    </row>
    <row r="48" spans="2:32" s="182" customFormat="1" ht="45.75" customHeight="1" x14ac:dyDescent="0.35">
      <c r="B48" s="192"/>
      <c r="C48" s="2702" t="s">
        <v>41</v>
      </c>
      <c r="D48" s="2703"/>
      <c r="E48" s="2703"/>
      <c r="F48" s="2703"/>
      <c r="G48" s="2703"/>
      <c r="H48" s="2703" t="s">
        <v>60</v>
      </c>
      <c r="I48" s="2703"/>
      <c r="J48" s="2703" t="s">
        <v>48</v>
      </c>
      <c r="K48" s="2703"/>
      <c r="L48" s="2703"/>
      <c r="M48" s="2703"/>
      <c r="N48" s="2703" t="s">
        <v>49</v>
      </c>
      <c r="O48" s="2703"/>
      <c r="P48" s="2703"/>
      <c r="Q48" s="2703"/>
      <c r="R48" s="2703"/>
      <c r="S48" s="2703"/>
      <c r="T48" s="2703"/>
      <c r="U48" s="2703"/>
      <c r="V48" s="2704" t="s">
        <v>50</v>
      </c>
      <c r="W48" s="2704"/>
      <c r="X48" s="2704"/>
      <c r="Y48" s="2704"/>
      <c r="Z48" s="2704"/>
      <c r="AA48" s="2705"/>
      <c r="AB48" s="180"/>
    </row>
    <row r="49" spans="1:29" s="182" customFormat="1" ht="122.25" customHeight="1" x14ac:dyDescent="0.35">
      <c r="B49" s="181"/>
      <c r="C49" s="2665" t="s">
        <v>369</v>
      </c>
      <c r="D49" s="2666"/>
      <c r="E49" s="2666"/>
      <c r="F49" s="2666"/>
      <c r="G49" s="2666"/>
      <c r="H49" s="1165">
        <v>0.97</v>
      </c>
      <c r="I49" s="1120"/>
      <c r="J49" s="1165">
        <v>1</v>
      </c>
      <c r="K49" s="1120"/>
      <c r="L49" s="1120"/>
      <c r="M49" s="1120"/>
      <c r="N49" s="1190" t="s">
        <v>770</v>
      </c>
      <c r="O49" s="1191"/>
      <c r="P49" s="1191"/>
      <c r="Q49" s="1191"/>
      <c r="R49" s="1191"/>
      <c r="S49" s="1191"/>
      <c r="T49" s="1191"/>
      <c r="U49" s="1192"/>
      <c r="V49" s="1190" t="s">
        <v>771</v>
      </c>
      <c r="W49" s="1191"/>
      <c r="X49" s="1191"/>
      <c r="Y49" s="1191"/>
      <c r="Z49" s="1191"/>
      <c r="AA49" s="1192"/>
      <c r="AB49" s="180"/>
    </row>
    <row r="50" spans="1:29" s="182" customFormat="1" ht="53.25" hidden="1" customHeight="1" x14ac:dyDescent="0.35">
      <c r="B50" s="192"/>
      <c r="C50" s="2665" t="s">
        <v>200</v>
      </c>
      <c r="D50" s="2669"/>
      <c r="E50" s="2669"/>
      <c r="F50" s="2669"/>
      <c r="G50" s="2669"/>
      <c r="H50" s="1165"/>
      <c r="I50" s="1120"/>
      <c r="J50" s="1165"/>
      <c r="K50" s="1120"/>
      <c r="L50" s="1120"/>
      <c r="M50" s="1120"/>
      <c r="N50" s="2668"/>
      <c r="O50" s="2668"/>
      <c r="P50" s="2668"/>
      <c r="Q50" s="2668"/>
      <c r="R50" s="2668"/>
      <c r="S50" s="2668"/>
      <c r="T50" s="2668"/>
      <c r="U50" s="2668"/>
      <c r="V50" s="2663"/>
      <c r="W50" s="2663"/>
      <c r="X50" s="2663"/>
      <c r="Y50" s="2663"/>
      <c r="Z50" s="2663"/>
      <c r="AA50" s="2664"/>
      <c r="AB50" s="193"/>
    </row>
    <row r="51" spans="1:29" s="182" customFormat="1" ht="52.5" hidden="1" customHeight="1" x14ac:dyDescent="0.35">
      <c r="B51" s="192"/>
      <c r="C51" s="2665" t="s">
        <v>201</v>
      </c>
      <c r="D51" s="2666"/>
      <c r="E51" s="2666"/>
      <c r="F51" s="2666"/>
      <c r="G51" s="2666"/>
      <c r="H51" s="1165"/>
      <c r="I51" s="1120"/>
      <c r="J51" s="2667"/>
      <c r="K51" s="1044"/>
      <c r="L51" s="1044"/>
      <c r="M51" s="1044"/>
      <c r="N51" s="2663"/>
      <c r="O51" s="2663"/>
      <c r="P51" s="2663"/>
      <c r="Q51" s="2663"/>
      <c r="R51" s="2663"/>
      <c r="S51" s="2663"/>
      <c r="T51" s="2663"/>
      <c r="U51" s="2663"/>
      <c r="V51" s="2663"/>
      <c r="W51" s="2663"/>
      <c r="X51" s="2663"/>
      <c r="Y51" s="2663"/>
      <c r="Z51" s="2663"/>
      <c r="AA51" s="2664"/>
      <c r="AB51" s="193"/>
    </row>
    <row r="52" spans="1:29" s="182" customFormat="1" ht="52.5" hidden="1" customHeight="1" thickBot="1" x14ac:dyDescent="0.4">
      <c r="B52" s="192"/>
      <c r="C52" s="2659" t="s">
        <v>202</v>
      </c>
      <c r="D52" s="2660"/>
      <c r="E52" s="2660"/>
      <c r="F52" s="2660"/>
      <c r="G52" s="2660"/>
      <c r="H52" s="2661"/>
      <c r="I52" s="1046"/>
      <c r="J52" s="2661"/>
      <c r="K52" s="1046"/>
      <c r="L52" s="1046"/>
      <c r="M52" s="1046"/>
      <c r="N52" s="2662"/>
      <c r="O52" s="2662"/>
      <c r="P52" s="2662"/>
      <c r="Q52" s="2662"/>
      <c r="R52" s="2662"/>
      <c r="S52" s="2662"/>
      <c r="T52" s="2662"/>
      <c r="U52" s="2662"/>
      <c r="V52" s="2663"/>
      <c r="W52" s="2663"/>
      <c r="X52" s="2663"/>
      <c r="Y52" s="2663"/>
      <c r="Z52" s="2663"/>
      <c r="AA52" s="2664"/>
      <c r="AB52" s="193"/>
    </row>
    <row r="53" spans="1:29" s="182" customFormat="1" ht="6" customHeight="1" x14ac:dyDescent="0.35">
      <c r="B53" s="175"/>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76"/>
    </row>
    <row r="54" spans="1:29" s="182" customFormat="1" ht="8.25" customHeight="1" x14ac:dyDescent="0.35"/>
    <row r="55" spans="1:29" s="107" customFormat="1" x14ac:dyDescent="0.35">
      <c r="A55" s="182"/>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82"/>
    </row>
    <row r="56" spans="1:29" s="107" customFormat="1" x14ac:dyDescent="0.35">
      <c r="A56" s="182"/>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82"/>
    </row>
    <row r="57" spans="1:29" s="107" customFormat="1" ht="15" customHeight="1" x14ac:dyDescent="0.35">
      <c r="A57" s="182"/>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82"/>
    </row>
    <row r="58" spans="1:29" s="107" customFormat="1" ht="15" customHeight="1" x14ac:dyDescent="0.35">
      <c r="A58" s="182"/>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82"/>
    </row>
    <row r="59" spans="1:29" s="107" customFormat="1" ht="15" customHeight="1" x14ac:dyDescent="0.35">
      <c r="A59" s="182"/>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82"/>
    </row>
    <row r="60" spans="1:29" s="107" customFormat="1" ht="15" customHeight="1" x14ac:dyDescent="0.35">
      <c r="A60" s="182"/>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82"/>
    </row>
    <row r="61" spans="1:29" s="182" customFormat="1" x14ac:dyDescent="0.35"/>
    <row r="62" spans="1:29" s="182" customFormat="1" x14ac:dyDescent="0.35"/>
    <row r="63" spans="1:29" s="182" customFormat="1" x14ac:dyDescent="0.35"/>
    <row r="64" spans="1:29" s="182" customFormat="1" x14ac:dyDescent="0.35"/>
    <row r="65" spans="1:29" s="182" customFormat="1" x14ac:dyDescent="0.35"/>
    <row r="66" spans="1:29" s="182" customFormat="1" x14ac:dyDescent="0.35"/>
    <row r="67" spans="1:29" s="182" customFormat="1" x14ac:dyDescent="0.35"/>
    <row r="68" spans="1:29" s="107" customFormat="1" ht="15.75" customHeight="1" x14ac:dyDescent="0.35">
      <c r="A68" s="182"/>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82"/>
    </row>
    <row r="69" spans="1:29" s="182" customFormat="1" x14ac:dyDescent="0.35"/>
    <row r="70" spans="1:29" s="182" customFormat="1" x14ac:dyDescent="0.35"/>
    <row r="71" spans="1:29" s="182" customFormat="1" x14ac:dyDescent="0.35"/>
    <row r="72" spans="1:29" s="182" customFormat="1" x14ac:dyDescent="0.35"/>
    <row r="73" spans="1:29" s="182" customFormat="1" x14ac:dyDescent="0.35"/>
    <row r="74" spans="1:29" s="182" customFormat="1" x14ac:dyDescent="0.35"/>
    <row r="75" spans="1:29" s="182" customFormat="1" x14ac:dyDescent="0.35"/>
    <row r="76" spans="1:29" s="182" customFormat="1" x14ac:dyDescent="0.35"/>
    <row r="77" spans="1:29" s="182" customFormat="1" x14ac:dyDescent="0.35"/>
    <row r="78" spans="1:29" s="182" customFormat="1" x14ac:dyDescent="0.35"/>
    <row r="79" spans="1:29" s="182" customFormat="1" x14ac:dyDescent="0.35"/>
    <row r="80" spans="1:29" s="182" customFormat="1" x14ac:dyDescent="0.35"/>
    <row r="81" s="182" customFormat="1" x14ac:dyDescent="0.35"/>
    <row r="82" s="182" customFormat="1" x14ac:dyDescent="0.35"/>
    <row r="83" s="182" customFormat="1" x14ac:dyDescent="0.35"/>
    <row r="84" s="182" customFormat="1" x14ac:dyDescent="0.35"/>
    <row r="85" s="182" customFormat="1" x14ac:dyDescent="0.35"/>
    <row r="86" s="182" customFormat="1" x14ac:dyDescent="0.35"/>
    <row r="87" s="182" customFormat="1" x14ac:dyDescent="0.35"/>
    <row r="88" s="182" customFormat="1" x14ac:dyDescent="0.35"/>
    <row r="89" s="182" customFormat="1" x14ac:dyDescent="0.35"/>
    <row r="90" s="182" customFormat="1" x14ac:dyDescent="0.35"/>
    <row r="91" s="182" customFormat="1" x14ac:dyDescent="0.35"/>
    <row r="92" s="182" customFormat="1" x14ac:dyDescent="0.35"/>
    <row r="93" s="182" customFormat="1" x14ac:dyDescent="0.35"/>
    <row r="94" s="182" customFormat="1" x14ac:dyDescent="0.35"/>
    <row r="95" s="182" customFormat="1" x14ac:dyDescent="0.35"/>
    <row r="96" s="182" customFormat="1" x14ac:dyDescent="0.35"/>
    <row r="97" s="182" customFormat="1" x14ac:dyDescent="0.35"/>
    <row r="98" s="182" customFormat="1" x14ac:dyDescent="0.35"/>
    <row r="99" s="182" customFormat="1" x14ac:dyDescent="0.35"/>
    <row r="100" s="182" customFormat="1" x14ac:dyDescent="0.35"/>
    <row r="101" s="182" customFormat="1" x14ac:dyDescent="0.35"/>
    <row r="108" ht="6" customHeight="1" x14ac:dyDescent="0.35"/>
  </sheetData>
  <mergeCells count="99">
    <mergeCell ref="C26:H26"/>
    <mergeCell ref="I26:AA26"/>
    <mergeCell ref="Q23:AA23"/>
    <mergeCell ref="C24:I24"/>
    <mergeCell ref="J24:P24"/>
    <mergeCell ref="Q24:AA24"/>
    <mergeCell ref="C18:H18"/>
    <mergeCell ref="I18:AA18"/>
    <mergeCell ref="C20:H21"/>
    <mergeCell ref="I20:L21"/>
    <mergeCell ref="M20:S20"/>
    <mergeCell ref="T20:AA20"/>
    <mergeCell ref="M21:S21"/>
    <mergeCell ref="T21:AA21"/>
    <mergeCell ref="C40:G40"/>
    <mergeCell ref="K40:AA40"/>
    <mergeCell ref="C34:AA34"/>
    <mergeCell ref="C35:G35"/>
    <mergeCell ref="K35:AA35"/>
    <mergeCell ref="C36:G36"/>
    <mergeCell ref="K36:AA36"/>
    <mergeCell ref="C37:G37"/>
    <mergeCell ref="K37:AA37"/>
    <mergeCell ref="C38:G38"/>
    <mergeCell ref="K39:AA39"/>
    <mergeCell ref="K38:AA38"/>
    <mergeCell ref="C39:G39"/>
    <mergeCell ref="C48:G48"/>
    <mergeCell ref="H48:I48"/>
    <mergeCell ref="J48:M48"/>
    <mergeCell ref="N48:U48"/>
    <mergeCell ref="V48:AA48"/>
    <mergeCell ref="U31:W31"/>
    <mergeCell ref="X31:Y31"/>
    <mergeCell ref="Z31:AA31"/>
    <mergeCell ref="K32:N32"/>
    <mergeCell ref="O32:R32"/>
    <mergeCell ref="S32:T32"/>
    <mergeCell ref="U32:W32"/>
    <mergeCell ref="X32:Y32"/>
    <mergeCell ref="O31:R31"/>
    <mergeCell ref="S31:T31"/>
    <mergeCell ref="C41:G41"/>
    <mergeCell ref="K41:AA41"/>
    <mergeCell ref="C43:AA44"/>
    <mergeCell ref="C45:AA45"/>
    <mergeCell ref="C28:H28"/>
    <mergeCell ref="I28:J28"/>
    <mergeCell ref="K28:N28"/>
    <mergeCell ref="O28:R28"/>
    <mergeCell ref="T28:V28"/>
    <mergeCell ref="X28:Z28"/>
    <mergeCell ref="Z32:AA32"/>
    <mergeCell ref="C30:J32"/>
    <mergeCell ref="K30:R30"/>
    <mergeCell ref="S30:W30"/>
    <mergeCell ref="X30:AA30"/>
    <mergeCell ref="K31:N31"/>
    <mergeCell ref="J50:M50"/>
    <mergeCell ref="N50:U50"/>
    <mergeCell ref="V50:AA50"/>
    <mergeCell ref="V49:AA49"/>
    <mergeCell ref="C50:G50"/>
    <mergeCell ref="H50:I50"/>
    <mergeCell ref="C49:G49"/>
    <mergeCell ref="H49:I49"/>
    <mergeCell ref="J49:M49"/>
    <mergeCell ref="N49:U49"/>
    <mergeCell ref="C51:G51"/>
    <mergeCell ref="H51:I51"/>
    <mergeCell ref="J51:M51"/>
    <mergeCell ref="N51:U51"/>
    <mergeCell ref="V51:AA51"/>
    <mergeCell ref="C52:G52"/>
    <mergeCell ref="H52:I52"/>
    <mergeCell ref="J52:M52"/>
    <mergeCell ref="N52:U52"/>
    <mergeCell ref="V52:AA52"/>
    <mergeCell ref="B2:G4"/>
    <mergeCell ref="H2:AB2"/>
    <mergeCell ref="H3:O3"/>
    <mergeCell ref="P3:AB3"/>
    <mergeCell ref="H4:AB4"/>
    <mergeCell ref="C7:H8"/>
    <mergeCell ref="I7:AA8"/>
    <mergeCell ref="C10:H11"/>
    <mergeCell ref="C23:I23"/>
    <mergeCell ref="J23:P23"/>
    <mergeCell ref="C13:H14"/>
    <mergeCell ref="I13:S14"/>
    <mergeCell ref="T13:AA13"/>
    <mergeCell ref="T14:AA14"/>
    <mergeCell ref="C16:H16"/>
    <mergeCell ref="I16:AA16"/>
    <mergeCell ref="I10:Q11"/>
    <mergeCell ref="R10:U10"/>
    <mergeCell ref="V10:AA10"/>
    <mergeCell ref="R11:U11"/>
    <mergeCell ref="V11:AA11"/>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B100"/>
  <sheetViews>
    <sheetView topLeftCell="A67" workbookViewId="0">
      <selection activeCell="B68" sqref="B68:G72"/>
    </sheetView>
  </sheetViews>
  <sheetFormatPr baseColWidth="10" defaultRowHeight="14.5" x14ac:dyDescent="0.35"/>
  <sheetData>
    <row r="1" spans="1:28" ht="15" thickBot="1" x14ac:dyDescent="0.4">
      <c r="A1" s="234"/>
      <c r="B1" s="518"/>
      <c r="C1" s="518"/>
      <c r="D1" s="518"/>
      <c r="E1" s="518"/>
      <c r="F1" s="518"/>
      <c r="G1" s="518"/>
      <c r="H1" s="234"/>
      <c r="I1" s="234"/>
      <c r="J1" s="234"/>
      <c r="K1" s="234"/>
      <c r="L1" s="234"/>
      <c r="M1" s="234"/>
      <c r="N1" s="234"/>
      <c r="O1" s="234"/>
      <c r="P1" s="234"/>
      <c r="Q1" s="234"/>
      <c r="R1" s="234"/>
      <c r="S1" s="234"/>
      <c r="T1" s="234"/>
      <c r="U1" s="234"/>
      <c r="V1" s="234"/>
      <c r="W1" s="234"/>
      <c r="X1" s="234"/>
      <c r="Y1" s="234"/>
      <c r="Z1" s="234"/>
      <c r="AA1" s="234"/>
      <c r="AB1" s="234"/>
    </row>
    <row r="2" spans="1:28" x14ac:dyDescent="0.35">
      <c r="A2" s="234"/>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row>
    <row r="3" spans="1:28" x14ac:dyDescent="0.35">
      <c r="A3" s="234"/>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row>
    <row r="4" spans="1:28" ht="15" thickBot="1" x14ac:dyDescent="0.4">
      <c r="A4" s="234"/>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row>
    <row r="5" spans="1:28" ht="15" thickBot="1" x14ac:dyDescent="0.4">
      <c r="A5" s="234"/>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row>
    <row r="6" spans="1:28" x14ac:dyDescent="0.35">
      <c r="A6" s="234"/>
      <c r="B6" s="488" t="s">
        <v>820</v>
      </c>
      <c r="C6" s="489"/>
      <c r="D6" s="489"/>
      <c r="E6" s="489"/>
      <c r="F6" s="489"/>
      <c r="G6" s="489"/>
      <c r="H6" s="490"/>
      <c r="I6" s="542">
        <v>45352</v>
      </c>
      <c r="J6" s="488" t="s">
        <v>4</v>
      </c>
      <c r="K6" s="490"/>
      <c r="L6" s="873" t="s">
        <v>1072</v>
      </c>
      <c r="M6" s="874"/>
      <c r="N6" s="874"/>
      <c r="O6" s="874"/>
      <c r="P6" s="874"/>
      <c r="Q6" s="874"/>
      <c r="R6" s="874"/>
      <c r="S6" s="874"/>
      <c r="T6" s="874"/>
      <c r="U6" s="874"/>
      <c r="V6" s="874"/>
      <c r="W6" s="874"/>
      <c r="X6" s="874"/>
      <c r="Y6" s="874"/>
      <c r="Z6" s="874"/>
      <c r="AA6" s="874"/>
      <c r="AB6" s="874"/>
    </row>
    <row r="7" spans="1:28" ht="15" thickBot="1" x14ac:dyDescent="0.4">
      <c r="A7" s="234"/>
      <c r="B7" s="491"/>
      <c r="C7" s="492"/>
      <c r="D7" s="492"/>
      <c r="E7" s="492"/>
      <c r="F7" s="492"/>
      <c r="G7" s="492"/>
      <c r="H7" s="493"/>
      <c r="I7" s="543"/>
      <c r="J7" s="491"/>
      <c r="K7" s="493"/>
      <c r="L7" s="875"/>
      <c r="M7" s="876"/>
      <c r="N7" s="876"/>
      <c r="O7" s="876"/>
      <c r="P7" s="876"/>
      <c r="Q7" s="876"/>
      <c r="R7" s="876"/>
      <c r="S7" s="876"/>
      <c r="T7" s="876"/>
      <c r="U7" s="876"/>
      <c r="V7" s="876"/>
      <c r="W7" s="876"/>
      <c r="X7" s="876"/>
      <c r="Y7" s="876"/>
      <c r="Z7" s="876"/>
      <c r="AA7" s="876"/>
      <c r="AB7" s="876"/>
    </row>
    <row r="8" spans="1:28" ht="15" thickBot="1" x14ac:dyDescent="0.4">
      <c r="A8" s="234"/>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row>
    <row r="9" spans="1:28" ht="15" thickBot="1" x14ac:dyDescent="0.4">
      <c r="A9" s="234"/>
      <c r="B9" s="500" t="s">
        <v>822</v>
      </c>
      <c r="C9" s="501"/>
      <c r="D9" s="501"/>
      <c r="E9" s="501"/>
      <c r="F9" s="501"/>
      <c r="G9" s="501"/>
      <c r="H9" s="502"/>
      <c r="I9" s="539" t="s">
        <v>948</v>
      </c>
      <c r="J9" s="540"/>
      <c r="K9" s="540"/>
      <c r="L9" s="540"/>
      <c r="M9" s="540"/>
      <c r="N9" s="540"/>
      <c r="O9" s="540"/>
      <c r="P9" s="540"/>
      <c r="Q9" s="540"/>
      <c r="R9" s="540"/>
      <c r="S9" s="540"/>
      <c r="T9" s="540"/>
      <c r="U9" s="540"/>
      <c r="V9" s="540"/>
      <c r="W9" s="540"/>
      <c r="X9" s="540"/>
      <c r="Y9" s="540"/>
      <c r="Z9" s="540"/>
      <c r="AA9" s="540"/>
      <c r="AB9" s="540"/>
    </row>
    <row r="10" spans="1:28" ht="15" thickBot="1" x14ac:dyDescent="0.4">
      <c r="A10" s="234"/>
      <c r="B10" s="537"/>
      <c r="C10" s="538"/>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538"/>
    </row>
    <row r="11" spans="1:28" ht="15" thickBot="1" x14ac:dyDescent="0.4">
      <c r="A11" s="234"/>
      <c r="B11" s="488" t="s">
        <v>5</v>
      </c>
      <c r="C11" s="489"/>
      <c r="D11" s="489"/>
      <c r="E11" s="489"/>
      <c r="F11" s="489"/>
      <c r="G11" s="489"/>
      <c r="H11" s="490"/>
      <c r="I11" s="548" t="s">
        <v>81</v>
      </c>
      <c r="J11" s="549"/>
      <c r="K11" s="549"/>
      <c r="L11" s="549"/>
      <c r="M11" s="549"/>
      <c r="N11" s="549"/>
      <c r="O11" s="549"/>
      <c r="P11" s="550"/>
      <c r="Q11" s="500" t="s">
        <v>460</v>
      </c>
      <c r="R11" s="501"/>
      <c r="S11" s="501"/>
      <c r="T11" s="501"/>
      <c r="U11" s="502"/>
      <c r="V11" s="500" t="s">
        <v>7</v>
      </c>
      <c r="W11" s="501"/>
      <c r="X11" s="501"/>
      <c r="Y11" s="502"/>
      <c r="Z11" s="500" t="s">
        <v>8</v>
      </c>
      <c r="AA11" s="501"/>
      <c r="AB11" s="501"/>
    </row>
    <row r="12" spans="1:28" ht="15" thickBot="1" x14ac:dyDescent="0.4">
      <c r="A12" s="234"/>
      <c r="B12" s="491"/>
      <c r="C12" s="492"/>
      <c r="D12" s="492"/>
      <c r="E12" s="492"/>
      <c r="F12" s="492"/>
      <c r="G12" s="492"/>
      <c r="H12" s="493"/>
      <c r="I12" s="551"/>
      <c r="J12" s="552"/>
      <c r="K12" s="552"/>
      <c r="L12" s="552"/>
      <c r="M12" s="552"/>
      <c r="N12" s="552"/>
      <c r="O12" s="552"/>
      <c r="P12" s="553"/>
      <c r="Q12" s="517" t="s">
        <v>266</v>
      </c>
      <c r="R12" s="485"/>
      <c r="S12" s="485"/>
      <c r="T12" s="485"/>
      <c r="U12" s="541"/>
      <c r="V12" s="517" t="s">
        <v>82</v>
      </c>
      <c r="W12" s="485"/>
      <c r="X12" s="485"/>
      <c r="Y12" s="541"/>
      <c r="Z12" s="517">
        <v>2</v>
      </c>
      <c r="AA12" s="485"/>
      <c r="AB12" s="485"/>
    </row>
    <row r="13" spans="1:28" ht="15" thickBot="1" x14ac:dyDescent="0.4">
      <c r="A13" s="234"/>
      <c r="B13" s="486"/>
      <c r="C13" s="487"/>
      <c r="D13" s="487"/>
      <c r="E13" s="487"/>
      <c r="F13" s="487"/>
      <c r="G13" s="487"/>
      <c r="H13" s="487"/>
      <c r="I13" s="487"/>
      <c r="J13" s="487"/>
      <c r="K13" s="487"/>
      <c r="L13" s="487"/>
      <c r="M13" s="487"/>
      <c r="N13" s="487"/>
      <c r="O13" s="487"/>
      <c r="P13" s="487"/>
      <c r="Q13" s="487"/>
      <c r="R13" s="487"/>
      <c r="S13" s="487"/>
      <c r="T13" s="487"/>
      <c r="U13" s="487"/>
      <c r="V13" s="487"/>
      <c r="W13" s="487"/>
      <c r="X13" s="487"/>
      <c r="Y13" s="487"/>
      <c r="Z13" s="487"/>
      <c r="AA13" s="487"/>
      <c r="AB13" s="487"/>
    </row>
    <row r="14" spans="1:28" ht="15" thickBot="1" x14ac:dyDescent="0.4">
      <c r="A14" s="234"/>
      <c r="B14" s="488" t="s">
        <v>10</v>
      </c>
      <c r="C14" s="489"/>
      <c r="D14" s="489"/>
      <c r="E14" s="489"/>
      <c r="F14" s="489"/>
      <c r="G14" s="489"/>
      <c r="H14" s="490"/>
      <c r="I14" s="667" t="s">
        <v>1126</v>
      </c>
      <c r="J14" s="668"/>
      <c r="K14" s="668"/>
      <c r="L14" s="668"/>
      <c r="M14" s="668"/>
      <c r="N14" s="668"/>
      <c r="O14" s="668"/>
      <c r="P14" s="668"/>
      <c r="Q14" s="668"/>
      <c r="R14" s="668"/>
      <c r="S14" s="668"/>
      <c r="T14" s="668"/>
      <c r="U14" s="782"/>
      <c r="V14" s="500" t="s">
        <v>824</v>
      </c>
      <c r="W14" s="501"/>
      <c r="X14" s="501"/>
      <c r="Y14" s="501"/>
      <c r="Z14" s="501"/>
      <c r="AA14" s="501"/>
      <c r="AB14" s="501"/>
    </row>
    <row r="15" spans="1:28" ht="15" thickBot="1" x14ac:dyDescent="0.4">
      <c r="A15" s="234"/>
      <c r="B15" s="491"/>
      <c r="C15" s="492"/>
      <c r="D15" s="492"/>
      <c r="E15" s="492"/>
      <c r="F15" s="492"/>
      <c r="G15" s="492"/>
      <c r="H15" s="493"/>
      <c r="I15" s="669"/>
      <c r="J15" s="670"/>
      <c r="K15" s="670"/>
      <c r="L15" s="670"/>
      <c r="M15" s="670"/>
      <c r="N15" s="670"/>
      <c r="O15" s="670"/>
      <c r="P15" s="670"/>
      <c r="Q15" s="670"/>
      <c r="R15" s="670"/>
      <c r="S15" s="670"/>
      <c r="T15" s="670"/>
      <c r="U15" s="783"/>
      <c r="V15" s="514" t="s">
        <v>1073</v>
      </c>
      <c r="W15" s="515"/>
      <c r="X15" s="515"/>
      <c r="Y15" s="515"/>
      <c r="Z15" s="515"/>
      <c r="AA15" s="515"/>
      <c r="AB15" s="515"/>
    </row>
    <row r="16" spans="1:28" ht="15" thickBot="1" x14ac:dyDescent="0.4">
      <c r="A16" s="234"/>
      <c r="B16" s="486"/>
      <c r="C16" s="487"/>
      <c r="D16" s="487"/>
      <c r="E16" s="487"/>
      <c r="F16" s="487"/>
      <c r="G16" s="487"/>
      <c r="H16" s="487"/>
      <c r="I16" s="487"/>
      <c r="J16" s="487"/>
      <c r="K16" s="487"/>
      <c r="L16" s="487"/>
      <c r="M16" s="487"/>
      <c r="N16" s="487"/>
      <c r="O16" s="487"/>
      <c r="P16" s="487"/>
      <c r="Q16" s="487"/>
      <c r="R16" s="487"/>
      <c r="S16" s="487"/>
      <c r="T16" s="487"/>
      <c r="U16" s="487"/>
      <c r="V16" s="487"/>
      <c r="W16" s="487"/>
      <c r="X16" s="487"/>
      <c r="Y16" s="487"/>
      <c r="Z16" s="487"/>
      <c r="AA16" s="487"/>
      <c r="AB16" s="487"/>
    </row>
    <row r="17" spans="1:28" ht="15" thickBot="1" x14ac:dyDescent="0.4">
      <c r="A17" s="234"/>
      <c r="B17" s="500" t="s">
        <v>13</v>
      </c>
      <c r="C17" s="501"/>
      <c r="D17" s="501"/>
      <c r="E17" s="501"/>
      <c r="F17" s="501"/>
      <c r="G17" s="501"/>
      <c r="H17" s="502"/>
      <c r="I17" s="517" t="s">
        <v>83</v>
      </c>
      <c r="J17" s="485"/>
      <c r="K17" s="485"/>
      <c r="L17" s="485"/>
      <c r="M17" s="485"/>
      <c r="N17" s="485"/>
      <c r="O17" s="485"/>
      <c r="P17" s="485"/>
      <c r="Q17" s="485"/>
      <c r="R17" s="485"/>
      <c r="S17" s="485"/>
      <c r="T17" s="485"/>
      <c r="U17" s="485"/>
      <c r="V17" s="485"/>
      <c r="W17" s="485"/>
      <c r="X17" s="485"/>
      <c r="Y17" s="485"/>
      <c r="Z17" s="485"/>
      <c r="AA17" s="485"/>
      <c r="AB17" s="485"/>
    </row>
    <row r="18" spans="1:28" ht="15" thickBot="1" x14ac:dyDescent="0.4">
      <c r="A18" s="234"/>
      <c r="B18" s="486"/>
      <c r="C18" s="487"/>
      <c r="D18" s="487"/>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487"/>
    </row>
    <row r="19" spans="1:28" ht="28" customHeight="1" thickBot="1" x14ac:dyDescent="0.4">
      <c r="A19" s="234"/>
      <c r="B19" s="500" t="s">
        <v>826</v>
      </c>
      <c r="C19" s="501"/>
      <c r="D19" s="501"/>
      <c r="E19" s="501"/>
      <c r="F19" s="501"/>
      <c r="G19" s="501"/>
      <c r="H19" s="502"/>
      <c r="I19" s="517" t="s">
        <v>84</v>
      </c>
      <c r="J19" s="485"/>
      <c r="K19" s="485"/>
      <c r="L19" s="485"/>
      <c r="M19" s="485"/>
      <c r="N19" s="485"/>
      <c r="O19" s="485"/>
      <c r="P19" s="485"/>
      <c r="Q19" s="485"/>
      <c r="R19" s="485"/>
      <c r="S19" s="485"/>
      <c r="T19" s="485"/>
      <c r="U19" s="485"/>
      <c r="V19" s="485"/>
      <c r="W19" s="485"/>
      <c r="X19" s="485"/>
      <c r="Y19" s="485"/>
      <c r="Z19" s="485"/>
      <c r="AA19" s="485"/>
      <c r="AB19" s="485"/>
    </row>
    <row r="20" spans="1:28" ht="15" thickBot="1" x14ac:dyDescent="0.4">
      <c r="A20" s="234"/>
      <c r="B20" s="486"/>
      <c r="C20" s="487"/>
      <c r="D20" s="487"/>
      <c r="E20" s="487"/>
      <c r="F20" s="487"/>
      <c r="G20" s="487"/>
      <c r="H20" s="487"/>
      <c r="I20" s="487"/>
      <c r="J20" s="487"/>
      <c r="K20" s="487"/>
      <c r="L20" s="487"/>
      <c r="M20" s="487"/>
      <c r="N20" s="487"/>
      <c r="O20" s="487"/>
      <c r="P20" s="487"/>
      <c r="Q20" s="487"/>
      <c r="R20" s="487"/>
      <c r="S20" s="487"/>
      <c r="T20" s="487"/>
      <c r="U20" s="487"/>
      <c r="V20" s="487"/>
      <c r="W20" s="487"/>
      <c r="X20" s="487"/>
      <c r="Y20" s="487"/>
      <c r="Z20" s="487"/>
      <c r="AA20" s="487"/>
      <c r="AB20" s="487"/>
    </row>
    <row r="21" spans="1:28" ht="15" thickBot="1" x14ac:dyDescent="0.4">
      <c r="A21" s="234"/>
      <c r="B21" s="500" t="s">
        <v>463</v>
      </c>
      <c r="C21" s="501"/>
      <c r="D21" s="501"/>
      <c r="E21" s="501"/>
      <c r="F21" s="501"/>
      <c r="G21" s="502"/>
      <c r="H21" s="514" t="s">
        <v>74</v>
      </c>
      <c r="I21" s="515"/>
      <c r="J21" s="516"/>
      <c r="K21" s="500" t="s">
        <v>835</v>
      </c>
      <c r="L21" s="501"/>
      <c r="M21" s="501"/>
      <c r="N21" s="501"/>
      <c r="O21" s="501"/>
      <c r="P21" s="501"/>
      <c r="Q21" s="501"/>
      <c r="R21" s="501"/>
      <c r="S21" s="501"/>
      <c r="T21" s="502"/>
      <c r="U21" s="517" t="s">
        <v>30</v>
      </c>
      <c r="V21" s="485"/>
      <c r="W21" s="485"/>
      <c r="X21" s="485"/>
      <c r="Y21" s="485"/>
      <c r="Z21" s="485"/>
      <c r="AA21" s="485"/>
      <c r="AB21" s="485"/>
    </row>
    <row r="22" spans="1:28" ht="15" thickBot="1" x14ac:dyDescent="0.4">
      <c r="A22" s="234"/>
      <c r="B22" s="50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row>
    <row r="23" spans="1:28" ht="15" thickBot="1" x14ac:dyDescent="0.4">
      <c r="A23" s="234"/>
      <c r="B23" s="500" t="s">
        <v>836</v>
      </c>
      <c r="C23" s="501"/>
      <c r="D23" s="501"/>
      <c r="E23" s="501"/>
      <c r="F23" s="501"/>
      <c r="G23" s="501"/>
      <c r="H23" s="502"/>
      <c r="I23" s="517" t="s">
        <v>85</v>
      </c>
      <c r="J23" s="485"/>
      <c r="K23" s="485"/>
      <c r="L23" s="485"/>
      <c r="M23" s="485"/>
      <c r="N23" s="485"/>
      <c r="O23" s="485"/>
      <c r="P23" s="485"/>
      <c r="Q23" s="485"/>
      <c r="R23" s="485"/>
      <c r="S23" s="485"/>
      <c r="T23" s="485"/>
      <c r="U23" s="485"/>
      <c r="V23" s="485"/>
      <c r="W23" s="485"/>
      <c r="X23" s="485"/>
      <c r="Y23" s="485"/>
      <c r="Z23" s="485"/>
      <c r="AA23" s="485"/>
      <c r="AB23" s="485"/>
    </row>
    <row r="24" spans="1:28" ht="15" thickBot="1" x14ac:dyDescent="0.4">
      <c r="A24" s="234"/>
      <c r="B24" s="486"/>
      <c r="C24" s="487"/>
      <c r="D24" s="487"/>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row>
    <row r="25" spans="1:28" ht="15" thickBot="1" x14ac:dyDescent="0.4">
      <c r="A25" s="234"/>
      <c r="B25" s="500" t="s">
        <v>268</v>
      </c>
      <c r="C25" s="501"/>
      <c r="D25" s="501"/>
      <c r="E25" s="501"/>
      <c r="F25" s="501"/>
      <c r="G25" s="501"/>
      <c r="H25" s="501"/>
      <c r="I25" s="501"/>
      <c r="J25" s="501"/>
      <c r="K25" s="501"/>
      <c r="L25" s="501"/>
      <c r="M25" s="223"/>
      <c r="N25" s="500" t="s">
        <v>24</v>
      </c>
      <c r="O25" s="501"/>
      <c r="P25" s="501"/>
      <c r="Q25" s="501"/>
      <c r="R25" s="501"/>
      <c r="S25" s="501"/>
      <c r="T25" s="501"/>
      <c r="U25" s="501"/>
      <c r="V25" s="501"/>
      <c r="W25" s="501"/>
      <c r="X25" s="501"/>
      <c r="Y25" s="501"/>
      <c r="Z25" s="501"/>
      <c r="AA25" s="501"/>
      <c r="AB25" s="501"/>
    </row>
    <row r="26" spans="1:28" ht="15" thickBot="1" x14ac:dyDescent="0.4">
      <c r="A26" s="234"/>
      <c r="B26" s="483" t="s">
        <v>69</v>
      </c>
      <c r="C26" s="484"/>
      <c r="D26" s="484"/>
      <c r="E26" s="484"/>
      <c r="F26" s="484"/>
      <c r="G26" s="484"/>
      <c r="H26" s="484"/>
      <c r="I26" s="484"/>
      <c r="J26" s="484"/>
      <c r="K26" s="484"/>
      <c r="L26" s="484"/>
      <c r="M26" s="484"/>
      <c r="N26" s="485" t="s">
        <v>1074</v>
      </c>
      <c r="O26" s="485"/>
      <c r="P26" s="485"/>
      <c r="Q26" s="485"/>
      <c r="R26" s="485"/>
      <c r="S26" s="485"/>
      <c r="T26" s="485"/>
      <c r="U26" s="485"/>
      <c r="V26" s="485"/>
      <c r="W26" s="485"/>
      <c r="X26" s="485"/>
      <c r="Y26" s="485"/>
      <c r="Z26" s="485"/>
      <c r="AA26" s="485"/>
      <c r="AB26" s="485"/>
    </row>
    <row r="27" spans="1:28" ht="15" thickBot="1" x14ac:dyDescent="0.4">
      <c r="A27" s="234"/>
      <c r="B27" s="486"/>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row>
    <row r="28" spans="1:28" ht="15" thickBot="1" x14ac:dyDescent="0.4">
      <c r="A28" s="234"/>
      <c r="B28" s="488" t="s">
        <v>839</v>
      </c>
      <c r="C28" s="489"/>
      <c r="D28" s="489"/>
      <c r="E28" s="489"/>
      <c r="F28" s="489"/>
      <c r="G28" s="489"/>
      <c r="H28" s="490"/>
      <c r="I28" s="667" t="s">
        <v>1127</v>
      </c>
      <c r="J28" s="668"/>
      <c r="K28" s="668"/>
      <c r="L28" s="782"/>
      <c r="M28" s="500" t="s">
        <v>22</v>
      </c>
      <c r="N28" s="501"/>
      <c r="O28" s="501"/>
      <c r="P28" s="501"/>
      <c r="Q28" s="501"/>
      <c r="R28" s="501"/>
      <c r="S28" s="501"/>
      <c r="T28" s="501"/>
      <c r="U28" s="501"/>
      <c r="V28" s="501"/>
      <c r="W28" s="502"/>
      <c r="X28" s="500" t="s">
        <v>18</v>
      </c>
      <c r="Y28" s="501"/>
      <c r="Z28" s="501"/>
      <c r="AA28" s="501"/>
      <c r="AB28" s="501"/>
    </row>
    <row r="29" spans="1:28" ht="15" thickBot="1" x14ac:dyDescent="0.4">
      <c r="A29" s="234"/>
      <c r="B29" s="491"/>
      <c r="C29" s="492"/>
      <c r="D29" s="492"/>
      <c r="E29" s="492"/>
      <c r="F29" s="492"/>
      <c r="G29" s="492"/>
      <c r="H29" s="493"/>
      <c r="I29" s="669"/>
      <c r="J29" s="670"/>
      <c r="K29" s="670"/>
      <c r="L29" s="783"/>
      <c r="M29" s="517" t="s">
        <v>75</v>
      </c>
      <c r="N29" s="485"/>
      <c r="O29" s="485"/>
      <c r="P29" s="485"/>
      <c r="Q29" s="485"/>
      <c r="R29" s="485"/>
      <c r="S29" s="485"/>
      <c r="T29" s="485"/>
      <c r="U29" s="485"/>
      <c r="V29" s="485"/>
      <c r="W29" s="541"/>
      <c r="X29" s="483" t="s">
        <v>20</v>
      </c>
      <c r="Y29" s="484"/>
      <c r="Z29" s="484"/>
      <c r="AA29" s="484"/>
      <c r="AB29" s="484"/>
    </row>
    <row r="30" spans="1:28" ht="15" thickBot="1" x14ac:dyDescent="0.4">
      <c r="A30" s="234"/>
      <c r="B30" s="486"/>
      <c r="C30" s="487"/>
      <c r="D30" s="487"/>
      <c r="E30" s="487"/>
      <c r="F30" s="487"/>
      <c r="G30" s="487"/>
      <c r="H30" s="487"/>
      <c r="I30" s="487"/>
      <c r="J30" s="487"/>
      <c r="K30" s="487"/>
      <c r="L30" s="487"/>
      <c r="M30" s="487"/>
      <c r="N30" s="487"/>
      <c r="O30" s="487"/>
      <c r="P30" s="487"/>
      <c r="Q30" s="487"/>
      <c r="R30" s="487"/>
      <c r="S30" s="487"/>
      <c r="T30" s="487"/>
      <c r="U30" s="487"/>
      <c r="V30" s="487"/>
      <c r="W30" s="487"/>
      <c r="X30" s="487"/>
      <c r="Y30" s="487"/>
      <c r="Z30" s="487"/>
      <c r="AA30" s="487"/>
      <c r="AB30" s="487"/>
    </row>
    <row r="31" spans="1:28" ht="15" thickBot="1" x14ac:dyDescent="0.4">
      <c r="A31" s="234"/>
      <c r="B31" s="560" t="s">
        <v>842</v>
      </c>
      <c r="C31" s="561"/>
      <c r="D31" s="561"/>
      <c r="E31" s="561"/>
      <c r="F31" s="561"/>
      <c r="G31" s="561"/>
      <c r="H31" s="561"/>
      <c r="I31" s="561"/>
      <c r="J31" s="562"/>
      <c r="K31" s="569" t="s">
        <v>35</v>
      </c>
      <c r="L31" s="570"/>
      <c r="M31" s="570"/>
      <c r="N31" s="570"/>
      <c r="O31" s="570"/>
      <c r="P31" s="570"/>
      <c r="Q31" s="570"/>
      <c r="R31" s="571"/>
      <c r="S31" s="572" t="s">
        <v>36</v>
      </c>
      <c r="T31" s="573"/>
      <c r="U31" s="573"/>
      <c r="V31" s="573"/>
      <c r="W31" s="574"/>
      <c r="X31" s="575" t="s">
        <v>37</v>
      </c>
      <c r="Y31" s="576"/>
      <c r="Z31" s="576"/>
      <c r="AA31" s="576"/>
      <c r="AB31" s="576"/>
    </row>
    <row r="32" spans="1:28" x14ac:dyDescent="0.35">
      <c r="A32" s="234"/>
      <c r="B32" s="563"/>
      <c r="C32" s="564"/>
      <c r="D32" s="564"/>
      <c r="E32" s="564"/>
      <c r="F32" s="564"/>
      <c r="G32" s="564"/>
      <c r="H32" s="564"/>
      <c r="I32" s="564"/>
      <c r="J32" s="565"/>
      <c r="K32" s="577" t="s">
        <v>38</v>
      </c>
      <c r="L32" s="578"/>
      <c r="M32" s="578"/>
      <c r="N32" s="579"/>
      <c r="O32" s="580" t="s">
        <v>39</v>
      </c>
      <c r="P32" s="578"/>
      <c r="Q32" s="578"/>
      <c r="R32" s="579"/>
      <c r="S32" s="580" t="s">
        <v>38</v>
      </c>
      <c r="T32" s="579"/>
      <c r="U32" s="580" t="s">
        <v>39</v>
      </c>
      <c r="V32" s="578"/>
      <c r="W32" s="579"/>
      <c r="X32" s="506" t="s">
        <v>38</v>
      </c>
      <c r="Y32" s="507"/>
      <c r="Z32" s="506" t="s">
        <v>39</v>
      </c>
      <c r="AA32" s="581"/>
      <c r="AB32" s="507"/>
    </row>
    <row r="33" spans="1:28" ht="15" thickBot="1" x14ac:dyDescent="0.4">
      <c r="A33" s="234"/>
      <c r="B33" s="566"/>
      <c r="C33" s="567"/>
      <c r="D33" s="567"/>
      <c r="E33" s="567"/>
      <c r="F33" s="567"/>
      <c r="G33" s="567"/>
      <c r="H33" s="567"/>
      <c r="I33" s="567"/>
      <c r="J33" s="568"/>
      <c r="K33" s="879" t="s">
        <v>87</v>
      </c>
      <c r="L33" s="880"/>
      <c r="M33" s="880"/>
      <c r="N33" s="881"/>
      <c r="O33" s="882" t="s">
        <v>1128</v>
      </c>
      <c r="P33" s="880"/>
      <c r="Q33" s="880"/>
      <c r="R33" s="881"/>
      <c r="S33" s="882" t="s">
        <v>89</v>
      </c>
      <c r="T33" s="881"/>
      <c r="U33" s="882" t="s">
        <v>1129</v>
      </c>
      <c r="V33" s="880"/>
      <c r="W33" s="881"/>
      <c r="X33" s="749" t="s">
        <v>78</v>
      </c>
      <c r="Y33" s="584"/>
      <c r="Z33" s="882" t="s">
        <v>1130</v>
      </c>
      <c r="AA33" s="880"/>
      <c r="AB33" s="880"/>
    </row>
    <row r="34" spans="1:28" ht="15" thickBot="1" x14ac:dyDescent="0.4">
      <c r="A34" s="234"/>
      <c r="B34" s="486"/>
      <c r="C34" s="487"/>
      <c r="D34" s="487"/>
      <c r="E34" s="487"/>
      <c r="F34" s="487"/>
      <c r="G34" s="487"/>
      <c r="H34" s="487"/>
      <c r="I34" s="487"/>
      <c r="J34" s="487"/>
      <c r="K34" s="487"/>
      <c r="L34" s="487"/>
      <c r="M34" s="487"/>
      <c r="N34" s="487"/>
      <c r="O34" s="487"/>
      <c r="P34" s="487"/>
      <c r="Q34" s="487"/>
      <c r="R34" s="487"/>
      <c r="S34" s="487"/>
      <c r="T34" s="487"/>
      <c r="U34" s="487"/>
      <c r="V34" s="487"/>
      <c r="W34" s="487"/>
      <c r="X34" s="487"/>
      <c r="Y34" s="487"/>
      <c r="Z34" s="487"/>
      <c r="AA34" s="487"/>
      <c r="AB34" s="487"/>
    </row>
    <row r="35" spans="1:28" ht="15" thickBot="1" x14ac:dyDescent="0.4">
      <c r="A35" s="248"/>
      <c r="B35" s="500" t="s">
        <v>40</v>
      </c>
      <c r="C35" s="501"/>
      <c r="D35" s="501"/>
      <c r="E35" s="501"/>
      <c r="F35" s="501"/>
      <c r="G35" s="501"/>
      <c r="H35" s="501"/>
      <c r="I35" s="501"/>
      <c r="J35" s="501"/>
      <c r="K35" s="501"/>
      <c r="L35" s="501"/>
      <c r="M35" s="501"/>
      <c r="N35" s="501"/>
      <c r="O35" s="501"/>
      <c r="P35" s="501"/>
      <c r="Q35" s="501"/>
      <c r="R35" s="501"/>
      <c r="S35" s="501"/>
      <c r="T35" s="501"/>
      <c r="U35" s="501"/>
      <c r="V35" s="501"/>
      <c r="W35" s="501"/>
      <c r="X35" s="501"/>
      <c r="Y35" s="501"/>
      <c r="Z35" s="501"/>
      <c r="AA35" s="501"/>
      <c r="AB35" s="501"/>
    </row>
    <row r="36" spans="1:28" ht="58" thickBot="1" x14ac:dyDescent="0.4">
      <c r="A36" s="248"/>
      <c r="B36" s="500" t="s">
        <v>41</v>
      </c>
      <c r="C36" s="501"/>
      <c r="D36" s="501"/>
      <c r="E36" s="501"/>
      <c r="F36" s="501"/>
      <c r="G36" s="501"/>
      <c r="H36" s="216" t="s">
        <v>92</v>
      </c>
      <c r="I36" s="216" t="s">
        <v>93</v>
      </c>
      <c r="J36" s="121" t="s">
        <v>42</v>
      </c>
      <c r="K36" s="557" t="s">
        <v>43</v>
      </c>
      <c r="L36" s="558"/>
      <c r="M36" s="558"/>
      <c r="N36" s="558"/>
      <c r="O36" s="558"/>
      <c r="P36" s="558"/>
      <c r="Q36" s="558"/>
      <c r="R36" s="558"/>
      <c r="S36" s="558"/>
      <c r="T36" s="558"/>
      <c r="U36" s="558"/>
      <c r="V36" s="558"/>
      <c r="W36" s="558"/>
      <c r="X36" s="558"/>
      <c r="Y36" s="558"/>
      <c r="Z36" s="558"/>
      <c r="AA36" s="558"/>
      <c r="AB36" s="559"/>
    </row>
    <row r="37" spans="1:28" ht="42" customHeight="1" x14ac:dyDescent="0.35">
      <c r="A37" s="248"/>
      <c r="B37" s="877" t="s">
        <v>467</v>
      </c>
      <c r="C37" s="878"/>
      <c r="D37" s="878"/>
      <c r="E37" s="878"/>
      <c r="F37" s="878"/>
      <c r="G37" s="878"/>
      <c r="H37" s="94">
        <v>0.63402777777777775</v>
      </c>
      <c r="I37" s="122">
        <v>112</v>
      </c>
      <c r="J37" s="288">
        <v>0.33958333333333335</v>
      </c>
      <c r="K37" s="738" t="s">
        <v>1131</v>
      </c>
      <c r="L37" s="739"/>
      <c r="M37" s="739"/>
      <c r="N37" s="739"/>
      <c r="O37" s="739"/>
      <c r="P37" s="739"/>
      <c r="Q37" s="739"/>
      <c r="R37" s="739"/>
      <c r="S37" s="739"/>
      <c r="T37" s="739"/>
      <c r="U37" s="739"/>
      <c r="V37" s="739"/>
      <c r="W37" s="739"/>
      <c r="X37" s="739"/>
      <c r="Y37" s="739"/>
      <c r="Z37" s="739"/>
      <c r="AA37" s="739"/>
      <c r="AB37" s="740"/>
    </row>
    <row r="38" spans="1:28" ht="42" customHeight="1" x14ac:dyDescent="0.35">
      <c r="A38" s="248"/>
      <c r="B38" s="912" t="s">
        <v>469</v>
      </c>
      <c r="C38" s="913"/>
      <c r="D38" s="913"/>
      <c r="E38" s="913"/>
      <c r="F38" s="913"/>
      <c r="G38" s="913"/>
      <c r="H38" s="94">
        <v>0.47986111111111113</v>
      </c>
      <c r="I38" s="285">
        <v>167</v>
      </c>
      <c r="J38" s="288">
        <v>0.3430555555555555</v>
      </c>
      <c r="K38" s="738" t="s">
        <v>1132</v>
      </c>
      <c r="L38" s="739"/>
      <c r="M38" s="739"/>
      <c r="N38" s="739"/>
      <c r="O38" s="739"/>
      <c r="P38" s="739"/>
      <c r="Q38" s="739"/>
      <c r="R38" s="739"/>
      <c r="S38" s="739"/>
      <c r="T38" s="739"/>
      <c r="U38" s="739"/>
      <c r="V38" s="739"/>
      <c r="W38" s="739"/>
      <c r="X38" s="739"/>
      <c r="Y38" s="739"/>
      <c r="Z38" s="739"/>
      <c r="AA38" s="739"/>
      <c r="AB38" s="740"/>
    </row>
    <row r="39" spans="1:28" ht="42" customHeight="1" x14ac:dyDescent="0.35">
      <c r="A39" s="248"/>
      <c r="B39" s="912" t="s">
        <v>470</v>
      </c>
      <c r="C39" s="913"/>
      <c r="D39" s="913"/>
      <c r="E39" s="913"/>
      <c r="F39" s="913"/>
      <c r="G39" s="913"/>
      <c r="H39" s="94">
        <v>0.17152777777777775</v>
      </c>
      <c r="I39" s="285">
        <v>129</v>
      </c>
      <c r="J39" s="288">
        <v>0.31875000000000003</v>
      </c>
      <c r="K39" s="738" t="s">
        <v>1133</v>
      </c>
      <c r="L39" s="739"/>
      <c r="M39" s="739"/>
      <c r="N39" s="739"/>
      <c r="O39" s="739"/>
      <c r="P39" s="739"/>
      <c r="Q39" s="739"/>
      <c r="R39" s="739"/>
      <c r="S39" s="739"/>
      <c r="T39" s="739"/>
      <c r="U39" s="739"/>
      <c r="V39" s="739"/>
      <c r="W39" s="739"/>
      <c r="X39" s="739"/>
      <c r="Y39" s="739"/>
      <c r="Z39" s="739"/>
      <c r="AA39" s="739"/>
      <c r="AB39" s="740"/>
    </row>
    <row r="40" spans="1:28" ht="42" customHeight="1" thickBot="1" x14ac:dyDescent="0.4">
      <c r="A40" s="248"/>
      <c r="B40" s="912" t="s">
        <v>471</v>
      </c>
      <c r="C40" s="913"/>
      <c r="D40" s="913"/>
      <c r="E40" s="913"/>
      <c r="F40" s="913"/>
      <c r="G40" s="913"/>
      <c r="H40" s="94">
        <v>0.46111111111111108</v>
      </c>
      <c r="I40" s="289">
        <v>75</v>
      </c>
      <c r="J40" s="290">
        <v>0.36944444444444446</v>
      </c>
      <c r="K40" s="738" t="s">
        <v>1134</v>
      </c>
      <c r="L40" s="739"/>
      <c r="M40" s="739"/>
      <c r="N40" s="739"/>
      <c r="O40" s="739"/>
      <c r="P40" s="739"/>
      <c r="Q40" s="739"/>
      <c r="R40" s="739"/>
      <c r="S40" s="739"/>
      <c r="T40" s="739"/>
      <c r="U40" s="739"/>
      <c r="V40" s="739"/>
      <c r="W40" s="739"/>
      <c r="X40" s="739"/>
      <c r="Y40" s="739"/>
      <c r="Z40" s="739"/>
      <c r="AA40" s="740"/>
      <c r="AB40" s="291"/>
    </row>
    <row r="41" spans="1:28" ht="15" thickBot="1" x14ac:dyDescent="0.4">
      <c r="A41" s="248"/>
      <c r="B41" s="661" t="s">
        <v>46</v>
      </c>
      <c r="C41" s="662"/>
      <c r="D41" s="662"/>
      <c r="E41" s="662"/>
      <c r="F41" s="662"/>
      <c r="G41" s="663"/>
      <c r="H41" s="284">
        <v>2</v>
      </c>
      <c r="I41" s="284">
        <v>483</v>
      </c>
      <c r="J41" s="292">
        <v>0.34270833333333334</v>
      </c>
      <c r="K41" s="664"/>
      <c r="L41" s="665"/>
      <c r="M41" s="665"/>
      <c r="N41" s="665"/>
      <c r="O41" s="665"/>
      <c r="P41" s="665"/>
      <c r="Q41" s="665"/>
      <c r="R41" s="665"/>
      <c r="S41" s="665"/>
      <c r="T41" s="665"/>
      <c r="U41" s="665"/>
      <c r="V41" s="665"/>
      <c r="W41" s="665"/>
      <c r="X41" s="665"/>
      <c r="Y41" s="665"/>
      <c r="Z41" s="665"/>
      <c r="AA41" s="665"/>
      <c r="AB41" s="666"/>
    </row>
    <row r="42" spans="1:28" ht="15" thickBot="1" x14ac:dyDescent="0.4">
      <c r="A42" s="248"/>
      <c r="B42" s="486"/>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row>
    <row r="43" spans="1:28" ht="15" thickBot="1" x14ac:dyDescent="0.4">
      <c r="A43" s="248"/>
      <c r="B43" s="500" t="s">
        <v>855</v>
      </c>
      <c r="C43" s="501"/>
      <c r="D43" s="501"/>
      <c r="E43" s="501"/>
      <c r="F43" s="501"/>
      <c r="G43" s="501"/>
      <c r="H43" s="501"/>
      <c r="I43" s="501"/>
      <c r="J43" s="501"/>
      <c r="K43" s="501"/>
      <c r="L43" s="501"/>
      <c r="M43" s="501"/>
      <c r="N43" s="501"/>
      <c r="O43" s="501"/>
      <c r="P43" s="501"/>
      <c r="Q43" s="501"/>
      <c r="R43" s="501"/>
      <c r="S43" s="501"/>
      <c r="T43" s="501"/>
      <c r="U43" s="501"/>
      <c r="V43" s="501"/>
      <c r="W43" s="501"/>
      <c r="X43" s="501"/>
      <c r="Y43" s="501"/>
      <c r="Z43" s="501"/>
      <c r="AA43" s="501"/>
      <c r="AB43" s="501"/>
    </row>
    <row r="44" spans="1:28" x14ac:dyDescent="0.35">
      <c r="A44" s="234"/>
      <c r="B44" s="667" t="s">
        <v>71</v>
      </c>
      <c r="C44" s="668"/>
      <c r="D44" s="668"/>
      <c r="E44" s="668"/>
      <c r="F44" s="668"/>
      <c r="G44" s="668"/>
      <c r="H44" s="668"/>
      <c r="I44" s="668"/>
      <c r="J44" s="668"/>
      <c r="K44" s="668"/>
      <c r="L44" s="668"/>
      <c r="M44" s="668"/>
      <c r="N44" s="668"/>
      <c r="O44" s="668"/>
      <c r="P44" s="668"/>
      <c r="Q44" s="668"/>
      <c r="R44" s="668"/>
      <c r="S44" s="668"/>
      <c r="T44" s="668"/>
      <c r="U44" s="668"/>
      <c r="V44" s="668"/>
      <c r="W44" s="668"/>
      <c r="X44" s="668"/>
      <c r="Y44" s="668"/>
      <c r="Z44" s="668"/>
      <c r="AA44" s="668"/>
      <c r="AB44" s="668"/>
    </row>
    <row r="45" spans="1:28" x14ac:dyDescent="0.35">
      <c r="A45" s="234"/>
      <c r="B45" s="619"/>
      <c r="C45" s="620"/>
      <c r="D45" s="620"/>
      <c r="E45" s="620"/>
      <c r="F45" s="620"/>
      <c r="G45" s="620"/>
      <c r="H45" s="620"/>
      <c r="I45" s="620"/>
      <c r="J45" s="620"/>
      <c r="K45" s="620"/>
      <c r="L45" s="620"/>
      <c r="M45" s="620"/>
      <c r="N45" s="620"/>
      <c r="O45" s="620"/>
      <c r="P45" s="620"/>
      <c r="Q45" s="620"/>
      <c r="R45" s="620"/>
      <c r="S45" s="620"/>
      <c r="T45" s="620"/>
      <c r="U45" s="620"/>
      <c r="V45" s="620"/>
      <c r="W45" s="620"/>
      <c r="X45" s="620"/>
      <c r="Y45" s="620"/>
      <c r="Z45" s="620"/>
      <c r="AA45" s="620"/>
      <c r="AB45" s="620"/>
    </row>
    <row r="46" spans="1:28" x14ac:dyDescent="0.35">
      <c r="A46" s="234"/>
      <c r="B46" s="619"/>
      <c r="C46" s="620"/>
      <c r="D46" s="620"/>
      <c r="E46" s="620"/>
      <c r="F46" s="620"/>
      <c r="G46" s="620"/>
      <c r="H46" s="620"/>
      <c r="I46" s="620"/>
      <c r="J46" s="620"/>
      <c r="K46" s="620"/>
      <c r="L46" s="620"/>
      <c r="M46" s="620"/>
      <c r="N46" s="620"/>
      <c r="O46" s="620"/>
      <c r="P46" s="620"/>
      <c r="Q46" s="620"/>
      <c r="R46" s="620"/>
      <c r="S46" s="620"/>
      <c r="T46" s="620"/>
      <c r="U46" s="620"/>
      <c r="V46" s="620"/>
      <c r="W46" s="620"/>
      <c r="X46" s="620"/>
      <c r="Y46" s="620"/>
      <c r="Z46" s="620"/>
      <c r="AA46" s="620"/>
      <c r="AB46" s="620"/>
    </row>
    <row r="47" spans="1:28" x14ac:dyDescent="0.35">
      <c r="A47" s="234"/>
      <c r="B47" s="619"/>
      <c r="C47" s="620"/>
      <c r="D47" s="620"/>
      <c r="E47" s="620"/>
      <c r="F47" s="620"/>
      <c r="G47" s="620"/>
      <c r="H47" s="620"/>
      <c r="I47" s="620"/>
      <c r="J47" s="620"/>
      <c r="K47" s="620"/>
      <c r="L47" s="620"/>
      <c r="M47" s="620"/>
      <c r="N47" s="620"/>
      <c r="O47" s="620"/>
      <c r="P47" s="620"/>
      <c r="Q47" s="620"/>
      <c r="R47" s="620"/>
      <c r="S47" s="620"/>
      <c r="T47" s="620"/>
      <c r="U47" s="620"/>
      <c r="V47" s="620"/>
      <c r="W47" s="620"/>
      <c r="X47" s="620"/>
      <c r="Y47" s="620"/>
      <c r="Z47" s="620"/>
      <c r="AA47" s="620"/>
      <c r="AB47" s="620"/>
    </row>
    <row r="48" spans="1:28" s="246" customFormat="1" x14ac:dyDescent="0.35">
      <c r="A48" s="234"/>
      <c r="B48" s="619"/>
      <c r="C48" s="620"/>
      <c r="D48" s="620"/>
      <c r="E48" s="620"/>
      <c r="F48" s="620"/>
      <c r="G48" s="620"/>
      <c r="H48" s="620"/>
      <c r="I48" s="620"/>
      <c r="J48" s="620"/>
      <c r="K48" s="620"/>
      <c r="L48" s="620"/>
      <c r="M48" s="620"/>
      <c r="N48" s="620"/>
      <c r="O48" s="620"/>
      <c r="P48" s="620"/>
      <c r="Q48" s="620"/>
      <c r="R48" s="620"/>
      <c r="S48" s="620"/>
      <c r="T48" s="620"/>
      <c r="U48" s="620"/>
      <c r="V48" s="620"/>
      <c r="W48" s="620"/>
      <c r="X48" s="620"/>
      <c r="Y48" s="620"/>
      <c r="Z48" s="620"/>
      <c r="AA48" s="620"/>
      <c r="AB48" s="620"/>
    </row>
    <row r="49" spans="1:28" s="246" customFormat="1" x14ac:dyDescent="0.35">
      <c r="A49" s="234"/>
      <c r="B49" s="619"/>
      <c r="C49" s="620"/>
      <c r="D49" s="620"/>
      <c r="E49" s="620"/>
      <c r="F49" s="620"/>
      <c r="G49" s="620"/>
      <c r="H49" s="620"/>
      <c r="I49" s="620"/>
      <c r="J49" s="620"/>
      <c r="K49" s="620"/>
      <c r="L49" s="620"/>
      <c r="M49" s="620"/>
      <c r="N49" s="620"/>
      <c r="O49" s="620"/>
      <c r="P49" s="620"/>
      <c r="Q49" s="620"/>
      <c r="R49" s="620"/>
      <c r="S49" s="620"/>
      <c r="T49" s="620"/>
      <c r="U49" s="620"/>
      <c r="V49" s="620"/>
      <c r="W49" s="620"/>
      <c r="X49" s="620"/>
      <c r="Y49" s="620"/>
      <c r="Z49" s="620"/>
      <c r="AA49" s="620"/>
      <c r="AB49" s="620"/>
    </row>
    <row r="50" spans="1:28" s="246" customFormat="1" x14ac:dyDescent="0.35">
      <c r="A50" s="234"/>
      <c r="B50" s="619"/>
      <c r="C50" s="620"/>
      <c r="D50" s="620"/>
      <c r="E50" s="620"/>
      <c r="F50" s="620"/>
      <c r="G50" s="620"/>
      <c r="H50" s="620"/>
      <c r="I50" s="620"/>
      <c r="J50" s="620"/>
      <c r="K50" s="620"/>
      <c r="L50" s="620"/>
      <c r="M50" s="620"/>
      <c r="N50" s="620"/>
      <c r="O50" s="620"/>
      <c r="P50" s="620"/>
      <c r="Q50" s="620"/>
      <c r="R50" s="620"/>
      <c r="S50" s="620"/>
      <c r="T50" s="620"/>
      <c r="U50" s="620"/>
      <c r="V50" s="620"/>
      <c r="W50" s="620"/>
      <c r="X50" s="620"/>
      <c r="Y50" s="620"/>
      <c r="Z50" s="620"/>
      <c r="AA50" s="620"/>
      <c r="AB50" s="620"/>
    </row>
    <row r="51" spans="1:28" x14ac:dyDescent="0.35">
      <c r="A51" s="234"/>
      <c r="B51" s="619"/>
      <c r="C51" s="620"/>
      <c r="D51" s="620"/>
      <c r="E51" s="620"/>
      <c r="F51" s="620"/>
      <c r="G51" s="620"/>
      <c r="H51" s="620"/>
      <c r="I51" s="620"/>
      <c r="J51" s="620"/>
      <c r="K51" s="620"/>
      <c r="L51" s="620"/>
      <c r="M51" s="620"/>
      <c r="N51" s="620"/>
      <c r="O51" s="620"/>
      <c r="P51" s="620"/>
      <c r="Q51" s="620"/>
      <c r="R51" s="620"/>
      <c r="S51" s="620"/>
      <c r="T51" s="620"/>
      <c r="U51" s="620"/>
      <c r="V51" s="620"/>
      <c r="W51" s="620"/>
      <c r="X51" s="620"/>
      <c r="Y51" s="620"/>
      <c r="Z51" s="620"/>
      <c r="AA51" s="620"/>
      <c r="AB51" s="620"/>
    </row>
    <row r="52" spans="1:28" x14ac:dyDescent="0.35">
      <c r="A52" s="234"/>
      <c r="B52" s="619"/>
      <c r="C52" s="620"/>
      <c r="D52" s="620"/>
      <c r="E52" s="620"/>
      <c r="F52" s="620"/>
      <c r="G52" s="620"/>
      <c r="H52" s="620"/>
      <c r="I52" s="620"/>
      <c r="J52" s="620"/>
      <c r="K52" s="620"/>
      <c r="L52" s="620"/>
      <c r="M52" s="620"/>
      <c r="N52" s="620"/>
      <c r="O52" s="620"/>
      <c r="P52" s="620"/>
      <c r="Q52" s="620"/>
      <c r="R52" s="620"/>
      <c r="S52" s="620"/>
      <c r="T52" s="620"/>
      <c r="U52" s="620"/>
      <c r="V52" s="620"/>
      <c r="W52" s="620"/>
      <c r="X52" s="620"/>
      <c r="Y52" s="620"/>
      <c r="Z52" s="620"/>
      <c r="AA52" s="620"/>
      <c r="AB52" s="620"/>
    </row>
    <row r="53" spans="1:28" x14ac:dyDescent="0.35">
      <c r="A53" s="234"/>
      <c r="B53" s="619"/>
      <c r="C53" s="620"/>
      <c r="D53" s="620"/>
      <c r="E53" s="62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row>
    <row r="54" spans="1:28" x14ac:dyDescent="0.35">
      <c r="A54" s="234"/>
      <c r="B54" s="619"/>
      <c r="C54" s="620"/>
      <c r="D54" s="620"/>
      <c r="E54" s="62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row>
    <row r="55" spans="1:28" x14ac:dyDescent="0.35">
      <c r="A55" s="234"/>
      <c r="B55" s="619"/>
      <c r="C55" s="620"/>
      <c r="D55" s="620"/>
      <c r="E55" s="62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row>
    <row r="56" spans="1:28" ht="15" thickBot="1" x14ac:dyDescent="0.4">
      <c r="A56" s="234"/>
      <c r="B56" s="669"/>
      <c r="C56" s="670"/>
      <c r="D56" s="670"/>
      <c r="E56" s="670"/>
      <c r="F56" s="670"/>
      <c r="G56" s="670"/>
      <c r="H56" s="670"/>
      <c r="I56" s="670"/>
      <c r="J56" s="670"/>
      <c r="K56" s="670"/>
      <c r="L56" s="670"/>
      <c r="M56" s="670"/>
      <c r="N56" s="670"/>
      <c r="O56" s="670"/>
      <c r="P56" s="670"/>
      <c r="Q56" s="670"/>
      <c r="R56" s="670"/>
      <c r="S56" s="670"/>
      <c r="T56" s="670"/>
      <c r="U56" s="670"/>
      <c r="V56" s="670"/>
      <c r="W56" s="670"/>
      <c r="X56" s="670"/>
      <c r="Y56" s="670"/>
      <c r="Z56" s="670"/>
      <c r="AA56" s="670"/>
      <c r="AB56" s="670"/>
    </row>
    <row r="57" spans="1:28" ht="15" thickBot="1" x14ac:dyDescent="0.4">
      <c r="A57" s="234"/>
      <c r="B57" s="486"/>
      <c r="C57" s="487"/>
      <c r="D57" s="487"/>
      <c r="E57" s="487"/>
      <c r="F57" s="487"/>
      <c r="G57" s="487"/>
      <c r="H57" s="487"/>
      <c r="I57" s="487"/>
      <c r="J57" s="487"/>
      <c r="K57" s="487"/>
      <c r="L57" s="487"/>
      <c r="M57" s="487"/>
      <c r="N57" s="487"/>
      <c r="O57" s="487"/>
      <c r="P57" s="487"/>
      <c r="Q57" s="487"/>
      <c r="R57" s="487"/>
      <c r="S57" s="487"/>
      <c r="T57" s="487"/>
      <c r="U57" s="487"/>
      <c r="V57" s="487"/>
      <c r="W57" s="487"/>
      <c r="X57" s="487"/>
      <c r="Y57" s="487"/>
      <c r="Z57" s="487"/>
      <c r="AA57" s="487"/>
      <c r="AB57" s="487"/>
    </row>
    <row r="58" spans="1:28" ht="14.5" customHeight="1" x14ac:dyDescent="0.35">
      <c r="A58" s="671"/>
      <c r="B58" s="672" t="s">
        <v>41</v>
      </c>
      <c r="C58" s="673"/>
      <c r="D58" s="673"/>
      <c r="E58" s="673"/>
      <c r="F58" s="673"/>
      <c r="G58" s="674"/>
      <c r="H58" s="678" t="s">
        <v>595</v>
      </c>
      <c r="I58" s="674"/>
      <c r="J58" s="678" t="s">
        <v>595</v>
      </c>
      <c r="K58" s="673"/>
      <c r="L58" s="673"/>
      <c r="M58" s="674"/>
      <c r="N58" s="678" t="s">
        <v>49</v>
      </c>
      <c r="O58" s="673"/>
      <c r="P58" s="673"/>
      <c r="Q58" s="673"/>
      <c r="R58" s="673"/>
      <c r="S58" s="673"/>
      <c r="T58" s="673"/>
      <c r="U58" s="674"/>
      <c r="V58" s="680" t="s">
        <v>50</v>
      </c>
      <c r="W58" s="681"/>
      <c r="X58" s="681"/>
      <c r="Y58" s="681"/>
      <c r="Z58" s="681"/>
      <c r="AA58" s="681"/>
      <c r="AB58" s="682"/>
    </row>
    <row r="59" spans="1:28" ht="14.5" customHeight="1" x14ac:dyDescent="0.35">
      <c r="A59" s="671"/>
      <c r="B59" s="675"/>
      <c r="C59" s="676"/>
      <c r="D59" s="676"/>
      <c r="E59" s="676"/>
      <c r="F59" s="676"/>
      <c r="G59" s="677"/>
      <c r="H59" s="679" t="s">
        <v>816</v>
      </c>
      <c r="I59" s="677"/>
      <c r="J59" s="679" t="s">
        <v>596</v>
      </c>
      <c r="K59" s="676"/>
      <c r="L59" s="676"/>
      <c r="M59" s="677"/>
      <c r="N59" s="679"/>
      <c r="O59" s="676"/>
      <c r="P59" s="676"/>
      <c r="Q59" s="676"/>
      <c r="R59" s="676"/>
      <c r="S59" s="676"/>
      <c r="T59" s="676"/>
      <c r="U59" s="677"/>
      <c r="V59" s="683"/>
      <c r="W59" s="684"/>
      <c r="X59" s="684"/>
      <c r="Y59" s="684"/>
      <c r="Z59" s="684"/>
      <c r="AA59" s="684"/>
      <c r="AB59" s="685"/>
    </row>
    <row r="60" spans="1:28" ht="29" customHeight="1" x14ac:dyDescent="0.35">
      <c r="A60" s="671"/>
      <c r="B60" s="822" t="s">
        <v>467</v>
      </c>
      <c r="C60" s="823"/>
      <c r="D60" s="823"/>
      <c r="E60" s="823"/>
      <c r="F60" s="823"/>
      <c r="G60" s="824"/>
      <c r="H60" s="914" t="s">
        <v>1135</v>
      </c>
      <c r="I60" s="915"/>
      <c r="J60" s="918" t="s">
        <v>94</v>
      </c>
      <c r="K60" s="919"/>
      <c r="L60" s="919"/>
      <c r="M60" s="920"/>
      <c r="N60" s="838" t="s">
        <v>95</v>
      </c>
      <c r="O60" s="839"/>
      <c r="P60" s="839"/>
      <c r="Q60" s="839"/>
      <c r="R60" s="839"/>
      <c r="S60" s="839"/>
      <c r="T60" s="839"/>
      <c r="U60" s="840"/>
      <c r="V60" s="838" t="s">
        <v>1137</v>
      </c>
      <c r="W60" s="839"/>
      <c r="X60" s="839"/>
      <c r="Y60" s="839"/>
      <c r="Z60" s="839"/>
      <c r="AA60" s="839"/>
      <c r="AB60" s="840"/>
    </row>
    <row r="61" spans="1:28" x14ac:dyDescent="0.35">
      <c r="A61" s="671"/>
      <c r="B61" s="826"/>
      <c r="C61" s="827"/>
      <c r="D61" s="827"/>
      <c r="E61" s="827"/>
      <c r="F61" s="827"/>
      <c r="G61" s="828"/>
      <c r="H61" s="916" t="s">
        <v>1136</v>
      </c>
      <c r="I61" s="917"/>
      <c r="J61" s="921"/>
      <c r="K61" s="922"/>
      <c r="L61" s="922"/>
      <c r="M61" s="923"/>
      <c r="N61" s="844"/>
      <c r="O61" s="845"/>
      <c r="P61" s="845"/>
      <c r="Q61" s="845"/>
      <c r="R61" s="845"/>
      <c r="S61" s="845"/>
      <c r="T61" s="845"/>
      <c r="U61" s="846"/>
      <c r="V61" s="844"/>
      <c r="W61" s="845"/>
      <c r="X61" s="845"/>
      <c r="Y61" s="845"/>
      <c r="Z61" s="845"/>
      <c r="AA61" s="845"/>
      <c r="AB61" s="846"/>
    </row>
    <row r="62" spans="1:28" ht="29" customHeight="1" x14ac:dyDescent="0.35">
      <c r="A62" s="671"/>
      <c r="B62" s="822" t="s">
        <v>469</v>
      </c>
      <c r="C62" s="823"/>
      <c r="D62" s="823"/>
      <c r="E62" s="823"/>
      <c r="F62" s="823"/>
      <c r="G62" s="824"/>
      <c r="H62" s="914" t="s">
        <v>1138</v>
      </c>
      <c r="I62" s="915"/>
      <c r="J62" s="918" t="s">
        <v>788</v>
      </c>
      <c r="K62" s="919"/>
      <c r="L62" s="919"/>
      <c r="M62" s="920"/>
      <c r="N62" s="838" t="s">
        <v>1140</v>
      </c>
      <c r="O62" s="839"/>
      <c r="P62" s="839"/>
      <c r="Q62" s="839"/>
      <c r="R62" s="839"/>
      <c r="S62" s="839"/>
      <c r="T62" s="839"/>
      <c r="U62" s="840"/>
      <c r="V62" s="838" t="s">
        <v>1137</v>
      </c>
      <c r="W62" s="839"/>
      <c r="X62" s="839"/>
      <c r="Y62" s="839"/>
      <c r="Z62" s="839"/>
      <c r="AA62" s="839"/>
      <c r="AB62" s="840"/>
    </row>
    <row r="63" spans="1:28" x14ac:dyDescent="0.35">
      <c r="A63" s="671"/>
      <c r="B63" s="826"/>
      <c r="C63" s="827"/>
      <c r="D63" s="827"/>
      <c r="E63" s="827"/>
      <c r="F63" s="827"/>
      <c r="G63" s="828"/>
      <c r="H63" s="916" t="s">
        <v>1139</v>
      </c>
      <c r="I63" s="917"/>
      <c r="J63" s="921"/>
      <c r="K63" s="922"/>
      <c r="L63" s="922"/>
      <c r="M63" s="923"/>
      <c r="N63" s="844"/>
      <c r="O63" s="845"/>
      <c r="P63" s="845"/>
      <c r="Q63" s="845"/>
      <c r="R63" s="845"/>
      <c r="S63" s="845"/>
      <c r="T63" s="845"/>
      <c r="U63" s="846"/>
      <c r="V63" s="844"/>
      <c r="W63" s="845"/>
      <c r="X63" s="845"/>
      <c r="Y63" s="845"/>
      <c r="Z63" s="845"/>
      <c r="AA63" s="845"/>
      <c r="AB63" s="846"/>
    </row>
    <row r="64" spans="1:28" ht="29" customHeight="1" x14ac:dyDescent="0.35">
      <c r="A64" s="671"/>
      <c r="B64" s="822" t="s">
        <v>470</v>
      </c>
      <c r="C64" s="823"/>
      <c r="D64" s="823"/>
      <c r="E64" s="823"/>
      <c r="F64" s="823"/>
      <c r="G64" s="824"/>
      <c r="H64" s="914" t="s">
        <v>1138</v>
      </c>
      <c r="I64" s="915"/>
      <c r="J64" s="918" t="s">
        <v>1142</v>
      </c>
      <c r="K64" s="919"/>
      <c r="L64" s="919"/>
      <c r="M64" s="920"/>
      <c r="N64" s="838" t="s">
        <v>1143</v>
      </c>
      <c r="O64" s="839"/>
      <c r="P64" s="839"/>
      <c r="Q64" s="839"/>
      <c r="R64" s="839"/>
      <c r="S64" s="839"/>
      <c r="T64" s="839"/>
      <c r="U64" s="840"/>
      <c r="V64" s="838" t="s">
        <v>1137</v>
      </c>
      <c r="W64" s="839"/>
      <c r="X64" s="839"/>
      <c r="Y64" s="839"/>
      <c r="Z64" s="839"/>
      <c r="AA64" s="839"/>
      <c r="AB64" s="840"/>
    </row>
    <row r="65" spans="1:28" x14ac:dyDescent="0.35">
      <c r="A65" s="671"/>
      <c r="B65" s="826"/>
      <c r="C65" s="827"/>
      <c r="D65" s="827"/>
      <c r="E65" s="827"/>
      <c r="F65" s="827"/>
      <c r="G65" s="828"/>
      <c r="H65" s="916" t="s">
        <v>1141</v>
      </c>
      <c r="I65" s="917"/>
      <c r="J65" s="921"/>
      <c r="K65" s="922"/>
      <c r="L65" s="922"/>
      <c r="M65" s="923"/>
      <c r="N65" s="844"/>
      <c r="O65" s="845"/>
      <c r="P65" s="845"/>
      <c r="Q65" s="845"/>
      <c r="R65" s="845"/>
      <c r="S65" s="845"/>
      <c r="T65" s="845"/>
      <c r="U65" s="846"/>
      <c r="V65" s="844"/>
      <c r="W65" s="845"/>
      <c r="X65" s="845"/>
      <c r="Y65" s="845"/>
      <c r="Z65" s="845"/>
      <c r="AA65" s="845"/>
      <c r="AB65" s="846"/>
    </row>
    <row r="66" spans="1:28" ht="43.5" customHeight="1" thickBot="1" x14ac:dyDescent="0.4">
      <c r="A66" s="234"/>
      <c r="B66" s="750" t="s">
        <v>471</v>
      </c>
      <c r="C66" s="751"/>
      <c r="D66" s="751"/>
      <c r="E66" s="751"/>
      <c r="F66" s="751"/>
      <c r="G66" s="752"/>
      <c r="H66" s="905" t="s">
        <v>1144</v>
      </c>
      <c r="I66" s="907"/>
      <c r="J66" s="935" t="s">
        <v>1145</v>
      </c>
      <c r="K66" s="935"/>
      <c r="L66" s="935"/>
      <c r="M66" s="936"/>
      <c r="N66" s="756" t="s">
        <v>1146</v>
      </c>
      <c r="O66" s="757"/>
      <c r="P66" s="757"/>
      <c r="Q66" s="757"/>
      <c r="R66" s="757"/>
      <c r="S66" s="757"/>
      <c r="T66" s="757"/>
      <c r="U66" s="758"/>
      <c r="V66" s="756" t="s">
        <v>1137</v>
      </c>
      <c r="W66" s="757"/>
      <c r="X66" s="757"/>
      <c r="Y66" s="757"/>
      <c r="Z66" s="757"/>
      <c r="AA66" s="758"/>
      <c r="AB66" s="293"/>
    </row>
    <row r="67" spans="1:28" ht="15" thickBot="1" x14ac:dyDescent="0.4">
      <c r="A67" s="234"/>
      <c r="B67" s="503"/>
      <c r="C67" s="504"/>
      <c r="D67" s="504"/>
      <c r="E67" s="504"/>
      <c r="F67" s="504"/>
      <c r="G67" s="504"/>
      <c r="H67" s="504"/>
      <c r="I67" s="504"/>
      <c r="J67" s="504"/>
      <c r="K67" s="504"/>
      <c r="L67" s="504"/>
      <c r="M67" s="504"/>
      <c r="N67" s="504"/>
      <c r="O67" s="504"/>
      <c r="P67" s="504"/>
      <c r="Q67" s="504"/>
      <c r="R67" s="504"/>
      <c r="S67" s="504"/>
      <c r="T67" s="504"/>
      <c r="U67" s="504"/>
      <c r="V67" s="504"/>
      <c r="W67" s="504"/>
      <c r="X67" s="504"/>
      <c r="Y67" s="504"/>
      <c r="Z67" s="504"/>
      <c r="AA67" s="504"/>
      <c r="AB67" s="504"/>
    </row>
    <row r="68" spans="1:28" x14ac:dyDescent="0.35">
      <c r="A68" s="234"/>
      <c r="B68" s="714" t="s">
        <v>856</v>
      </c>
      <c r="C68" s="715"/>
      <c r="D68" s="715"/>
      <c r="E68" s="715"/>
      <c r="F68" s="715"/>
      <c r="G68" s="715"/>
      <c r="H68" s="715" t="s">
        <v>857</v>
      </c>
      <c r="I68" s="715"/>
      <c r="J68" s="715"/>
      <c r="K68" s="715"/>
      <c r="L68" s="715"/>
      <c r="M68" s="715"/>
      <c r="N68" s="715"/>
      <c r="O68" s="715"/>
      <c r="P68" s="715"/>
      <c r="Q68" s="715"/>
      <c r="R68" s="718"/>
      <c r="S68" s="714" t="s">
        <v>858</v>
      </c>
      <c r="T68" s="715"/>
      <c r="U68" s="715"/>
      <c r="V68" s="715"/>
      <c r="W68" s="715"/>
      <c r="X68" s="715"/>
      <c r="Y68" s="715"/>
      <c r="Z68" s="715"/>
      <c r="AA68" s="715"/>
      <c r="AB68" s="715"/>
    </row>
    <row r="69" spans="1:28" ht="15" thickBot="1" x14ac:dyDescent="0.4">
      <c r="A69" s="234"/>
      <c r="B69" s="716"/>
      <c r="C69" s="717"/>
      <c r="D69" s="717"/>
      <c r="E69" s="717"/>
      <c r="F69" s="717"/>
      <c r="G69" s="717"/>
      <c r="H69" s="717"/>
      <c r="I69" s="717"/>
      <c r="J69" s="717"/>
      <c r="K69" s="717"/>
      <c r="L69" s="717"/>
      <c r="M69" s="717"/>
      <c r="N69" s="717"/>
      <c r="O69" s="717"/>
      <c r="P69" s="717"/>
      <c r="Q69" s="717"/>
      <c r="R69" s="719"/>
      <c r="S69" s="716"/>
      <c r="T69" s="717"/>
      <c r="U69" s="717"/>
      <c r="V69" s="717"/>
      <c r="W69" s="717"/>
      <c r="X69" s="717"/>
      <c r="Y69" s="717"/>
      <c r="Z69" s="717"/>
      <c r="AA69" s="717"/>
      <c r="AB69" s="717"/>
    </row>
    <row r="70" spans="1:28" ht="27" customHeight="1" x14ac:dyDescent="0.35">
      <c r="A70" s="671"/>
      <c r="B70" s="924">
        <v>0.34270833333333334</v>
      </c>
      <c r="C70" s="925"/>
      <c r="D70" s="925"/>
      <c r="E70" s="925"/>
      <c r="F70" s="925"/>
      <c r="G70" s="926"/>
      <c r="H70" s="930" t="s">
        <v>1147</v>
      </c>
      <c r="I70" s="931"/>
      <c r="J70" s="931"/>
      <c r="K70" s="931"/>
      <c r="L70" s="931"/>
      <c r="M70" s="931"/>
      <c r="N70" s="931"/>
      <c r="O70" s="931"/>
      <c r="P70" s="931"/>
      <c r="Q70" s="931"/>
      <c r="R70" s="932"/>
      <c r="S70" s="519"/>
      <c r="T70" s="520"/>
      <c r="U70" s="520"/>
      <c r="V70" s="520"/>
      <c r="W70" s="520"/>
      <c r="X70" s="520"/>
      <c r="Y70" s="520"/>
      <c r="Z70" s="520"/>
      <c r="AA70" s="520"/>
      <c r="AB70" s="520"/>
    </row>
    <row r="71" spans="1:28" ht="15" thickBot="1" x14ac:dyDescent="0.4">
      <c r="A71" s="671"/>
      <c r="B71" s="927"/>
      <c r="C71" s="928"/>
      <c r="D71" s="928"/>
      <c r="E71" s="928"/>
      <c r="F71" s="928"/>
      <c r="G71" s="929"/>
      <c r="H71" s="933"/>
      <c r="I71" s="934"/>
      <c r="J71" s="934"/>
      <c r="K71" s="934"/>
      <c r="L71" s="934"/>
      <c r="M71" s="934"/>
      <c r="N71" s="934"/>
      <c r="O71" s="934"/>
      <c r="P71" s="934"/>
      <c r="Q71" s="934"/>
      <c r="R71" s="886"/>
      <c r="S71" s="525"/>
      <c r="T71" s="526"/>
      <c r="U71" s="526"/>
      <c r="V71" s="526"/>
      <c r="W71" s="526"/>
      <c r="X71" s="526"/>
      <c r="Y71" s="526"/>
      <c r="Z71" s="526"/>
      <c r="AA71" s="526"/>
      <c r="AB71" s="526"/>
    </row>
    <row r="72" spans="1:28" ht="15" thickBot="1" x14ac:dyDescent="0.4">
      <c r="A72" s="234"/>
      <c r="B72" s="700"/>
      <c r="C72" s="701"/>
      <c r="D72" s="701"/>
      <c r="E72" s="701"/>
      <c r="F72" s="701"/>
      <c r="G72" s="701"/>
      <c r="H72" s="701"/>
      <c r="I72" s="701"/>
      <c r="J72" s="701"/>
      <c r="K72" s="701"/>
      <c r="L72" s="701"/>
      <c r="M72" s="701"/>
      <c r="N72" s="701"/>
      <c r="O72" s="701"/>
      <c r="P72" s="701"/>
      <c r="Q72" s="701"/>
      <c r="R72" s="701"/>
      <c r="S72" s="701"/>
      <c r="T72" s="701"/>
      <c r="U72" s="701"/>
      <c r="V72" s="701"/>
      <c r="W72" s="701"/>
      <c r="X72" s="701"/>
      <c r="Y72" s="701"/>
      <c r="Z72" s="701"/>
      <c r="AA72" s="701"/>
      <c r="AB72" s="701"/>
    </row>
    <row r="73" spans="1:28" ht="14.5" customHeight="1" x14ac:dyDescent="0.35">
      <c r="A73" s="671"/>
      <c r="B73" s="702" t="s">
        <v>861</v>
      </c>
      <c r="C73" s="703"/>
      <c r="D73" s="703"/>
      <c r="E73" s="703"/>
      <c r="F73" s="703"/>
      <c r="G73" s="703"/>
      <c r="H73" s="704"/>
      <c r="I73" s="867" t="s">
        <v>1103</v>
      </c>
      <c r="J73" s="868"/>
      <c r="K73" s="868"/>
      <c r="L73" s="868"/>
      <c r="M73" s="868"/>
      <c r="N73" s="868"/>
      <c r="O73" s="868"/>
      <c r="P73" s="869"/>
      <c r="Q73" s="702" t="s">
        <v>863</v>
      </c>
      <c r="R73" s="703"/>
      <c r="S73" s="703"/>
      <c r="T73" s="703"/>
      <c r="U73" s="704"/>
      <c r="V73" s="548" t="s">
        <v>1106</v>
      </c>
      <c r="W73" s="549"/>
      <c r="X73" s="549"/>
      <c r="Y73" s="549"/>
      <c r="Z73" s="549"/>
      <c r="AA73" s="549"/>
      <c r="AB73" s="549"/>
    </row>
    <row r="74" spans="1:28" ht="14.5" customHeight="1" x14ac:dyDescent="0.35">
      <c r="A74" s="671"/>
      <c r="B74" s="705"/>
      <c r="C74" s="706"/>
      <c r="D74" s="706"/>
      <c r="E74" s="706"/>
      <c r="F74" s="706"/>
      <c r="G74" s="706"/>
      <c r="H74" s="707"/>
      <c r="I74" s="870" t="s">
        <v>1104</v>
      </c>
      <c r="J74" s="871"/>
      <c r="K74" s="871"/>
      <c r="L74" s="871"/>
      <c r="M74" s="871"/>
      <c r="N74" s="871"/>
      <c r="O74" s="871"/>
      <c r="P74" s="872"/>
      <c r="Q74" s="705"/>
      <c r="R74" s="706"/>
      <c r="S74" s="706"/>
      <c r="T74" s="706"/>
      <c r="U74" s="707"/>
      <c r="V74" s="911" t="s">
        <v>1107</v>
      </c>
      <c r="W74" s="842"/>
      <c r="X74" s="842"/>
      <c r="Y74" s="842"/>
      <c r="Z74" s="842"/>
      <c r="AA74" s="842"/>
      <c r="AB74" s="842"/>
    </row>
    <row r="75" spans="1:28" ht="14.5" customHeight="1" x14ac:dyDescent="0.35">
      <c r="A75" s="234"/>
      <c r="B75" s="705"/>
      <c r="C75" s="706"/>
      <c r="D75" s="706"/>
      <c r="E75" s="706"/>
      <c r="F75" s="706"/>
      <c r="G75" s="706"/>
      <c r="H75" s="707"/>
      <c r="I75" s="870" t="s">
        <v>1105</v>
      </c>
      <c r="J75" s="871"/>
      <c r="K75" s="871"/>
      <c r="L75" s="871"/>
      <c r="M75" s="871"/>
      <c r="N75" s="871"/>
      <c r="O75" s="871"/>
      <c r="P75" s="872"/>
      <c r="Q75" s="705"/>
      <c r="R75" s="706"/>
      <c r="S75" s="706"/>
      <c r="T75" s="706"/>
      <c r="U75" s="707"/>
      <c r="V75" s="911" t="s">
        <v>1108</v>
      </c>
      <c r="W75" s="842"/>
      <c r="X75" s="842"/>
      <c r="Y75" s="842"/>
      <c r="Z75" s="842"/>
      <c r="AA75" s="842"/>
      <c r="AB75" s="842"/>
    </row>
    <row r="76" spans="1:28" x14ac:dyDescent="0.35">
      <c r="A76" s="234"/>
      <c r="B76" s="234"/>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234"/>
      <c r="AB76" s="234"/>
    </row>
    <row r="77" spans="1:28" x14ac:dyDescent="0.35">
      <c r="A77" s="234"/>
      <c r="B77" s="234"/>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234"/>
      <c r="AB77" s="234"/>
    </row>
    <row r="78" spans="1:28" x14ac:dyDescent="0.35">
      <c r="A78" s="234"/>
      <c r="B78" s="234"/>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234"/>
      <c r="AB78" s="234"/>
    </row>
    <row r="79" spans="1:28" x14ac:dyDescent="0.35">
      <c r="A79" s="234"/>
      <c r="B79" s="234"/>
      <c r="C79" s="234"/>
      <c r="D79" s="234"/>
      <c r="E79" s="234"/>
      <c r="F79" s="234"/>
      <c r="G79" s="234"/>
      <c r="H79" s="234"/>
      <c r="I79" s="234"/>
      <c r="J79" s="234"/>
      <c r="K79" s="234"/>
      <c r="L79" s="234"/>
      <c r="M79" s="234"/>
      <c r="N79" s="234"/>
      <c r="O79" s="234"/>
      <c r="P79" s="234"/>
      <c r="Q79" s="234"/>
      <c r="R79" s="234"/>
      <c r="S79" s="234"/>
      <c r="T79" s="234"/>
      <c r="U79" s="234"/>
      <c r="V79" s="234"/>
      <c r="W79" s="234"/>
      <c r="X79" s="234"/>
      <c r="Y79" s="234"/>
      <c r="Z79" s="234"/>
      <c r="AA79" s="234"/>
      <c r="AB79" s="234"/>
    </row>
    <row r="80" spans="1:28" x14ac:dyDescent="0.35">
      <c r="A80" s="234"/>
      <c r="B80" s="234"/>
      <c r="C80" s="234"/>
      <c r="D80" s="234"/>
      <c r="E80" s="234"/>
      <c r="F80" s="234"/>
      <c r="G80" s="234"/>
      <c r="H80" s="234"/>
      <c r="I80" s="234"/>
      <c r="J80" s="234"/>
      <c r="K80" s="234"/>
      <c r="L80" s="234"/>
      <c r="M80" s="234"/>
      <c r="N80" s="234"/>
      <c r="O80" s="234"/>
      <c r="P80" s="234"/>
      <c r="Q80" s="234"/>
      <c r="R80" s="234"/>
      <c r="S80" s="234"/>
      <c r="T80" s="234"/>
      <c r="U80" s="234"/>
      <c r="V80" s="234"/>
      <c r="W80" s="234"/>
      <c r="X80" s="234"/>
      <c r="Y80" s="234"/>
      <c r="Z80" s="234"/>
      <c r="AA80" s="234"/>
      <c r="AB80" s="234"/>
    </row>
    <row r="81" spans="1:28" x14ac:dyDescent="0.35">
      <c r="A81" s="234"/>
      <c r="B81" s="234"/>
      <c r="C81" s="234"/>
      <c r="D81" s="234"/>
      <c r="E81" s="234"/>
      <c r="F81" s="234"/>
      <c r="G81" s="234"/>
      <c r="H81" s="234"/>
      <c r="I81" s="234"/>
      <c r="J81" s="234"/>
      <c r="K81" s="234"/>
      <c r="L81" s="234"/>
      <c r="M81" s="234"/>
      <c r="N81" s="234"/>
      <c r="O81" s="234"/>
      <c r="P81" s="234"/>
      <c r="Q81" s="234"/>
      <c r="R81" s="234"/>
      <c r="S81" s="234"/>
      <c r="T81" s="234"/>
      <c r="U81" s="234"/>
      <c r="V81" s="234"/>
      <c r="W81" s="234"/>
      <c r="X81" s="234"/>
      <c r="Y81" s="234"/>
      <c r="Z81" s="234"/>
      <c r="AA81" s="234"/>
      <c r="AB81" s="234"/>
    </row>
    <row r="82" spans="1:28" x14ac:dyDescent="0.35">
      <c r="A82" s="234"/>
      <c r="B82" s="234"/>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234"/>
      <c r="AB82" s="234"/>
    </row>
    <row r="83" spans="1:28" x14ac:dyDescent="0.35">
      <c r="A83" s="234"/>
      <c r="B83" s="234"/>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234"/>
      <c r="AB83" s="234"/>
    </row>
    <row r="84" spans="1:28" x14ac:dyDescent="0.35">
      <c r="A84" s="234"/>
      <c r="B84" s="234"/>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234"/>
      <c r="AB84" s="234"/>
    </row>
    <row r="85" spans="1:28" x14ac:dyDescent="0.35">
      <c r="A85" s="234"/>
      <c r="B85" s="234"/>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234"/>
      <c r="AB85" s="234"/>
    </row>
    <row r="86" spans="1:28" x14ac:dyDescent="0.35">
      <c r="A86" s="234"/>
      <c r="B86" s="234"/>
      <c r="C86" s="234"/>
      <c r="D86" s="234"/>
      <c r="E86" s="234"/>
      <c r="F86" s="234"/>
      <c r="G86" s="234"/>
      <c r="H86" s="234"/>
      <c r="I86" s="234"/>
      <c r="J86" s="234"/>
      <c r="K86" s="234"/>
      <c r="L86" s="234"/>
      <c r="M86" s="234"/>
      <c r="N86" s="234"/>
      <c r="O86" s="234"/>
      <c r="P86" s="234"/>
      <c r="Q86" s="234"/>
      <c r="R86" s="234"/>
      <c r="S86" s="234"/>
      <c r="T86" s="234"/>
      <c r="U86" s="234"/>
      <c r="V86" s="234"/>
      <c r="W86" s="234"/>
      <c r="X86" s="234"/>
      <c r="Y86" s="234"/>
      <c r="Z86" s="234"/>
      <c r="AA86" s="234"/>
      <c r="AB86" s="234"/>
    </row>
    <row r="87" spans="1:28" x14ac:dyDescent="0.35">
      <c r="A87" s="234"/>
      <c r="B87" s="234"/>
      <c r="C87" s="234"/>
      <c r="D87" s="234"/>
      <c r="E87" s="234"/>
      <c r="F87" s="234"/>
      <c r="G87" s="234"/>
      <c r="H87" s="234"/>
      <c r="I87" s="234"/>
      <c r="J87" s="234"/>
      <c r="K87" s="234"/>
      <c r="L87" s="234"/>
      <c r="M87" s="234"/>
      <c r="N87" s="234"/>
      <c r="O87" s="234"/>
      <c r="P87" s="234"/>
      <c r="Q87" s="234"/>
      <c r="R87" s="234"/>
      <c r="S87" s="234"/>
      <c r="T87" s="234"/>
      <c r="U87" s="234"/>
      <c r="V87" s="234"/>
      <c r="W87" s="234"/>
      <c r="X87" s="234"/>
      <c r="Y87" s="234"/>
      <c r="Z87" s="234"/>
      <c r="AA87" s="234"/>
      <c r="AB87" s="234"/>
    </row>
    <row r="88" spans="1:28" x14ac:dyDescent="0.35">
      <c r="A88" s="234"/>
      <c r="B88" s="234"/>
      <c r="C88" s="234"/>
      <c r="D88" s="234"/>
      <c r="E88" s="234"/>
      <c r="F88" s="234"/>
      <c r="G88" s="234"/>
      <c r="H88" s="234"/>
      <c r="I88" s="234"/>
      <c r="J88" s="234"/>
      <c r="K88" s="234"/>
      <c r="L88" s="234"/>
      <c r="M88" s="234"/>
      <c r="N88" s="234"/>
      <c r="O88" s="234"/>
      <c r="P88" s="234"/>
      <c r="Q88" s="234"/>
      <c r="R88" s="234"/>
      <c r="S88" s="234"/>
      <c r="T88" s="234"/>
      <c r="U88" s="234"/>
      <c r="V88" s="234"/>
      <c r="W88" s="234"/>
      <c r="X88" s="234"/>
      <c r="Y88" s="234"/>
      <c r="Z88" s="234"/>
      <c r="AA88" s="234"/>
      <c r="AB88" s="234"/>
    </row>
    <row r="89" spans="1:28" x14ac:dyDescent="0.35">
      <c r="A89" s="234"/>
      <c r="B89" s="234"/>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234"/>
      <c r="AB89" s="234"/>
    </row>
    <row r="90" spans="1:28" x14ac:dyDescent="0.35">
      <c r="A90" s="234"/>
      <c r="B90" s="234"/>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234"/>
      <c r="AB90" s="234"/>
    </row>
    <row r="91" spans="1:28" x14ac:dyDescent="0.35">
      <c r="A91" s="234"/>
      <c r="B91" s="234"/>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234"/>
      <c r="AB91" s="234"/>
    </row>
    <row r="92" spans="1:28" x14ac:dyDescent="0.35">
      <c r="A92" s="234"/>
      <c r="B92" s="234"/>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234"/>
      <c r="AB92" s="234"/>
    </row>
    <row r="93" spans="1:28" x14ac:dyDescent="0.35">
      <c r="A93" s="234"/>
      <c r="B93" s="234"/>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234"/>
      <c r="AB93" s="234"/>
    </row>
    <row r="94" spans="1:28" x14ac:dyDescent="0.35">
      <c r="A94" s="234"/>
      <c r="B94" s="234"/>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234"/>
      <c r="AB94" s="234"/>
    </row>
    <row r="95" spans="1:28" x14ac:dyDescent="0.35">
      <c r="A95" s="234"/>
      <c r="B95" s="234"/>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234"/>
      <c r="AB95" s="234"/>
    </row>
    <row r="96" spans="1:28" x14ac:dyDescent="0.35">
      <c r="A96" s="234"/>
      <c r="B96" s="234"/>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234"/>
      <c r="AB96" s="234"/>
    </row>
    <row r="97" spans="1:28" x14ac:dyDescent="0.35">
      <c r="A97" s="234"/>
      <c r="B97" s="234"/>
      <c r="C97" s="234"/>
      <c r="D97" s="234"/>
      <c r="E97" s="234"/>
      <c r="F97" s="234"/>
      <c r="G97" s="234"/>
      <c r="H97" s="234"/>
      <c r="I97" s="234"/>
      <c r="J97" s="234"/>
      <c r="K97" s="234"/>
      <c r="L97" s="234"/>
      <c r="M97" s="234"/>
      <c r="N97" s="234"/>
      <c r="O97" s="234"/>
      <c r="P97" s="234"/>
      <c r="Q97" s="234"/>
      <c r="R97" s="234"/>
      <c r="S97" s="234"/>
      <c r="T97" s="234"/>
      <c r="U97" s="234"/>
      <c r="V97" s="234"/>
      <c r="W97" s="234"/>
      <c r="X97" s="234"/>
      <c r="Y97" s="234"/>
      <c r="Z97" s="234"/>
      <c r="AA97" s="234"/>
      <c r="AB97" s="234"/>
    </row>
    <row r="98" spans="1:28" x14ac:dyDescent="0.35">
      <c r="A98" s="234"/>
      <c r="B98" s="234"/>
      <c r="C98" s="234"/>
      <c r="D98" s="234"/>
      <c r="E98" s="234"/>
      <c r="F98" s="234"/>
      <c r="G98" s="234"/>
      <c r="H98" s="234"/>
      <c r="I98" s="234"/>
      <c r="J98" s="234"/>
      <c r="K98" s="234"/>
      <c r="L98" s="234"/>
      <c r="M98" s="234"/>
      <c r="N98" s="234"/>
      <c r="O98" s="234"/>
      <c r="P98" s="234"/>
      <c r="Q98" s="234"/>
      <c r="R98" s="234"/>
      <c r="S98" s="234"/>
      <c r="T98" s="234"/>
      <c r="U98" s="234"/>
      <c r="V98" s="234"/>
      <c r="W98" s="234"/>
      <c r="X98" s="234"/>
      <c r="Y98" s="234"/>
      <c r="Z98" s="234"/>
      <c r="AA98" s="234"/>
      <c r="AB98" s="234"/>
    </row>
    <row r="99" spans="1:28" x14ac:dyDescent="0.35">
      <c r="A99" s="234"/>
      <c r="B99" s="234"/>
      <c r="C99" s="234"/>
      <c r="D99" s="234"/>
      <c r="E99" s="234"/>
      <c r="F99" s="234"/>
      <c r="G99" s="234"/>
      <c r="H99" s="234"/>
      <c r="I99" s="234"/>
      <c r="J99" s="234"/>
      <c r="K99" s="234"/>
      <c r="L99" s="234"/>
      <c r="M99" s="234"/>
      <c r="N99" s="234"/>
      <c r="O99" s="234"/>
      <c r="P99" s="234"/>
      <c r="Q99" s="234"/>
      <c r="R99" s="234"/>
      <c r="S99" s="234"/>
      <c r="T99" s="234"/>
      <c r="U99" s="234"/>
      <c r="V99" s="234"/>
      <c r="W99" s="234"/>
      <c r="X99" s="234"/>
      <c r="Y99" s="234"/>
      <c r="Z99" s="234"/>
      <c r="AA99" s="234"/>
      <c r="AB99" s="234"/>
    </row>
    <row r="100" spans="1:28" x14ac:dyDescent="0.35">
      <c r="A100" s="234"/>
      <c r="B100" s="234"/>
      <c r="C100" s="234"/>
      <c r="D100" s="234"/>
      <c r="E100" s="234"/>
      <c r="F100" s="234"/>
      <c r="G100" s="234"/>
      <c r="H100" s="234"/>
      <c r="I100" s="234"/>
      <c r="J100" s="234"/>
      <c r="K100" s="234"/>
      <c r="L100" s="234"/>
      <c r="M100" s="234"/>
      <c r="N100" s="234"/>
      <c r="O100" s="234"/>
      <c r="P100" s="234"/>
      <c r="Q100" s="234"/>
      <c r="R100" s="234"/>
      <c r="S100" s="234"/>
      <c r="T100" s="234"/>
      <c r="U100" s="234"/>
      <c r="V100" s="234"/>
      <c r="W100" s="234"/>
      <c r="X100" s="234"/>
      <c r="Y100" s="234"/>
      <c r="Z100" s="234"/>
      <c r="AA100" s="234"/>
      <c r="AB100" s="234"/>
    </row>
  </sheetData>
  <mergeCells count="142">
    <mergeCell ref="B72:AB72"/>
    <mergeCell ref="A73:A74"/>
    <mergeCell ref="B73:H75"/>
    <mergeCell ref="I73:P73"/>
    <mergeCell ref="I74:P74"/>
    <mergeCell ref="I75:P75"/>
    <mergeCell ref="Q73:U75"/>
    <mergeCell ref="V73:AB73"/>
    <mergeCell ref="V74:AB74"/>
    <mergeCell ref="V75:AB75"/>
    <mergeCell ref="B68:G69"/>
    <mergeCell ref="H68:R69"/>
    <mergeCell ref="S68:AB69"/>
    <mergeCell ref="A70:A71"/>
    <mergeCell ref="B70:G71"/>
    <mergeCell ref="H70:R71"/>
    <mergeCell ref="S70:AB71"/>
    <mergeCell ref="B66:G66"/>
    <mergeCell ref="H66:I66"/>
    <mergeCell ref="J66:M66"/>
    <mergeCell ref="N66:U66"/>
    <mergeCell ref="V66:AA66"/>
    <mergeCell ref="B67:AB67"/>
    <mergeCell ref="V62:AB63"/>
    <mergeCell ref="A64:A65"/>
    <mergeCell ref="B64:G65"/>
    <mergeCell ref="H64:I64"/>
    <mergeCell ref="H65:I65"/>
    <mergeCell ref="J64:M65"/>
    <mergeCell ref="N64:U65"/>
    <mergeCell ref="V64:AB65"/>
    <mergeCell ref="A62:A63"/>
    <mergeCell ref="B62:G63"/>
    <mergeCell ref="H62:I62"/>
    <mergeCell ref="H63:I63"/>
    <mergeCell ref="J62:M63"/>
    <mergeCell ref="N62:U63"/>
    <mergeCell ref="N58:U59"/>
    <mergeCell ref="V58:AB59"/>
    <mergeCell ref="A60:A61"/>
    <mergeCell ref="B60:G61"/>
    <mergeCell ref="H60:I60"/>
    <mergeCell ref="H61:I61"/>
    <mergeCell ref="J60:M61"/>
    <mergeCell ref="N60:U61"/>
    <mergeCell ref="V60:AB61"/>
    <mergeCell ref="A58:A59"/>
    <mergeCell ref="B58:G59"/>
    <mergeCell ref="H58:I58"/>
    <mergeCell ref="H59:I59"/>
    <mergeCell ref="J58:M58"/>
    <mergeCell ref="J59:M59"/>
    <mergeCell ref="B41:G41"/>
    <mergeCell ref="K41:AB41"/>
    <mergeCell ref="B42:AB42"/>
    <mergeCell ref="B43:AB43"/>
    <mergeCell ref="B44:AB56"/>
    <mergeCell ref="B57:AB57"/>
    <mergeCell ref="B38:G38"/>
    <mergeCell ref="K38:AB38"/>
    <mergeCell ref="B39:G39"/>
    <mergeCell ref="K39:AB39"/>
    <mergeCell ref="B40:G40"/>
    <mergeCell ref="K40:AA40"/>
    <mergeCell ref="B34:AB34"/>
    <mergeCell ref="B35:AB35"/>
    <mergeCell ref="B36:G36"/>
    <mergeCell ref="K36:AB36"/>
    <mergeCell ref="B37:G37"/>
    <mergeCell ref="K37:AB37"/>
    <mergeCell ref="Z32:AB32"/>
    <mergeCell ref="K33:N33"/>
    <mergeCell ref="O33:R33"/>
    <mergeCell ref="S33:T33"/>
    <mergeCell ref="U33:W33"/>
    <mergeCell ref="X33:Y33"/>
    <mergeCell ref="Z33:AB33"/>
    <mergeCell ref="B30:AB30"/>
    <mergeCell ref="B31:J33"/>
    <mergeCell ref="K31:R31"/>
    <mergeCell ref="S31:W31"/>
    <mergeCell ref="X31:AB31"/>
    <mergeCell ref="K32:N32"/>
    <mergeCell ref="O32:R32"/>
    <mergeCell ref="S32:T32"/>
    <mergeCell ref="U32:W32"/>
    <mergeCell ref="X32:Y32"/>
    <mergeCell ref="B27:AB27"/>
    <mergeCell ref="B28:H29"/>
    <mergeCell ref="I28:L29"/>
    <mergeCell ref="M28:W28"/>
    <mergeCell ref="X28:AB28"/>
    <mergeCell ref="M29:W29"/>
    <mergeCell ref="X29:AB29"/>
    <mergeCell ref="B23:H23"/>
    <mergeCell ref="I23:AB23"/>
    <mergeCell ref="B24:AB24"/>
    <mergeCell ref="B25:L25"/>
    <mergeCell ref="N25:AB25"/>
    <mergeCell ref="B26:M26"/>
    <mergeCell ref="N26:AB26"/>
    <mergeCell ref="B20:AB20"/>
    <mergeCell ref="B21:G21"/>
    <mergeCell ref="H21:J21"/>
    <mergeCell ref="K21:T21"/>
    <mergeCell ref="U21:AB21"/>
    <mergeCell ref="B22:AB22"/>
    <mergeCell ref="B16:AB16"/>
    <mergeCell ref="B17:H17"/>
    <mergeCell ref="I17:AB17"/>
    <mergeCell ref="B18:AB18"/>
    <mergeCell ref="B19:H19"/>
    <mergeCell ref="I19:AB19"/>
    <mergeCell ref="Z12:AB12"/>
    <mergeCell ref="B13:AB13"/>
    <mergeCell ref="B14:H15"/>
    <mergeCell ref="I14:U15"/>
    <mergeCell ref="V14:AB14"/>
    <mergeCell ref="V15:AB15"/>
    <mergeCell ref="B9:H9"/>
    <mergeCell ref="I9:AB9"/>
    <mergeCell ref="B10:AB10"/>
    <mergeCell ref="B11:H12"/>
    <mergeCell ref="I11:P12"/>
    <mergeCell ref="Q11:U11"/>
    <mergeCell ref="V11:Y11"/>
    <mergeCell ref="Z11:AB11"/>
    <mergeCell ref="Q12:U12"/>
    <mergeCell ref="V12:Y12"/>
    <mergeCell ref="B5:AB5"/>
    <mergeCell ref="B6:H7"/>
    <mergeCell ref="I6:I7"/>
    <mergeCell ref="J6:K7"/>
    <mergeCell ref="L6:AB7"/>
    <mergeCell ref="B8:AB8"/>
    <mergeCell ref="B1:D1"/>
    <mergeCell ref="E1:G1"/>
    <mergeCell ref="B2:G4"/>
    <mergeCell ref="H2:AB2"/>
    <mergeCell ref="H3:O3"/>
    <mergeCell ref="P3:AB3"/>
    <mergeCell ref="H4:AB4"/>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G106"/>
  <sheetViews>
    <sheetView topLeftCell="A10" zoomScale="55" zoomScaleNormal="55" workbookViewId="0">
      <selection activeCell="J65" sqref="J65:M69"/>
    </sheetView>
  </sheetViews>
  <sheetFormatPr baseColWidth="10" defaultColWidth="3.81640625" defaultRowHeight="14.5" x14ac:dyDescent="0.35"/>
  <cols>
    <col min="1" max="1" width="2" style="150" customWidth="1"/>
    <col min="2" max="6" width="2.81640625" style="150" customWidth="1"/>
    <col min="7" max="7" width="4.1796875" style="150" customWidth="1"/>
    <col min="8" max="8" width="15.453125" style="150" customWidth="1"/>
    <col min="9" max="9" width="15.81640625" style="150" customWidth="1"/>
    <col min="10" max="10" width="15" style="150" customWidth="1"/>
    <col min="11" max="14" width="3.453125" style="150" customWidth="1"/>
    <col min="15" max="15" width="2.81640625" style="150" customWidth="1"/>
    <col min="16" max="16" width="3.453125" style="150" customWidth="1"/>
    <col min="17" max="17" width="3.54296875" style="150" customWidth="1"/>
    <col min="18" max="18" width="3.81640625" style="150"/>
    <col min="19" max="19" width="4.81640625" style="150" customWidth="1"/>
    <col min="20" max="20" width="7.453125" style="150" customWidth="1"/>
    <col min="21" max="21" width="3.54296875" style="150" customWidth="1"/>
    <col min="22" max="22" width="3.81640625" style="150"/>
    <col min="23" max="25" width="5" style="150" customWidth="1"/>
    <col min="26" max="26" width="6.81640625" style="150" customWidth="1"/>
    <col min="27" max="27" width="39.54296875" style="150" customWidth="1"/>
    <col min="28" max="28" width="2" style="150" customWidth="1"/>
    <col min="29" max="29" width="1.54296875" style="150" customWidth="1"/>
    <col min="30" max="32" width="3.81640625" style="150"/>
    <col min="33" max="33" width="4.1796875" style="150" bestFit="1" customWidth="1"/>
    <col min="34" max="16384" width="3.81640625" style="150"/>
  </cols>
  <sheetData>
    <row r="1" spans="2:28" ht="9" customHeight="1" thickBot="1" x14ac:dyDescent="0.4">
      <c r="B1" s="151"/>
      <c r="C1" s="151"/>
      <c r="D1" s="151"/>
      <c r="E1" s="151"/>
      <c r="F1" s="151"/>
    </row>
    <row r="2" spans="2:28" ht="45.75" customHeight="1" x14ac:dyDescent="0.35">
      <c r="B2" s="1041"/>
      <c r="C2" s="1042"/>
      <c r="D2" s="1042"/>
      <c r="E2" s="1042"/>
      <c r="F2" s="1042"/>
      <c r="G2" s="1042"/>
      <c r="H2" s="2794" t="s">
        <v>0</v>
      </c>
      <c r="I2" s="2794"/>
      <c r="J2" s="2794"/>
      <c r="K2" s="2794"/>
      <c r="L2" s="2794"/>
      <c r="M2" s="2794"/>
      <c r="N2" s="2794"/>
      <c r="O2" s="2794"/>
      <c r="P2" s="2794"/>
      <c r="Q2" s="2794"/>
      <c r="R2" s="2794"/>
      <c r="S2" s="2794"/>
      <c r="T2" s="2794"/>
      <c r="U2" s="2794"/>
      <c r="V2" s="2794"/>
      <c r="W2" s="2794"/>
      <c r="X2" s="2794"/>
      <c r="Y2" s="2794"/>
      <c r="Z2" s="2794"/>
      <c r="AA2" s="2794"/>
      <c r="AB2" s="2795"/>
    </row>
    <row r="3" spans="2:28" ht="15" customHeight="1" x14ac:dyDescent="0.35">
      <c r="B3" s="1043"/>
      <c r="C3" s="1044"/>
      <c r="D3" s="1044"/>
      <c r="E3" s="1044"/>
      <c r="F3" s="1044"/>
      <c r="G3" s="1044"/>
      <c r="H3" s="1049" t="s">
        <v>1</v>
      </c>
      <c r="I3" s="1049"/>
      <c r="J3" s="1049"/>
      <c r="K3" s="1049"/>
      <c r="L3" s="1049"/>
      <c r="M3" s="1049"/>
      <c r="N3" s="1049"/>
      <c r="O3" s="1049"/>
      <c r="P3" s="1049" t="s">
        <v>2</v>
      </c>
      <c r="Q3" s="1049"/>
      <c r="R3" s="1049"/>
      <c r="S3" s="1049"/>
      <c r="T3" s="1049"/>
      <c r="U3" s="1049"/>
      <c r="V3" s="1049"/>
      <c r="W3" s="1049"/>
      <c r="X3" s="1049"/>
      <c r="Y3" s="1049"/>
      <c r="Z3" s="1049"/>
      <c r="AA3" s="1049"/>
      <c r="AB3" s="1050"/>
    </row>
    <row r="4" spans="2:28" ht="15.75" customHeight="1" thickBot="1" x14ac:dyDescent="0.4">
      <c r="B4" s="1045"/>
      <c r="C4" s="1046"/>
      <c r="D4" s="1046"/>
      <c r="E4" s="1046"/>
      <c r="F4" s="1046"/>
      <c r="G4" s="1046"/>
      <c r="H4" s="1051" t="s">
        <v>642</v>
      </c>
      <c r="I4" s="1051"/>
      <c r="J4" s="1051"/>
      <c r="K4" s="1051"/>
      <c r="L4" s="1051"/>
      <c r="M4" s="1051"/>
      <c r="N4" s="1051"/>
      <c r="O4" s="1051"/>
      <c r="P4" s="1051"/>
      <c r="Q4" s="1051"/>
      <c r="R4" s="1051"/>
      <c r="S4" s="1051"/>
      <c r="T4" s="1051"/>
      <c r="U4" s="1051"/>
      <c r="V4" s="1051"/>
      <c r="W4" s="1051"/>
      <c r="X4" s="1051"/>
      <c r="Y4" s="1051"/>
      <c r="Z4" s="1051"/>
      <c r="AA4" s="1051"/>
      <c r="AB4" s="1052"/>
    </row>
    <row r="5" spans="2:28" ht="8.25" customHeight="1" x14ac:dyDescent="0.35">
      <c r="H5" s="152"/>
      <c r="I5" s="152"/>
      <c r="J5" s="152"/>
      <c r="K5" s="152"/>
      <c r="L5" s="152"/>
      <c r="M5" s="152"/>
      <c r="N5" s="152"/>
      <c r="O5" s="152"/>
      <c r="P5" s="152"/>
      <c r="Q5" s="152"/>
      <c r="R5" s="152"/>
      <c r="S5" s="152"/>
      <c r="T5" s="152"/>
      <c r="U5" s="152"/>
      <c r="V5" s="152"/>
      <c r="W5" s="152"/>
      <c r="X5" s="152"/>
      <c r="Y5" s="152"/>
      <c r="Z5" s="152"/>
      <c r="AA5" s="152"/>
      <c r="AB5" s="152"/>
    </row>
    <row r="6" spans="2:28" ht="9" customHeight="1" thickBot="1" x14ac:dyDescent="0.4">
      <c r="B6" s="153"/>
      <c r="C6" s="154"/>
      <c r="D6" s="154"/>
      <c r="E6" s="154"/>
      <c r="F6" s="154"/>
      <c r="G6" s="154"/>
      <c r="H6" s="154"/>
      <c r="I6" s="155"/>
      <c r="J6" s="155"/>
      <c r="K6" s="155"/>
      <c r="L6" s="155"/>
      <c r="M6" s="155"/>
      <c r="N6" s="155"/>
      <c r="O6" s="155"/>
      <c r="P6" s="155"/>
      <c r="Q6" s="155"/>
      <c r="R6" s="156"/>
      <c r="S6" s="156"/>
      <c r="T6" s="156"/>
      <c r="U6" s="156"/>
      <c r="V6" s="156"/>
      <c r="W6" s="154"/>
      <c r="X6" s="154"/>
      <c r="Y6" s="154"/>
      <c r="Z6" s="154"/>
      <c r="AA6" s="154"/>
      <c r="AB6" s="157"/>
    </row>
    <row r="7" spans="2:28" ht="15" customHeight="1" x14ac:dyDescent="0.35">
      <c r="B7" s="158"/>
      <c r="C7" s="2796" t="s">
        <v>4</v>
      </c>
      <c r="D7" s="2797"/>
      <c r="E7" s="2797"/>
      <c r="F7" s="2797"/>
      <c r="G7" s="2797"/>
      <c r="H7" s="2798"/>
      <c r="I7" s="2802" t="s">
        <v>625</v>
      </c>
      <c r="J7" s="2803"/>
      <c r="K7" s="2803"/>
      <c r="L7" s="2803"/>
      <c r="M7" s="2803"/>
      <c r="N7" s="2803"/>
      <c r="O7" s="2803"/>
      <c r="P7" s="2803"/>
      <c r="Q7" s="2803"/>
      <c r="R7" s="2803"/>
      <c r="S7" s="2803"/>
      <c r="T7" s="2803"/>
      <c r="U7" s="2803"/>
      <c r="V7" s="2803"/>
      <c r="W7" s="2803"/>
      <c r="X7" s="2803"/>
      <c r="Y7" s="2803"/>
      <c r="Z7" s="2803"/>
      <c r="AA7" s="2804"/>
      <c r="AB7" s="159"/>
    </row>
    <row r="8" spans="2:28" ht="15" thickBot="1" x14ac:dyDescent="0.4">
      <c r="B8" s="158"/>
      <c r="C8" s="2799"/>
      <c r="D8" s="2800"/>
      <c r="E8" s="2800"/>
      <c r="F8" s="2800"/>
      <c r="G8" s="2800"/>
      <c r="H8" s="2801"/>
      <c r="I8" s="2805"/>
      <c r="J8" s="2806"/>
      <c r="K8" s="2806"/>
      <c r="L8" s="2806"/>
      <c r="M8" s="2806"/>
      <c r="N8" s="2806"/>
      <c r="O8" s="2806"/>
      <c r="P8" s="2806"/>
      <c r="Q8" s="2806"/>
      <c r="R8" s="2806"/>
      <c r="S8" s="2806"/>
      <c r="T8" s="2806"/>
      <c r="U8" s="2806"/>
      <c r="V8" s="2806"/>
      <c r="W8" s="2806"/>
      <c r="X8" s="2806"/>
      <c r="Y8" s="2806"/>
      <c r="Z8" s="2806"/>
      <c r="AA8" s="2807"/>
      <c r="AB8" s="159"/>
    </row>
    <row r="9" spans="2:28" ht="6.75" customHeight="1" thickBot="1" x14ac:dyDescent="0.4">
      <c r="B9" s="158"/>
      <c r="C9" s="160"/>
      <c r="D9" s="160"/>
      <c r="E9" s="160"/>
      <c r="F9" s="160"/>
      <c r="G9" s="160"/>
      <c r="H9" s="160"/>
      <c r="I9" s="161"/>
      <c r="J9" s="161"/>
      <c r="K9" s="161"/>
      <c r="L9" s="161"/>
      <c r="M9" s="161"/>
      <c r="N9" s="161"/>
      <c r="O9" s="161"/>
      <c r="P9" s="161"/>
      <c r="Q9" s="161"/>
      <c r="R9" s="162"/>
      <c r="S9" s="162"/>
      <c r="T9" s="162"/>
      <c r="U9" s="162"/>
      <c r="V9" s="162"/>
      <c r="W9" s="160"/>
      <c r="X9" s="160"/>
      <c r="Y9" s="160"/>
      <c r="Z9" s="160"/>
      <c r="AA9" s="71"/>
      <c r="AB9" s="159"/>
    </row>
    <row r="10" spans="2:28" ht="15" customHeight="1" thickBot="1" x14ac:dyDescent="0.4">
      <c r="B10" s="158"/>
      <c r="C10" s="2796" t="s">
        <v>5</v>
      </c>
      <c r="D10" s="2797"/>
      <c r="E10" s="2797"/>
      <c r="F10" s="2797"/>
      <c r="G10" s="2797"/>
      <c r="H10" s="2798"/>
      <c r="I10" s="2808" t="s">
        <v>643</v>
      </c>
      <c r="J10" s="2809"/>
      <c r="K10" s="2809"/>
      <c r="L10" s="2809"/>
      <c r="M10" s="2809"/>
      <c r="N10" s="2809"/>
      <c r="O10" s="2809"/>
      <c r="P10" s="2809"/>
      <c r="Q10" s="2810"/>
      <c r="R10" s="1067" t="s">
        <v>7</v>
      </c>
      <c r="S10" s="1068"/>
      <c r="T10" s="1068"/>
      <c r="U10" s="1069"/>
      <c r="V10" s="2637" t="s">
        <v>8</v>
      </c>
      <c r="W10" s="2638"/>
      <c r="X10" s="2638"/>
      <c r="Y10" s="2638"/>
      <c r="Z10" s="2638"/>
      <c r="AA10" s="2639"/>
      <c r="AB10" s="159"/>
    </row>
    <row r="11" spans="2:28" ht="28.5" customHeight="1" thickBot="1" x14ac:dyDescent="0.4">
      <c r="B11" s="158"/>
      <c r="C11" s="2799"/>
      <c r="D11" s="2800"/>
      <c r="E11" s="2800"/>
      <c r="F11" s="2800"/>
      <c r="G11" s="2800"/>
      <c r="H11" s="2801"/>
      <c r="I11" s="2811"/>
      <c r="J11" s="2812"/>
      <c r="K11" s="2812"/>
      <c r="L11" s="2812"/>
      <c r="M11" s="2812"/>
      <c r="N11" s="2812"/>
      <c r="O11" s="2812"/>
      <c r="P11" s="2812"/>
      <c r="Q11" s="2813"/>
      <c r="R11" s="1073" t="s">
        <v>644</v>
      </c>
      <c r="S11" s="1074"/>
      <c r="T11" s="1074"/>
      <c r="U11" s="1075"/>
      <c r="V11" s="2814">
        <v>1</v>
      </c>
      <c r="W11" s="2815"/>
      <c r="X11" s="2815"/>
      <c r="Y11" s="2815"/>
      <c r="Z11" s="2815"/>
      <c r="AA11" s="2816"/>
      <c r="AB11" s="159"/>
    </row>
    <row r="12" spans="2:28" ht="5.25" customHeight="1" thickBot="1" x14ac:dyDescent="0.4">
      <c r="B12" s="163"/>
      <c r="C12" s="164"/>
      <c r="D12" s="164"/>
      <c r="E12" s="164"/>
      <c r="F12" s="164"/>
      <c r="G12" s="164"/>
      <c r="H12" s="164"/>
      <c r="I12" s="164"/>
      <c r="J12" s="164"/>
      <c r="K12" s="164"/>
      <c r="L12" s="164"/>
      <c r="M12" s="164"/>
      <c r="N12" s="164"/>
      <c r="O12" s="164"/>
      <c r="P12" s="164"/>
      <c r="Q12" s="164"/>
      <c r="R12" s="164"/>
      <c r="S12" s="164"/>
      <c r="T12" s="164"/>
      <c r="U12" s="164"/>
      <c r="V12" s="164"/>
      <c r="W12" s="164"/>
      <c r="X12" s="164"/>
      <c r="Y12" s="164"/>
      <c r="Z12" s="164"/>
      <c r="AA12" s="72"/>
      <c r="AB12" s="165"/>
    </row>
    <row r="13" spans="2:28" ht="15" customHeight="1" x14ac:dyDescent="0.35">
      <c r="B13" s="163"/>
      <c r="C13" s="2776" t="s">
        <v>10</v>
      </c>
      <c r="D13" s="2777"/>
      <c r="E13" s="2777"/>
      <c r="F13" s="2777"/>
      <c r="G13" s="2777"/>
      <c r="H13" s="2778"/>
      <c r="I13" s="2782" t="s">
        <v>645</v>
      </c>
      <c r="J13" s="2783"/>
      <c r="K13" s="2783"/>
      <c r="L13" s="2783"/>
      <c r="M13" s="2783"/>
      <c r="N13" s="2783"/>
      <c r="O13" s="2783"/>
      <c r="P13" s="2783"/>
      <c r="Q13" s="2783"/>
      <c r="R13" s="2783"/>
      <c r="S13" s="2784"/>
      <c r="T13" s="2788" t="s">
        <v>11</v>
      </c>
      <c r="U13" s="2789"/>
      <c r="V13" s="2789"/>
      <c r="W13" s="2789"/>
      <c r="X13" s="2789"/>
      <c r="Y13" s="2789"/>
      <c r="Z13" s="2789"/>
      <c r="AA13" s="2790"/>
      <c r="AB13" s="165"/>
    </row>
    <row r="14" spans="2:28" ht="30" customHeight="1" thickBot="1" x14ac:dyDescent="0.4">
      <c r="B14" s="163"/>
      <c r="C14" s="2779"/>
      <c r="D14" s="2780"/>
      <c r="E14" s="2780"/>
      <c r="F14" s="2780"/>
      <c r="G14" s="2780"/>
      <c r="H14" s="2781"/>
      <c r="I14" s="2785"/>
      <c r="J14" s="2786"/>
      <c r="K14" s="2786"/>
      <c r="L14" s="2786"/>
      <c r="M14" s="2786"/>
      <c r="N14" s="2786"/>
      <c r="O14" s="2786"/>
      <c r="P14" s="2786"/>
      <c r="Q14" s="2786"/>
      <c r="R14" s="2786"/>
      <c r="S14" s="2787"/>
      <c r="T14" s="2791" t="s">
        <v>65</v>
      </c>
      <c r="U14" s="2792"/>
      <c r="V14" s="2792"/>
      <c r="W14" s="2792"/>
      <c r="X14" s="2792"/>
      <c r="Y14" s="2792"/>
      <c r="Z14" s="2792"/>
      <c r="AA14" s="2793"/>
      <c r="AB14" s="165"/>
    </row>
    <row r="15" spans="2:28" ht="6" customHeight="1" thickBot="1" x14ac:dyDescent="0.4">
      <c r="B15" s="163"/>
      <c r="C15" s="164"/>
      <c r="D15" s="164"/>
      <c r="E15" s="164"/>
      <c r="F15" s="164"/>
      <c r="G15" s="164"/>
      <c r="H15" s="164"/>
      <c r="I15" s="83"/>
      <c r="J15" s="83"/>
      <c r="K15" s="83"/>
      <c r="L15" s="83"/>
      <c r="M15" s="83"/>
      <c r="N15" s="83"/>
      <c r="O15" s="83"/>
      <c r="P15" s="83"/>
      <c r="Q15" s="83"/>
      <c r="R15" s="83"/>
      <c r="S15" s="83"/>
      <c r="T15" s="83"/>
      <c r="U15" s="83"/>
      <c r="V15" s="83"/>
      <c r="W15" s="83"/>
      <c r="X15" s="83"/>
      <c r="Y15" s="83"/>
      <c r="Z15" s="83"/>
      <c r="AA15" s="84"/>
      <c r="AB15" s="165"/>
    </row>
    <row r="16" spans="2:28" ht="33.75" customHeight="1" thickBot="1" x14ac:dyDescent="0.4">
      <c r="B16" s="163"/>
      <c r="C16" s="2773" t="s">
        <v>13</v>
      </c>
      <c r="D16" s="2774"/>
      <c r="E16" s="2774"/>
      <c r="F16" s="2774"/>
      <c r="G16" s="2774"/>
      <c r="H16" s="2775"/>
      <c r="I16" s="2764" t="s">
        <v>646</v>
      </c>
      <c r="J16" s="2765"/>
      <c r="K16" s="2765"/>
      <c r="L16" s="2765"/>
      <c r="M16" s="2765"/>
      <c r="N16" s="2765"/>
      <c r="O16" s="2765"/>
      <c r="P16" s="2765"/>
      <c r="Q16" s="2765"/>
      <c r="R16" s="2765"/>
      <c r="S16" s="2765"/>
      <c r="T16" s="2765"/>
      <c r="U16" s="2765"/>
      <c r="V16" s="2765"/>
      <c r="W16" s="2765"/>
      <c r="X16" s="2765"/>
      <c r="Y16" s="2765"/>
      <c r="Z16" s="2765"/>
      <c r="AA16" s="2766"/>
      <c r="AB16" s="165"/>
    </row>
    <row r="17" spans="2:28" ht="6.75" customHeight="1" thickBot="1" x14ac:dyDescent="0.4">
      <c r="B17" s="163"/>
      <c r="C17" s="75"/>
      <c r="D17" s="75"/>
      <c r="E17" s="75"/>
      <c r="F17" s="75"/>
      <c r="G17" s="75"/>
      <c r="H17" s="75"/>
      <c r="I17" s="166"/>
      <c r="J17" s="166"/>
      <c r="K17" s="166"/>
      <c r="L17" s="166"/>
      <c r="M17" s="166"/>
      <c r="N17" s="166"/>
      <c r="O17" s="166"/>
      <c r="P17" s="166"/>
      <c r="Q17" s="166"/>
      <c r="R17" s="166"/>
      <c r="S17" s="166"/>
      <c r="T17" s="166"/>
      <c r="U17" s="166"/>
      <c r="V17" s="166"/>
      <c r="W17" s="166"/>
      <c r="X17" s="166"/>
      <c r="Y17" s="166"/>
      <c r="Z17" s="166"/>
      <c r="AA17" s="99"/>
      <c r="AB17" s="165"/>
    </row>
    <row r="18" spans="2:28" ht="49.5" customHeight="1" thickBot="1" x14ac:dyDescent="0.4">
      <c r="B18" s="163"/>
      <c r="C18" s="2773" t="s">
        <v>67</v>
      </c>
      <c r="D18" s="2774"/>
      <c r="E18" s="2774"/>
      <c r="F18" s="2774"/>
      <c r="G18" s="2774"/>
      <c r="H18" s="2775"/>
      <c r="I18" s="2764" t="s">
        <v>647</v>
      </c>
      <c r="J18" s="2765"/>
      <c r="K18" s="2765"/>
      <c r="L18" s="2765"/>
      <c r="M18" s="2765"/>
      <c r="N18" s="2765"/>
      <c r="O18" s="2765"/>
      <c r="P18" s="2765"/>
      <c r="Q18" s="2765"/>
      <c r="R18" s="2765"/>
      <c r="S18" s="2765"/>
      <c r="T18" s="2765"/>
      <c r="U18" s="2765"/>
      <c r="V18" s="2765"/>
      <c r="W18" s="2765"/>
      <c r="X18" s="2765"/>
      <c r="Y18" s="2765"/>
      <c r="Z18" s="2765"/>
      <c r="AA18" s="2766"/>
      <c r="AB18" s="165"/>
    </row>
    <row r="19" spans="2:28" ht="6.75" customHeight="1" thickBot="1" x14ac:dyDescent="0.4">
      <c r="B19" s="163"/>
      <c r="C19" s="162"/>
      <c r="D19" s="162"/>
      <c r="E19" s="162"/>
      <c r="F19" s="162"/>
      <c r="G19" s="162"/>
      <c r="H19" s="162"/>
      <c r="I19" s="166"/>
      <c r="J19" s="166"/>
      <c r="K19" s="166"/>
      <c r="L19" s="166"/>
      <c r="M19" s="166"/>
      <c r="N19" s="166"/>
      <c r="O19" s="166"/>
      <c r="P19" s="166"/>
      <c r="Q19" s="166"/>
      <c r="R19" s="166"/>
      <c r="S19" s="166"/>
      <c r="T19" s="166"/>
      <c r="U19" s="166"/>
      <c r="V19" s="166"/>
      <c r="W19" s="166"/>
      <c r="X19" s="166"/>
      <c r="Y19" s="166"/>
      <c r="Z19" s="166"/>
      <c r="AA19" s="99"/>
      <c r="AB19" s="165"/>
    </row>
    <row r="20" spans="2:28" ht="14.25" customHeight="1" x14ac:dyDescent="0.35">
      <c r="B20" s="163"/>
      <c r="C20" s="1025" t="s">
        <v>17</v>
      </c>
      <c r="D20" s="1026"/>
      <c r="E20" s="1026"/>
      <c r="F20" s="1026"/>
      <c r="G20" s="1026"/>
      <c r="H20" s="2723"/>
      <c r="I20" s="1085" t="s">
        <v>648</v>
      </c>
      <c r="J20" s="1086"/>
      <c r="K20" s="1086"/>
      <c r="L20" s="1087"/>
      <c r="M20" s="2637" t="s">
        <v>18</v>
      </c>
      <c r="N20" s="2638"/>
      <c r="O20" s="2638"/>
      <c r="P20" s="2638"/>
      <c r="Q20" s="2638"/>
      <c r="R20" s="2638"/>
      <c r="S20" s="2639"/>
      <c r="T20" s="2637" t="s">
        <v>19</v>
      </c>
      <c r="U20" s="2638"/>
      <c r="V20" s="2638"/>
      <c r="W20" s="2638"/>
      <c r="X20" s="2638"/>
      <c r="Y20" s="2638"/>
      <c r="Z20" s="2638"/>
      <c r="AA20" s="2639"/>
      <c r="AB20" s="165"/>
    </row>
    <row r="21" spans="2:28" ht="21.75" customHeight="1" thickBot="1" x14ac:dyDescent="0.4">
      <c r="B21" s="163"/>
      <c r="C21" s="1027"/>
      <c r="D21" s="1028"/>
      <c r="E21" s="1028"/>
      <c r="F21" s="1028"/>
      <c r="G21" s="1028"/>
      <c r="H21" s="2724"/>
      <c r="I21" s="1088"/>
      <c r="J21" s="1089"/>
      <c r="K21" s="1089"/>
      <c r="L21" s="1090"/>
      <c r="M21" s="2725" t="s">
        <v>154</v>
      </c>
      <c r="N21" s="2726"/>
      <c r="O21" s="2726"/>
      <c r="P21" s="2726"/>
      <c r="Q21" s="2726"/>
      <c r="R21" s="2726"/>
      <c r="S21" s="2727"/>
      <c r="T21" s="2728" t="s">
        <v>57</v>
      </c>
      <c r="U21" s="2726"/>
      <c r="V21" s="2726"/>
      <c r="W21" s="2726"/>
      <c r="X21" s="2726"/>
      <c r="Y21" s="2726"/>
      <c r="Z21" s="2726"/>
      <c r="AA21" s="2727"/>
      <c r="AB21" s="165"/>
    </row>
    <row r="22" spans="2:28" ht="6.75" customHeight="1" thickBot="1" x14ac:dyDescent="0.4">
      <c r="B22" s="163"/>
      <c r="C22" s="164"/>
      <c r="D22" s="164"/>
      <c r="E22" s="164"/>
      <c r="F22" s="164"/>
      <c r="G22" s="164"/>
      <c r="H22" s="164"/>
      <c r="I22" s="164"/>
      <c r="J22" s="164"/>
      <c r="K22" s="164"/>
      <c r="L22" s="164"/>
      <c r="M22" s="164"/>
      <c r="N22" s="164"/>
      <c r="O22" s="164"/>
      <c r="P22" s="164"/>
      <c r="Q22" s="164"/>
      <c r="R22" s="164"/>
      <c r="S22" s="164"/>
      <c r="T22" s="164"/>
      <c r="U22" s="164"/>
      <c r="V22" s="164"/>
      <c r="W22" s="164"/>
      <c r="X22" s="164"/>
      <c r="Y22" s="164"/>
      <c r="Z22" s="164"/>
      <c r="AA22" s="72"/>
      <c r="AB22" s="165"/>
    </row>
    <row r="23" spans="2:28" ht="23.25" customHeight="1" x14ac:dyDescent="0.35">
      <c r="B23" s="163"/>
      <c r="C23" s="2607" t="s">
        <v>22</v>
      </c>
      <c r="D23" s="2608"/>
      <c r="E23" s="2608"/>
      <c r="F23" s="2608"/>
      <c r="G23" s="2608"/>
      <c r="H23" s="2608"/>
      <c r="I23" s="2609"/>
      <c r="J23" s="2607" t="s">
        <v>23</v>
      </c>
      <c r="K23" s="2608"/>
      <c r="L23" s="2608"/>
      <c r="M23" s="2608"/>
      <c r="N23" s="2608"/>
      <c r="O23" s="2608"/>
      <c r="P23" s="2609"/>
      <c r="Q23" s="2607" t="s">
        <v>24</v>
      </c>
      <c r="R23" s="2608"/>
      <c r="S23" s="2608"/>
      <c r="T23" s="2608"/>
      <c r="U23" s="2608"/>
      <c r="V23" s="2608"/>
      <c r="W23" s="2608"/>
      <c r="X23" s="2608"/>
      <c r="Y23" s="2608"/>
      <c r="Z23" s="2608"/>
      <c r="AA23" s="2609"/>
      <c r="AB23" s="165"/>
    </row>
    <row r="24" spans="2:28" ht="31.5" customHeight="1" thickBot="1" x14ac:dyDescent="0.4">
      <c r="B24" s="163"/>
      <c r="C24" s="2767" t="s">
        <v>649</v>
      </c>
      <c r="D24" s="2768"/>
      <c r="E24" s="2768"/>
      <c r="F24" s="2768"/>
      <c r="G24" s="2768"/>
      <c r="H24" s="2768"/>
      <c r="I24" s="2769"/>
      <c r="J24" s="2767" t="s">
        <v>650</v>
      </c>
      <c r="K24" s="2768"/>
      <c r="L24" s="2768"/>
      <c r="M24" s="2768"/>
      <c r="N24" s="2768"/>
      <c r="O24" s="2768"/>
      <c r="P24" s="2769"/>
      <c r="Q24" s="2770" t="s">
        <v>634</v>
      </c>
      <c r="R24" s="2771"/>
      <c r="S24" s="2771"/>
      <c r="T24" s="2771"/>
      <c r="U24" s="2771"/>
      <c r="V24" s="2771"/>
      <c r="W24" s="2771"/>
      <c r="X24" s="2771"/>
      <c r="Y24" s="2771"/>
      <c r="Z24" s="2771"/>
      <c r="AA24" s="2772"/>
      <c r="AB24" s="165"/>
    </row>
    <row r="25" spans="2:28" ht="7.5" customHeight="1" thickBot="1" x14ac:dyDescent="0.4">
      <c r="B25" s="163"/>
      <c r="C25" s="164"/>
      <c r="D25" s="164"/>
      <c r="E25" s="164"/>
      <c r="F25" s="164"/>
      <c r="G25" s="164"/>
      <c r="H25" s="164"/>
      <c r="I25" s="164"/>
      <c r="J25" s="164"/>
      <c r="K25" s="164"/>
      <c r="L25" s="164"/>
      <c r="M25" s="164"/>
      <c r="N25" s="164"/>
      <c r="O25" s="164"/>
      <c r="P25" s="164"/>
      <c r="Q25" s="164"/>
      <c r="R25" s="164"/>
      <c r="S25" s="164"/>
      <c r="T25" s="164"/>
      <c r="U25" s="164"/>
      <c r="V25" s="164"/>
      <c r="W25" s="164"/>
      <c r="X25" s="164"/>
      <c r="Y25" s="164"/>
      <c r="Z25" s="164"/>
      <c r="AA25" s="72"/>
      <c r="AB25" s="165"/>
    </row>
    <row r="26" spans="2:28" ht="36.75" customHeight="1" thickBot="1" x14ac:dyDescent="0.4">
      <c r="B26" s="163"/>
      <c r="C26" s="2773" t="s">
        <v>26</v>
      </c>
      <c r="D26" s="2774"/>
      <c r="E26" s="2774"/>
      <c r="F26" s="2774"/>
      <c r="G26" s="2774"/>
      <c r="H26" s="2775"/>
      <c r="I26" s="2764" t="s">
        <v>651</v>
      </c>
      <c r="J26" s="2765"/>
      <c r="K26" s="2765"/>
      <c r="L26" s="2765"/>
      <c r="M26" s="2765"/>
      <c r="N26" s="2765"/>
      <c r="O26" s="2765"/>
      <c r="P26" s="2765"/>
      <c r="Q26" s="2765"/>
      <c r="R26" s="2765"/>
      <c r="S26" s="2765"/>
      <c r="T26" s="2765"/>
      <c r="U26" s="2765"/>
      <c r="V26" s="2765"/>
      <c r="W26" s="2765"/>
      <c r="X26" s="2765"/>
      <c r="Y26" s="2765"/>
      <c r="Z26" s="2765"/>
      <c r="AA26" s="2766"/>
      <c r="AB26" s="165"/>
    </row>
    <row r="27" spans="2:28" ht="6" customHeight="1" thickBot="1" x14ac:dyDescent="0.4">
      <c r="B27" s="163"/>
      <c r="C27" s="162"/>
      <c r="D27" s="162"/>
      <c r="E27" s="162"/>
      <c r="F27" s="162"/>
      <c r="G27" s="162"/>
      <c r="H27" s="162"/>
      <c r="I27" s="166"/>
      <c r="J27" s="166"/>
      <c r="K27" s="166"/>
      <c r="L27" s="166"/>
      <c r="M27" s="166"/>
      <c r="N27" s="166"/>
      <c r="O27" s="166"/>
      <c r="P27" s="166"/>
      <c r="Q27" s="166"/>
      <c r="R27" s="166"/>
      <c r="S27" s="166"/>
      <c r="T27" s="166"/>
      <c r="U27" s="166"/>
      <c r="V27" s="166"/>
      <c r="W27" s="166"/>
      <c r="X27" s="166"/>
      <c r="Y27" s="166"/>
      <c r="Z27" s="166"/>
      <c r="AA27" s="99"/>
      <c r="AB27" s="165"/>
    </row>
    <row r="28" spans="2:28" ht="30.75" customHeight="1" thickBot="1" x14ac:dyDescent="0.4">
      <c r="B28" s="163"/>
      <c r="C28" s="2773" t="s">
        <v>28</v>
      </c>
      <c r="D28" s="2774"/>
      <c r="E28" s="2774"/>
      <c r="F28" s="2774"/>
      <c r="G28" s="2774"/>
      <c r="H28" s="2775"/>
      <c r="I28" s="1073">
        <v>0.9</v>
      </c>
      <c r="J28" s="2764"/>
      <c r="K28" s="2677" t="s">
        <v>29</v>
      </c>
      <c r="L28" s="2678"/>
      <c r="M28" s="2678"/>
      <c r="N28" s="2679"/>
      <c r="O28" s="985" t="s">
        <v>30</v>
      </c>
      <c r="P28" s="986"/>
      <c r="Q28" s="986"/>
      <c r="R28" s="987"/>
      <c r="S28" s="70" t="s">
        <v>32</v>
      </c>
      <c r="T28" s="986" t="s">
        <v>31</v>
      </c>
      <c r="U28" s="986"/>
      <c r="V28" s="987"/>
      <c r="W28" s="169"/>
      <c r="X28" s="1360" t="s">
        <v>33</v>
      </c>
      <c r="Y28" s="1361"/>
      <c r="Z28" s="1362"/>
      <c r="AA28" s="128"/>
      <c r="AB28" s="165"/>
    </row>
    <row r="29" spans="2:28" ht="6.75" customHeight="1" thickBot="1" x14ac:dyDescent="0.4">
      <c r="B29" s="163"/>
      <c r="C29" s="164"/>
      <c r="D29" s="164"/>
      <c r="E29" s="164"/>
      <c r="F29" s="164"/>
      <c r="G29" s="164"/>
      <c r="H29" s="164"/>
      <c r="I29" s="164"/>
      <c r="J29" s="164"/>
      <c r="K29" s="164"/>
      <c r="L29" s="164"/>
      <c r="M29" s="164"/>
      <c r="N29" s="164"/>
      <c r="O29" s="164"/>
      <c r="P29" s="164"/>
      <c r="Q29" s="164"/>
      <c r="R29" s="164"/>
      <c r="S29" s="164"/>
      <c r="T29" s="164"/>
      <c r="U29" s="164"/>
      <c r="V29" s="164"/>
      <c r="W29" s="164"/>
      <c r="X29" s="164"/>
      <c r="Y29" s="164"/>
      <c r="Z29" s="164"/>
      <c r="AA29" s="72"/>
      <c r="AB29" s="165"/>
    </row>
    <row r="30" spans="2:28" ht="15" customHeight="1" x14ac:dyDescent="0.35">
      <c r="B30" s="163"/>
      <c r="C30" s="996" t="s">
        <v>34</v>
      </c>
      <c r="D30" s="997"/>
      <c r="E30" s="997"/>
      <c r="F30" s="997"/>
      <c r="G30" s="997"/>
      <c r="H30" s="997"/>
      <c r="I30" s="997"/>
      <c r="J30" s="998"/>
      <c r="K30" s="1005" t="s">
        <v>35</v>
      </c>
      <c r="L30" s="1006"/>
      <c r="M30" s="1006"/>
      <c r="N30" s="1006"/>
      <c r="O30" s="1006"/>
      <c r="P30" s="1006"/>
      <c r="Q30" s="1006"/>
      <c r="R30" s="1006"/>
      <c r="S30" s="1007" t="s">
        <v>36</v>
      </c>
      <c r="T30" s="1007"/>
      <c r="U30" s="1007"/>
      <c r="V30" s="1007"/>
      <c r="W30" s="1007"/>
      <c r="X30" s="2762" t="s">
        <v>37</v>
      </c>
      <c r="Y30" s="2762"/>
      <c r="Z30" s="2762"/>
      <c r="AA30" s="2763"/>
      <c r="AB30" s="165"/>
    </row>
    <row r="31" spans="2:28" ht="14.25" customHeight="1" x14ac:dyDescent="0.35">
      <c r="B31" s="163"/>
      <c r="C31" s="999"/>
      <c r="D31" s="1000"/>
      <c r="E31" s="1000"/>
      <c r="F31" s="1000"/>
      <c r="G31" s="1000"/>
      <c r="H31" s="1000"/>
      <c r="I31" s="1000"/>
      <c r="J31" s="1001"/>
      <c r="K31" s="1009" t="s">
        <v>38</v>
      </c>
      <c r="L31" s="1010"/>
      <c r="M31" s="1010"/>
      <c r="N31" s="1010"/>
      <c r="O31" s="1010" t="s">
        <v>39</v>
      </c>
      <c r="P31" s="1010"/>
      <c r="Q31" s="1010"/>
      <c r="R31" s="1010"/>
      <c r="S31" s="1010" t="s">
        <v>38</v>
      </c>
      <c r="T31" s="1010"/>
      <c r="U31" s="1010" t="s">
        <v>39</v>
      </c>
      <c r="V31" s="1010"/>
      <c r="W31" s="1010"/>
      <c r="X31" s="1010" t="s">
        <v>38</v>
      </c>
      <c r="Y31" s="1010"/>
      <c r="Z31" s="1010" t="s">
        <v>39</v>
      </c>
      <c r="AA31" s="1013"/>
      <c r="AB31" s="165"/>
    </row>
    <row r="32" spans="2:28" ht="15" customHeight="1" thickBot="1" x14ac:dyDescent="0.4">
      <c r="B32" s="163"/>
      <c r="C32" s="1002"/>
      <c r="D32" s="1003"/>
      <c r="E32" s="1003"/>
      <c r="F32" s="1003"/>
      <c r="G32" s="1003"/>
      <c r="H32" s="1003"/>
      <c r="I32" s="1003"/>
      <c r="J32" s="1004"/>
      <c r="K32" s="2752">
        <v>0</v>
      </c>
      <c r="L32" s="2753"/>
      <c r="M32" s="2753"/>
      <c r="N32" s="2753"/>
      <c r="O32" s="2754">
        <v>0.79900000000000004</v>
      </c>
      <c r="P32" s="2753"/>
      <c r="Q32" s="2753"/>
      <c r="R32" s="2753"/>
      <c r="S32" s="2750">
        <v>0.8</v>
      </c>
      <c r="T32" s="2753"/>
      <c r="U32" s="2754">
        <v>0.89900000000000002</v>
      </c>
      <c r="V32" s="2753"/>
      <c r="W32" s="2753"/>
      <c r="X32" s="2750">
        <v>0.9</v>
      </c>
      <c r="Y32" s="2753"/>
      <c r="Z32" s="2750">
        <v>1</v>
      </c>
      <c r="AA32" s="2751"/>
      <c r="AB32" s="165"/>
    </row>
    <row r="33" spans="2:33" ht="6.75" customHeight="1" thickBot="1" x14ac:dyDescent="0.4">
      <c r="B33" s="163"/>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72"/>
      <c r="AB33" s="165"/>
    </row>
    <row r="34" spans="2:33" s="167" customFormat="1" ht="15.75" customHeight="1" x14ac:dyDescent="0.35">
      <c r="B34" s="168"/>
      <c r="C34" s="2759" t="s">
        <v>40</v>
      </c>
      <c r="D34" s="2760"/>
      <c r="E34" s="2760"/>
      <c r="F34" s="2760"/>
      <c r="G34" s="2760"/>
      <c r="H34" s="2760"/>
      <c r="I34" s="2760"/>
      <c r="J34" s="2760"/>
      <c r="K34" s="2760"/>
      <c r="L34" s="2760"/>
      <c r="M34" s="2760"/>
      <c r="N34" s="2760"/>
      <c r="O34" s="2760"/>
      <c r="P34" s="2760"/>
      <c r="Q34" s="2760"/>
      <c r="R34" s="2760"/>
      <c r="S34" s="2760"/>
      <c r="T34" s="2760"/>
      <c r="U34" s="2760"/>
      <c r="V34" s="2760"/>
      <c r="W34" s="2760"/>
      <c r="X34" s="2760"/>
      <c r="Y34" s="2760"/>
      <c r="Z34" s="2760"/>
      <c r="AA34" s="2761"/>
      <c r="AB34" s="165"/>
    </row>
    <row r="35" spans="2:33" s="167" customFormat="1" ht="69.75" customHeight="1" x14ac:dyDescent="0.35">
      <c r="B35" s="168"/>
      <c r="C35" s="2755" t="s">
        <v>41</v>
      </c>
      <c r="D35" s="2756"/>
      <c r="E35" s="2756"/>
      <c r="F35" s="2756"/>
      <c r="G35" s="2756"/>
      <c r="H35" s="67" t="s">
        <v>652</v>
      </c>
      <c r="I35" s="67" t="s">
        <v>653</v>
      </c>
      <c r="J35" s="137" t="s">
        <v>638</v>
      </c>
      <c r="K35" s="2757" t="s">
        <v>43</v>
      </c>
      <c r="L35" s="2757"/>
      <c r="M35" s="2757"/>
      <c r="N35" s="2757"/>
      <c r="O35" s="2757"/>
      <c r="P35" s="2757"/>
      <c r="Q35" s="2757"/>
      <c r="R35" s="2757"/>
      <c r="S35" s="2757"/>
      <c r="T35" s="2757"/>
      <c r="U35" s="2757"/>
      <c r="V35" s="2757"/>
      <c r="W35" s="2757"/>
      <c r="X35" s="2757"/>
      <c r="Y35" s="2757"/>
      <c r="Z35" s="2757"/>
      <c r="AA35" s="2758"/>
      <c r="AB35" s="165"/>
    </row>
    <row r="36" spans="2:33" s="167" customFormat="1" ht="390.75" customHeight="1" x14ac:dyDescent="0.35">
      <c r="B36" s="168"/>
      <c r="C36" s="2665" t="s">
        <v>197</v>
      </c>
      <c r="D36" s="2749"/>
      <c r="E36" s="2749"/>
      <c r="F36" s="2749"/>
      <c r="G36" s="2749"/>
      <c r="H36" s="68">
        <v>28</v>
      </c>
      <c r="I36" s="68">
        <v>33</v>
      </c>
      <c r="J36" s="69">
        <f>+H36/I36</f>
        <v>0.84848484848484851</v>
      </c>
      <c r="K36" s="2746" t="s">
        <v>654</v>
      </c>
      <c r="L36" s="2746"/>
      <c r="M36" s="2746"/>
      <c r="N36" s="2746"/>
      <c r="O36" s="2746"/>
      <c r="P36" s="2746"/>
      <c r="Q36" s="2746"/>
      <c r="R36" s="2746"/>
      <c r="S36" s="2746"/>
      <c r="T36" s="2746"/>
      <c r="U36" s="2746"/>
      <c r="V36" s="2746"/>
      <c r="W36" s="2746"/>
      <c r="X36" s="2746"/>
      <c r="Y36" s="2746"/>
      <c r="Z36" s="2746"/>
      <c r="AA36" s="2747"/>
      <c r="AB36" s="165"/>
    </row>
    <row r="37" spans="2:33" s="187" customFormat="1" ht="296.25" customHeight="1" thickBot="1" x14ac:dyDescent="0.4">
      <c r="B37" s="186"/>
      <c r="C37" s="2665" t="s">
        <v>200</v>
      </c>
      <c r="D37" s="2666"/>
      <c r="E37" s="2666"/>
      <c r="F37" s="2666"/>
      <c r="G37" s="2666"/>
      <c r="H37" s="85">
        <v>61</v>
      </c>
      <c r="I37" s="85">
        <v>71</v>
      </c>
      <c r="J37" s="69">
        <f>+H37/I37</f>
        <v>0.85915492957746475</v>
      </c>
      <c r="K37" s="2746" t="s">
        <v>794</v>
      </c>
      <c r="L37" s="2746"/>
      <c r="M37" s="2746"/>
      <c r="N37" s="2746"/>
      <c r="O37" s="2746"/>
      <c r="P37" s="2746"/>
      <c r="Q37" s="2746"/>
      <c r="R37" s="2746"/>
      <c r="S37" s="2746"/>
      <c r="T37" s="2746"/>
      <c r="U37" s="2746"/>
      <c r="V37" s="2746"/>
      <c r="W37" s="2746"/>
      <c r="X37" s="2746"/>
      <c r="Y37" s="2746"/>
      <c r="Z37" s="2746"/>
      <c r="AA37" s="2747"/>
      <c r="AB37" s="185"/>
    </row>
    <row r="38" spans="2:33" s="187" customFormat="1" ht="301.5" customHeight="1" thickBot="1" x14ac:dyDescent="0.4">
      <c r="B38" s="186"/>
      <c r="C38" s="2665" t="s">
        <v>201</v>
      </c>
      <c r="D38" s="2666"/>
      <c r="E38" s="2666"/>
      <c r="F38" s="2666"/>
      <c r="G38" s="2666"/>
      <c r="H38" s="85"/>
      <c r="I38" s="68"/>
      <c r="J38" s="69"/>
      <c r="K38" s="2748"/>
      <c r="L38" s="2746"/>
      <c r="M38" s="2746"/>
      <c r="N38" s="2746"/>
      <c r="O38" s="2746"/>
      <c r="P38" s="2746"/>
      <c r="Q38" s="2746"/>
      <c r="R38" s="2746"/>
      <c r="S38" s="2746"/>
      <c r="T38" s="2746"/>
      <c r="U38" s="2746"/>
      <c r="V38" s="2746"/>
      <c r="W38" s="2746"/>
      <c r="X38" s="2746"/>
      <c r="Y38" s="2746"/>
      <c r="Z38" s="2746"/>
      <c r="AA38" s="2747"/>
      <c r="AB38" s="185"/>
    </row>
    <row r="39" spans="2:33" s="187" customFormat="1" ht="362.25" customHeight="1" thickBot="1" x14ac:dyDescent="0.4">
      <c r="B39" s="186"/>
      <c r="C39" s="2665" t="s">
        <v>202</v>
      </c>
      <c r="D39" s="2666"/>
      <c r="E39" s="2666"/>
      <c r="F39" s="2666"/>
      <c r="G39" s="2666"/>
      <c r="H39" s="85"/>
      <c r="I39" s="85"/>
      <c r="J39" s="69"/>
      <c r="K39" s="2746"/>
      <c r="L39" s="2746"/>
      <c r="M39" s="2746"/>
      <c r="N39" s="2746"/>
      <c r="O39" s="2746"/>
      <c r="P39" s="2746"/>
      <c r="Q39" s="2746"/>
      <c r="R39" s="2746"/>
      <c r="S39" s="2746"/>
      <c r="T39" s="2746"/>
      <c r="U39" s="2746"/>
      <c r="V39" s="2746"/>
      <c r="W39" s="2746"/>
      <c r="X39" s="2746"/>
      <c r="Y39" s="2746"/>
      <c r="Z39" s="2746"/>
      <c r="AA39" s="2747"/>
      <c r="AB39" s="185"/>
    </row>
    <row r="40" spans="2:33" s="187" customFormat="1" ht="4.5" customHeight="1" thickBot="1" x14ac:dyDescent="0.4">
      <c r="B40" s="186"/>
      <c r="C40" s="184"/>
      <c r="D40" s="184"/>
      <c r="E40" s="184"/>
      <c r="F40" s="184"/>
      <c r="G40" s="184"/>
      <c r="H40" s="188"/>
      <c r="I40" s="188"/>
      <c r="J40" s="64"/>
      <c r="K40" s="184"/>
      <c r="L40" s="184"/>
      <c r="M40" s="184"/>
      <c r="N40" s="184"/>
      <c r="O40" s="184"/>
      <c r="P40" s="184"/>
      <c r="Q40" s="184"/>
      <c r="R40" s="184"/>
      <c r="S40" s="184"/>
      <c r="T40" s="184"/>
      <c r="U40" s="184"/>
      <c r="V40" s="184"/>
      <c r="W40" s="184"/>
      <c r="X40" s="184"/>
      <c r="Y40" s="184"/>
      <c r="Z40" s="184"/>
      <c r="AA40" s="184"/>
      <c r="AB40" s="185"/>
    </row>
    <row r="41" spans="2:33" s="187" customFormat="1" x14ac:dyDescent="0.35">
      <c r="B41" s="186"/>
      <c r="C41" s="1031" t="s">
        <v>47</v>
      </c>
      <c r="D41" s="1059"/>
      <c r="E41" s="1059"/>
      <c r="F41" s="1059"/>
      <c r="G41" s="1059"/>
      <c r="H41" s="1059"/>
      <c r="I41" s="1059"/>
      <c r="J41" s="1059"/>
      <c r="K41" s="1059"/>
      <c r="L41" s="1059"/>
      <c r="M41" s="1059"/>
      <c r="N41" s="1059"/>
      <c r="O41" s="1059"/>
      <c r="P41" s="1059"/>
      <c r="Q41" s="1059"/>
      <c r="R41" s="1059"/>
      <c r="S41" s="1059"/>
      <c r="T41" s="1059"/>
      <c r="U41" s="1059"/>
      <c r="V41" s="1059"/>
      <c r="W41" s="1059"/>
      <c r="X41" s="1059"/>
      <c r="Y41" s="1059"/>
      <c r="Z41" s="1059"/>
      <c r="AA41" s="1032"/>
      <c r="AB41" s="185"/>
    </row>
    <row r="42" spans="2:33" s="187" customFormat="1" ht="15" customHeight="1" thickBot="1" x14ac:dyDescent="0.4">
      <c r="B42" s="183"/>
      <c r="C42" s="2674"/>
      <c r="D42" s="2675"/>
      <c r="E42" s="2675"/>
      <c r="F42" s="2675"/>
      <c r="G42" s="2675"/>
      <c r="H42" s="2675"/>
      <c r="I42" s="2675"/>
      <c r="J42" s="2675"/>
      <c r="K42" s="2675"/>
      <c r="L42" s="2675"/>
      <c r="M42" s="2675"/>
      <c r="N42" s="2675"/>
      <c r="O42" s="2675"/>
      <c r="P42" s="2675"/>
      <c r="Q42" s="2675"/>
      <c r="R42" s="2675"/>
      <c r="S42" s="2675"/>
      <c r="T42" s="2675"/>
      <c r="U42" s="2675"/>
      <c r="V42" s="2675"/>
      <c r="W42" s="2675"/>
      <c r="X42" s="2675"/>
      <c r="Y42" s="2675"/>
      <c r="Z42" s="2675"/>
      <c r="AA42" s="2676"/>
      <c r="AB42" s="185"/>
    </row>
    <row r="43" spans="2:33" s="187" customFormat="1" ht="165" customHeight="1" thickBot="1" x14ac:dyDescent="0.4">
      <c r="B43" s="183"/>
      <c r="C43" s="1070" t="s">
        <v>71</v>
      </c>
      <c r="D43" s="1071"/>
      <c r="E43" s="1071"/>
      <c r="F43" s="1071"/>
      <c r="G43" s="1071"/>
      <c r="H43" s="1071"/>
      <c r="I43" s="1071"/>
      <c r="J43" s="1071"/>
      <c r="K43" s="1071"/>
      <c r="L43" s="1071"/>
      <c r="M43" s="1071"/>
      <c r="N43" s="1071"/>
      <c r="O43" s="1071"/>
      <c r="P43" s="1071"/>
      <c r="Q43" s="1071"/>
      <c r="R43" s="1071"/>
      <c r="S43" s="1071"/>
      <c r="T43" s="1071"/>
      <c r="U43" s="1071"/>
      <c r="V43" s="1071"/>
      <c r="W43" s="1071"/>
      <c r="X43" s="1071"/>
      <c r="Y43" s="1071"/>
      <c r="Z43" s="1071"/>
      <c r="AA43" s="1072"/>
      <c r="AB43" s="185"/>
      <c r="AD43" s="2819"/>
      <c r="AE43" s="91"/>
      <c r="AF43" s="91"/>
      <c r="AG43" s="92"/>
    </row>
    <row r="44" spans="2:33" s="182" customFormat="1" ht="7.5" customHeight="1" x14ac:dyDescent="0.35">
      <c r="B44" s="189"/>
      <c r="C44" s="190"/>
      <c r="D44" s="190"/>
      <c r="E44" s="190"/>
      <c r="F44" s="190"/>
      <c r="G44" s="190"/>
      <c r="H44" s="190"/>
      <c r="I44" s="190"/>
      <c r="J44" s="190"/>
      <c r="K44" s="190"/>
      <c r="L44" s="190"/>
      <c r="M44" s="190"/>
      <c r="N44" s="190"/>
      <c r="O44" s="190"/>
      <c r="P44" s="190"/>
      <c r="Q44" s="190"/>
      <c r="R44" s="190"/>
      <c r="S44" s="190"/>
      <c r="T44" s="190"/>
      <c r="U44" s="190"/>
      <c r="V44" s="190"/>
      <c r="W44" s="190"/>
      <c r="X44" s="190"/>
      <c r="Y44" s="190"/>
      <c r="Z44" s="190"/>
      <c r="AA44" s="190"/>
      <c r="AB44" s="191"/>
      <c r="AD44" s="2819"/>
      <c r="AE44" s="91"/>
      <c r="AF44" s="91"/>
      <c r="AG44" s="92"/>
    </row>
    <row r="45" spans="2:33" s="182" customFormat="1" ht="8.25" customHeight="1" thickBot="1" x14ac:dyDescent="0.4">
      <c r="B45" s="173"/>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174"/>
      <c r="AD45" s="88"/>
      <c r="AE45" s="89"/>
      <c r="AF45" s="89"/>
      <c r="AG45" s="90"/>
    </row>
    <row r="46" spans="2:33" s="182" customFormat="1" ht="28.4" customHeight="1" x14ac:dyDescent="0.35">
      <c r="B46" s="192"/>
      <c r="C46" s="2820" t="s">
        <v>41</v>
      </c>
      <c r="D46" s="2821"/>
      <c r="E46" s="2821"/>
      <c r="F46" s="2821"/>
      <c r="G46" s="2822"/>
      <c r="H46" s="2823" t="s">
        <v>60</v>
      </c>
      <c r="I46" s="2822"/>
      <c r="J46" s="2823" t="s">
        <v>48</v>
      </c>
      <c r="K46" s="2821"/>
      <c r="L46" s="2821"/>
      <c r="M46" s="2822"/>
      <c r="N46" s="2823" t="s">
        <v>49</v>
      </c>
      <c r="O46" s="2821"/>
      <c r="P46" s="2821"/>
      <c r="Q46" s="2821"/>
      <c r="R46" s="2821"/>
      <c r="S46" s="2821"/>
      <c r="T46" s="2821"/>
      <c r="U46" s="2822"/>
      <c r="V46" s="2824" t="s">
        <v>50</v>
      </c>
      <c r="W46" s="2825"/>
      <c r="X46" s="2825"/>
      <c r="Y46" s="2825"/>
      <c r="Z46" s="2825"/>
      <c r="AA46" s="2826"/>
      <c r="AB46" s="180"/>
      <c r="AD46" s="88"/>
      <c r="AE46" s="89"/>
      <c r="AF46" s="89"/>
      <c r="AG46" s="90"/>
    </row>
    <row r="47" spans="2:33" s="182" customFormat="1" ht="141.65" customHeight="1" x14ac:dyDescent="0.35">
      <c r="B47" s="181"/>
      <c r="C47" s="2734" t="s">
        <v>197</v>
      </c>
      <c r="D47" s="2735"/>
      <c r="E47" s="2735"/>
      <c r="F47" s="2735"/>
      <c r="G47" s="2736"/>
      <c r="H47" s="2737">
        <v>0.85</v>
      </c>
      <c r="I47" s="2738"/>
      <c r="J47" s="2739">
        <f>+J36</f>
        <v>0.84848484848484851</v>
      </c>
      <c r="K47" s="2740"/>
      <c r="L47" s="2740"/>
      <c r="M47" s="2741"/>
      <c r="N47" s="2742" t="s">
        <v>655</v>
      </c>
      <c r="O47" s="2743"/>
      <c r="P47" s="2743"/>
      <c r="Q47" s="2743"/>
      <c r="R47" s="2743"/>
      <c r="S47" s="2743"/>
      <c r="T47" s="2743"/>
      <c r="U47" s="2744"/>
      <c r="V47" s="2742" t="s">
        <v>656</v>
      </c>
      <c r="W47" s="2743"/>
      <c r="X47" s="2743"/>
      <c r="Y47" s="2743"/>
      <c r="Z47" s="2743"/>
      <c r="AA47" s="2745"/>
      <c r="AB47" s="180"/>
      <c r="AD47" s="88"/>
      <c r="AE47" s="89"/>
      <c r="AF47" s="89"/>
      <c r="AG47" s="90"/>
    </row>
    <row r="48" spans="2:33" s="182" customFormat="1" ht="141.65" customHeight="1" x14ac:dyDescent="0.35">
      <c r="B48" s="192"/>
      <c r="C48" s="2734" t="s">
        <v>200</v>
      </c>
      <c r="D48" s="2735"/>
      <c r="E48" s="2735"/>
      <c r="F48" s="2735"/>
      <c r="G48" s="2736"/>
      <c r="H48" s="2737">
        <v>0.96</v>
      </c>
      <c r="I48" s="2738"/>
      <c r="J48" s="2739">
        <v>0.86</v>
      </c>
      <c r="K48" s="2740"/>
      <c r="L48" s="2740"/>
      <c r="M48" s="2741"/>
      <c r="N48" s="2742" t="s">
        <v>795</v>
      </c>
      <c r="O48" s="2743"/>
      <c r="P48" s="2743"/>
      <c r="Q48" s="2743"/>
      <c r="R48" s="2743"/>
      <c r="S48" s="2743"/>
      <c r="T48" s="2743"/>
      <c r="U48" s="2744"/>
      <c r="V48" s="2742" t="s">
        <v>656</v>
      </c>
      <c r="W48" s="2743"/>
      <c r="X48" s="2743"/>
      <c r="Y48" s="2743"/>
      <c r="Z48" s="2743"/>
      <c r="AA48" s="2745"/>
      <c r="AB48" s="193"/>
      <c r="AD48" s="171"/>
      <c r="AE48" s="171"/>
      <c r="AF48" s="171"/>
      <c r="AG48" s="171"/>
    </row>
    <row r="49" spans="1:30" s="182" customFormat="1" ht="150" customHeight="1" x14ac:dyDescent="0.35">
      <c r="B49" s="192"/>
      <c r="C49" s="2665" t="s">
        <v>201</v>
      </c>
      <c r="D49" s="2666"/>
      <c r="E49" s="2666"/>
      <c r="F49" s="2666"/>
      <c r="G49" s="2666"/>
      <c r="H49" s="2737"/>
      <c r="I49" s="2738"/>
      <c r="J49" s="1165"/>
      <c r="K49" s="1120"/>
      <c r="L49" s="1120"/>
      <c r="M49" s="1120"/>
      <c r="N49" s="2742"/>
      <c r="O49" s="2743"/>
      <c r="P49" s="2743"/>
      <c r="Q49" s="2743"/>
      <c r="R49" s="2743"/>
      <c r="S49" s="2743"/>
      <c r="T49" s="2743"/>
      <c r="U49" s="2744"/>
      <c r="V49" s="2742"/>
      <c r="W49" s="2743"/>
      <c r="X49" s="2743"/>
      <c r="Y49" s="2743"/>
      <c r="Z49" s="2743"/>
      <c r="AA49" s="2745"/>
      <c r="AB49" s="193"/>
      <c r="AD49" s="182">
        <f>74-17</f>
        <v>57</v>
      </c>
    </row>
    <row r="50" spans="1:30" s="182" customFormat="1" ht="200.15" customHeight="1" thickBot="1" x14ac:dyDescent="0.4">
      <c r="B50" s="192"/>
      <c r="C50" s="2659" t="s">
        <v>202</v>
      </c>
      <c r="D50" s="2660"/>
      <c r="E50" s="2660"/>
      <c r="F50" s="2660"/>
      <c r="G50" s="2660"/>
      <c r="H50" s="2737"/>
      <c r="I50" s="2738"/>
      <c r="J50" s="2817"/>
      <c r="K50" s="2818"/>
      <c r="L50" s="2818"/>
      <c r="M50" s="2818"/>
      <c r="N50" s="2742"/>
      <c r="O50" s="2743"/>
      <c r="P50" s="2743"/>
      <c r="Q50" s="2743"/>
      <c r="R50" s="2743"/>
      <c r="S50" s="2743"/>
      <c r="T50" s="2743"/>
      <c r="U50" s="2744"/>
      <c r="V50" s="2742"/>
      <c r="W50" s="2743"/>
      <c r="X50" s="2743"/>
      <c r="Y50" s="2743"/>
      <c r="Z50" s="2743"/>
      <c r="AA50" s="2745"/>
      <c r="AB50" s="193"/>
    </row>
    <row r="51" spans="1:30" s="182" customFormat="1" ht="6" customHeight="1" x14ac:dyDescent="0.35">
      <c r="B51" s="175"/>
      <c r="C51" s="190"/>
      <c r="D51" s="190"/>
      <c r="E51" s="190"/>
      <c r="F51" s="190"/>
      <c r="G51" s="190"/>
      <c r="H51" s="190"/>
      <c r="I51" s="190"/>
      <c r="J51" s="190"/>
      <c r="K51" s="190"/>
      <c r="L51" s="190"/>
      <c r="M51" s="190"/>
      <c r="N51" s="190"/>
      <c r="O51" s="190"/>
      <c r="P51" s="190"/>
      <c r="Q51" s="190"/>
      <c r="R51" s="190"/>
      <c r="S51" s="190"/>
      <c r="T51" s="190"/>
      <c r="U51" s="190"/>
      <c r="V51" s="170"/>
      <c r="W51" s="170"/>
      <c r="X51" s="170"/>
      <c r="Y51" s="170"/>
      <c r="Z51" s="170"/>
      <c r="AA51" s="170"/>
      <c r="AB51" s="176"/>
    </row>
    <row r="52" spans="1:30" s="182" customFormat="1" ht="8.25" customHeight="1" x14ac:dyDescent="0.35">
      <c r="V52" s="171"/>
      <c r="W52" s="171"/>
      <c r="X52" s="171"/>
      <c r="Y52" s="171"/>
      <c r="Z52" s="171"/>
      <c r="AA52" s="171"/>
    </row>
    <row r="53" spans="1:30" s="87" customFormat="1" x14ac:dyDescent="0.35">
      <c r="A53" s="182"/>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86"/>
    </row>
    <row r="54" spans="1:30" s="87" customFormat="1" x14ac:dyDescent="0.35">
      <c r="A54" s="182"/>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86"/>
    </row>
    <row r="55" spans="1:30" s="87" customFormat="1" ht="15" customHeight="1" x14ac:dyDescent="0.35">
      <c r="A55" s="182"/>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86"/>
    </row>
    <row r="56" spans="1:30" s="87" customFormat="1" ht="15" customHeight="1" x14ac:dyDescent="0.35">
      <c r="A56" s="182"/>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86"/>
    </row>
    <row r="57" spans="1:30" s="87" customFormat="1" ht="15" customHeight="1" x14ac:dyDescent="0.35">
      <c r="A57" s="182"/>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86"/>
    </row>
    <row r="58" spans="1:30" s="87" customFormat="1" ht="15" customHeight="1" x14ac:dyDescent="0.35">
      <c r="A58" s="182"/>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86"/>
    </row>
    <row r="59" spans="1:30" s="182" customFormat="1" x14ac:dyDescent="0.35"/>
    <row r="60" spans="1:30" s="182" customFormat="1" x14ac:dyDescent="0.35"/>
    <row r="61" spans="1:30" s="182" customFormat="1" x14ac:dyDescent="0.35"/>
    <row r="62" spans="1:30" s="182" customFormat="1" x14ac:dyDescent="0.35"/>
    <row r="63" spans="1:30" s="182" customFormat="1" x14ac:dyDescent="0.35"/>
    <row r="64" spans="1:30" s="182" customFormat="1" x14ac:dyDescent="0.35"/>
    <row r="66" spans="1:29" s="87" customFormat="1" ht="15.75" customHeight="1" x14ac:dyDescent="0.35">
      <c r="A66" s="150"/>
      <c r="B66" s="150"/>
      <c r="C66" s="150"/>
      <c r="D66" s="150"/>
      <c r="E66" s="150"/>
      <c r="F66" s="150"/>
      <c r="G66" s="150"/>
      <c r="H66" s="150"/>
      <c r="I66" s="150"/>
      <c r="J66" s="150"/>
      <c r="K66" s="150"/>
      <c r="L66" s="150"/>
      <c r="M66" s="150"/>
      <c r="N66" s="150"/>
      <c r="O66" s="150"/>
      <c r="P66" s="150"/>
      <c r="Q66" s="150"/>
      <c r="R66" s="150"/>
      <c r="S66" s="150"/>
      <c r="T66" s="150"/>
      <c r="U66" s="150"/>
      <c r="V66" s="150"/>
      <c r="W66" s="150"/>
      <c r="X66" s="150"/>
      <c r="Y66" s="150"/>
      <c r="Z66" s="150"/>
      <c r="AA66" s="150"/>
      <c r="AB66" s="150"/>
      <c r="AC66" s="86"/>
    </row>
    <row r="106" ht="6" customHeight="1" x14ac:dyDescent="0.35"/>
  </sheetData>
  <mergeCells count="96">
    <mergeCell ref="AD43:AD44"/>
    <mergeCell ref="C46:G46"/>
    <mergeCell ref="H46:I46"/>
    <mergeCell ref="J46:M46"/>
    <mergeCell ref="N46:U46"/>
    <mergeCell ref="V46:AA46"/>
    <mergeCell ref="N49:U49"/>
    <mergeCell ref="V49:AA49"/>
    <mergeCell ref="C50:G50"/>
    <mergeCell ref="H50:I50"/>
    <mergeCell ref="J50:M50"/>
    <mergeCell ref="N50:U50"/>
    <mergeCell ref="V50:AA50"/>
    <mergeCell ref="C49:G49"/>
    <mergeCell ref="H49:I49"/>
    <mergeCell ref="J49:M49"/>
    <mergeCell ref="C47:G47"/>
    <mergeCell ref="H47:I47"/>
    <mergeCell ref="J47:M47"/>
    <mergeCell ref="N47:U47"/>
    <mergeCell ref="V47:AA47"/>
    <mergeCell ref="O31:R31"/>
    <mergeCell ref="S31:T31"/>
    <mergeCell ref="U31:W31"/>
    <mergeCell ref="X31:Y31"/>
    <mergeCell ref="Z31:AA31"/>
    <mergeCell ref="C7:H8"/>
    <mergeCell ref="I7:AA8"/>
    <mergeCell ref="C10:H11"/>
    <mergeCell ref="I10:Q11"/>
    <mergeCell ref="R10:U10"/>
    <mergeCell ref="V10:AA10"/>
    <mergeCell ref="R11:U11"/>
    <mergeCell ref="V11:AA11"/>
    <mergeCell ref="B2:G4"/>
    <mergeCell ref="H2:AB2"/>
    <mergeCell ref="H3:O3"/>
    <mergeCell ref="P3:AB3"/>
    <mergeCell ref="H4:AB4"/>
    <mergeCell ref="T21:AA2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O28:R28"/>
    <mergeCell ref="T28:V28"/>
    <mergeCell ref="I26:AA26"/>
    <mergeCell ref="C23:I23"/>
    <mergeCell ref="J23:P23"/>
    <mergeCell ref="Q23:AA23"/>
    <mergeCell ref="C24:I24"/>
    <mergeCell ref="J24:P24"/>
    <mergeCell ref="Q24:AA24"/>
    <mergeCell ref="C26:H26"/>
    <mergeCell ref="X28:Z28"/>
    <mergeCell ref="C28:H28"/>
    <mergeCell ref="I28:J28"/>
    <mergeCell ref="K28:N28"/>
    <mergeCell ref="C36:G36"/>
    <mergeCell ref="K36:AA36"/>
    <mergeCell ref="Z32:AA32"/>
    <mergeCell ref="K32:N32"/>
    <mergeCell ref="O32:R32"/>
    <mergeCell ref="S32:T32"/>
    <mergeCell ref="U32:W32"/>
    <mergeCell ref="X32:Y32"/>
    <mergeCell ref="C30:J32"/>
    <mergeCell ref="K30:R30"/>
    <mergeCell ref="C35:G35"/>
    <mergeCell ref="K35:AA35"/>
    <mergeCell ref="C34:AA34"/>
    <mergeCell ref="S30:W30"/>
    <mergeCell ref="X30:AA30"/>
    <mergeCell ref="K31:N31"/>
    <mergeCell ref="C37:G37"/>
    <mergeCell ref="C38:G38"/>
    <mergeCell ref="C39:G39"/>
    <mergeCell ref="C41:AA42"/>
    <mergeCell ref="C43:AA43"/>
    <mergeCell ref="K37:AA37"/>
    <mergeCell ref="K38:AA38"/>
    <mergeCell ref="K39:AA39"/>
    <mergeCell ref="C48:G48"/>
    <mergeCell ref="H48:I48"/>
    <mergeCell ref="J48:M48"/>
    <mergeCell ref="N48:U48"/>
    <mergeCell ref="V48:AA48"/>
  </mergeCells>
  <pageMargins left="0.7" right="0.7" top="0.75" bottom="0.75" header="0.3" footer="0.3"/>
  <drawing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M211"/>
  <sheetViews>
    <sheetView topLeftCell="A130" zoomScale="70" zoomScaleNormal="70" workbookViewId="0">
      <selection activeCell="J65" sqref="J65:M69"/>
    </sheetView>
  </sheetViews>
  <sheetFormatPr baseColWidth="10" defaultColWidth="3.54296875" defaultRowHeight="12" x14ac:dyDescent="0.3"/>
  <cols>
    <col min="1" max="1" width="3.54296875" style="66"/>
    <col min="2" max="2" width="1.453125" style="66" customWidth="1"/>
    <col min="3" max="6" width="2.54296875" style="66" customWidth="1"/>
    <col min="7" max="7" width="3.7265625" style="66" customWidth="1"/>
    <col min="8" max="8" width="12.1796875" style="66" customWidth="1"/>
    <col min="9" max="9" width="15.54296875" style="66" customWidth="1"/>
    <col min="10" max="10" width="23.81640625" style="66" customWidth="1"/>
    <col min="11" max="19" width="3.453125" style="66" customWidth="1"/>
    <col min="20" max="20" width="4.54296875" style="66" customWidth="1"/>
    <col min="21" max="22" width="6.54296875" style="66" customWidth="1"/>
    <col min="23" max="23" width="4.54296875" style="66" customWidth="1"/>
    <col min="24" max="27" width="5" style="66" customWidth="1"/>
    <col min="28" max="28" width="1.453125" style="66" customWidth="1"/>
    <col min="29" max="16384" width="3.54296875" style="66"/>
  </cols>
  <sheetData>
    <row r="1" spans="1:28" ht="15" thickBot="1" x14ac:dyDescent="0.4">
      <c r="A1" s="115"/>
      <c r="B1" s="518"/>
      <c r="C1" s="518"/>
      <c r="D1" s="518"/>
      <c r="E1" s="518"/>
      <c r="F1" s="518"/>
      <c r="G1" s="518"/>
      <c r="H1" s="115"/>
      <c r="I1" s="115"/>
      <c r="J1" s="115"/>
      <c r="K1" s="115"/>
      <c r="L1" s="115"/>
      <c r="M1" s="115"/>
      <c r="N1" s="115"/>
      <c r="O1" s="115"/>
      <c r="P1" s="115"/>
      <c r="Q1" s="115"/>
      <c r="R1" s="115"/>
      <c r="S1" s="115"/>
      <c r="T1" s="115"/>
      <c r="U1" s="115"/>
      <c r="V1" s="115"/>
      <c r="W1" s="115"/>
      <c r="X1" s="115"/>
      <c r="Y1" s="115"/>
      <c r="Z1" s="115"/>
      <c r="AA1" s="115"/>
      <c r="AB1" s="115"/>
    </row>
    <row r="2" spans="1:28" ht="45.75" customHeight="1" x14ac:dyDescent="0.35">
      <c r="A2" s="115"/>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row>
    <row r="3" spans="1:28" ht="15" customHeight="1" x14ac:dyDescent="0.35">
      <c r="A3" s="115"/>
      <c r="B3" s="522"/>
      <c r="C3" s="523"/>
      <c r="D3" s="523"/>
      <c r="E3" s="523"/>
      <c r="F3" s="523"/>
      <c r="G3" s="524"/>
      <c r="H3" s="531" t="s">
        <v>818</v>
      </c>
      <c r="I3" s="532"/>
      <c r="J3" s="532"/>
      <c r="K3" s="532"/>
      <c r="L3" s="532"/>
      <c r="M3" s="532"/>
      <c r="N3" s="532"/>
      <c r="O3" s="533"/>
      <c r="P3" s="2848" t="s">
        <v>63</v>
      </c>
      <c r="Q3" s="2849"/>
      <c r="R3" s="2849"/>
      <c r="S3" s="2849"/>
      <c r="T3" s="2849"/>
      <c r="U3" s="2849"/>
      <c r="V3" s="2849"/>
      <c r="W3" s="2849"/>
      <c r="X3" s="2849"/>
      <c r="Y3" s="2849"/>
      <c r="Z3" s="2849"/>
      <c r="AA3" s="2849"/>
      <c r="AB3" s="2850"/>
    </row>
    <row r="4" spans="1:28" ht="15.75" customHeight="1" thickBot="1" x14ac:dyDescent="0.4">
      <c r="A4" s="115"/>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row>
    <row r="5" spans="1:28" ht="15" thickBot="1" x14ac:dyDescent="0.4">
      <c r="A5" s="115"/>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row>
    <row r="6" spans="1:28" ht="13" customHeight="1" x14ac:dyDescent="0.35">
      <c r="A6" s="115"/>
      <c r="B6" s="488" t="s">
        <v>820</v>
      </c>
      <c r="C6" s="489"/>
      <c r="D6" s="489"/>
      <c r="E6" s="489"/>
      <c r="F6" s="489"/>
      <c r="G6" s="489"/>
      <c r="H6" s="490"/>
      <c r="I6" s="2846">
        <v>45280</v>
      </c>
      <c r="J6" s="488" t="s">
        <v>4</v>
      </c>
      <c r="K6" s="490"/>
      <c r="L6" s="544" t="s">
        <v>821</v>
      </c>
      <c r="M6" s="545"/>
      <c r="N6" s="545"/>
      <c r="O6" s="545"/>
      <c r="P6" s="545"/>
      <c r="Q6" s="545"/>
      <c r="R6" s="545"/>
      <c r="S6" s="545"/>
      <c r="T6" s="545"/>
      <c r="U6" s="545"/>
      <c r="V6" s="545"/>
      <c r="W6" s="545"/>
      <c r="X6" s="545"/>
      <c r="Y6" s="545"/>
      <c r="Z6" s="545"/>
      <c r="AA6" s="545"/>
      <c r="AB6" s="545"/>
    </row>
    <row r="7" spans="1:28" ht="15" customHeight="1" thickBot="1" x14ac:dyDescent="0.4">
      <c r="A7" s="115"/>
      <c r="B7" s="491"/>
      <c r="C7" s="492"/>
      <c r="D7" s="492"/>
      <c r="E7" s="492"/>
      <c r="F7" s="492"/>
      <c r="G7" s="492"/>
      <c r="H7" s="493"/>
      <c r="I7" s="2847"/>
      <c r="J7" s="491"/>
      <c r="K7" s="493"/>
      <c r="L7" s="546"/>
      <c r="M7" s="547"/>
      <c r="N7" s="547"/>
      <c r="O7" s="547"/>
      <c r="P7" s="547"/>
      <c r="Q7" s="547"/>
      <c r="R7" s="547"/>
      <c r="S7" s="547"/>
      <c r="T7" s="547"/>
      <c r="U7" s="547"/>
      <c r="V7" s="547"/>
      <c r="W7" s="547"/>
      <c r="X7" s="547"/>
      <c r="Y7" s="547"/>
      <c r="Z7" s="547"/>
      <c r="AA7" s="547"/>
      <c r="AB7" s="547"/>
    </row>
    <row r="8" spans="1:28" ht="15" thickBot="1" x14ac:dyDescent="0.4">
      <c r="A8" s="115"/>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row>
    <row r="9" spans="1:28" ht="42" customHeight="1" thickBot="1" x14ac:dyDescent="0.4">
      <c r="A9" s="115"/>
      <c r="B9" s="500" t="s">
        <v>822</v>
      </c>
      <c r="C9" s="501"/>
      <c r="D9" s="501"/>
      <c r="E9" s="501"/>
      <c r="F9" s="501"/>
      <c r="G9" s="501"/>
      <c r="H9" s="502"/>
      <c r="I9" s="539" t="s">
        <v>823</v>
      </c>
      <c r="J9" s="540"/>
      <c r="K9" s="540"/>
      <c r="L9" s="540"/>
      <c r="M9" s="540"/>
      <c r="N9" s="540"/>
      <c r="O9" s="540"/>
      <c r="P9" s="540"/>
      <c r="Q9" s="540"/>
      <c r="R9" s="540"/>
      <c r="S9" s="540"/>
      <c r="T9" s="540"/>
      <c r="U9" s="540"/>
      <c r="V9" s="540"/>
      <c r="W9" s="540"/>
      <c r="X9" s="540"/>
      <c r="Y9" s="540"/>
      <c r="Z9" s="540"/>
      <c r="AA9" s="540"/>
      <c r="AB9" s="540"/>
    </row>
    <row r="10" spans="1:28" ht="15" customHeight="1" thickBot="1" x14ac:dyDescent="0.4">
      <c r="A10" s="115"/>
      <c r="B10" s="729"/>
      <c r="C10" s="730"/>
      <c r="D10" s="730"/>
      <c r="E10" s="730"/>
      <c r="F10" s="730"/>
      <c r="G10" s="730"/>
      <c r="H10" s="730"/>
      <c r="I10" s="730"/>
      <c r="J10" s="730"/>
      <c r="K10" s="730"/>
      <c r="L10" s="730"/>
      <c r="M10" s="730"/>
      <c r="N10" s="730"/>
      <c r="O10" s="730"/>
      <c r="P10" s="730"/>
      <c r="Q10" s="730"/>
      <c r="R10" s="730"/>
      <c r="S10" s="730"/>
      <c r="T10" s="730"/>
      <c r="U10" s="730"/>
      <c r="V10" s="730"/>
      <c r="W10" s="730"/>
      <c r="X10" s="730"/>
      <c r="Y10" s="730"/>
      <c r="Z10" s="730"/>
      <c r="AA10" s="730"/>
      <c r="AB10" s="730"/>
    </row>
    <row r="11" spans="1:28" ht="28.5" customHeight="1" thickBot="1" x14ac:dyDescent="0.4">
      <c r="A11" s="115"/>
      <c r="B11" s="488" t="s">
        <v>5</v>
      </c>
      <c r="C11" s="489"/>
      <c r="D11" s="489"/>
      <c r="E11" s="489"/>
      <c r="F11" s="489"/>
      <c r="G11" s="489"/>
      <c r="H11" s="490"/>
      <c r="I11" s="548" t="s">
        <v>657</v>
      </c>
      <c r="J11" s="549"/>
      <c r="K11" s="549"/>
      <c r="L11" s="549"/>
      <c r="M11" s="549"/>
      <c r="N11" s="549"/>
      <c r="O11" s="549"/>
      <c r="P11" s="550"/>
      <c r="Q11" s="500" t="s">
        <v>460</v>
      </c>
      <c r="R11" s="501"/>
      <c r="S11" s="501"/>
      <c r="T11" s="501"/>
      <c r="U11" s="502"/>
      <c r="V11" s="500" t="s">
        <v>7</v>
      </c>
      <c r="W11" s="501"/>
      <c r="X11" s="501"/>
      <c r="Y11" s="502"/>
      <c r="Z11" s="500" t="s">
        <v>8</v>
      </c>
      <c r="AA11" s="501"/>
      <c r="AB11" s="501"/>
    </row>
    <row r="12" spans="1:28" ht="14" customHeight="1" thickBot="1" x14ac:dyDescent="0.4">
      <c r="A12" s="115"/>
      <c r="B12" s="491"/>
      <c r="C12" s="492"/>
      <c r="D12" s="492"/>
      <c r="E12" s="492"/>
      <c r="F12" s="492"/>
      <c r="G12" s="492"/>
      <c r="H12" s="493"/>
      <c r="I12" s="551"/>
      <c r="J12" s="552"/>
      <c r="K12" s="552"/>
      <c r="L12" s="552"/>
      <c r="M12" s="552"/>
      <c r="N12" s="552"/>
      <c r="O12" s="552"/>
      <c r="P12" s="553"/>
      <c r="Q12" s="517" t="s">
        <v>129</v>
      </c>
      <c r="R12" s="485"/>
      <c r="S12" s="485"/>
      <c r="T12" s="485"/>
      <c r="U12" s="541"/>
      <c r="V12" s="517" t="s">
        <v>658</v>
      </c>
      <c r="W12" s="485"/>
      <c r="X12" s="485"/>
      <c r="Y12" s="541"/>
      <c r="Z12" s="517">
        <v>1</v>
      </c>
      <c r="AA12" s="485"/>
      <c r="AB12" s="485"/>
    </row>
    <row r="13" spans="1:28" ht="15" customHeight="1" thickBot="1" x14ac:dyDescent="0.4">
      <c r="A13" s="115"/>
      <c r="B13" s="729"/>
      <c r="C13" s="730"/>
      <c r="D13" s="730"/>
      <c r="E13" s="730"/>
      <c r="F13" s="730"/>
      <c r="G13" s="730"/>
      <c r="H13" s="730"/>
      <c r="I13" s="730"/>
      <c r="J13" s="730"/>
      <c r="K13" s="730"/>
      <c r="L13" s="730"/>
      <c r="M13" s="730"/>
      <c r="N13" s="730"/>
      <c r="O13" s="730"/>
      <c r="P13" s="730"/>
      <c r="Q13" s="730"/>
      <c r="R13" s="730"/>
      <c r="S13" s="730"/>
      <c r="T13" s="730"/>
      <c r="U13" s="730"/>
      <c r="V13" s="730"/>
      <c r="W13" s="730"/>
      <c r="X13" s="730"/>
      <c r="Y13" s="730"/>
      <c r="Z13" s="730"/>
      <c r="AA13" s="730"/>
      <c r="AB13" s="730"/>
    </row>
    <row r="14" spans="1:28" ht="20.25" customHeight="1" thickBot="1" x14ac:dyDescent="0.4">
      <c r="A14" s="115"/>
      <c r="B14" s="488" t="s">
        <v>10</v>
      </c>
      <c r="C14" s="489"/>
      <c r="D14" s="489"/>
      <c r="E14" s="489"/>
      <c r="F14" s="489"/>
      <c r="G14" s="489"/>
      <c r="H14" s="490"/>
      <c r="I14" s="508" t="s">
        <v>895</v>
      </c>
      <c r="J14" s="509"/>
      <c r="K14" s="509"/>
      <c r="L14" s="509"/>
      <c r="M14" s="509"/>
      <c r="N14" s="509"/>
      <c r="O14" s="509"/>
      <c r="P14" s="509"/>
      <c r="Q14" s="509"/>
      <c r="R14" s="509"/>
      <c r="S14" s="509"/>
      <c r="T14" s="509"/>
      <c r="U14" s="510"/>
      <c r="V14" s="500" t="s">
        <v>824</v>
      </c>
      <c r="W14" s="501"/>
      <c r="X14" s="501"/>
      <c r="Y14" s="501"/>
      <c r="Z14" s="501"/>
      <c r="AA14" s="501"/>
      <c r="AB14" s="501"/>
    </row>
    <row r="15" spans="1:28" ht="14" customHeight="1" thickBot="1" x14ac:dyDescent="0.4">
      <c r="A15" s="115"/>
      <c r="B15" s="491"/>
      <c r="C15" s="492"/>
      <c r="D15" s="492"/>
      <c r="E15" s="492"/>
      <c r="F15" s="492"/>
      <c r="G15" s="492"/>
      <c r="H15" s="493"/>
      <c r="I15" s="511"/>
      <c r="J15" s="512"/>
      <c r="K15" s="512"/>
      <c r="L15" s="512"/>
      <c r="M15" s="512"/>
      <c r="N15" s="512"/>
      <c r="O15" s="512"/>
      <c r="P15" s="512"/>
      <c r="Q15" s="512"/>
      <c r="R15" s="512"/>
      <c r="S15" s="512"/>
      <c r="T15" s="512"/>
      <c r="U15" s="513"/>
      <c r="V15" s="2341" t="s">
        <v>825</v>
      </c>
      <c r="W15" s="2342"/>
      <c r="X15" s="2342"/>
      <c r="Y15" s="2342"/>
      <c r="Z15" s="2342"/>
      <c r="AA15" s="2342"/>
      <c r="AB15" s="2342"/>
    </row>
    <row r="16" spans="1:28" ht="50.25" customHeight="1" thickBot="1" x14ac:dyDescent="0.4">
      <c r="A16" s="115"/>
      <c r="B16" s="729"/>
      <c r="C16" s="730"/>
      <c r="D16" s="730"/>
      <c r="E16" s="730"/>
      <c r="F16" s="730"/>
      <c r="G16" s="730"/>
      <c r="H16" s="730"/>
      <c r="I16" s="730"/>
      <c r="J16" s="730"/>
      <c r="K16" s="730"/>
      <c r="L16" s="730"/>
      <c r="M16" s="730"/>
      <c r="N16" s="730"/>
      <c r="O16" s="730"/>
      <c r="P16" s="730"/>
      <c r="Q16" s="730"/>
      <c r="R16" s="730"/>
      <c r="S16" s="730"/>
      <c r="T16" s="730"/>
      <c r="U16" s="730"/>
      <c r="V16" s="730"/>
      <c r="W16" s="730"/>
      <c r="X16" s="730"/>
      <c r="Y16" s="730"/>
      <c r="Z16" s="730"/>
      <c r="AA16" s="730"/>
      <c r="AB16" s="730"/>
    </row>
    <row r="17" spans="1:39" ht="14" customHeight="1" thickBot="1" x14ac:dyDescent="0.4">
      <c r="A17" s="115"/>
      <c r="B17" s="500" t="s">
        <v>13</v>
      </c>
      <c r="C17" s="501"/>
      <c r="D17" s="501"/>
      <c r="E17" s="501"/>
      <c r="F17" s="501"/>
      <c r="G17" s="501"/>
      <c r="H17" s="502"/>
      <c r="I17" s="1224" t="s">
        <v>659</v>
      </c>
      <c r="J17" s="1225"/>
      <c r="K17" s="1225"/>
      <c r="L17" s="1225"/>
      <c r="M17" s="1225"/>
      <c r="N17" s="1225"/>
      <c r="O17" s="1225"/>
      <c r="P17" s="1225"/>
      <c r="Q17" s="1225"/>
      <c r="R17" s="1225"/>
      <c r="S17" s="1225"/>
      <c r="T17" s="1225"/>
      <c r="U17" s="1225"/>
      <c r="V17" s="1225"/>
      <c r="W17" s="1225"/>
      <c r="X17" s="1225"/>
      <c r="Y17" s="1225"/>
      <c r="Z17" s="1225"/>
      <c r="AA17" s="1225"/>
      <c r="AB17" s="1225"/>
    </row>
    <row r="18" spans="1:39" ht="115.5" customHeight="1" thickBot="1" x14ac:dyDescent="0.4">
      <c r="A18" s="115"/>
      <c r="B18" s="729"/>
      <c r="C18" s="730"/>
      <c r="D18" s="730"/>
      <c r="E18" s="730"/>
      <c r="F18" s="730"/>
      <c r="G18" s="730"/>
      <c r="H18" s="730"/>
      <c r="I18" s="730"/>
      <c r="J18" s="730"/>
      <c r="K18" s="730"/>
      <c r="L18" s="730"/>
      <c r="M18" s="730"/>
      <c r="N18" s="730"/>
      <c r="O18" s="730"/>
      <c r="P18" s="730"/>
      <c r="Q18" s="730"/>
      <c r="R18" s="730"/>
      <c r="S18" s="730"/>
      <c r="T18" s="730"/>
      <c r="U18" s="730"/>
      <c r="V18" s="730"/>
      <c r="W18" s="730"/>
      <c r="X18" s="730"/>
      <c r="Y18" s="730"/>
      <c r="Z18" s="730"/>
      <c r="AA18" s="730"/>
      <c r="AB18" s="730"/>
      <c r="AD18" s="1299"/>
      <c r="AE18" s="1299"/>
      <c r="AF18" s="1299"/>
      <c r="AG18" s="1299"/>
      <c r="AH18" s="1299"/>
      <c r="AI18" s="1299"/>
      <c r="AJ18" s="1299"/>
      <c r="AK18" s="1299"/>
      <c r="AL18" s="1299"/>
      <c r="AM18" s="1299"/>
    </row>
    <row r="19" spans="1:39" ht="42" customHeight="1" x14ac:dyDescent="0.3">
      <c r="A19" s="671"/>
      <c r="B19" s="488" t="s">
        <v>826</v>
      </c>
      <c r="C19" s="489"/>
      <c r="D19" s="489"/>
      <c r="E19" s="489"/>
      <c r="F19" s="489"/>
      <c r="G19" s="489"/>
      <c r="H19" s="490"/>
      <c r="I19" s="1293" t="s">
        <v>827</v>
      </c>
      <c r="J19" s="1294"/>
      <c r="K19" s="1294"/>
      <c r="L19" s="1294"/>
      <c r="M19" s="1294"/>
      <c r="N19" s="1294"/>
      <c r="O19" s="1294"/>
      <c r="P19" s="1294"/>
      <c r="Q19" s="1294"/>
      <c r="R19" s="1294"/>
      <c r="S19" s="1294"/>
      <c r="T19" s="1294"/>
      <c r="U19" s="1294"/>
      <c r="V19" s="1294"/>
      <c r="W19" s="1294"/>
      <c r="X19" s="1294"/>
      <c r="Y19" s="1294"/>
      <c r="Z19" s="1294"/>
      <c r="AA19" s="1294"/>
      <c r="AB19" s="1294"/>
    </row>
    <row r="20" spans="1:39" ht="22.5" customHeight="1" x14ac:dyDescent="0.3">
      <c r="A20" s="671"/>
      <c r="B20" s="776"/>
      <c r="C20" s="777"/>
      <c r="D20" s="777"/>
      <c r="E20" s="777"/>
      <c r="F20" s="777"/>
      <c r="G20" s="777"/>
      <c r="H20" s="778"/>
      <c r="I20" s="646" t="s">
        <v>828</v>
      </c>
      <c r="J20" s="647"/>
      <c r="K20" s="647"/>
      <c r="L20" s="647"/>
      <c r="M20" s="647"/>
      <c r="N20" s="647"/>
      <c r="O20" s="647"/>
      <c r="P20" s="647"/>
      <c r="Q20" s="647"/>
      <c r="R20" s="647"/>
      <c r="S20" s="647"/>
      <c r="T20" s="647"/>
      <c r="U20" s="647"/>
      <c r="V20" s="647"/>
      <c r="W20" s="647"/>
      <c r="X20" s="647"/>
      <c r="Y20" s="647"/>
      <c r="Z20" s="647"/>
      <c r="AA20" s="647"/>
      <c r="AB20" s="647"/>
    </row>
    <row r="21" spans="1:39" ht="17.25" customHeight="1" x14ac:dyDescent="0.3">
      <c r="A21" s="671"/>
      <c r="B21" s="776"/>
      <c r="C21" s="777"/>
      <c r="D21" s="777"/>
      <c r="E21" s="777"/>
      <c r="F21" s="777"/>
      <c r="G21" s="777"/>
      <c r="H21" s="778"/>
      <c r="I21" s="646" t="s">
        <v>829</v>
      </c>
      <c r="J21" s="647"/>
      <c r="K21" s="647"/>
      <c r="L21" s="647"/>
      <c r="M21" s="647"/>
      <c r="N21" s="647"/>
      <c r="O21" s="647"/>
      <c r="P21" s="647"/>
      <c r="Q21" s="647"/>
      <c r="R21" s="647"/>
      <c r="S21" s="647"/>
      <c r="T21" s="647"/>
      <c r="U21" s="647"/>
      <c r="V21" s="647"/>
      <c r="W21" s="647"/>
      <c r="X21" s="647"/>
      <c r="Y21" s="647"/>
      <c r="Z21" s="647"/>
      <c r="AA21" s="647"/>
      <c r="AB21" s="647"/>
    </row>
    <row r="22" spans="1:39" ht="14" customHeight="1" x14ac:dyDescent="0.3">
      <c r="A22" s="671"/>
      <c r="B22" s="776"/>
      <c r="C22" s="777"/>
      <c r="D22" s="777"/>
      <c r="E22" s="777"/>
      <c r="F22" s="777"/>
      <c r="G22" s="777"/>
      <c r="H22" s="778"/>
      <c r="I22" s="646" t="s">
        <v>830</v>
      </c>
      <c r="J22" s="647"/>
      <c r="K22" s="647"/>
      <c r="L22" s="647"/>
      <c r="M22" s="647"/>
      <c r="N22" s="647"/>
      <c r="O22" s="647"/>
      <c r="P22" s="647"/>
      <c r="Q22" s="647"/>
      <c r="R22" s="647"/>
      <c r="S22" s="647"/>
      <c r="T22" s="647"/>
      <c r="U22" s="647"/>
      <c r="V22" s="647"/>
      <c r="W22" s="647"/>
      <c r="X22" s="647"/>
      <c r="Y22" s="647"/>
      <c r="Z22" s="647"/>
      <c r="AA22" s="647"/>
      <c r="AB22" s="647"/>
    </row>
    <row r="23" spans="1:39" ht="31.5" customHeight="1" x14ac:dyDescent="0.3">
      <c r="A23" s="671"/>
      <c r="B23" s="776"/>
      <c r="C23" s="777"/>
      <c r="D23" s="777"/>
      <c r="E23" s="777"/>
      <c r="F23" s="777"/>
      <c r="G23" s="777"/>
      <c r="H23" s="778"/>
      <c r="I23" s="646" t="s">
        <v>831</v>
      </c>
      <c r="J23" s="647"/>
      <c r="K23" s="647"/>
      <c r="L23" s="647"/>
      <c r="M23" s="647"/>
      <c r="N23" s="647"/>
      <c r="O23" s="647"/>
      <c r="P23" s="647"/>
      <c r="Q23" s="647"/>
      <c r="R23" s="647"/>
      <c r="S23" s="647"/>
      <c r="T23" s="647"/>
      <c r="U23" s="647"/>
      <c r="V23" s="647"/>
      <c r="W23" s="647"/>
      <c r="X23" s="647"/>
      <c r="Y23" s="647"/>
      <c r="Z23" s="647"/>
      <c r="AA23" s="647"/>
      <c r="AB23" s="647"/>
    </row>
    <row r="24" spans="1:39" ht="67.5" customHeight="1" x14ac:dyDescent="0.3">
      <c r="A24" s="671"/>
      <c r="B24" s="776"/>
      <c r="C24" s="777"/>
      <c r="D24" s="777"/>
      <c r="E24" s="777"/>
      <c r="F24" s="777"/>
      <c r="G24" s="777"/>
      <c r="H24" s="778"/>
      <c r="I24" s="646" t="s">
        <v>832</v>
      </c>
      <c r="J24" s="647"/>
      <c r="K24" s="647"/>
      <c r="L24" s="647"/>
      <c r="M24" s="647"/>
      <c r="N24" s="647"/>
      <c r="O24" s="647"/>
      <c r="P24" s="647"/>
      <c r="Q24" s="647"/>
      <c r="R24" s="647"/>
      <c r="S24" s="647"/>
      <c r="T24" s="647"/>
      <c r="U24" s="647"/>
      <c r="V24" s="647"/>
      <c r="W24" s="647"/>
      <c r="X24" s="647"/>
      <c r="Y24" s="647"/>
      <c r="Z24" s="647"/>
      <c r="AA24" s="647"/>
      <c r="AB24" s="647"/>
    </row>
    <row r="25" spans="1:39" ht="14" customHeight="1" x14ac:dyDescent="0.3">
      <c r="A25" s="671"/>
      <c r="B25" s="776"/>
      <c r="C25" s="777"/>
      <c r="D25" s="777"/>
      <c r="E25" s="777"/>
      <c r="F25" s="777"/>
      <c r="G25" s="777"/>
      <c r="H25" s="778"/>
      <c r="I25" s="646" t="s">
        <v>833</v>
      </c>
      <c r="J25" s="647"/>
      <c r="K25" s="647"/>
      <c r="L25" s="647"/>
      <c r="M25" s="647"/>
      <c r="N25" s="647"/>
      <c r="O25" s="647"/>
      <c r="P25" s="647"/>
      <c r="Q25" s="647"/>
      <c r="R25" s="647"/>
      <c r="S25" s="647"/>
      <c r="T25" s="647"/>
      <c r="U25" s="647"/>
      <c r="V25" s="647"/>
      <c r="W25" s="647"/>
      <c r="X25" s="647"/>
      <c r="Y25" s="647"/>
      <c r="Z25" s="647"/>
      <c r="AA25" s="647"/>
      <c r="AB25" s="647"/>
    </row>
    <row r="26" spans="1:39" ht="60" customHeight="1" thickBot="1" x14ac:dyDescent="0.35">
      <c r="A26" s="671"/>
      <c r="B26" s="491"/>
      <c r="C26" s="492"/>
      <c r="D26" s="492"/>
      <c r="E26" s="492"/>
      <c r="F26" s="492"/>
      <c r="G26" s="492"/>
      <c r="H26" s="493"/>
      <c r="I26" s="1295" t="s">
        <v>834</v>
      </c>
      <c r="J26" s="1296"/>
      <c r="K26" s="1296"/>
      <c r="L26" s="1296"/>
      <c r="M26" s="1296"/>
      <c r="N26" s="1296"/>
      <c r="O26" s="1296"/>
      <c r="P26" s="1296"/>
      <c r="Q26" s="1296"/>
      <c r="R26" s="1296"/>
      <c r="S26" s="1296"/>
      <c r="T26" s="1296"/>
      <c r="U26" s="1296"/>
      <c r="V26" s="1296"/>
      <c r="W26" s="1296"/>
      <c r="X26" s="1296"/>
      <c r="Y26" s="1296"/>
      <c r="Z26" s="1296"/>
      <c r="AA26" s="1296"/>
      <c r="AB26" s="1296"/>
    </row>
    <row r="27" spans="1:39" ht="10" customHeight="1" thickBot="1" x14ac:dyDescent="0.4">
      <c r="A27" s="115"/>
      <c r="B27" s="486"/>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row>
    <row r="28" spans="1:39" ht="37.5" customHeight="1" thickBot="1" x14ac:dyDescent="0.4">
      <c r="A28" s="115"/>
      <c r="B28" s="500" t="s">
        <v>463</v>
      </c>
      <c r="C28" s="501"/>
      <c r="D28" s="501"/>
      <c r="E28" s="501"/>
      <c r="F28" s="501"/>
      <c r="G28" s="502"/>
      <c r="H28" s="514" t="s">
        <v>660</v>
      </c>
      <c r="I28" s="515"/>
      <c r="J28" s="516"/>
      <c r="K28" s="500" t="s">
        <v>835</v>
      </c>
      <c r="L28" s="501"/>
      <c r="M28" s="501"/>
      <c r="N28" s="501"/>
      <c r="O28" s="501"/>
      <c r="P28" s="501"/>
      <c r="Q28" s="501"/>
      <c r="R28" s="501"/>
      <c r="S28" s="501"/>
      <c r="T28" s="502"/>
      <c r="U28" s="517" t="s">
        <v>59</v>
      </c>
      <c r="V28" s="485"/>
      <c r="W28" s="485"/>
      <c r="X28" s="485"/>
      <c r="Y28" s="485"/>
      <c r="Z28" s="485"/>
      <c r="AA28" s="485"/>
      <c r="AB28" s="485"/>
    </row>
    <row r="29" spans="1:39" ht="10" customHeight="1" thickBot="1" x14ac:dyDescent="0.4">
      <c r="A29" s="115"/>
      <c r="B29" s="503"/>
      <c r="C29" s="504"/>
      <c r="D29" s="504"/>
      <c r="E29" s="504"/>
      <c r="F29" s="504"/>
      <c r="G29" s="504"/>
      <c r="H29" s="504"/>
      <c r="I29" s="504"/>
      <c r="J29" s="504"/>
      <c r="K29" s="504"/>
      <c r="L29" s="504"/>
      <c r="M29" s="504"/>
      <c r="N29" s="504"/>
      <c r="O29" s="504"/>
      <c r="P29" s="504"/>
      <c r="Q29" s="504"/>
      <c r="R29" s="504"/>
      <c r="S29" s="504"/>
      <c r="T29" s="504"/>
      <c r="U29" s="504"/>
      <c r="V29" s="504"/>
      <c r="W29" s="504"/>
      <c r="X29" s="504"/>
      <c r="Y29" s="504"/>
      <c r="Z29" s="504"/>
      <c r="AA29" s="504"/>
      <c r="AB29" s="504"/>
    </row>
    <row r="30" spans="1:39" ht="15" customHeight="1" thickBot="1" x14ac:dyDescent="0.4">
      <c r="A30" s="115"/>
      <c r="B30" s="500" t="s">
        <v>836</v>
      </c>
      <c r="C30" s="501"/>
      <c r="D30" s="501"/>
      <c r="E30" s="501"/>
      <c r="F30" s="501"/>
      <c r="G30" s="501"/>
      <c r="H30" s="502"/>
      <c r="I30" s="729"/>
      <c r="J30" s="730"/>
      <c r="K30" s="730"/>
      <c r="L30" s="730"/>
      <c r="M30" s="730"/>
      <c r="N30" s="730"/>
      <c r="O30" s="730"/>
      <c r="P30" s="730"/>
      <c r="Q30" s="730"/>
      <c r="R30" s="730"/>
      <c r="S30" s="730"/>
      <c r="T30" s="730"/>
      <c r="U30" s="730"/>
      <c r="V30" s="730"/>
      <c r="W30" s="730"/>
      <c r="X30" s="730"/>
      <c r="Y30" s="730"/>
      <c r="Z30" s="730"/>
      <c r="AA30" s="730"/>
      <c r="AB30" s="730"/>
    </row>
    <row r="31" spans="1:39" ht="14.25" customHeight="1" thickBot="1" x14ac:dyDescent="0.4">
      <c r="A31" s="115"/>
      <c r="B31" s="486"/>
      <c r="C31" s="487"/>
      <c r="D31" s="487"/>
      <c r="E31" s="487"/>
      <c r="F31" s="487"/>
      <c r="G31" s="487"/>
      <c r="H31" s="487"/>
      <c r="I31" s="487"/>
      <c r="J31" s="487"/>
      <c r="K31" s="487"/>
      <c r="L31" s="487"/>
      <c r="M31" s="487"/>
      <c r="N31" s="487"/>
      <c r="O31" s="487"/>
      <c r="P31" s="487"/>
      <c r="Q31" s="487"/>
      <c r="R31" s="487"/>
      <c r="S31" s="487"/>
      <c r="T31" s="487"/>
      <c r="U31" s="487"/>
      <c r="V31" s="487"/>
      <c r="W31" s="487"/>
      <c r="X31" s="487"/>
      <c r="Y31" s="487"/>
      <c r="Z31" s="487"/>
      <c r="AA31" s="487"/>
      <c r="AB31" s="487"/>
    </row>
    <row r="32" spans="1:39" ht="15" customHeight="1" thickBot="1" x14ac:dyDescent="0.4">
      <c r="A32" s="115"/>
      <c r="B32" s="500" t="s">
        <v>268</v>
      </c>
      <c r="C32" s="501"/>
      <c r="D32" s="501"/>
      <c r="E32" s="501"/>
      <c r="F32" s="501"/>
      <c r="G32" s="501"/>
      <c r="H32" s="501"/>
      <c r="I32" s="501"/>
      <c r="J32" s="501"/>
      <c r="K32" s="501"/>
      <c r="L32" s="501"/>
      <c r="M32" s="223"/>
      <c r="N32" s="500" t="s">
        <v>24</v>
      </c>
      <c r="O32" s="501"/>
      <c r="P32" s="501"/>
      <c r="Q32" s="501"/>
      <c r="R32" s="501"/>
      <c r="S32" s="501"/>
      <c r="T32" s="501"/>
      <c r="U32" s="501"/>
      <c r="V32" s="501"/>
      <c r="W32" s="501"/>
      <c r="X32" s="501"/>
      <c r="Y32" s="501"/>
      <c r="Z32" s="501"/>
      <c r="AA32" s="501"/>
      <c r="AB32" s="501"/>
    </row>
    <row r="33" spans="1:28" ht="14" customHeight="1" thickBot="1" x14ac:dyDescent="0.4">
      <c r="A33" s="115"/>
      <c r="B33" s="483" t="s">
        <v>837</v>
      </c>
      <c r="C33" s="484"/>
      <c r="D33" s="484"/>
      <c r="E33" s="484"/>
      <c r="F33" s="484"/>
      <c r="G33" s="484"/>
      <c r="H33" s="484"/>
      <c r="I33" s="484"/>
      <c r="J33" s="484"/>
      <c r="K33" s="484"/>
      <c r="L33" s="484"/>
      <c r="M33" s="484"/>
      <c r="N33" s="485" t="s">
        <v>838</v>
      </c>
      <c r="O33" s="485"/>
      <c r="P33" s="485"/>
      <c r="Q33" s="485"/>
      <c r="R33" s="485"/>
      <c r="S33" s="485"/>
      <c r="T33" s="485"/>
      <c r="U33" s="485"/>
      <c r="V33" s="485"/>
      <c r="W33" s="485"/>
      <c r="X33" s="485"/>
      <c r="Y33" s="485"/>
      <c r="Z33" s="485"/>
      <c r="AA33" s="485"/>
      <c r="AB33" s="485"/>
    </row>
    <row r="34" spans="1:28" s="61" customFormat="1" ht="14.25" customHeight="1" thickBot="1" x14ac:dyDescent="0.4">
      <c r="A34" s="115"/>
      <c r="B34" s="486"/>
      <c r="C34" s="487"/>
      <c r="D34" s="487"/>
      <c r="E34" s="487"/>
      <c r="F34" s="487"/>
      <c r="G34" s="487"/>
      <c r="H34" s="487"/>
      <c r="I34" s="487"/>
      <c r="J34" s="487"/>
      <c r="K34" s="487"/>
      <c r="L34" s="487"/>
      <c r="M34" s="487"/>
      <c r="N34" s="487"/>
      <c r="O34" s="487"/>
      <c r="P34" s="487"/>
      <c r="Q34" s="487"/>
      <c r="R34" s="487"/>
      <c r="S34" s="487"/>
      <c r="T34" s="487"/>
      <c r="U34" s="487"/>
      <c r="V34" s="487"/>
      <c r="W34" s="487"/>
      <c r="X34" s="487"/>
      <c r="Y34" s="487"/>
      <c r="Z34" s="487"/>
      <c r="AA34" s="487"/>
      <c r="AB34" s="487"/>
    </row>
    <row r="35" spans="1:28" s="61" customFormat="1" ht="14" customHeight="1" thickBot="1" x14ac:dyDescent="0.4">
      <c r="A35" s="115"/>
      <c r="B35" s="488" t="s">
        <v>839</v>
      </c>
      <c r="C35" s="489"/>
      <c r="D35" s="489"/>
      <c r="E35" s="489"/>
      <c r="F35" s="489"/>
      <c r="G35" s="489"/>
      <c r="H35" s="490"/>
      <c r="I35" s="494">
        <v>0.95</v>
      </c>
      <c r="J35" s="495"/>
      <c r="K35" s="495"/>
      <c r="L35" s="496"/>
      <c r="M35" s="500" t="s">
        <v>22</v>
      </c>
      <c r="N35" s="501"/>
      <c r="O35" s="501"/>
      <c r="P35" s="501"/>
      <c r="Q35" s="501"/>
      <c r="R35" s="501"/>
      <c r="S35" s="501"/>
      <c r="T35" s="501"/>
      <c r="U35" s="501"/>
      <c r="V35" s="501"/>
      <c r="W35" s="502"/>
      <c r="X35" s="500" t="s">
        <v>18</v>
      </c>
      <c r="Y35" s="501"/>
      <c r="Z35" s="501"/>
      <c r="AA35" s="501"/>
      <c r="AB35" s="501"/>
    </row>
    <row r="36" spans="1:28" s="61" customFormat="1" ht="15" customHeight="1" x14ac:dyDescent="0.35">
      <c r="A36" s="671"/>
      <c r="B36" s="776"/>
      <c r="C36" s="777"/>
      <c r="D36" s="777"/>
      <c r="E36" s="777"/>
      <c r="F36" s="777"/>
      <c r="G36" s="777"/>
      <c r="H36" s="778"/>
      <c r="I36" s="779"/>
      <c r="J36" s="780"/>
      <c r="K36" s="780"/>
      <c r="L36" s="781"/>
      <c r="M36" s="784" t="s">
        <v>840</v>
      </c>
      <c r="N36" s="785"/>
      <c r="O36" s="785"/>
      <c r="P36" s="785"/>
      <c r="Q36" s="785"/>
      <c r="R36" s="785"/>
      <c r="S36" s="785"/>
      <c r="T36" s="785"/>
      <c r="U36" s="785"/>
      <c r="V36" s="785"/>
      <c r="W36" s="786"/>
      <c r="X36" s="793" t="s">
        <v>20</v>
      </c>
      <c r="Y36" s="794"/>
      <c r="Z36" s="794"/>
      <c r="AA36" s="794"/>
      <c r="AB36" s="794"/>
    </row>
    <row r="37" spans="1:28" s="61" customFormat="1" ht="50.5" customHeight="1" thickBot="1" x14ac:dyDescent="0.4">
      <c r="A37" s="671"/>
      <c r="B37" s="491"/>
      <c r="C37" s="492"/>
      <c r="D37" s="492"/>
      <c r="E37" s="492"/>
      <c r="F37" s="492"/>
      <c r="G37" s="492"/>
      <c r="H37" s="493"/>
      <c r="I37" s="497"/>
      <c r="J37" s="498"/>
      <c r="K37" s="498"/>
      <c r="L37" s="499"/>
      <c r="M37" s="790" t="s">
        <v>841</v>
      </c>
      <c r="N37" s="791"/>
      <c r="O37" s="791"/>
      <c r="P37" s="791"/>
      <c r="Q37" s="791"/>
      <c r="R37" s="791"/>
      <c r="S37" s="791"/>
      <c r="T37" s="791"/>
      <c r="U37" s="791"/>
      <c r="V37" s="791"/>
      <c r="W37" s="792"/>
      <c r="X37" s="797"/>
      <c r="Y37" s="798"/>
      <c r="Z37" s="798"/>
      <c r="AA37" s="798"/>
      <c r="AB37" s="798"/>
    </row>
    <row r="38" spans="1:28" s="61" customFormat="1" ht="205.5" customHeight="1" thickBot="1" x14ac:dyDescent="0.4">
      <c r="A38" s="115"/>
      <c r="B38" s="486"/>
      <c r="C38" s="487"/>
      <c r="D38" s="487"/>
      <c r="E38" s="487"/>
      <c r="F38" s="487"/>
      <c r="G38" s="487"/>
      <c r="H38" s="487"/>
      <c r="I38" s="487"/>
      <c r="J38" s="487"/>
      <c r="K38" s="487"/>
      <c r="L38" s="487"/>
      <c r="M38" s="487"/>
      <c r="N38" s="487"/>
      <c r="O38" s="487"/>
      <c r="P38" s="487"/>
      <c r="Q38" s="487"/>
      <c r="R38" s="487"/>
      <c r="S38" s="487"/>
      <c r="T38" s="487"/>
      <c r="U38" s="487"/>
      <c r="V38" s="487"/>
      <c r="W38" s="487"/>
      <c r="X38" s="487"/>
      <c r="Y38" s="487"/>
      <c r="Z38" s="487"/>
      <c r="AA38" s="487"/>
      <c r="AB38" s="487"/>
    </row>
    <row r="39" spans="1:28" s="61" customFormat="1" ht="215.25" customHeight="1" thickBot="1" x14ac:dyDescent="0.4">
      <c r="A39" s="115"/>
      <c r="B39" s="560" t="s">
        <v>842</v>
      </c>
      <c r="C39" s="561"/>
      <c r="D39" s="561"/>
      <c r="E39" s="561"/>
      <c r="F39" s="561"/>
      <c r="G39" s="561"/>
      <c r="H39" s="561"/>
      <c r="I39" s="561"/>
      <c r="J39" s="562"/>
      <c r="K39" s="569" t="s">
        <v>35</v>
      </c>
      <c r="L39" s="570"/>
      <c r="M39" s="570"/>
      <c r="N39" s="570"/>
      <c r="O39" s="570"/>
      <c r="P39" s="570"/>
      <c r="Q39" s="570"/>
      <c r="R39" s="571"/>
      <c r="S39" s="572" t="s">
        <v>36</v>
      </c>
      <c r="T39" s="573"/>
      <c r="U39" s="573"/>
      <c r="V39" s="573"/>
      <c r="W39" s="574"/>
      <c r="X39" s="575" t="s">
        <v>37</v>
      </c>
      <c r="Y39" s="576"/>
      <c r="Z39" s="576"/>
      <c r="AA39" s="576"/>
      <c r="AB39" s="576"/>
    </row>
    <row r="40" spans="1:28" s="61" customFormat="1" ht="205" customHeight="1" x14ac:dyDescent="0.35">
      <c r="A40" s="115"/>
      <c r="B40" s="563"/>
      <c r="C40" s="564"/>
      <c r="D40" s="564"/>
      <c r="E40" s="564"/>
      <c r="F40" s="564"/>
      <c r="G40" s="564"/>
      <c r="H40" s="564"/>
      <c r="I40" s="564"/>
      <c r="J40" s="565"/>
      <c r="K40" s="577" t="s">
        <v>38</v>
      </c>
      <c r="L40" s="578"/>
      <c r="M40" s="578"/>
      <c r="N40" s="579"/>
      <c r="O40" s="580" t="s">
        <v>39</v>
      </c>
      <c r="P40" s="578"/>
      <c r="Q40" s="578"/>
      <c r="R40" s="579"/>
      <c r="S40" s="580" t="s">
        <v>38</v>
      </c>
      <c r="T40" s="579"/>
      <c r="U40" s="580" t="s">
        <v>39</v>
      </c>
      <c r="V40" s="578"/>
      <c r="W40" s="579"/>
      <c r="X40" s="506" t="s">
        <v>38</v>
      </c>
      <c r="Y40" s="507"/>
      <c r="Z40" s="506" t="s">
        <v>39</v>
      </c>
      <c r="AA40" s="581"/>
      <c r="AB40" s="507"/>
    </row>
    <row r="41" spans="1:28" s="61" customFormat="1" ht="50.15" customHeight="1" thickBot="1" x14ac:dyDescent="0.4">
      <c r="A41" s="115"/>
      <c r="B41" s="566"/>
      <c r="C41" s="567"/>
      <c r="D41" s="567"/>
      <c r="E41" s="567"/>
      <c r="F41" s="567"/>
      <c r="G41" s="567"/>
      <c r="H41" s="567"/>
      <c r="I41" s="567"/>
      <c r="J41" s="568"/>
      <c r="K41" s="582">
        <v>0</v>
      </c>
      <c r="L41" s="583"/>
      <c r="M41" s="583"/>
      <c r="N41" s="584"/>
      <c r="O41" s="749">
        <v>79</v>
      </c>
      <c r="P41" s="583"/>
      <c r="Q41" s="583"/>
      <c r="R41" s="584"/>
      <c r="S41" s="749">
        <v>80</v>
      </c>
      <c r="T41" s="584"/>
      <c r="U41" s="749">
        <v>94</v>
      </c>
      <c r="V41" s="583"/>
      <c r="W41" s="584"/>
      <c r="X41" s="749">
        <v>95</v>
      </c>
      <c r="Y41" s="584"/>
      <c r="Z41" s="749">
        <v>100</v>
      </c>
      <c r="AA41" s="583"/>
      <c r="AB41" s="584"/>
    </row>
    <row r="42" spans="1:28" s="61" customFormat="1" ht="50.15" customHeight="1" thickBot="1" x14ac:dyDescent="0.4">
      <c r="A42" s="115"/>
      <c r="B42" s="486"/>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row>
    <row r="43" spans="1:28" s="61" customFormat="1" ht="50.15" customHeight="1" thickBot="1" x14ac:dyDescent="0.4">
      <c r="A43" s="187"/>
      <c r="B43" s="488" t="s">
        <v>40</v>
      </c>
      <c r="C43" s="489"/>
      <c r="D43" s="489"/>
      <c r="E43" s="489"/>
      <c r="F43" s="489"/>
      <c r="G43" s="489"/>
      <c r="H43" s="489"/>
      <c r="I43" s="489"/>
      <c r="J43" s="489"/>
      <c r="K43" s="489"/>
      <c r="L43" s="489"/>
      <c r="M43" s="489"/>
      <c r="N43" s="489"/>
      <c r="O43" s="489"/>
      <c r="P43" s="489"/>
      <c r="Q43" s="489"/>
      <c r="R43" s="489"/>
      <c r="S43" s="489"/>
      <c r="T43" s="489"/>
      <c r="U43" s="489"/>
      <c r="V43" s="489"/>
      <c r="W43" s="489"/>
      <c r="X43" s="489"/>
      <c r="Y43" s="489"/>
      <c r="Z43" s="489"/>
      <c r="AA43" s="489"/>
      <c r="AB43" s="489"/>
    </row>
    <row r="44" spans="1:28" s="98" customFormat="1" ht="28" customHeight="1" x14ac:dyDescent="0.35">
      <c r="A44" s="187"/>
      <c r="B44" s="557" t="s">
        <v>41</v>
      </c>
      <c r="C44" s="558"/>
      <c r="D44" s="558"/>
      <c r="E44" s="558"/>
      <c r="F44" s="558"/>
      <c r="G44" s="559"/>
      <c r="H44" s="201" t="s">
        <v>661</v>
      </c>
      <c r="I44" s="224" t="s">
        <v>662</v>
      </c>
      <c r="J44" s="199" t="s">
        <v>663</v>
      </c>
      <c r="K44" s="557" t="s">
        <v>43</v>
      </c>
      <c r="L44" s="558"/>
      <c r="M44" s="558"/>
      <c r="N44" s="558"/>
      <c r="O44" s="558"/>
      <c r="P44" s="558"/>
      <c r="Q44" s="558"/>
      <c r="R44" s="558"/>
      <c r="S44" s="558"/>
      <c r="T44" s="558"/>
      <c r="U44" s="558"/>
      <c r="V44" s="558"/>
      <c r="W44" s="558"/>
      <c r="X44" s="558"/>
      <c r="Y44" s="558"/>
      <c r="Z44" s="558"/>
      <c r="AA44" s="558"/>
      <c r="AB44" s="559"/>
    </row>
    <row r="45" spans="1:28" s="61" customFormat="1" ht="42" customHeight="1" x14ac:dyDescent="0.3">
      <c r="A45" s="591"/>
      <c r="B45" s="1181" t="s">
        <v>664</v>
      </c>
      <c r="C45" s="1182"/>
      <c r="D45" s="1182"/>
      <c r="E45" s="1182"/>
      <c r="F45" s="1182"/>
      <c r="G45" s="1182"/>
      <c r="H45" s="818">
        <v>261</v>
      </c>
      <c r="I45" s="628">
        <v>261</v>
      </c>
      <c r="J45" s="631">
        <v>1</v>
      </c>
      <c r="K45" s="1282" t="s">
        <v>843</v>
      </c>
      <c r="L45" s="1283"/>
      <c r="M45" s="1283"/>
      <c r="N45" s="1283"/>
      <c r="O45" s="1283"/>
      <c r="P45" s="1283"/>
      <c r="Q45" s="1283"/>
      <c r="R45" s="1283"/>
      <c r="S45" s="1283"/>
      <c r="T45" s="1283"/>
      <c r="U45" s="1283"/>
      <c r="V45" s="1283"/>
      <c r="W45" s="1283"/>
      <c r="X45" s="1283"/>
      <c r="Y45" s="1283"/>
      <c r="Z45" s="1283"/>
      <c r="AA45" s="1283"/>
      <c r="AB45" s="1284"/>
    </row>
    <row r="46" spans="1:28" s="61" customFormat="1" ht="5.15" customHeight="1" x14ac:dyDescent="0.3">
      <c r="A46" s="591"/>
      <c r="B46" s="795"/>
      <c r="C46" s="796"/>
      <c r="D46" s="796"/>
      <c r="E46" s="796"/>
      <c r="F46" s="796"/>
      <c r="G46" s="796"/>
      <c r="H46" s="819"/>
      <c r="I46" s="629"/>
      <c r="J46" s="632"/>
      <c r="K46" s="1285"/>
      <c r="L46" s="1286"/>
      <c r="M46" s="1286"/>
      <c r="N46" s="1286"/>
      <c r="O46" s="1286"/>
      <c r="P46" s="1286"/>
      <c r="Q46" s="1286"/>
      <c r="R46" s="1286"/>
      <c r="S46" s="1286"/>
      <c r="T46" s="1286"/>
      <c r="U46" s="1286"/>
      <c r="V46" s="1286"/>
      <c r="W46" s="1286"/>
      <c r="X46" s="1286"/>
      <c r="Y46" s="1286"/>
      <c r="Z46" s="1286"/>
      <c r="AA46" s="1286"/>
      <c r="AB46" s="1287"/>
    </row>
    <row r="47" spans="1:28" s="61" customFormat="1" ht="14.25" customHeight="1" x14ac:dyDescent="0.3">
      <c r="A47" s="591"/>
      <c r="B47" s="795"/>
      <c r="C47" s="796"/>
      <c r="D47" s="796"/>
      <c r="E47" s="796"/>
      <c r="F47" s="796"/>
      <c r="G47" s="796"/>
      <c r="H47" s="819"/>
      <c r="I47" s="629"/>
      <c r="J47" s="632"/>
      <c r="K47" s="1285"/>
      <c r="L47" s="1286"/>
      <c r="M47" s="1286"/>
      <c r="N47" s="1286"/>
      <c r="O47" s="1286"/>
      <c r="P47" s="1286"/>
      <c r="Q47" s="1286"/>
      <c r="R47" s="1286"/>
      <c r="S47" s="1286"/>
      <c r="T47" s="1286"/>
      <c r="U47" s="1286"/>
      <c r="V47" s="1286"/>
      <c r="W47" s="1286"/>
      <c r="X47" s="1286"/>
      <c r="Y47" s="1286"/>
      <c r="Z47" s="1286"/>
      <c r="AA47" s="1286"/>
      <c r="AB47" s="1287"/>
    </row>
    <row r="48" spans="1:28" ht="15" customHeight="1" x14ac:dyDescent="0.3">
      <c r="A48" s="591"/>
      <c r="B48" s="795"/>
      <c r="C48" s="796"/>
      <c r="D48" s="796"/>
      <c r="E48" s="796"/>
      <c r="F48" s="796"/>
      <c r="G48" s="796"/>
      <c r="H48" s="819"/>
      <c r="I48" s="629"/>
      <c r="J48" s="632"/>
      <c r="K48" s="1285"/>
      <c r="L48" s="1286"/>
      <c r="M48" s="1286"/>
      <c r="N48" s="1286"/>
      <c r="O48" s="1286"/>
      <c r="P48" s="1286"/>
      <c r="Q48" s="1286"/>
      <c r="R48" s="1286"/>
      <c r="S48" s="1286"/>
      <c r="T48" s="1286"/>
      <c r="U48" s="1286"/>
      <c r="V48" s="1286"/>
      <c r="W48" s="1286"/>
      <c r="X48" s="1286"/>
      <c r="Y48" s="1286"/>
      <c r="Z48" s="1286"/>
      <c r="AA48" s="1286"/>
      <c r="AB48" s="1287"/>
    </row>
    <row r="49" spans="1:28" ht="14.25" customHeight="1" x14ac:dyDescent="0.3">
      <c r="A49" s="591"/>
      <c r="B49" s="795"/>
      <c r="C49" s="796"/>
      <c r="D49" s="796"/>
      <c r="E49" s="796"/>
      <c r="F49" s="796"/>
      <c r="G49" s="796"/>
      <c r="H49" s="819"/>
      <c r="I49" s="629"/>
      <c r="J49" s="632"/>
      <c r="K49" s="1285"/>
      <c r="L49" s="1286"/>
      <c r="M49" s="1286"/>
      <c r="N49" s="1286"/>
      <c r="O49" s="1286"/>
      <c r="P49" s="1286"/>
      <c r="Q49" s="1286"/>
      <c r="R49" s="1286"/>
      <c r="S49" s="1286"/>
      <c r="T49" s="1286"/>
      <c r="U49" s="1286"/>
      <c r="V49" s="1286"/>
      <c r="W49" s="1286"/>
      <c r="X49" s="1286"/>
      <c r="Y49" s="1286"/>
      <c r="Z49" s="1286"/>
      <c r="AA49" s="1286"/>
      <c r="AB49" s="1287"/>
    </row>
    <row r="50" spans="1:28" ht="14" x14ac:dyDescent="0.3">
      <c r="A50" s="591"/>
      <c r="B50" s="795"/>
      <c r="C50" s="796"/>
      <c r="D50" s="796"/>
      <c r="E50" s="796"/>
      <c r="F50" s="796"/>
      <c r="G50" s="796"/>
      <c r="H50" s="819"/>
      <c r="I50" s="629"/>
      <c r="J50" s="632"/>
      <c r="K50" s="1285"/>
      <c r="L50" s="1286"/>
      <c r="M50" s="1286"/>
      <c r="N50" s="1286"/>
      <c r="O50" s="1286"/>
      <c r="P50" s="1286"/>
      <c r="Q50" s="1286"/>
      <c r="R50" s="1286"/>
      <c r="S50" s="1286"/>
      <c r="T50" s="1286"/>
      <c r="U50" s="1286"/>
      <c r="V50" s="1286"/>
      <c r="W50" s="1286"/>
      <c r="X50" s="1286"/>
      <c r="Y50" s="1286"/>
      <c r="Z50" s="1286"/>
      <c r="AA50" s="1286"/>
      <c r="AB50" s="1287"/>
    </row>
    <row r="51" spans="1:28" ht="14.25" customHeight="1" x14ac:dyDescent="0.3">
      <c r="A51" s="591"/>
      <c r="B51" s="795"/>
      <c r="C51" s="796"/>
      <c r="D51" s="796"/>
      <c r="E51" s="796"/>
      <c r="F51" s="796"/>
      <c r="G51" s="796"/>
      <c r="H51" s="819"/>
      <c r="I51" s="629"/>
      <c r="J51" s="632"/>
      <c r="K51" s="1285"/>
      <c r="L51" s="1286"/>
      <c r="M51" s="1286"/>
      <c r="N51" s="1286"/>
      <c r="O51" s="1286"/>
      <c r="P51" s="1286"/>
      <c r="Q51" s="1286"/>
      <c r="R51" s="1286"/>
      <c r="S51" s="1286"/>
      <c r="T51" s="1286"/>
      <c r="U51" s="1286"/>
      <c r="V51" s="1286"/>
      <c r="W51" s="1286"/>
      <c r="X51" s="1286"/>
      <c r="Y51" s="1286"/>
      <c r="Z51" s="1286"/>
      <c r="AA51" s="1286"/>
      <c r="AB51" s="1287"/>
    </row>
    <row r="52" spans="1:28" ht="15" customHeight="1" x14ac:dyDescent="0.3">
      <c r="A52" s="591"/>
      <c r="B52" s="795"/>
      <c r="C52" s="796"/>
      <c r="D52" s="796"/>
      <c r="E52" s="796"/>
      <c r="F52" s="796"/>
      <c r="G52" s="796"/>
      <c r="H52" s="819"/>
      <c r="I52" s="629"/>
      <c r="J52" s="632"/>
      <c r="K52" s="1285"/>
      <c r="L52" s="1286"/>
      <c r="M52" s="1286"/>
      <c r="N52" s="1286"/>
      <c r="O52" s="1286"/>
      <c r="P52" s="1286"/>
      <c r="Q52" s="1286"/>
      <c r="R52" s="1286"/>
      <c r="S52" s="1286"/>
      <c r="T52" s="1286"/>
      <c r="U52" s="1286"/>
      <c r="V52" s="1286"/>
      <c r="W52" s="1286"/>
      <c r="X52" s="1286"/>
      <c r="Y52" s="1286"/>
      <c r="Z52" s="1286"/>
      <c r="AA52" s="1286"/>
      <c r="AB52" s="1287"/>
    </row>
    <row r="53" spans="1:28" ht="14" x14ac:dyDescent="0.3">
      <c r="A53" s="591"/>
      <c r="B53" s="795"/>
      <c r="C53" s="796"/>
      <c r="D53" s="796"/>
      <c r="E53" s="796"/>
      <c r="F53" s="796"/>
      <c r="G53" s="796"/>
      <c r="H53" s="819"/>
      <c r="I53" s="629"/>
      <c r="J53" s="632"/>
      <c r="K53" s="1285"/>
      <c r="L53" s="1286"/>
      <c r="M53" s="1286"/>
      <c r="N53" s="1286"/>
      <c r="O53" s="1286"/>
      <c r="P53" s="1286"/>
      <c r="Q53" s="1286"/>
      <c r="R53" s="1286"/>
      <c r="S53" s="1286"/>
      <c r="T53" s="1286"/>
      <c r="U53" s="1286"/>
      <c r="V53" s="1286"/>
      <c r="W53" s="1286"/>
      <c r="X53" s="1286"/>
      <c r="Y53" s="1286"/>
      <c r="Z53" s="1286"/>
      <c r="AA53" s="1286"/>
      <c r="AB53" s="1287"/>
    </row>
    <row r="54" spans="1:28" ht="14" x14ac:dyDescent="0.3">
      <c r="A54" s="591"/>
      <c r="B54" s="795"/>
      <c r="C54" s="796"/>
      <c r="D54" s="796"/>
      <c r="E54" s="796"/>
      <c r="F54" s="796"/>
      <c r="G54" s="796"/>
      <c r="H54" s="819"/>
      <c r="I54" s="629"/>
      <c r="J54" s="632"/>
      <c r="K54" s="1285"/>
      <c r="L54" s="1286"/>
      <c r="M54" s="1286"/>
      <c r="N54" s="1286"/>
      <c r="O54" s="1286"/>
      <c r="P54" s="1286"/>
      <c r="Q54" s="1286"/>
      <c r="R54" s="1286"/>
      <c r="S54" s="1286"/>
      <c r="T54" s="1286"/>
      <c r="U54" s="1286"/>
      <c r="V54" s="1286"/>
      <c r="W54" s="1286"/>
      <c r="X54" s="1286"/>
      <c r="Y54" s="1286"/>
      <c r="Z54" s="1286"/>
      <c r="AA54" s="1286"/>
      <c r="AB54" s="1287"/>
    </row>
    <row r="55" spans="1:28" ht="14" x14ac:dyDescent="0.3">
      <c r="A55" s="591"/>
      <c r="B55" s="795"/>
      <c r="C55" s="796"/>
      <c r="D55" s="796"/>
      <c r="E55" s="796"/>
      <c r="F55" s="796"/>
      <c r="G55" s="796"/>
      <c r="H55" s="819"/>
      <c r="I55" s="629"/>
      <c r="J55" s="632"/>
      <c r="K55" s="1285"/>
      <c r="L55" s="1286"/>
      <c r="M55" s="1286"/>
      <c r="N55" s="1286"/>
      <c r="O55" s="1286"/>
      <c r="P55" s="1286"/>
      <c r="Q55" s="1286"/>
      <c r="R55" s="1286"/>
      <c r="S55" s="1286"/>
      <c r="T55" s="1286"/>
      <c r="U55" s="1286"/>
      <c r="V55" s="1286"/>
      <c r="W55" s="1286"/>
      <c r="X55" s="1286"/>
      <c r="Y55" s="1286"/>
      <c r="Z55" s="1286"/>
      <c r="AA55" s="1286"/>
      <c r="AB55" s="1287"/>
    </row>
    <row r="56" spans="1:28" ht="14" x14ac:dyDescent="0.3">
      <c r="A56" s="591"/>
      <c r="B56" s="795"/>
      <c r="C56" s="796"/>
      <c r="D56" s="796"/>
      <c r="E56" s="796"/>
      <c r="F56" s="796"/>
      <c r="G56" s="796"/>
      <c r="H56" s="819"/>
      <c r="I56" s="629"/>
      <c r="J56" s="632"/>
      <c r="K56" s="1285"/>
      <c r="L56" s="1286"/>
      <c r="M56" s="1286"/>
      <c r="N56" s="1286"/>
      <c r="O56" s="1286"/>
      <c r="P56" s="1286"/>
      <c r="Q56" s="1286"/>
      <c r="R56" s="1286"/>
      <c r="S56" s="1286"/>
      <c r="T56" s="1286"/>
      <c r="U56" s="1286"/>
      <c r="V56" s="1286"/>
      <c r="W56" s="1286"/>
      <c r="X56" s="1286"/>
      <c r="Y56" s="1286"/>
      <c r="Z56" s="1286"/>
      <c r="AA56" s="1286"/>
      <c r="AB56" s="1287"/>
    </row>
    <row r="57" spans="1:28" ht="14" x14ac:dyDescent="0.3">
      <c r="A57" s="591"/>
      <c r="B57" s="795"/>
      <c r="C57" s="796"/>
      <c r="D57" s="796"/>
      <c r="E57" s="796"/>
      <c r="F57" s="796"/>
      <c r="G57" s="796"/>
      <c r="H57" s="819"/>
      <c r="I57" s="629"/>
      <c r="J57" s="632"/>
      <c r="K57" s="1285"/>
      <c r="L57" s="1286"/>
      <c r="M57" s="1286"/>
      <c r="N57" s="1286"/>
      <c r="O57" s="1286"/>
      <c r="P57" s="1286"/>
      <c r="Q57" s="1286"/>
      <c r="R57" s="1286"/>
      <c r="S57" s="1286"/>
      <c r="T57" s="1286"/>
      <c r="U57" s="1286"/>
      <c r="V57" s="1286"/>
      <c r="W57" s="1286"/>
      <c r="X57" s="1286"/>
      <c r="Y57" s="1286"/>
      <c r="Z57" s="1286"/>
      <c r="AA57" s="1286"/>
      <c r="AB57" s="1287"/>
    </row>
    <row r="58" spans="1:28" ht="14" x14ac:dyDescent="0.3">
      <c r="A58" s="591"/>
      <c r="B58" s="795"/>
      <c r="C58" s="796"/>
      <c r="D58" s="796"/>
      <c r="E58" s="796"/>
      <c r="F58" s="796"/>
      <c r="G58" s="796"/>
      <c r="H58" s="819"/>
      <c r="I58" s="629"/>
      <c r="J58" s="632"/>
      <c r="K58" s="1285"/>
      <c r="L58" s="1286"/>
      <c r="M58" s="1286"/>
      <c r="N58" s="1286"/>
      <c r="O58" s="1286"/>
      <c r="P58" s="1286"/>
      <c r="Q58" s="1286"/>
      <c r="R58" s="1286"/>
      <c r="S58" s="1286"/>
      <c r="T58" s="1286"/>
      <c r="U58" s="1286"/>
      <c r="V58" s="1286"/>
      <c r="W58" s="1286"/>
      <c r="X58" s="1286"/>
      <c r="Y58" s="1286"/>
      <c r="Z58" s="1286"/>
      <c r="AA58" s="1286"/>
      <c r="AB58" s="1287"/>
    </row>
    <row r="59" spans="1:28" ht="14" x14ac:dyDescent="0.3">
      <c r="A59" s="591"/>
      <c r="B59" s="795"/>
      <c r="C59" s="796"/>
      <c r="D59" s="796"/>
      <c r="E59" s="796"/>
      <c r="F59" s="796"/>
      <c r="G59" s="796"/>
      <c r="H59" s="819"/>
      <c r="I59" s="629"/>
      <c r="J59" s="632"/>
      <c r="K59" s="1285"/>
      <c r="L59" s="1286"/>
      <c r="M59" s="1286"/>
      <c r="N59" s="1286"/>
      <c r="O59" s="1286"/>
      <c r="P59" s="1286"/>
      <c r="Q59" s="1286"/>
      <c r="R59" s="1286"/>
      <c r="S59" s="1286"/>
      <c r="T59" s="1286"/>
      <c r="U59" s="1286"/>
      <c r="V59" s="1286"/>
      <c r="W59" s="1286"/>
      <c r="X59" s="1286"/>
      <c r="Y59" s="1286"/>
      <c r="Z59" s="1286"/>
      <c r="AA59" s="1286"/>
      <c r="AB59" s="1287"/>
    </row>
    <row r="60" spans="1:28" ht="14" x14ac:dyDescent="0.3">
      <c r="A60" s="591"/>
      <c r="B60" s="795"/>
      <c r="C60" s="796"/>
      <c r="D60" s="796"/>
      <c r="E60" s="796"/>
      <c r="F60" s="796"/>
      <c r="G60" s="796"/>
      <c r="H60" s="819"/>
      <c r="I60" s="629"/>
      <c r="J60" s="632"/>
      <c r="K60" s="1285"/>
      <c r="L60" s="1286"/>
      <c r="M60" s="1286"/>
      <c r="N60" s="1286"/>
      <c r="O60" s="1286"/>
      <c r="P60" s="1286"/>
      <c r="Q60" s="1286"/>
      <c r="R60" s="1286"/>
      <c r="S60" s="1286"/>
      <c r="T60" s="1286"/>
      <c r="U60" s="1286"/>
      <c r="V60" s="1286"/>
      <c r="W60" s="1286"/>
      <c r="X60" s="1286"/>
      <c r="Y60" s="1286"/>
      <c r="Z60" s="1286"/>
      <c r="AA60" s="1286"/>
      <c r="AB60" s="1287"/>
    </row>
    <row r="61" spans="1:28" ht="56" customHeight="1" x14ac:dyDescent="0.3">
      <c r="A61" s="591"/>
      <c r="B61" s="1184"/>
      <c r="C61" s="1185"/>
      <c r="D61" s="1185"/>
      <c r="E61" s="1185"/>
      <c r="F61" s="1185"/>
      <c r="G61" s="1185"/>
      <c r="H61" s="2256"/>
      <c r="I61" s="630"/>
      <c r="J61" s="633"/>
      <c r="K61" s="1288" t="s">
        <v>844</v>
      </c>
      <c r="L61" s="1289"/>
      <c r="M61" s="1289"/>
      <c r="N61" s="1289"/>
      <c r="O61" s="1289"/>
      <c r="P61" s="1289"/>
      <c r="Q61" s="1289"/>
      <c r="R61" s="1289"/>
      <c r="S61" s="1289"/>
      <c r="T61" s="1289"/>
      <c r="U61" s="1289"/>
      <c r="V61" s="1289"/>
      <c r="W61" s="1289"/>
      <c r="X61" s="1289"/>
      <c r="Y61" s="1289"/>
      <c r="Z61" s="1289"/>
      <c r="AA61" s="1289"/>
      <c r="AB61" s="1290"/>
    </row>
    <row r="62" spans="1:28" ht="28" customHeight="1" x14ac:dyDescent="0.3">
      <c r="A62" s="591"/>
      <c r="B62" s="1181" t="s">
        <v>665</v>
      </c>
      <c r="C62" s="1182"/>
      <c r="D62" s="1182"/>
      <c r="E62" s="1182"/>
      <c r="F62" s="1182"/>
      <c r="G62" s="1187"/>
      <c r="H62" s="625">
        <v>176</v>
      </c>
      <c r="I62" s="628">
        <v>176</v>
      </c>
      <c r="J62" s="631">
        <v>1</v>
      </c>
      <c r="K62" s="1282" t="s">
        <v>845</v>
      </c>
      <c r="L62" s="1283"/>
      <c r="M62" s="1283"/>
      <c r="N62" s="1283"/>
      <c r="O62" s="1283"/>
      <c r="P62" s="1283"/>
      <c r="Q62" s="1283"/>
      <c r="R62" s="1283"/>
      <c r="S62" s="1283"/>
      <c r="T62" s="1283"/>
      <c r="U62" s="1283"/>
      <c r="V62" s="1283"/>
      <c r="W62" s="1283"/>
      <c r="X62" s="1283"/>
      <c r="Y62" s="1283"/>
      <c r="Z62" s="1283"/>
      <c r="AA62" s="1283"/>
      <c r="AB62" s="1284"/>
    </row>
    <row r="63" spans="1:28" ht="6.75" customHeight="1" x14ac:dyDescent="0.3">
      <c r="A63" s="591"/>
      <c r="B63" s="795"/>
      <c r="C63" s="796"/>
      <c r="D63" s="796"/>
      <c r="E63" s="796"/>
      <c r="F63" s="796"/>
      <c r="G63" s="1188"/>
      <c r="H63" s="626"/>
      <c r="I63" s="629"/>
      <c r="J63" s="632"/>
      <c r="K63" s="1285"/>
      <c r="L63" s="1286"/>
      <c r="M63" s="1286"/>
      <c r="N63" s="1286"/>
      <c r="O63" s="1286"/>
      <c r="P63" s="1286"/>
      <c r="Q63" s="1286"/>
      <c r="R63" s="1286"/>
      <c r="S63" s="1286"/>
      <c r="T63" s="1286"/>
      <c r="U63" s="1286"/>
      <c r="V63" s="1286"/>
      <c r="W63" s="1286"/>
      <c r="X63" s="1286"/>
      <c r="Y63" s="1286"/>
      <c r="Z63" s="1286"/>
      <c r="AA63" s="1286"/>
      <c r="AB63" s="1287"/>
    </row>
    <row r="64" spans="1:28" ht="14.25" customHeight="1" x14ac:dyDescent="0.35">
      <c r="A64" s="591"/>
      <c r="B64" s="795"/>
      <c r="C64" s="796"/>
      <c r="D64" s="796"/>
      <c r="E64" s="796"/>
      <c r="F64" s="796"/>
      <c r="G64" s="1188"/>
      <c r="H64" s="626"/>
      <c r="I64" s="629"/>
      <c r="J64" s="632"/>
      <c r="K64" s="733"/>
      <c r="L64" s="734"/>
      <c r="M64" s="734"/>
      <c r="N64" s="734"/>
      <c r="O64" s="734"/>
      <c r="P64" s="734"/>
      <c r="Q64" s="734"/>
      <c r="R64" s="734"/>
      <c r="S64" s="734"/>
      <c r="T64" s="734"/>
      <c r="U64" s="734"/>
      <c r="V64" s="734"/>
      <c r="W64" s="734"/>
      <c r="X64" s="734"/>
      <c r="Y64" s="734"/>
      <c r="Z64" s="734"/>
      <c r="AA64" s="734"/>
      <c r="AB64" s="2845"/>
    </row>
    <row r="65" spans="1:28" ht="14.25" customHeight="1" x14ac:dyDescent="0.3">
      <c r="A65" s="591"/>
      <c r="B65" s="795"/>
      <c r="C65" s="796"/>
      <c r="D65" s="796"/>
      <c r="E65" s="796"/>
      <c r="F65" s="796"/>
      <c r="G65" s="1188"/>
      <c r="H65" s="626"/>
      <c r="I65" s="629"/>
      <c r="J65" s="632"/>
      <c r="K65" s="1285"/>
      <c r="L65" s="1286"/>
      <c r="M65" s="1286"/>
      <c r="N65" s="1286"/>
      <c r="O65" s="1286"/>
      <c r="P65" s="1286"/>
      <c r="Q65" s="1286"/>
      <c r="R65" s="1286"/>
      <c r="S65" s="1286"/>
      <c r="T65" s="1286"/>
      <c r="U65" s="1286"/>
      <c r="V65" s="1286"/>
      <c r="W65" s="1286"/>
      <c r="X65" s="1286"/>
      <c r="Y65" s="1286"/>
      <c r="Z65" s="1286"/>
      <c r="AA65" s="1286"/>
      <c r="AB65" s="1287"/>
    </row>
    <row r="66" spans="1:28" ht="15" customHeight="1" x14ac:dyDescent="0.3">
      <c r="A66" s="591"/>
      <c r="B66" s="795"/>
      <c r="C66" s="796"/>
      <c r="D66" s="796"/>
      <c r="E66" s="796"/>
      <c r="F66" s="796"/>
      <c r="G66" s="1188"/>
      <c r="H66" s="626"/>
      <c r="I66" s="629"/>
      <c r="J66" s="632"/>
      <c r="K66" s="1285"/>
      <c r="L66" s="1286"/>
      <c r="M66" s="1286"/>
      <c r="N66" s="1286"/>
      <c r="O66" s="1286"/>
      <c r="P66" s="1286"/>
      <c r="Q66" s="1286"/>
      <c r="R66" s="1286"/>
      <c r="S66" s="1286"/>
      <c r="T66" s="1286"/>
      <c r="U66" s="1286"/>
      <c r="V66" s="1286"/>
      <c r="W66" s="1286"/>
      <c r="X66" s="1286"/>
      <c r="Y66" s="1286"/>
      <c r="Z66" s="1286"/>
      <c r="AA66" s="1286"/>
      <c r="AB66" s="1287"/>
    </row>
    <row r="67" spans="1:28" ht="42.75" customHeight="1" x14ac:dyDescent="0.3">
      <c r="A67" s="591"/>
      <c r="B67" s="795"/>
      <c r="C67" s="796"/>
      <c r="D67" s="796"/>
      <c r="E67" s="796"/>
      <c r="F67" s="796"/>
      <c r="G67" s="1188"/>
      <c r="H67" s="626"/>
      <c r="I67" s="629"/>
      <c r="J67" s="632"/>
      <c r="K67" s="1285"/>
      <c r="L67" s="1286"/>
      <c r="M67" s="1286"/>
      <c r="N67" s="1286"/>
      <c r="O67" s="1286"/>
      <c r="P67" s="1286"/>
      <c r="Q67" s="1286"/>
      <c r="R67" s="1286"/>
      <c r="S67" s="1286"/>
      <c r="T67" s="1286"/>
      <c r="U67" s="1286"/>
      <c r="V67" s="1286"/>
      <c r="W67" s="1286"/>
      <c r="X67" s="1286"/>
      <c r="Y67" s="1286"/>
      <c r="Z67" s="1286"/>
      <c r="AA67" s="1286"/>
      <c r="AB67" s="1287"/>
    </row>
    <row r="68" spans="1:28" ht="45" customHeight="1" x14ac:dyDescent="0.3">
      <c r="A68" s="591"/>
      <c r="B68" s="795"/>
      <c r="C68" s="796"/>
      <c r="D68" s="796"/>
      <c r="E68" s="796"/>
      <c r="F68" s="796"/>
      <c r="G68" s="1188"/>
      <c r="H68" s="626"/>
      <c r="I68" s="629"/>
      <c r="J68" s="632"/>
      <c r="K68" s="1285"/>
      <c r="L68" s="1286"/>
      <c r="M68" s="1286"/>
      <c r="N68" s="1286"/>
      <c r="O68" s="1286"/>
      <c r="P68" s="1286"/>
      <c r="Q68" s="1286"/>
      <c r="R68" s="1286"/>
      <c r="S68" s="1286"/>
      <c r="T68" s="1286"/>
      <c r="U68" s="1286"/>
      <c r="V68" s="1286"/>
      <c r="W68" s="1286"/>
      <c r="X68" s="1286"/>
      <c r="Y68" s="1286"/>
      <c r="Z68" s="1286"/>
      <c r="AA68" s="1286"/>
      <c r="AB68" s="1287"/>
    </row>
    <row r="69" spans="1:28" ht="45" customHeight="1" x14ac:dyDescent="0.3">
      <c r="A69" s="591"/>
      <c r="B69" s="795"/>
      <c r="C69" s="796"/>
      <c r="D69" s="796"/>
      <c r="E69" s="796"/>
      <c r="F69" s="796"/>
      <c r="G69" s="1188"/>
      <c r="H69" s="626"/>
      <c r="I69" s="629"/>
      <c r="J69" s="632"/>
      <c r="K69" s="1285"/>
      <c r="L69" s="1286"/>
      <c r="M69" s="1286"/>
      <c r="N69" s="1286"/>
      <c r="O69" s="1286"/>
      <c r="P69" s="1286"/>
      <c r="Q69" s="1286"/>
      <c r="R69" s="1286"/>
      <c r="S69" s="1286"/>
      <c r="T69" s="1286"/>
      <c r="U69" s="1286"/>
      <c r="V69" s="1286"/>
      <c r="W69" s="1286"/>
      <c r="X69" s="1286"/>
      <c r="Y69" s="1286"/>
      <c r="Z69" s="1286"/>
      <c r="AA69" s="1286"/>
      <c r="AB69" s="1287"/>
    </row>
    <row r="70" spans="1:28" ht="45" customHeight="1" x14ac:dyDescent="0.3">
      <c r="A70" s="591"/>
      <c r="B70" s="795"/>
      <c r="C70" s="796"/>
      <c r="D70" s="796"/>
      <c r="E70" s="796"/>
      <c r="F70" s="796"/>
      <c r="G70" s="1188"/>
      <c r="H70" s="626"/>
      <c r="I70" s="629"/>
      <c r="J70" s="632"/>
      <c r="K70" s="1285"/>
      <c r="L70" s="1286"/>
      <c r="M70" s="1286"/>
      <c r="N70" s="1286"/>
      <c r="O70" s="1286"/>
      <c r="P70" s="1286"/>
      <c r="Q70" s="1286"/>
      <c r="R70" s="1286"/>
      <c r="S70" s="1286"/>
      <c r="T70" s="1286"/>
      <c r="U70" s="1286"/>
      <c r="V70" s="1286"/>
      <c r="W70" s="1286"/>
      <c r="X70" s="1286"/>
      <c r="Y70" s="1286"/>
      <c r="Z70" s="1286"/>
      <c r="AA70" s="1286"/>
      <c r="AB70" s="1287"/>
    </row>
    <row r="71" spans="1:28" ht="45" customHeight="1" x14ac:dyDescent="0.3">
      <c r="A71" s="591"/>
      <c r="B71" s="795"/>
      <c r="C71" s="796"/>
      <c r="D71" s="796"/>
      <c r="E71" s="796"/>
      <c r="F71" s="796"/>
      <c r="G71" s="1188"/>
      <c r="H71" s="626"/>
      <c r="I71" s="629"/>
      <c r="J71" s="632"/>
      <c r="K71" s="1285"/>
      <c r="L71" s="1286"/>
      <c r="M71" s="1286"/>
      <c r="N71" s="1286"/>
      <c r="O71" s="1286"/>
      <c r="P71" s="1286"/>
      <c r="Q71" s="1286"/>
      <c r="R71" s="1286"/>
      <c r="S71" s="1286"/>
      <c r="T71" s="1286"/>
      <c r="U71" s="1286"/>
      <c r="V71" s="1286"/>
      <c r="W71" s="1286"/>
      <c r="X71" s="1286"/>
      <c r="Y71" s="1286"/>
      <c r="Z71" s="1286"/>
      <c r="AA71" s="1286"/>
      <c r="AB71" s="1287"/>
    </row>
    <row r="72" spans="1:28" ht="45" customHeight="1" x14ac:dyDescent="0.3">
      <c r="A72" s="591"/>
      <c r="B72" s="795"/>
      <c r="C72" s="796"/>
      <c r="D72" s="796"/>
      <c r="E72" s="796"/>
      <c r="F72" s="796"/>
      <c r="G72" s="1188"/>
      <c r="H72" s="626"/>
      <c r="I72" s="629"/>
      <c r="J72" s="632"/>
      <c r="K72" s="1285"/>
      <c r="L72" s="1286"/>
      <c r="M72" s="1286"/>
      <c r="N72" s="1286"/>
      <c r="O72" s="1286"/>
      <c r="P72" s="1286"/>
      <c r="Q72" s="1286"/>
      <c r="R72" s="1286"/>
      <c r="S72" s="1286"/>
      <c r="T72" s="1286"/>
      <c r="U72" s="1286"/>
      <c r="V72" s="1286"/>
      <c r="W72" s="1286"/>
      <c r="X72" s="1286"/>
      <c r="Y72" s="1286"/>
      <c r="Z72" s="1286"/>
      <c r="AA72" s="1286"/>
      <c r="AB72" s="1287"/>
    </row>
    <row r="73" spans="1:28" ht="20.149999999999999" hidden="1" customHeight="1" x14ac:dyDescent="0.3">
      <c r="A73" s="591"/>
      <c r="B73" s="795"/>
      <c r="C73" s="796"/>
      <c r="D73" s="796"/>
      <c r="E73" s="796"/>
      <c r="F73" s="796"/>
      <c r="G73" s="1188"/>
      <c r="H73" s="626"/>
      <c r="I73" s="629"/>
      <c r="J73" s="632"/>
      <c r="K73" s="1285"/>
      <c r="L73" s="1286"/>
      <c r="M73" s="1286"/>
      <c r="N73" s="1286"/>
      <c r="O73" s="1286"/>
      <c r="P73" s="1286"/>
      <c r="Q73" s="1286"/>
      <c r="R73" s="1286"/>
      <c r="S73" s="1286"/>
      <c r="T73" s="1286"/>
      <c r="U73" s="1286"/>
      <c r="V73" s="1286"/>
      <c r="W73" s="1286"/>
      <c r="X73" s="1286"/>
      <c r="Y73" s="1286"/>
      <c r="Z73" s="1286"/>
      <c r="AA73" s="1286"/>
      <c r="AB73" s="1287"/>
    </row>
    <row r="74" spans="1:28" ht="20.149999999999999" hidden="1" customHeight="1" x14ac:dyDescent="0.3">
      <c r="A74" s="591"/>
      <c r="B74" s="795"/>
      <c r="C74" s="796"/>
      <c r="D74" s="796"/>
      <c r="E74" s="796"/>
      <c r="F74" s="796"/>
      <c r="G74" s="1188"/>
      <c r="H74" s="626"/>
      <c r="I74" s="629"/>
      <c r="J74" s="632"/>
      <c r="K74" s="1285"/>
      <c r="L74" s="1286"/>
      <c r="M74" s="1286"/>
      <c r="N74" s="1286"/>
      <c r="O74" s="1286"/>
      <c r="P74" s="1286"/>
      <c r="Q74" s="1286"/>
      <c r="R74" s="1286"/>
      <c r="S74" s="1286"/>
      <c r="T74" s="1286"/>
      <c r="U74" s="1286"/>
      <c r="V74" s="1286"/>
      <c r="W74" s="1286"/>
      <c r="X74" s="1286"/>
      <c r="Y74" s="1286"/>
      <c r="Z74" s="1286"/>
      <c r="AA74" s="1286"/>
      <c r="AB74" s="1287"/>
    </row>
    <row r="75" spans="1:28" ht="20.149999999999999" hidden="1" customHeight="1" x14ac:dyDescent="0.3">
      <c r="A75" s="591"/>
      <c r="B75" s="795"/>
      <c r="C75" s="796"/>
      <c r="D75" s="796"/>
      <c r="E75" s="796"/>
      <c r="F75" s="796"/>
      <c r="G75" s="1188"/>
      <c r="H75" s="626"/>
      <c r="I75" s="629"/>
      <c r="J75" s="632"/>
      <c r="K75" s="1285"/>
      <c r="L75" s="1286"/>
      <c r="M75" s="1286"/>
      <c r="N75" s="1286"/>
      <c r="O75" s="1286"/>
      <c r="P75" s="1286"/>
      <c r="Q75" s="1286"/>
      <c r="R75" s="1286"/>
      <c r="S75" s="1286"/>
      <c r="T75" s="1286"/>
      <c r="U75" s="1286"/>
      <c r="V75" s="1286"/>
      <c r="W75" s="1286"/>
      <c r="X75" s="1286"/>
      <c r="Y75" s="1286"/>
      <c r="Z75" s="1286"/>
      <c r="AA75" s="1286"/>
      <c r="AB75" s="1287"/>
    </row>
    <row r="76" spans="1:28" ht="20.149999999999999" hidden="1" customHeight="1" x14ac:dyDescent="0.3">
      <c r="A76" s="591"/>
      <c r="B76" s="795"/>
      <c r="C76" s="796"/>
      <c r="D76" s="796"/>
      <c r="E76" s="796"/>
      <c r="F76" s="796"/>
      <c r="G76" s="1188"/>
      <c r="H76" s="626"/>
      <c r="I76" s="629"/>
      <c r="J76" s="632"/>
      <c r="K76" s="1285"/>
      <c r="L76" s="1286"/>
      <c r="M76" s="1286"/>
      <c r="N76" s="1286"/>
      <c r="O76" s="1286"/>
      <c r="P76" s="1286"/>
      <c r="Q76" s="1286"/>
      <c r="R76" s="1286"/>
      <c r="S76" s="1286"/>
      <c r="T76" s="1286"/>
      <c r="U76" s="1286"/>
      <c r="V76" s="1286"/>
      <c r="W76" s="1286"/>
      <c r="X76" s="1286"/>
      <c r="Y76" s="1286"/>
      <c r="Z76" s="1286"/>
      <c r="AA76" s="1286"/>
      <c r="AB76" s="1287"/>
    </row>
    <row r="77" spans="1:28" ht="20.149999999999999" hidden="1" customHeight="1" x14ac:dyDescent="0.3">
      <c r="A77" s="591"/>
      <c r="B77" s="795"/>
      <c r="C77" s="796"/>
      <c r="D77" s="796"/>
      <c r="E77" s="796"/>
      <c r="F77" s="796"/>
      <c r="G77" s="1188"/>
      <c r="H77" s="626"/>
      <c r="I77" s="629"/>
      <c r="J77" s="632"/>
      <c r="K77" s="1285"/>
      <c r="L77" s="1286"/>
      <c r="M77" s="1286"/>
      <c r="N77" s="1286"/>
      <c r="O77" s="1286"/>
      <c r="P77" s="1286"/>
      <c r="Q77" s="1286"/>
      <c r="R77" s="1286"/>
      <c r="S77" s="1286"/>
      <c r="T77" s="1286"/>
      <c r="U77" s="1286"/>
      <c r="V77" s="1286"/>
      <c r="W77" s="1286"/>
      <c r="X77" s="1286"/>
      <c r="Y77" s="1286"/>
      <c r="Z77" s="1286"/>
      <c r="AA77" s="1286"/>
      <c r="AB77" s="1287"/>
    </row>
    <row r="78" spans="1:28" ht="20.149999999999999" hidden="1" customHeight="1" x14ac:dyDescent="0.3">
      <c r="A78" s="591"/>
      <c r="B78" s="795"/>
      <c r="C78" s="796"/>
      <c r="D78" s="796"/>
      <c r="E78" s="796"/>
      <c r="F78" s="796"/>
      <c r="G78" s="1188"/>
      <c r="H78" s="626"/>
      <c r="I78" s="629"/>
      <c r="J78" s="632"/>
      <c r="K78" s="1285"/>
      <c r="L78" s="1286"/>
      <c r="M78" s="1286"/>
      <c r="N78" s="1286"/>
      <c r="O78" s="1286"/>
      <c r="P78" s="1286"/>
      <c r="Q78" s="1286"/>
      <c r="R78" s="1286"/>
      <c r="S78" s="1286"/>
      <c r="T78" s="1286"/>
      <c r="U78" s="1286"/>
      <c r="V78" s="1286"/>
      <c r="W78" s="1286"/>
      <c r="X78" s="1286"/>
      <c r="Y78" s="1286"/>
      <c r="Z78" s="1286"/>
      <c r="AA78" s="1286"/>
      <c r="AB78" s="1287"/>
    </row>
    <row r="79" spans="1:28" ht="14" x14ac:dyDescent="0.3">
      <c r="A79" s="591"/>
      <c r="B79" s="795"/>
      <c r="C79" s="796"/>
      <c r="D79" s="796"/>
      <c r="E79" s="796"/>
      <c r="F79" s="796"/>
      <c r="G79" s="1188"/>
      <c r="H79" s="626"/>
      <c r="I79" s="629"/>
      <c r="J79" s="632"/>
      <c r="K79" s="1285"/>
      <c r="L79" s="1286"/>
      <c r="M79" s="1286"/>
      <c r="N79" s="1286"/>
      <c r="O79" s="1286"/>
      <c r="P79" s="1286"/>
      <c r="Q79" s="1286"/>
      <c r="R79" s="1286"/>
      <c r="S79" s="1286"/>
      <c r="T79" s="1286"/>
      <c r="U79" s="1286"/>
      <c r="V79" s="1286"/>
      <c r="W79" s="1286"/>
      <c r="X79" s="1286"/>
      <c r="Y79" s="1286"/>
      <c r="Z79" s="1286"/>
      <c r="AA79" s="1286"/>
      <c r="AB79" s="1287"/>
    </row>
    <row r="80" spans="1:28" ht="14" x14ac:dyDescent="0.3">
      <c r="A80" s="591"/>
      <c r="B80" s="795"/>
      <c r="C80" s="796"/>
      <c r="D80" s="796"/>
      <c r="E80" s="796"/>
      <c r="F80" s="796"/>
      <c r="G80" s="1188"/>
      <c r="H80" s="626"/>
      <c r="I80" s="629"/>
      <c r="J80" s="632"/>
      <c r="K80" s="1285"/>
      <c r="L80" s="1286"/>
      <c r="M80" s="1286"/>
      <c r="N80" s="1286"/>
      <c r="O80" s="1286"/>
      <c r="P80" s="1286"/>
      <c r="Q80" s="1286"/>
      <c r="R80" s="1286"/>
      <c r="S80" s="1286"/>
      <c r="T80" s="1286"/>
      <c r="U80" s="1286"/>
      <c r="V80" s="1286"/>
      <c r="W80" s="1286"/>
      <c r="X80" s="1286"/>
      <c r="Y80" s="1286"/>
      <c r="Z80" s="1286"/>
      <c r="AA80" s="1286"/>
      <c r="AB80" s="1287"/>
    </row>
    <row r="81" spans="1:28" ht="56" customHeight="1" x14ac:dyDescent="0.3">
      <c r="A81" s="591"/>
      <c r="B81" s="1184"/>
      <c r="C81" s="1185"/>
      <c r="D81" s="1185"/>
      <c r="E81" s="1185"/>
      <c r="F81" s="1185"/>
      <c r="G81" s="1189"/>
      <c r="H81" s="627"/>
      <c r="I81" s="630"/>
      <c r="J81" s="633"/>
      <c r="K81" s="1288" t="s">
        <v>846</v>
      </c>
      <c r="L81" s="1289"/>
      <c r="M81" s="1289"/>
      <c r="N81" s="1289"/>
      <c r="O81" s="1289"/>
      <c r="P81" s="1289"/>
      <c r="Q81" s="1289"/>
      <c r="R81" s="1289"/>
      <c r="S81" s="1289"/>
      <c r="T81" s="1289"/>
      <c r="U81" s="1289"/>
      <c r="V81" s="1289"/>
      <c r="W81" s="1289"/>
      <c r="X81" s="1289"/>
      <c r="Y81" s="1289"/>
      <c r="Z81" s="1289"/>
      <c r="AA81" s="1289"/>
      <c r="AB81" s="1290"/>
    </row>
    <row r="82" spans="1:28" ht="28" customHeight="1" x14ac:dyDescent="0.3">
      <c r="A82" s="591"/>
      <c r="B82" s="1181" t="s">
        <v>666</v>
      </c>
      <c r="C82" s="1182"/>
      <c r="D82" s="1182"/>
      <c r="E82" s="1182"/>
      <c r="F82" s="1182"/>
      <c r="G82" s="1187"/>
      <c r="H82" s="625">
        <v>220</v>
      </c>
      <c r="I82" s="628">
        <v>220</v>
      </c>
      <c r="J82" s="631">
        <v>1</v>
      </c>
      <c r="K82" s="1282" t="s">
        <v>847</v>
      </c>
      <c r="L82" s="1283"/>
      <c r="M82" s="1283"/>
      <c r="N82" s="1283"/>
      <c r="O82" s="1283"/>
      <c r="P82" s="1283"/>
      <c r="Q82" s="1283"/>
      <c r="R82" s="1283"/>
      <c r="S82" s="1283"/>
      <c r="T82" s="1283"/>
      <c r="U82" s="1283"/>
      <c r="V82" s="1283"/>
      <c r="W82" s="1283"/>
      <c r="X82" s="1283"/>
      <c r="Y82" s="1283"/>
      <c r="Z82" s="1283"/>
      <c r="AA82" s="1283"/>
      <c r="AB82" s="1284"/>
    </row>
    <row r="83" spans="1:28" ht="14" x14ac:dyDescent="0.3">
      <c r="A83" s="591"/>
      <c r="B83" s="795"/>
      <c r="C83" s="796"/>
      <c r="D83" s="796"/>
      <c r="E83" s="796"/>
      <c r="F83" s="796"/>
      <c r="G83" s="1188"/>
      <c r="H83" s="626"/>
      <c r="I83" s="629"/>
      <c r="J83" s="632"/>
      <c r="K83" s="1285"/>
      <c r="L83" s="1286"/>
      <c r="M83" s="1286"/>
      <c r="N83" s="1286"/>
      <c r="O83" s="1286"/>
      <c r="P83" s="1286"/>
      <c r="Q83" s="1286"/>
      <c r="R83" s="1286"/>
      <c r="S83" s="1286"/>
      <c r="T83" s="1286"/>
      <c r="U83" s="1286"/>
      <c r="V83" s="1286"/>
      <c r="W83" s="1286"/>
      <c r="X83" s="1286"/>
      <c r="Y83" s="1286"/>
      <c r="Z83" s="1286"/>
      <c r="AA83" s="1286"/>
      <c r="AB83" s="1287"/>
    </row>
    <row r="84" spans="1:28" ht="14" x14ac:dyDescent="0.3">
      <c r="A84" s="591"/>
      <c r="B84" s="795"/>
      <c r="C84" s="796"/>
      <c r="D84" s="796"/>
      <c r="E84" s="796"/>
      <c r="F84" s="796"/>
      <c r="G84" s="1188"/>
      <c r="H84" s="626"/>
      <c r="I84" s="629"/>
      <c r="J84" s="632"/>
      <c r="K84" s="1285"/>
      <c r="L84" s="1286"/>
      <c r="M84" s="1286"/>
      <c r="N84" s="1286"/>
      <c r="O84" s="1286"/>
      <c r="P84" s="1286"/>
      <c r="Q84" s="1286"/>
      <c r="R84" s="1286"/>
      <c r="S84" s="1286"/>
      <c r="T84" s="1286"/>
      <c r="U84" s="1286"/>
      <c r="V84" s="1286"/>
      <c r="W84" s="1286"/>
      <c r="X84" s="1286"/>
      <c r="Y84" s="1286"/>
      <c r="Z84" s="1286"/>
      <c r="AA84" s="1286"/>
      <c r="AB84" s="1287"/>
    </row>
    <row r="85" spans="1:28" ht="14" x14ac:dyDescent="0.3">
      <c r="A85" s="591"/>
      <c r="B85" s="795"/>
      <c r="C85" s="796"/>
      <c r="D85" s="796"/>
      <c r="E85" s="796"/>
      <c r="F85" s="796"/>
      <c r="G85" s="1188"/>
      <c r="H85" s="626"/>
      <c r="I85" s="629"/>
      <c r="J85" s="632"/>
      <c r="K85" s="1285"/>
      <c r="L85" s="1286"/>
      <c r="M85" s="1286"/>
      <c r="N85" s="1286"/>
      <c r="O85" s="1286"/>
      <c r="P85" s="1286"/>
      <c r="Q85" s="1286"/>
      <c r="R85" s="1286"/>
      <c r="S85" s="1286"/>
      <c r="T85" s="1286"/>
      <c r="U85" s="1286"/>
      <c r="V85" s="1286"/>
      <c r="W85" s="1286"/>
      <c r="X85" s="1286"/>
      <c r="Y85" s="1286"/>
      <c r="Z85" s="1286"/>
      <c r="AA85" s="1286"/>
      <c r="AB85" s="1287"/>
    </row>
    <row r="86" spans="1:28" ht="14" x14ac:dyDescent="0.3">
      <c r="A86" s="591"/>
      <c r="B86" s="795"/>
      <c r="C86" s="796"/>
      <c r="D86" s="796"/>
      <c r="E86" s="796"/>
      <c r="F86" s="796"/>
      <c r="G86" s="1188"/>
      <c r="H86" s="626"/>
      <c r="I86" s="629"/>
      <c r="J86" s="632"/>
      <c r="K86" s="1285"/>
      <c r="L86" s="1286"/>
      <c r="M86" s="1286"/>
      <c r="N86" s="1286"/>
      <c r="O86" s="1286"/>
      <c r="P86" s="1286"/>
      <c r="Q86" s="1286"/>
      <c r="R86" s="1286"/>
      <c r="S86" s="1286"/>
      <c r="T86" s="1286"/>
      <c r="U86" s="1286"/>
      <c r="V86" s="1286"/>
      <c r="W86" s="1286"/>
      <c r="X86" s="1286"/>
      <c r="Y86" s="1286"/>
      <c r="Z86" s="1286"/>
      <c r="AA86" s="1286"/>
      <c r="AB86" s="1287"/>
    </row>
    <row r="87" spans="1:28" ht="14" x14ac:dyDescent="0.3">
      <c r="A87" s="591"/>
      <c r="B87" s="795"/>
      <c r="C87" s="796"/>
      <c r="D87" s="796"/>
      <c r="E87" s="796"/>
      <c r="F87" s="796"/>
      <c r="G87" s="1188"/>
      <c r="H87" s="626"/>
      <c r="I87" s="629"/>
      <c r="J87" s="632"/>
      <c r="K87" s="1285"/>
      <c r="L87" s="1286"/>
      <c r="M87" s="1286"/>
      <c r="N87" s="1286"/>
      <c r="O87" s="1286"/>
      <c r="P87" s="1286"/>
      <c r="Q87" s="1286"/>
      <c r="R87" s="1286"/>
      <c r="S87" s="1286"/>
      <c r="T87" s="1286"/>
      <c r="U87" s="1286"/>
      <c r="V87" s="1286"/>
      <c r="W87" s="1286"/>
      <c r="X87" s="1286"/>
      <c r="Y87" s="1286"/>
      <c r="Z87" s="1286"/>
      <c r="AA87" s="1286"/>
      <c r="AB87" s="1287"/>
    </row>
    <row r="88" spans="1:28" ht="14" x14ac:dyDescent="0.3">
      <c r="A88" s="591"/>
      <c r="B88" s="795"/>
      <c r="C88" s="796"/>
      <c r="D88" s="796"/>
      <c r="E88" s="796"/>
      <c r="F88" s="796"/>
      <c r="G88" s="1188"/>
      <c r="H88" s="626"/>
      <c r="I88" s="629"/>
      <c r="J88" s="632"/>
      <c r="K88" s="1285"/>
      <c r="L88" s="1286"/>
      <c r="M88" s="1286"/>
      <c r="N88" s="1286"/>
      <c r="O88" s="1286"/>
      <c r="P88" s="1286"/>
      <c r="Q88" s="1286"/>
      <c r="R88" s="1286"/>
      <c r="S88" s="1286"/>
      <c r="T88" s="1286"/>
      <c r="U88" s="1286"/>
      <c r="V88" s="1286"/>
      <c r="W88" s="1286"/>
      <c r="X88" s="1286"/>
      <c r="Y88" s="1286"/>
      <c r="Z88" s="1286"/>
      <c r="AA88" s="1286"/>
      <c r="AB88" s="1287"/>
    </row>
    <row r="89" spans="1:28" ht="14" x14ac:dyDescent="0.3">
      <c r="A89" s="591"/>
      <c r="B89" s="795"/>
      <c r="C89" s="796"/>
      <c r="D89" s="796"/>
      <c r="E89" s="796"/>
      <c r="F89" s="796"/>
      <c r="G89" s="1188"/>
      <c r="H89" s="626"/>
      <c r="I89" s="629"/>
      <c r="J89" s="632"/>
      <c r="K89" s="1285"/>
      <c r="L89" s="1286"/>
      <c r="M89" s="1286"/>
      <c r="N89" s="1286"/>
      <c r="O89" s="1286"/>
      <c r="P89" s="1286"/>
      <c r="Q89" s="1286"/>
      <c r="R89" s="1286"/>
      <c r="S89" s="1286"/>
      <c r="T89" s="1286"/>
      <c r="U89" s="1286"/>
      <c r="V89" s="1286"/>
      <c r="W89" s="1286"/>
      <c r="X89" s="1286"/>
      <c r="Y89" s="1286"/>
      <c r="Z89" s="1286"/>
      <c r="AA89" s="1286"/>
      <c r="AB89" s="1287"/>
    </row>
    <row r="90" spans="1:28" ht="14" x14ac:dyDescent="0.3">
      <c r="A90" s="591"/>
      <c r="B90" s="795"/>
      <c r="C90" s="796"/>
      <c r="D90" s="796"/>
      <c r="E90" s="796"/>
      <c r="F90" s="796"/>
      <c r="G90" s="1188"/>
      <c r="H90" s="626"/>
      <c r="I90" s="629"/>
      <c r="J90" s="632"/>
      <c r="K90" s="1285"/>
      <c r="L90" s="1286"/>
      <c r="M90" s="1286"/>
      <c r="N90" s="1286"/>
      <c r="O90" s="1286"/>
      <c r="P90" s="1286"/>
      <c r="Q90" s="1286"/>
      <c r="R90" s="1286"/>
      <c r="S90" s="1286"/>
      <c r="T90" s="1286"/>
      <c r="U90" s="1286"/>
      <c r="V90" s="1286"/>
      <c r="W90" s="1286"/>
      <c r="X90" s="1286"/>
      <c r="Y90" s="1286"/>
      <c r="Z90" s="1286"/>
      <c r="AA90" s="1286"/>
      <c r="AB90" s="1287"/>
    </row>
    <row r="91" spans="1:28" ht="14" x14ac:dyDescent="0.3">
      <c r="A91" s="591"/>
      <c r="B91" s="795"/>
      <c r="C91" s="796"/>
      <c r="D91" s="796"/>
      <c r="E91" s="796"/>
      <c r="F91" s="796"/>
      <c r="G91" s="1188"/>
      <c r="H91" s="626"/>
      <c r="I91" s="629"/>
      <c r="J91" s="632"/>
      <c r="K91" s="1285"/>
      <c r="L91" s="1286"/>
      <c r="M91" s="1286"/>
      <c r="N91" s="1286"/>
      <c r="O91" s="1286"/>
      <c r="P91" s="1286"/>
      <c r="Q91" s="1286"/>
      <c r="R91" s="1286"/>
      <c r="S91" s="1286"/>
      <c r="T91" s="1286"/>
      <c r="U91" s="1286"/>
      <c r="V91" s="1286"/>
      <c r="W91" s="1286"/>
      <c r="X91" s="1286"/>
      <c r="Y91" s="1286"/>
      <c r="Z91" s="1286"/>
      <c r="AA91" s="1286"/>
      <c r="AB91" s="1287"/>
    </row>
    <row r="92" spans="1:28" ht="14" x14ac:dyDescent="0.3">
      <c r="A92" s="591"/>
      <c r="B92" s="795"/>
      <c r="C92" s="796"/>
      <c r="D92" s="796"/>
      <c r="E92" s="796"/>
      <c r="F92" s="796"/>
      <c r="G92" s="1188"/>
      <c r="H92" s="626"/>
      <c r="I92" s="629"/>
      <c r="J92" s="632"/>
      <c r="K92" s="1285"/>
      <c r="L92" s="1286"/>
      <c r="M92" s="1286"/>
      <c r="N92" s="1286"/>
      <c r="O92" s="1286"/>
      <c r="P92" s="1286"/>
      <c r="Q92" s="1286"/>
      <c r="R92" s="1286"/>
      <c r="S92" s="1286"/>
      <c r="T92" s="1286"/>
      <c r="U92" s="1286"/>
      <c r="V92" s="1286"/>
      <c r="W92" s="1286"/>
      <c r="X92" s="1286"/>
      <c r="Y92" s="1286"/>
      <c r="Z92" s="1286"/>
      <c r="AA92" s="1286"/>
      <c r="AB92" s="1287"/>
    </row>
    <row r="93" spans="1:28" ht="14" x14ac:dyDescent="0.3">
      <c r="A93" s="591"/>
      <c r="B93" s="795"/>
      <c r="C93" s="796"/>
      <c r="D93" s="796"/>
      <c r="E93" s="796"/>
      <c r="F93" s="796"/>
      <c r="G93" s="1188"/>
      <c r="H93" s="626"/>
      <c r="I93" s="629"/>
      <c r="J93" s="632"/>
      <c r="K93" s="1285"/>
      <c r="L93" s="1286"/>
      <c r="M93" s="1286"/>
      <c r="N93" s="1286"/>
      <c r="O93" s="1286"/>
      <c r="P93" s="1286"/>
      <c r="Q93" s="1286"/>
      <c r="R93" s="1286"/>
      <c r="S93" s="1286"/>
      <c r="T93" s="1286"/>
      <c r="U93" s="1286"/>
      <c r="V93" s="1286"/>
      <c r="W93" s="1286"/>
      <c r="X93" s="1286"/>
      <c r="Y93" s="1286"/>
      <c r="Z93" s="1286"/>
      <c r="AA93" s="1286"/>
      <c r="AB93" s="1287"/>
    </row>
    <row r="94" spans="1:28" ht="14" x14ac:dyDescent="0.3">
      <c r="A94" s="591"/>
      <c r="B94" s="795"/>
      <c r="C94" s="796"/>
      <c r="D94" s="796"/>
      <c r="E94" s="796"/>
      <c r="F94" s="796"/>
      <c r="G94" s="1188"/>
      <c r="H94" s="626"/>
      <c r="I94" s="629"/>
      <c r="J94" s="632"/>
      <c r="K94" s="1285"/>
      <c r="L94" s="1286"/>
      <c r="M94" s="1286"/>
      <c r="N94" s="1286"/>
      <c r="O94" s="1286"/>
      <c r="P94" s="1286"/>
      <c r="Q94" s="1286"/>
      <c r="R94" s="1286"/>
      <c r="S94" s="1286"/>
      <c r="T94" s="1286"/>
      <c r="U94" s="1286"/>
      <c r="V94" s="1286"/>
      <c r="W94" s="1286"/>
      <c r="X94" s="1286"/>
      <c r="Y94" s="1286"/>
      <c r="Z94" s="1286"/>
      <c r="AA94" s="1286"/>
      <c r="AB94" s="1287"/>
    </row>
    <row r="95" spans="1:28" ht="14" x14ac:dyDescent="0.3">
      <c r="A95" s="591"/>
      <c r="B95" s="795"/>
      <c r="C95" s="796"/>
      <c r="D95" s="796"/>
      <c r="E95" s="796"/>
      <c r="F95" s="796"/>
      <c r="G95" s="1188"/>
      <c r="H95" s="626"/>
      <c r="I95" s="629"/>
      <c r="J95" s="632"/>
      <c r="K95" s="1285"/>
      <c r="L95" s="1286"/>
      <c r="M95" s="1286"/>
      <c r="N95" s="1286"/>
      <c r="O95" s="1286"/>
      <c r="P95" s="1286"/>
      <c r="Q95" s="1286"/>
      <c r="R95" s="1286"/>
      <c r="S95" s="1286"/>
      <c r="T95" s="1286"/>
      <c r="U95" s="1286"/>
      <c r="V95" s="1286"/>
      <c r="W95" s="1286"/>
      <c r="X95" s="1286"/>
      <c r="Y95" s="1286"/>
      <c r="Z95" s="1286"/>
      <c r="AA95" s="1286"/>
      <c r="AB95" s="1287"/>
    </row>
    <row r="96" spans="1:28" ht="14" x14ac:dyDescent="0.3">
      <c r="A96" s="591"/>
      <c r="B96" s="795"/>
      <c r="C96" s="796"/>
      <c r="D96" s="796"/>
      <c r="E96" s="796"/>
      <c r="F96" s="796"/>
      <c r="G96" s="1188"/>
      <c r="H96" s="626"/>
      <c r="I96" s="629"/>
      <c r="J96" s="632"/>
      <c r="K96" s="1285"/>
      <c r="L96" s="1286"/>
      <c r="M96" s="1286"/>
      <c r="N96" s="1286"/>
      <c r="O96" s="1286"/>
      <c r="P96" s="1286"/>
      <c r="Q96" s="1286"/>
      <c r="R96" s="1286"/>
      <c r="S96" s="1286"/>
      <c r="T96" s="1286"/>
      <c r="U96" s="1286"/>
      <c r="V96" s="1286"/>
      <c r="W96" s="1286"/>
      <c r="X96" s="1286"/>
      <c r="Y96" s="1286"/>
      <c r="Z96" s="1286"/>
      <c r="AA96" s="1286"/>
      <c r="AB96" s="1287"/>
    </row>
    <row r="97" spans="1:28" ht="56" customHeight="1" x14ac:dyDescent="0.3">
      <c r="A97" s="591"/>
      <c r="B97" s="1184"/>
      <c r="C97" s="1185"/>
      <c r="D97" s="1185"/>
      <c r="E97" s="1185"/>
      <c r="F97" s="1185"/>
      <c r="G97" s="1189"/>
      <c r="H97" s="627"/>
      <c r="I97" s="630"/>
      <c r="J97" s="633"/>
      <c r="K97" s="1288" t="s">
        <v>848</v>
      </c>
      <c r="L97" s="1289"/>
      <c r="M97" s="1289"/>
      <c r="N97" s="1289"/>
      <c r="O97" s="1289"/>
      <c r="P97" s="1289"/>
      <c r="Q97" s="1289"/>
      <c r="R97" s="1289"/>
      <c r="S97" s="1289"/>
      <c r="T97" s="1289"/>
      <c r="U97" s="1289"/>
      <c r="V97" s="1289"/>
      <c r="W97" s="1289"/>
      <c r="X97" s="1289"/>
      <c r="Y97" s="1289"/>
      <c r="Z97" s="1289"/>
      <c r="AA97" s="1289"/>
      <c r="AB97" s="1290"/>
    </row>
    <row r="98" spans="1:28" ht="14.5" x14ac:dyDescent="0.3">
      <c r="A98" s="591"/>
      <c r="B98" s="1181" t="s">
        <v>667</v>
      </c>
      <c r="C98" s="1182"/>
      <c r="D98" s="1182"/>
      <c r="E98" s="1182"/>
      <c r="F98" s="1182"/>
      <c r="G98" s="1187"/>
      <c r="H98" s="625">
        <v>408</v>
      </c>
      <c r="I98" s="628">
        <v>408</v>
      </c>
      <c r="J98" s="631">
        <v>1</v>
      </c>
      <c r="K98" s="2842"/>
      <c r="L98" s="2843"/>
      <c r="M98" s="2843"/>
      <c r="N98" s="2843"/>
      <c r="O98" s="2843"/>
      <c r="P98" s="2843"/>
      <c r="Q98" s="2843"/>
      <c r="R98" s="2843"/>
      <c r="S98" s="2843"/>
      <c r="T98" s="2843"/>
      <c r="U98" s="2843"/>
      <c r="V98" s="2843"/>
      <c r="W98" s="2843"/>
      <c r="X98" s="2843"/>
      <c r="Y98" s="2843"/>
      <c r="Z98" s="2843"/>
      <c r="AA98" s="2843"/>
      <c r="AB98" s="2844"/>
    </row>
    <row r="99" spans="1:28" ht="28" customHeight="1" x14ac:dyDescent="0.3">
      <c r="A99" s="591"/>
      <c r="B99" s="795"/>
      <c r="C99" s="796"/>
      <c r="D99" s="796"/>
      <c r="E99" s="796"/>
      <c r="F99" s="796"/>
      <c r="G99" s="1188"/>
      <c r="H99" s="626"/>
      <c r="I99" s="629"/>
      <c r="J99" s="632"/>
      <c r="K99" s="1285" t="s">
        <v>849</v>
      </c>
      <c r="L99" s="1286"/>
      <c r="M99" s="1286"/>
      <c r="N99" s="1286"/>
      <c r="O99" s="1286"/>
      <c r="P99" s="1286"/>
      <c r="Q99" s="1286"/>
      <c r="R99" s="1286"/>
      <c r="S99" s="1286"/>
      <c r="T99" s="1286"/>
      <c r="U99" s="1286"/>
      <c r="V99" s="1286"/>
      <c r="W99" s="1286"/>
      <c r="X99" s="1286"/>
      <c r="Y99" s="1286"/>
      <c r="Z99" s="1286"/>
      <c r="AA99" s="1286"/>
      <c r="AB99" s="1287"/>
    </row>
    <row r="100" spans="1:28" ht="14.5" x14ac:dyDescent="0.3">
      <c r="A100" s="591"/>
      <c r="B100" s="795"/>
      <c r="C100" s="796"/>
      <c r="D100" s="796"/>
      <c r="E100" s="796"/>
      <c r="F100" s="796"/>
      <c r="G100" s="1188"/>
      <c r="H100" s="626"/>
      <c r="I100" s="629"/>
      <c r="J100" s="632"/>
      <c r="K100" s="2459"/>
      <c r="L100" s="2460"/>
      <c r="M100" s="2460"/>
      <c r="N100" s="2460"/>
      <c r="O100" s="2460"/>
      <c r="P100" s="2460"/>
      <c r="Q100" s="2460"/>
      <c r="R100" s="2460"/>
      <c r="S100" s="2460"/>
      <c r="T100" s="2460"/>
      <c r="U100" s="2460"/>
      <c r="V100" s="2460"/>
      <c r="W100" s="2460"/>
      <c r="X100" s="2460"/>
      <c r="Y100" s="2460"/>
      <c r="Z100" s="2460"/>
      <c r="AA100" s="2460"/>
      <c r="AB100" s="2461"/>
    </row>
    <row r="101" spans="1:28" ht="14.5" x14ac:dyDescent="0.3">
      <c r="A101" s="591"/>
      <c r="B101" s="795"/>
      <c r="C101" s="796"/>
      <c r="D101" s="796"/>
      <c r="E101" s="796"/>
      <c r="F101" s="796"/>
      <c r="G101" s="1188"/>
      <c r="H101" s="626"/>
      <c r="I101" s="629"/>
      <c r="J101" s="632"/>
      <c r="K101" s="2459"/>
      <c r="L101" s="2460"/>
      <c r="M101" s="2460"/>
      <c r="N101" s="2460"/>
      <c r="O101" s="2460"/>
      <c r="P101" s="2460"/>
      <c r="Q101" s="2460"/>
      <c r="R101" s="2460"/>
      <c r="S101" s="2460"/>
      <c r="T101" s="2460"/>
      <c r="U101" s="2460"/>
      <c r="V101" s="2460"/>
      <c r="W101" s="2460"/>
      <c r="X101" s="2460"/>
      <c r="Y101" s="2460"/>
      <c r="Z101" s="2460"/>
      <c r="AA101" s="2460"/>
      <c r="AB101" s="2461"/>
    </row>
    <row r="102" spans="1:28" ht="14.5" x14ac:dyDescent="0.3">
      <c r="A102" s="591"/>
      <c r="B102" s="795"/>
      <c r="C102" s="796"/>
      <c r="D102" s="796"/>
      <c r="E102" s="796"/>
      <c r="F102" s="796"/>
      <c r="G102" s="1188"/>
      <c r="H102" s="626"/>
      <c r="I102" s="629"/>
      <c r="J102" s="632"/>
      <c r="K102" s="2459"/>
      <c r="L102" s="2460"/>
      <c r="M102" s="2460"/>
      <c r="N102" s="2460"/>
      <c r="O102" s="2460"/>
      <c r="P102" s="2460"/>
      <c r="Q102" s="2460"/>
      <c r="R102" s="2460"/>
      <c r="S102" s="2460"/>
      <c r="T102" s="2460"/>
      <c r="U102" s="2460"/>
      <c r="V102" s="2460"/>
      <c r="W102" s="2460"/>
      <c r="X102" s="2460"/>
      <c r="Y102" s="2460"/>
      <c r="Z102" s="2460"/>
      <c r="AA102" s="2460"/>
      <c r="AB102" s="2461"/>
    </row>
    <row r="103" spans="1:28" ht="14.5" x14ac:dyDescent="0.3">
      <c r="A103" s="591"/>
      <c r="B103" s="795"/>
      <c r="C103" s="796"/>
      <c r="D103" s="796"/>
      <c r="E103" s="796"/>
      <c r="F103" s="796"/>
      <c r="G103" s="1188"/>
      <c r="H103" s="626"/>
      <c r="I103" s="629"/>
      <c r="J103" s="632"/>
      <c r="K103" s="2459"/>
      <c r="L103" s="2460"/>
      <c r="M103" s="2460"/>
      <c r="N103" s="2460"/>
      <c r="O103" s="2460"/>
      <c r="P103" s="2460"/>
      <c r="Q103" s="2460"/>
      <c r="R103" s="2460"/>
      <c r="S103" s="2460"/>
      <c r="T103" s="2460"/>
      <c r="U103" s="2460"/>
      <c r="V103" s="2460"/>
      <c r="W103" s="2460"/>
      <c r="X103" s="2460"/>
      <c r="Y103" s="2460"/>
      <c r="Z103" s="2460"/>
      <c r="AA103" s="2460"/>
      <c r="AB103" s="2461"/>
    </row>
    <row r="104" spans="1:28" ht="14.5" x14ac:dyDescent="0.3">
      <c r="A104" s="591"/>
      <c r="B104" s="795"/>
      <c r="C104" s="796"/>
      <c r="D104" s="796"/>
      <c r="E104" s="796"/>
      <c r="F104" s="796"/>
      <c r="G104" s="1188"/>
      <c r="H104" s="626"/>
      <c r="I104" s="629"/>
      <c r="J104" s="632"/>
      <c r="K104" s="2459"/>
      <c r="L104" s="2460"/>
      <c r="M104" s="2460"/>
      <c r="N104" s="2460"/>
      <c r="O104" s="2460"/>
      <c r="P104" s="2460"/>
      <c r="Q104" s="2460"/>
      <c r="R104" s="2460"/>
      <c r="S104" s="2460"/>
      <c r="T104" s="2460"/>
      <c r="U104" s="2460"/>
      <c r="V104" s="2460"/>
      <c r="W104" s="2460"/>
      <c r="X104" s="2460"/>
      <c r="Y104" s="2460"/>
      <c r="Z104" s="2460"/>
      <c r="AA104" s="2460"/>
      <c r="AB104" s="2461"/>
    </row>
    <row r="105" spans="1:28" ht="14.5" x14ac:dyDescent="0.3">
      <c r="A105" s="591"/>
      <c r="B105" s="795"/>
      <c r="C105" s="796"/>
      <c r="D105" s="796"/>
      <c r="E105" s="796"/>
      <c r="F105" s="796"/>
      <c r="G105" s="1188"/>
      <c r="H105" s="626"/>
      <c r="I105" s="629"/>
      <c r="J105" s="632"/>
      <c r="K105" s="2459"/>
      <c r="L105" s="2460"/>
      <c r="M105" s="2460"/>
      <c r="N105" s="2460"/>
      <c r="O105" s="2460"/>
      <c r="P105" s="2460"/>
      <c r="Q105" s="2460"/>
      <c r="R105" s="2460"/>
      <c r="S105" s="2460"/>
      <c r="T105" s="2460"/>
      <c r="U105" s="2460"/>
      <c r="V105" s="2460"/>
      <c r="W105" s="2460"/>
      <c r="X105" s="2460"/>
      <c r="Y105" s="2460"/>
      <c r="Z105" s="2460"/>
      <c r="AA105" s="2460"/>
      <c r="AB105" s="2461"/>
    </row>
    <row r="106" spans="1:28" ht="14.5" x14ac:dyDescent="0.3">
      <c r="A106" s="591"/>
      <c r="B106" s="795"/>
      <c r="C106" s="796"/>
      <c r="D106" s="796"/>
      <c r="E106" s="796"/>
      <c r="F106" s="796"/>
      <c r="G106" s="1188"/>
      <c r="H106" s="626"/>
      <c r="I106" s="629"/>
      <c r="J106" s="632"/>
      <c r="K106" s="2459"/>
      <c r="L106" s="2460"/>
      <c r="M106" s="2460"/>
      <c r="N106" s="2460"/>
      <c r="O106" s="2460"/>
      <c r="P106" s="2460"/>
      <c r="Q106" s="2460"/>
      <c r="R106" s="2460"/>
      <c r="S106" s="2460"/>
      <c r="T106" s="2460"/>
      <c r="U106" s="2460"/>
      <c r="V106" s="2460"/>
      <c r="W106" s="2460"/>
      <c r="X106" s="2460"/>
      <c r="Y106" s="2460"/>
      <c r="Z106" s="2460"/>
      <c r="AA106" s="2460"/>
      <c r="AB106" s="2461"/>
    </row>
    <row r="107" spans="1:28" ht="14.5" x14ac:dyDescent="0.3">
      <c r="A107" s="591"/>
      <c r="B107" s="795"/>
      <c r="C107" s="796"/>
      <c r="D107" s="796"/>
      <c r="E107" s="796"/>
      <c r="F107" s="796"/>
      <c r="G107" s="1188"/>
      <c r="H107" s="626"/>
      <c r="I107" s="629"/>
      <c r="J107" s="632"/>
      <c r="K107" s="2459"/>
      <c r="L107" s="2460"/>
      <c r="M107" s="2460"/>
      <c r="N107" s="2460"/>
      <c r="O107" s="2460"/>
      <c r="P107" s="2460"/>
      <c r="Q107" s="2460"/>
      <c r="R107" s="2460"/>
      <c r="S107" s="2460"/>
      <c r="T107" s="2460"/>
      <c r="U107" s="2460"/>
      <c r="V107" s="2460"/>
      <c r="W107" s="2460"/>
      <c r="X107" s="2460"/>
      <c r="Y107" s="2460"/>
      <c r="Z107" s="2460"/>
      <c r="AA107" s="2460"/>
      <c r="AB107" s="2461"/>
    </row>
    <row r="108" spans="1:28" ht="14.5" x14ac:dyDescent="0.3">
      <c r="A108" s="591"/>
      <c r="B108" s="795"/>
      <c r="C108" s="796"/>
      <c r="D108" s="796"/>
      <c r="E108" s="796"/>
      <c r="F108" s="796"/>
      <c r="G108" s="1188"/>
      <c r="H108" s="626"/>
      <c r="I108" s="629"/>
      <c r="J108" s="632"/>
      <c r="K108" s="2459"/>
      <c r="L108" s="2460"/>
      <c r="M108" s="2460"/>
      <c r="N108" s="2460"/>
      <c r="O108" s="2460"/>
      <c r="P108" s="2460"/>
      <c r="Q108" s="2460"/>
      <c r="R108" s="2460"/>
      <c r="S108" s="2460"/>
      <c r="T108" s="2460"/>
      <c r="U108" s="2460"/>
      <c r="V108" s="2460"/>
      <c r="W108" s="2460"/>
      <c r="X108" s="2460"/>
      <c r="Y108" s="2460"/>
      <c r="Z108" s="2460"/>
      <c r="AA108" s="2460"/>
      <c r="AB108" s="2461"/>
    </row>
    <row r="109" spans="1:28" ht="14.5" x14ac:dyDescent="0.3">
      <c r="A109" s="591"/>
      <c r="B109" s="795"/>
      <c r="C109" s="796"/>
      <c r="D109" s="796"/>
      <c r="E109" s="796"/>
      <c r="F109" s="796"/>
      <c r="G109" s="1188"/>
      <c r="H109" s="626"/>
      <c r="I109" s="629"/>
      <c r="J109" s="632"/>
      <c r="K109" s="2459"/>
      <c r="L109" s="2460"/>
      <c r="M109" s="2460"/>
      <c r="N109" s="2460"/>
      <c r="O109" s="2460"/>
      <c r="P109" s="2460"/>
      <c r="Q109" s="2460"/>
      <c r="R109" s="2460"/>
      <c r="S109" s="2460"/>
      <c r="T109" s="2460"/>
      <c r="U109" s="2460"/>
      <c r="V109" s="2460"/>
      <c r="W109" s="2460"/>
      <c r="X109" s="2460"/>
      <c r="Y109" s="2460"/>
      <c r="Z109" s="2460"/>
      <c r="AA109" s="2460"/>
      <c r="AB109" s="2461"/>
    </row>
    <row r="110" spans="1:28" ht="14.5" x14ac:dyDescent="0.3">
      <c r="A110" s="591"/>
      <c r="B110" s="795"/>
      <c r="C110" s="796"/>
      <c r="D110" s="796"/>
      <c r="E110" s="796"/>
      <c r="F110" s="796"/>
      <c r="G110" s="1188"/>
      <c r="H110" s="626"/>
      <c r="I110" s="629"/>
      <c r="J110" s="632"/>
      <c r="K110" s="2459"/>
      <c r="L110" s="2460"/>
      <c r="M110" s="2460"/>
      <c r="N110" s="2460"/>
      <c r="O110" s="2460"/>
      <c r="P110" s="2460"/>
      <c r="Q110" s="2460"/>
      <c r="R110" s="2460"/>
      <c r="S110" s="2460"/>
      <c r="T110" s="2460"/>
      <c r="U110" s="2460"/>
      <c r="V110" s="2460"/>
      <c r="W110" s="2460"/>
      <c r="X110" s="2460"/>
      <c r="Y110" s="2460"/>
      <c r="Z110" s="2460"/>
      <c r="AA110" s="2460"/>
      <c r="AB110" s="2461"/>
    </row>
    <row r="111" spans="1:28" ht="14.5" x14ac:dyDescent="0.3">
      <c r="A111" s="591"/>
      <c r="B111" s="795"/>
      <c r="C111" s="796"/>
      <c r="D111" s="796"/>
      <c r="E111" s="796"/>
      <c r="F111" s="796"/>
      <c r="G111" s="1188"/>
      <c r="H111" s="626"/>
      <c r="I111" s="629"/>
      <c r="J111" s="632"/>
      <c r="K111" s="2459"/>
      <c r="L111" s="2460"/>
      <c r="M111" s="2460"/>
      <c r="N111" s="2460"/>
      <c r="O111" s="2460"/>
      <c r="P111" s="2460"/>
      <c r="Q111" s="2460"/>
      <c r="R111" s="2460"/>
      <c r="S111" s="2460"/>
      <c r="T111" s="2460"/>
      <c r="U111" s="2460"/>
      <c r="V111" s="2460"/>
      <c r="W111" s="2460"/>
      <c r="X111" s="2460"/>
      <c r="Y111" s="2460"/>
      <c r="Z111" s="2460"/>
      <c r="AA111" s="2460"/>
      <c r="AB111" s="2461"/>
    </row>
    <row r="112" spans="1:28" ht="14.5" x14ac:dyDescent="0.3">
      <c r="A112" s="591"/>
      <c r="B112" s="795"/>
      <c r="C112" s="796"/>
      <c r="D112" s="796"/>
      <c r="E112" s="796"/>
      <c r="F112" s="796"/>
      <c r="G112" s="1188"/>
      <c r="H112" s="626"/>
      <c r="I112" s="629"/>
      <c r="J112" s="632"/>
      <c r="K112" s="2459"/>
      <c r="L112" s="2460"/>
      <c r="M112" s="2460"/>
      <c r="N112" s="2460"/>
      <c r="O112" s="2460"/>
      <c r="P112" s="2460"/>
      <c r="Q112" s="2460"/>
      <c r="R112" s="2460"/>
      <c r="S112" s="2460"/>
      <c r="T112" s="2460"/>
      <c r="U112" s="2460"/>
      <c r="V112" s="2460"/>
      <c r="W112" s="2460"/>
      <c r="X112" s="2460"/>
      <c r="Y112" s="2460"/>
      <c r="Z112" s="2460"/>
      <c r="AA112" s="2460"/>
      <c r="AB112" s="2461"/>
    </row>
    <row r="113" spans="1:28" ht="14.5" x14ac:dyDescent="0.3">
      <c r="A113" s="591"/>
      <c r="B113" s="795"/>
      <c r="C113" s="796"/>
      <c r="D113" s="796"/>
      <c r="E113" s="796"/>
      <c r="F113" s="796"/>
      <c r="G113" s="1188"/>
      <c r="H113" s="626"/>
      <c r="I113" s="629"/>
      <c r="J113" s="632"/>
      <c r="K113" s="2459"/>
      <c r="L113" s="2460"/>
      <c r="M113" s="2460"/>
      <c r="N113" s="2460"/>
      <c r="O113" s="2460"/>
      <c r="P113" s="2460"/>
      <c r="Q113" s="2460"/>
      <c r="R113" s="2460"/>
      <c r="S113" s="2460"/>
      <c r="T113" s="2460"/>
      <c r="U113" s="2460"/>
      <c r="V113" s="2460"/>
      <c r="W113" s="2460"/>
      <c r="X113" s="2460"/>
      <c r="Y113" s="2460"/>
      <c r="Z113" s="2460"/>
      <c r="AA113" s="2460"/>
      <c r="AB113" s="2461"/>
    </row>
    <row r="114" spans="1:28" ht="56" customHeight="1" x14ac:dyDescent="0.3">
      <c r="A114" s="591"/>
      <c r="B114" s="795"/>
      <c r="C114" s="796"/>
      <c r="D114" s="796"/>
      <c r="E114" s="796"/>
      <c r="F114" s="796"/>
      <c r="G114" s="1188"/>
      <c r="H114" s="626"/>
      <c r="I114" s="629"/>
      <c r="J114" s="632"/>
      <c r="K114" s="1285" t="s">
        <v>850</v>
      </c>
      <c r="L114" s="1286"/>
      <c r="M114" s="1286"/>
      <c r="N114" s="1286"/>
      <c r="O114" s="1286"/>
      <c r="P114" s="1286"/>
      <c r="Q114" s="1286"/>
      <c r="R114" s="1286"/>
      <c r="S114" s="1286"/>
      <c r="T114" s="1286"/>
      <c r="U114" s="1286"/>
      <c r="V114" s="1286"/>
      <c r="W114" s="1286"/>
      <c r="X114" s="1286"/>
      <c r="Y114" s="1286"/>
      <c r="Z114" s="1286"/>
      <c r="AA114" s="1286"/>
      <c r="AB114" s="1287"/>
    </row>
    <row r="115" spans="1:28" ht="14" x14ac:dyDescent="0.3">
      <c r="A115" s="591"/>
      <c r="B115" s="795"/>
      <c r="C115" s="796"/>
      <c r="D115" s="796"/>
      <c r="E115" s="796"/>
      <c r="F115" s="796"/>
      <c r="G115" s="1188"/>
      <c r="H115" s="626"/>
      <c r="I115" s="629"/>
      <c r="J115" s="632"/>
      <c r="K115" s="1285"/>
      <c r="L115" s="1286"/>
      <c r="M115" s="1286"/>
      <c r="N115" s="1286"/>
      <c r="O115" s="1286"/>
      <c r="P115" s="1286"/>
      <c r="Q115" s="1286"/>
      <c r="R115" s="1286"/>
      <c r="S115" s="1286"/>
      <c r="T115" s="1286"/>
      <c r="U115" s="1286"/>
      <c r="V115" s="1286"/>
      <c r="W115" s="1286"/>
      <c r="X115" s="1286"/>
      <c r="Y115" s="1286"/>
      <c r="Z115" s="1286"/>
      <c r="AA115" s="1286"/>
      <c r="AB115" s="1287"/>
    </row>
    <row r="116" spans="1:28" ht="14" x14ac:dyDescent="0.3">
      <c r="A116" s="591"/>
      <c r="B116" s="795"/>
      <c r="C116" s="796"/>
      <c r="D116" s="796"/>
      <c r="E116" s="796"/>
      <c r="F116" s="796"/>
      <c r="G116" s="1188"/>
      <c r="H116" s="626"/>
      <c r="I116" s="629"/>
      <c r="J116" s="632"/>
      <c r="K116" s="1285"/>
      <c r="L116" s="1286"/>
      <c r="M116" s="1286"/>
      <c r="N116" s="1286"/>
      <c r="O116" s="1286"/>
      <c r="P116" s="1286"/>
      <c r="Q116" s="1286"/>
      <c r="R116" s="1286"/>
      <c r="S116" s="1286"/>
      <c r="T116" s="1286"/>
      <c r="U116" s="1286"/>
      <c r="V116" s="1286"/>
      <c r="W116" s="1286"/>
      <c r="X116" s="1286"/>
      <c r="Y116" s="1286"/>
      <c r="Z116" s="1286"/>
      <c r="AA116" s="1286"/>
      <c r="AB116" s="1287"/>
    </row>
    <row r="117" spans="1:28" ht="14" customHeight="1" x14ac:dyDescent="0.3">
      <c r="A117" s="591"/>
      <c r="B117" s="1184"/>
      <c r="C117" s="1185"/>
      <c r="D117" s="1185"/>
      <c r="E117" s="1185"/>
      <c r="F117" s="1185"/>
      <c r="G117" s="1189"/>
      <c r="H117" s="627"/>
      <c r="I117" s="630"/>
      <c r="J117" s="633"/>
      <c r="K117" s="1288" t="s">
        <v>314</v>
      </c>
      <c r="L117" s="1289"/>
      <c r="M117" s="1289"/>
      <c r="N117" s="1289"/>
      <c r="O117" s="1289"/>
      <c r="P117" s="1289"/>
      <c r="Q117" s="1289"/>
      <c r="R117" s="1289"/>
      <c r="S117" s="1289"/>
      <c r="T117" s="1289"/>
      <c r="U117" s="1289"/>
      <c r="V117" s="1289"/>
      <c r="W117" s="1289"/>
      <c r="X117" s="1289"/>
      <c r="Y117" s="1289"/>
      <c r="Z117" s="1289"/>
      <c r="AA117" s="1289"/>
      <c r="AB117" s="1290"/>
    </row>
    <row r="118" spans="1:28" ht="6" customHeight="1" x14ac:dyDescent="0.3">
      <c r="A118" s="591"/>
      <c r="B118" s="1181" t="s">
        <v>668</v>
      </c>
      <c r="C118" s="1182"/>
      <c r="D118" s="1182"/>
      <c r="E118" s="1182"/>
      <c r="F118" s="1182"/>
      <c r="G118" s="1187"/>
      <c r="H118" s="625">
        <v>517</v>
      </c>
      <c r="I118" s="628">
        <v>517</v>
      </c>
      <c r="J118" s="631">
        <v>1</v>
      </c>
      <c r="K118" s="2839"/>
      <c r="L118" s="2840"/>
      <c r="M118" s="2840"/>
      <c r="N118" s="2840"/>
      <c r="O118" s="2840"/>
      <c r="P118" s="2840"/>
      <c r="Q118" s="2840"/>
      <c r="R118" s="2840"/>
      <c r="S118" s="2840"/>
      <c r="T118" s="2840"/>
      <c r="U118" s="2840"/>
      <c r="V118" s="2840"/>
      <c r="W118" s="2840"/>
      <c r="X118" s="2840"/>
      <c r="Y118" s="2840"/>
      <c r="Z118" s="2840"/>
      <c r="AA118" s="2840"/>
      <c r="AB118" s="2841"/>
    </row>
    <row r="119" spans="1:28" ht="28" customHeight="1" x14ac:dyDescent="0.3">
      <c r="A119" s="591"/>
      <c r="B119" s="795"/>
      <c r="C119" s="796"/>
      <c r="D119" s="796"/>
      <c r="E119" s="796"/>
      <c r="F119" s="796"/>
      <c r="G119" s="1188"/>
      <c r="H119" s="626"/>
      <c r="I119" s="629"/>
      <c r="J119" s="632"/>
      <c r="K119" s="2833" t="s">
        <v>851</v>
      </c>
      <c r="L119" s="2834"/>
      <c r="M119" s="2834"/>
      <c r="N119" s="2834"/>
      <c r="O119" s="2834"/>
      <c r="P119" s="2834"/>
      <c r="Q119" s="2834"/>
      <c r="R119" s="2834"/>
      <c r="S119" s="2834"/>
      <c r="T119" s="2834"/>
      <c r="U119" s="2834"/>
      <c r="V119" s="2834"/>
      <c r="W119" s="2834"/>
      <c r="X119" s="2834"/>
      <c r="Y119" s="2834"/>
      <c r="Z119" s="2834"/>
      <c r="AA119" s="2834"/>
      <c r="AB119" s="2835"/>
    </row>
    <row r="120" spans="1:28" ht="14.5" x14ac:dyDescent="0.3">
      <c r="A120" s="591"/>
      <c r="B120" s="795"/>
      <c r="C120" s="796"/>
      <c r="D120" s="796"/>
      <c r="E120" s="796"/>
      <c r="F120" s="796"/>
      <c r="G120" s="1188"/>
      <c r="H120" s="626"/>
      <c r="I120" s="629"/>
      <c r="J120" s="632"/>
      <c r="K120" s="2830"/>
      <c r="L120" s="2831"/>
      <c r="M120" s="2831"/>
      <c r="N120" s="2831"/>
      <c r="O120" s="2831"/>
      <c r="P120" s="2831"/>
      <c r="Q120" s="2831"/>
      <c r="R120" s="2831"/>
      <c r="S120" s="2831"/>
      <c r="T120" s="2831"/>
      <c r="U120" s="2831"/>
      <c r="V120" s="2831"/>
      <c r="W120" s="2831"/>
      <c r="X120" s="2831"/>
      <c r="Y120" s="2831"/>
      <c r="Z120" s="2831"/>
      <c r="AA120" s="2831"/>
      <c r="AB120" s="2832"/>
    </row>
    <row r="121" spans="1:28" ht="14.5" x14ac:dyDescent="0.3">
      <c r="A121" s="591"/>
      <c r="B121" s="795"/>
      <c r="C121" s="796"/>
      <c r="D121" s="796"/>
      <c r="E121" s="796"/>
      <c r="F121" s="796"/>
      <c r="G121" s="1188"/>
      <c r="H121" s="626"/>
      <c r="I121" s="629"/>
      <c r="J121" s="632"/>
      <c r="K121" s="2830"/>
      <c r="L121" s="2831"/>
      <c r="M121" s="2831"/>
      <c r="N121" s="2831"/>
      <c r="O121" s="2831"/>
      <c r="P121" s="2831"/>
      <c r="Q121" s="2831"/>
      <c r="R121" s="2831"/>
      <c r="S121" s="2831"/>
      <c r="T121" s="2831"/>
      <c r="U121" s="2831"/>
      <c r="V121" s="2831"/>
      <c r="W121" s="2831"/>
      <c r="X121" s="2831"/>
      <c r="Y121" s="2831"/>
      <c r="Z121" s="2831"/>
      <c r="AA121" s="2831"/>
      <c r="AB121" s="2832"/>
    </row>
    <row r="122" spans="1:28" ht="14.5" x14ac:dyDescent="0.3">
      <c r="A122" s="591"/>
      <c r="B122" s="795"/>
      <c r="C122" s="796"/>
      <c r="D122" s="796"/>
      <c r="E122" s="796"/>
      <c r="F122" s="796"/>
      <c r="G122" s="1188"/>
      <c r="H122" s="626"/>
      <c r="I122" s="629"/>
      <c r="J122" s="632"/>
      <c r="K122" s="2830"/>
      <c r="L122" s="2831"/>
      <c r="M122" s="2831"/>
      <c r="N122" s="2831"/>
      <c r="O122" s="2831"/>
      <c r="P122" s="2831"/>
      <c r="Q122" s="2831"/>
      <c r="R122" s="2831"/>
      <c r="S122" s="2831"/>
      <c r="T122" s="2831"/>
      <c r="U122" s="2831"/>
      <c r="V122" s="2831"/>
      <c r="W122" s="2831"/>
      <c r="X122" s="2831"/>
      <c r="Y122" s="2831"/>
      <c r="Z122" s="2831"/>
      <c r="AA122" s="2831"/>
      <c r="AB122" s="2832"/>
    </row>
    <row r="123" spans="1:28" ht="14.5" x14ac:dyDescent="0.3">
      <c r="A123" s="591"/>
      <c r="B123" s="795"/>
      <c r="C123" s="796"/>
      <c r="D123" s="796"/>
      <c r="E123" s="796"/>
      <c r="F123" s="796"/>
      <c r="G123" s="1188"/>
      <c r="H123" s="626"/>
      <c r="I123" s="629"/>
      <c r="J123" s="632"/>
      <c r="K123" s="2830"/>
      <c r="L123" s="2831"/>
      <c r="M123" s="2831"/>
      <c r="N123" s="2831"/>
      <c r="O123" s="2831"/>
      <c r="P123" s="2831"/>
      <c r="Q123" s="2831"/>
      <c r="R123" s="2831"/>
      <c r="S123" s="2831"/>
      <c r="T123" s="2831"/>
      <c r="U123" s="2831"/>
      <c r="V123" s="2831"/>
      <c r="W123" s="2831"/>
      <c r="X123" s="2831"/>
      <c r="Y123" s="2831"/>
      <c r="Z123" s="2831"/>
      <c r="AA123" s="2831"/>
      <c r="AB123" s="2832"/>
    </row>
    <row r="124" spans="1:28" ht="14.5" x14ac:dyDescent="0.3">
      <c r="A124" s="591"/>
      <c r="B124" s="795"/>
      <c r="C124" s="796"/>
      <c r="D124" s="796"/>
      <c r="E124" s="796"/>
      <c r="F124" s="796"/>
      <c r="G124" s="1188"/>
      <c r="H124" s="626"/>
      <c r="I124" s="629"/>
      <c r="J124" s="632"/>
      <c r="K124" s="2830"/>
      <c r="L124" s="2831"/>
      <c r="M124" s="2831"/>
      <c r="N124" s="2831"/>
      <c r="O124" s="2831"/>
      <c r="P124" s="2831"/>
      <c r="Q124" s="2831"/>
      <c r="R124" s="2831"/>
      <c r="S124" s="2831"/>
      <c r="T124" s="2831"/>
      <c r="U124" s="2831"/>
      <c r="V124" s="2831"/>
      <c r="W124" s="2831"/>
      <c r="X124" s="2831"/>
      <c r="Y124" s="2831"/>
      <c r="Z124" s="2831"/>
      <c r="AA124" s="2831"/>
      <c r="AB124" s="2832"/>
    </row>
    <row r="125" spans="1:28" ht="14.5" x14ac:dyDescent="0.3">
      <c r="A125" s="591"/>
      <c r="B125" s="795"/>
      <c r="C125" s="796"/>
      <c r="D125" s="796"/>
      <c r="E125" s="796"/>
      <c r="F125" s="796"/>
      <c r="G125" s="1188"/>
      <c r="H125" s="626"/>
      <c r="I125" s="629"/>
      <c r="J125" s="632"/>
      <c r="K125" s="2830"/>
      <c r="L125" s="2831"/>
      <c r="M125" s="2831"/>
      <c r="N125" s="2831"/>
      <c r="O125" s="2831"/>
      <c r="P125" s="2831"/>
      <c r="Q125" s="2831"/>
      <c r="R125" s="2831"/>
      <c r="S125" s="2831"/>
      <c r="T125" s="2831"/>
      <c r="U125" s="2831"/>
      <c r="V125" s="2831"/>
      <c r="W125" s="2831"/>
      <c r="X125" s="2831"/>
      <c r="Y125" s="2831"/>
      <c r="Z125" s="2831"/>
      <c r="AA125" s="2831"/>
      <c r="AB125" s="2832"/>
    </row>
    <row r="126" spans="1:28" ht="14.5" x14ac:dyDescent="0.3">
      <c r="A126" s="591"/>
      <c r="B126" s="795"/>
      <c r="C126" s="796"/>
      <c r="D126" s="796"/>
      <c r="E126" s="796"/>
      <c r="F126" s="796"/>
      <c r="G126" s="1188"/>
      <c r="H126" s="626"/>
      <c r="I126" s="629"/>
      <c r="J126" s="632"/>
      <c r="K126" s="2830"/>
      <c r="L126" s="2831"/>
      <c r="M126" s="2831"/>
      <c r="N126" s="2831"/>
      <c r="O126" s="2831"/>
      <c r="P126" s="2831"/>
      <c r="Q126" s="2831"/>
      <c r="R126" s="2831"/>
      <c r="S126" s="2831"/>
      <c r="T126" s="2831"/>
      <c r="U126" s="2831"/>
      <c r="V126" s="2831"/>
      <c r="W126" s="2831"/>
      <c r="X126" s="2831"/>
      <c r="Y126" s="2831"/>
      <c r="Z126" s="2831"/>
      <c r="AA126" s="2831"/>
      <c r="AB126" s="2832"/>
    </row>
    <row r="127" spans="1:28" ht="14.5" x14ac:dyDescent="0.3">
      <c r="A127" s="591"/>
      <c r="B127" s="795"/>
      <c r="C127" s="796"/>
      <c r="D127" s="796"/>
      <c r="E127" s="796"/>
      <c r="F127" s="796"/>
      <c r="G127" s="1188"/>
      <c r="H127" s="626"/>
      <c r="I127" s="629"/>
      <c r="J127" s="632"/>
      <c r="K127" s="2830"/>
      <c r="L127" s="2831"/>
      <c r="M127" s="2831"/>
      <c r="N127" s="2831"/>
      <c r="O127" s="2831"/>
      <c r="P127" s="2831"/>
      <c r="Q127" s="2831"/>
      <c r="R127" s="2831"/>
      <c r="S127" s="2831"/>
      <c r="T127" s="2831"/>
      <c r="U127" s="2831"/>
      <c r="V127" s="2831"/>
      <c r="W127" s="2831"/>
      <c r="X127" s="2831"/>
      <c r="Y127" s="2831"/>
      <c r="Z127" s="2831"/>
      <c r="AA127" s="2831"/>
      <c r="AB127" s="2832"/>
    </row>
    <row r="128" spans="1:28" ht="14.5" x14ac:dyDescent="0.3">
      <c r="A128" s="591"/>
      <c r="B128" s="795"/>
      <c r="C128" s="796"/>
      <c r="D128" s="796"/>
      <c r="E128" s="796"/>
      <c r="F128" s="796"/>
      <c r="G128" s="1188"/>
      <c r="H128" s="626"/>
      <c r="I128" s="629"/>
      <c r="J128" s="632"/>
      <c r="K128" s="2830"/>
      <c r="L128" s="2831"/>
      <c r="M128" s="2831"/>
      <c r="N128" s="2831"/>
      <c r="O128" s="2831"/>
      <c r="P128" s="2831"/>
      <c r="Q128" s="2831"/>
      <c r="R128" s="2831"/>
      <c r="S128" s="2831"/>
      <c r="T128" s="2831"/>
      <c r="U128" s="2831"/>
      <c r="V128" s="2831"/>
      <c r="W128" s="2831"/>
      <c r="X128" s="2831"/>
      <c r="Y128" s="2831"/>
      <c r="Z128" s="2831"/>
      <c r="AA128" s="2831"/>
      <c r="AB128" s="2832"/>
    </row>
    <row r="129" spans="1:28" ht="14.5" x14ac:dyDescent="0.3">
      <c r="A129" s="591"/>
      <c r="B129" s="795"/>
      <c r="C129" s="796"/>
      <c r="D129" s="796"/>
      <c r="E129" s="796"/>
      <c r="F129" s="796"/>
      <c r="G129" s="1188"/>
      <c r="H129" s="626"/>
      <c r="I129" s="629"/>
      <c r="J129" s="632"/>
      <c r="K129" s="2830"/>
      <c r="L129" s="2831"/>
      <c r="M129" s="2831"/>
      <c r="N129" s="2831"/>
      <c r="O129" s="2831"/>
      <c r="P129" s="2831"/>
      <c r="Q129" s="2831"/>
      <c r="R129" s="2831"/>
      <c r="S129" s="2831"/>
      <c r="T129" s="2831"/>
      <c r="U129" s="2831"/>
      <c r="V129" s="2831"/>
      <c r="W129" s="2831"/>
      <c r="X129" s="2831"/>
      <c r="Y129" s="2831"/>
      <c r="Z129" s="2831"/>
      <c r="AA129" s="2831"/>
      <c r="AB129" s="2832"/>
    </row>
    <row r="130" spans="1:28" ht="14.5" x14ac:dyDescent="0.3">
      <c r="A130" s="591"/>
      <c r="B130" s="795"/>
      <c r="C130" s="796"/>
      <c r="D130" s="796"/>
      <c r="E130" s="796"/>
      <c r="F130" s="796"/>
      <c r="G130" s="1188"/>
      <c r="H130" s="626"/>
      <c r="I130" s="629"/>
      <c r="J130" s="632"/>
      <c r="K130" s="2830"/>
      <c r="L130" s="2831"/>
      <c r="M130" s="2831"/>
      <c r="N130" s="2831"/>
      <c r="O130" s="2831"/>
      <c r="P130" s="2831"/>
      <c r="Q130" s="2831"/>
      <c r="R130" s="2831"/>
      <c r="S130" s="2831"/>
      <c r="T130" s="2831"/>
      <c r="U130" s="2831"/>
      <c r="V130" s="2831"/>
      <c r="W130" s="2831"/>
      <c r="X130" s="2831"/>
      <c r="Y130" s="2831"/>
      <c r="Z130" s="2831"/>
      <c r="AA130" s="2831"/>
      <c r="AB130" s="2832"/>
    </row>
    <row r="131" spans="1:28" ht="14.5" x14ac:dyDescent="0.3">
      <c r="A131" s="591"/>
      <c r="B131" s="795"/>
      <c r="C131" s="796"/>
      <c r="D131" s="796"/>
      <c r="E131" s="796"/>
      <c r="F131" s="796"/>
      <c r="G131" s="1188"/>
      <c r="H131" s="626"/>
      <c r="I131" s="629"/>
      <c r="J131" s="632"/>
      <c r="K131" s="2830"/>
      <c r="L131" s="2831"/>
      <c r="M131" s="2831"/>
      <c r="N131" s="2831"/>
      <c r="O131" s="2831"/>
      <c r="P131" s="2831"/>
      <c r="Q131" s="2831"/>
      <c r="R131" s="2831"/>
      <c r="S131" s="2831"/>
      <c r="T131" s="2831"/>
      <c r="U131" s="2831"/>
      <c r="V131" s="2831"/>
      <c r="W131" s="2831"/>
      <c r="X131" s="2831"/>
      <c r="Y131" s="2831"/>
      <c r="Z131" s="2831"/>
      <c r="AA131" s="2831"/>
      <c r="AB131" s="2832"/>
    </row>
    <row r="132" spans="1:28" ht="14.5" x14ac:dyDescent="0.3">
      <c r="A132" s="591"/>
      <c r="B132" s="795"/>
      <c r="C132" s="796"/>
      <c r="D132" s="796"/>
      <c r="E132" s="796"/>
      <c r="F132" s="796"/>
      <c r="G132" s="1188"/>
      <c r="H132" s="626"/>
      <c r="I132" s="629"/>
      <c r="J132" s="632"/>
      <c r="K132" s="2830"/>
      <c r="L132" s="2831"/>
      <c r="M132" s="2831"/>
      <c r="N132" s="2831"/>
      <c r="O132" s="2831"/>
      <c r="P132" s="2831"/>
      <c r="Q132" s="2831"/>
      <c r="R132" s="2831"/>
      <c r="S132" s="2831"/>
      <c r="T132" s="2831"/>
      <c r="U132" s="2831"/>
      <c r="V132" s="2831"/>
      <c r="W132" s="2831"/>
      <c r="X132" s="2831"/>
      <c r="Y132" s="2831"/>
      <c r="Z132" s="2831"/>
      <c r="AA132" s="2831"/>
      <c r="AB132" s="2832"/>
    </row>
    <row r="133" spans="1:28" ht="14.5" x14ac:dyDescent="0.3">
      <c r="A133" s="591"/>
      <c r="B133" s="795"/>
      <c r="C133" s="796"/>
      <c r="D133" s="796"/>
      <c r="E133" s="796"/>
      <c r="F133" s="796"/>
      <c r="G133" s="1188"/>
      <c r="H133" s="626"/>
      <c r="I133" s="629"/>
      <c r="J133" s="632"/>
      <c r="K133" s="2830"/>
      <c r="L133" s="2831"/>
      <c r="M133" s="2831"/>
      <c r="N133" s="2831"/>
      <c r="O133" s="2831"/>
      <c r="P133" s="2831"/>
      <c r="Q133" s="2831"/>
      <c r="R133" s="2831"/>
      <c r="S133" s="2831"/>
      <c r="T133" s="2831"/>
      <c r="U133" s="2831"/>
      <c r="V133" s="2831"/>
      <c r="W133" s="2831"/>
      <c r="X133" s="2831"/>
      <c r="Y133" s="2831"/>
      <c r="Z133" s="2831"/>
      <c r="AA133" s="2831"/>
      <c r="AB133" s="2832"/>
    </row>
    <row r="134" spans="1:28" ht="56" customHeight="1" x14ac:dyDescent="0.3">
      <c r="A134" s="591"/>
      <c r="B134" s="795"/>
      <c r="C134" s="796"/>
      <c r="D134" s="796"/>
      <c r="E134" s="796"/>
      <c r="F134" s="796"/>
      <c r="G134" s="1188"/>
      <c r="H134" s="626"/>
      <c r="I134" s="629"/>
      <c r="J134" s="632"/>
      <c r="K134" s="2833" t="s">
        <v>852</v>
      </c>
      <c r="L134" s="2834"/>
      <c r="M134" s="2834"/>
      <c r="N134" s="2834"/>
      <c r="O134" s="2834"/>
      <c r="P134" s="2834"/>
      <c r="Q134" s="2834"/>
      <c r="R134" s="2834"/>
      <c r="S134" s="2834"/>
      <c r="T134" s="2834"/>
      <c r="U134" s="2834"/>
      <c r="V134" s="2834"/>
      <c r="W134" s="2834"/>
      <c r="X134" s="2834"/>
      <c r="Y134" s="2834"/>
      <c r="Z134" s="2834"/>
      <c r="AA134" s="2834"/>
      <c r="AB134" s="2835"/>
    </row>
    <row r="135" spans="1:28" ht="14" x14ac:dyDescent="0.3">
      <c r="A135" s="591"/>
      <c r="B135" s="795"/>
      <c r="C135" s="796"/>
      <c r="D135" s="796"/>
      <c r="E135" s="796"/>
      <c r="F135" s="796"/>
      <c r="G135" s="1188"/>
      <c r="H135" s="626"/>
      <c r="I135" s="629"/>
      <c r="J135" s="632"/>
      <c r="K135" s="2833"/>
      <c r="L135" s="2834"/>
      <c r="M135" s="2834"/>
      <c r="N135" s="2834"/>
      <c r="O135" s="2834"/>
      <c r="P135" s="2834"/>
      <c r="Q135" s="2834"/>
      <c r="R135" s="2834"/>
      <c r="S135" s="2834"/>
      <c r="T135" s="2834"/>
      <c r="U135" s="2834"/>
      <c r="V135" s="2834"/>
      <c r="W135" s="2834"/>
      <c r="X135" s="2834"/>
      <c r="Y135" s="2834"/>
      <c r="Z135" s="2834"/>
      <c r="AA135" s="2834"/>
      <c r="AB135" s="2835"/>
    </row>
    <row r="136" spans="1:28" ht="14" x14ac:dyDescent="0.3">
      <c r="A136" s="591"/>
      <c r="B136" s="795"/>
      <c r="C136" s="796"/>
      <c r="D136" s="796"/>
      <c r="E136" s="796"/>
      <c r="F136" s="796"/>
      <c r="G136" s="1188"/>
      <c r="H136" s="626"/>
      <c r="I136" s="629"/>
      <c r="J136" s="632"/>
      <c r="K136" s="2833"/>
      <c r="L136" s="2834"/>
      <c r="M136" s="2834"/>
      <c r="N136" s="2834"/>
      <c r="O136" s="2834"/>
      <c r="P136" s="2834"/>
      <c r="Q136" s="2834"/>
      <c r="R136" s="2834"/>
      <c r="S136" s="2834"/>
      <c r="T136" s="2834"/>
      <c r="U136" s="2834"/>
      <c r="V136" s="2834"/>
      <c r="W136" s="2834"/>
      <c r="X136" s="2834"/>
      <c r="Y136" s="2834"/>
      <c r="Z136" s="2834"/>
      <c r="AA136" s="2834"/>
      <c r="AB136" s="2835"/>
    </row>
    <row r="137" spans="1:28" ht="14" customHeight="1" x14ac:dyDescent="0.3">
      <c r="A137" s="591"/>
      <c r="B137" s="1184"/>
      <c r="C137" s="1185"/>
      <c r="D137" s="1185"/>
      <c r="E137" s="1185"/>
      <c r="F137" s="1185"/>
      <c r="G137" s="1189"/>
      <c r="H137" s="627"/>
      <c r="I137" s="630"/>
      <c r="J137" s="633"/>
      <c r="K137" s="2836" t="s">
        <v>314</v>
      </c>
      <c r="L137" s="2837"/>
      <c r="M137" s="2837"/>
      <c r="N137" s="2837"/>
      <c r="O137" s="2837"/>
      <c r="P137" s="2837"/>
      <c r="Q137" s="2837"/>
      <c r="R137" s="2837"/>
      <c r="S137" s="2837"/>
      <c r="T137" s="2837"/>
      <c r="U137" s="2837"/>
      <c r="V137" s="2837"/>
      <c r="W137" s="2837"/>
      <c r="X137" s="2837"/>
      <c r="Y137" s="2837"/>
      <c r="Z137" s="2837"/>
      <c r="AA137" s="2837"/>
      <c r="AB137" s="2838"/>
    </row>
    <row r="138" spans="1:28" ht="14.5" x14ac:dyDescent="0.3">
      <c r="A138" s="591"/>
      <c r="B138" s="1181" t="s">
        <v>669</v>
      </c>
      <c r="C138" s="1182"/>
      <c r="D138" s="1182"/>
      <c r="E138" s="1182"/>
      <c r="F138" s="1182"/>
      <c r="G138" s="1187"/>
      <c r="H138" s="625">
        <v>404</v>
      </c>
      <c r="I138" s="628">
        <v>404</v>
      </c>
      <c r="J138" s="631">
        <v>1</v>
      </c>
      <c r="K138" s="2839"/>
      <c r="L138" s="2840"/>
      <c r="M138" s="2840"/>
      <c r="N138" s="2840"/>
      <c r="O138" s="2840"/>
      <c r="P138" s="2840"/>
      <c r="Q138" s="2840"/>
      <c r="R138" s="2840"/>
      <c r="S138" s="2840"/>
      <c r="T138" s="2840"/>
      <c r="U138" s="2840"/>
      <c r="V138" s="2840"/>
      <c r="W138" s="2840"/>
      <c r="X138" s="2840"/>
      <c r="Y138" s="2840"/>
      <c r="Z138" s="2840"/>
      <c r="AA138" s="2840"/>
      <c r="AB138" s="2841"/>
    </row>
    <row r="139" spans="1:28" ht="42" customHeight="1" x14ac:dyDescent="0.3">
      <c r="A139" s="591"/>
      <c r="B139" s="795"/>
      <c r="C139" s="796"/>
      <c r="D139" s="796"/>
      <c r="E139" s="796"/>
      <c r="F139" s="796"/>
      <c r="G139" s="1188"/>
      <c r="H139" s="626"/>
      <c r="I139" s="629"/>
      <c r="J139" s="632"/>
      <c r="K139" s="2833" t="s">
        <v>853</v>
      </c>
      <c r="L139" s="2834"/>
      <c r="M139" s="2834"/>
      <c r="N139" s="2834"/>
      <c r="O139" s="2834"/>
      <c r="P139" s="2834"/>
      <c r="Q139" s="2834"/>
      <c r="R139" s="2834"/>
      <c r="S139" s="2834"/>
      <c r="T139" s="2834"/>
      <c r="U139" s="2834"/>
      <c r="V139" s="2834"/>
      <c r="W139" s="2834"/>
      <c r="X139" s="2834"/>
      <c r="Y139" s="2834"/>
      <c r="Z139" s="2834"/>
      <c r="AA139" s="2834"/>
      <c r="AB139" s="2835"/>
    </row>
    <row r="140" spans="1:28" ht="14.5" x14ac:dyDescent="0.3">
      <c r="A140" s="591"/>
      <c r="B140" s="795"/>
      <c r="C140" s="796"/>
      <c r="D140" s="796"/>
      <c r="E140" s="796"/>
      <c r="F140" s="796"/>
      <c r="G140" s="1188"/>
      <c r="H140" s="626"/>
      <c r="I140" s="629"/>
      <c r="J140" s="632"/>
      <c r="K140" s="2830"/>
      <c r="L140" s="2831"/>
      <c r="M140" s="2831"/>
      <c r="N140" s="2831"/>
      <c r="O140" s="2831"/>
      <c r="P140" s="2831"/>
      <c r="Q140" s="2831"/>
      <c r="R140" s="2831"/>
      <c r="S140" s="2831"/>
      <c r="T140" s="2831"/>
      <c r="U140" s="2831"/>
      <c r="V140" s="2831"/>
      <c r="W140" s="2831"/>
      <c r="X140" s="2831"/>
      <c r="Y140" s="2831"/>
      <c r="Z140" s="2831"/>
      <c r="AA140" s="2831"/>
      <c r="AB140" s="2832"/>
    </row>
    <row r="141" spans="1:28" ht="14.5" x14ac:dyDescent="0.3">
      <c r="A141" s="591"/>
      <c r="B141" s="795"/>
      <c r="C141" s="796"/>
      <c r="D141" s="796"/>
      <c r="E141" s="796"/>
      <c r="F141" s="796"/>
      <c r="G141" s="1188"/>
      <c r="H141" s="626"/>
      <c r="I141" s="629"/>
      <c r="J141" s="632"/>
      <c r="K141" s="2830"/>
      <c r="L141" s="2831"/>
      <c r="M141" s="2831"/>
      <c r="N141" s="2831"/>
      <c r="O141" s="2831"/>
      <c r="P141" s="2831"/>
      <c r="Q141" s="2831"/>
      <c r="R141" s="2831"/>
      <c r="S141" s="2831"/>
      <c r="T141" s="2831"/>
      <c r="U141" s="2831"/>
      <c r="V141" s="2831"/>
      <c r="W141" s="2831"/>
      <c r="X141" s="2831"/>
      <c r="Y141" s="2831"/>
      <c r="Z141" s="2831"/>
      <c r="AA141" s="2831"/>
      <c r="AB141" s="2832"/>
    </row>
    <row r="142" spans="1:28" ht="14.5" x14ac:dyDescent="0.3">
      <c r="A142" s="591"/>
      <c r="B142" s="795"/>
      <c r="C142" s="796"/>
      <c r="D142" s="796"/>
      <c r="E142" s="796"/>
      <c r="F142" s="796"/>
      <c r="G142" s="1188"/>
      <c r="H142" s="626"/>
      <c r="I142" s="629"/>
      <c r="J142" s="632"/>
      <c r="K142" s="2830"/>
      <c r="L142" s="2831"/>
      <c r="M142" s="2831"/>
      <c r="N142" s="2831"/>
      <c r="O142" s="2831"/>
      <c r="P142" s="2831"/>
      <c r="Q142" s="2831"/>
      <c r="R142" s="2831"/>
      <c r="S142" s="2831"/>
      <c r="T142" s="2831"/>
      <c r="U142" s="2831"/>
      <c r="V142" s="2831"/>
      <c r="W142" s="2831"/>
      <c r="X142" s="2831"/>
      <c r="Y142" s="2831"/>
      <c r="Z142" s="2831"/>
      <c r="AA142" s="2831"/>
      <c r="AB142" s="2832"/>
    </row>
    <row r="143" spans="1:28" ht="14.5" x14ac:dyDescent="0.3">
      <c r="A143" s="591"/>
      <c r="B143" s="795"/>
      <c r="C143" s="796"/>
      <c r="D143" s="796"/>
      <c r="E143" s="796"/>
      <c r="F143" s="796"/>
      <c r="G143" s="1188"/>
      <c r="H143" s="626"/>
      <c r="I143" s="629"/>
      <c r="J143" s="632"/>
      <c r="K143" s="2830"/>
      <c r="L143" s="2831"/>
      <c r="M143" s="2831"/>
      <c r="N143" s="2831"/>
      <c r="O143" s="2831"/>
      <c r="P143" s="2831"/>
      <c r="Q143" s="2831"/>
      <c r="R143" s="2831"/>
      <c r="S143" s="2831"/>
      <c r="T143" s="2831"/>
      <c r="U143" s="2831"/>
      <c r="V143" s="2831"/>
      <c r="W143" s="2831"/>
      <c r="X143" s="2831"/>
      <c r="Y143" s="2831"/>
      <c r="Z143" s="2831"/>
      <c r="AA143" s="2831"/>
      <c r="AB143" s="2832"/>
    </row>
    <row r="144" spans="1:28" ht="14.5" x14ac:dyDescent="0.3">
      <c r="A144" s="591"/>
      <c r="B144" s="795"/>
      <c r="C144" s="796"/>
      <c r="D144" s="796"/>
      <c r="E144" s="796"/>
      <c r="F144" s="796"/>
      <c r="G144" s="1188"/>
      <c r="H144" s="626"/>
      <c r="I144" s="629"/>
      <c r="J144" s="632"/>
      <c r="K144" s="2830"/>
      <c r="L144" s="2831"/>
      <c r="M144" s="2831"/>
      <c r="N144" s="2831"/>
      <c r="O144" s="2831"/>
      <c r="P144" s="2831"/>
      <c r="Q144" s="2831"/>
      <c r="R144" s="2831"/>
      <c r="S144" s="2831"/>
      <c r="T144" s="2831"/>
      <c r="U144" s="2831"/>
      <c r="V144" s="2831"/>
      <c r="W144" s="2831"/>
      <c r="X144" s="2831"/>
      <c r="Y144" s="2831"/>
      <c r="Z144" s="2831"/>
      <c r="AA144" s="2831"/>
      <c r="AB144" s="2832"/>
    </row>
    <row r="145" spans="1:28" ht="14.5" x14ac:dyDescent="0.3">
      <c r="A145" s="591"/>
      <c r="B145" s="795"/>
      <c r="C145" s="796"/>
      <c r="D145" s="796"/>
      <c r="E145" s="796"/>
      <c r="F145" s="796"/>
      <c r="G145" s="1188"/>
      <c r="H145" s="626"/>
      <c r="I145" s="629"/>
      <c r="J145" s="632"/>
      <c r="K145" s="2830"/>
      <c r="L145" s="2831"/>
      <c r="M145" s="2831"/>
      <c r="N145" s="2831"/>
      <c r="O145" s="2831"/>
      <c r="P145" s="2831"/>
      <c r="Q145" s="2831"/>
      <c r="R145" s="2831"/>
      <c r="S145" s="2831"/>
      <c r="T145" s="2831"/>
      <c r="U145" s="2831"/>
      <c r="V145" s="2831"/>
      <c r="W145" s="2831"/>
      <c r="X145" s="2831"/>
      <c r="Y145" s="2831"/>
      <c r="Z145" s="2831"/>
      <c r="AA145" s="2831"/>
      <c r="AB145" s="2832"/>
    </row>
    <row r="146" spans="1:28" ht="14.5" x14ac:dyDescent="0.3">
      <c r="A146" s="591"/>
      <c r="B146" s="795"/>
      <c r="C146" s="796"/>
      <c r="D146" s="796"/>
      <c r="E146" s="796"/>
      <c r="F146" s="796"/>
      <c r="G146" s="1188"/>
      <c r="H146" s="626"/>
      <c r="I146" s="629"/>
      <c r="J146" s="632"/>
      <c r="K146" s="2830"/>
      <c r="L146" s="2831"/>
      <c r="M146" s="2831"/>
      <c r="N146" s="2831"/>
      <c r="O146" s="2831"/>
      <c r="P146" s="2831"/>
      <c r="Q146" s="2831"/>
      <c r="R146" s="2831"/>
      <c r="S146" s="2831"/>
      <c r="T146" s="2831"/>
      <c r="U146" s="2831"/>
      <c r="V146" s="2831"/>
      <c r="W146" s="2831"/>
      <c r="X146" s="2831"/>
      <c r="Y146" s="2831"/>
      <c r="Z146" s="2831"/>
      <c r="AA146" s="2831"/>
      <c r="AB146" s="2832"/>
    </row>
    <row r="147" spans="1:28" ht="14.5" x14ac:dyDescent="0.3">
      <c r="A147" s="591"/>
      <c r="B147" s="795"/>
      <c r="C147" s="796"/>
      <c r="D147" s="796"/>
      <c r="E147" s="796"/>
      <c r="F147" s="796"/>
      <c r="G147" s="1188"/>
      <c r="H147" s="626"/>
      <c r="I147" s="629"/>
      <c r="J147" s="632"/>
      <c r="K147" s="2830"/>
      <c r="L147" s="2831"/>
      <c r="M147" s="2831"/>
      <c r="N147" s="2831"/>
      <c r="O147" s="2831"/>
      <c r="P147" s="2831"/>
      <c r="Q147" s="2831"/>
      <c r="R147" s="2831"/>
      <c r="S147" s="2831"/>
      <c r="T147" s="2831"/>
      <c r="U147" s="2831"/>
      <c r="V147" s="2831"/>
      <c r="W147" s="2831"/>
      <c r="X147" s="2831"/>
      <c r="Y147" s="2831"/>
      <c r="Z147" s="2831"/>
      <c r="AA147" s="2831"/>
      <c r="AB147" s="2832"/>
    </row>
    <row r="148" spans="1:28" ht="14.5" x14ac:dyDescent="0.3">
      <c r="A148" s="591"/>
      <c r="B148" s="795"/>
      <c r="C148" s="796"/>
      <c r="D148" s="796"/>
      <c r="E148" s="796"/>
      <c r="F148" s="796"/>
      <c r="G148" s="1188"/>
      <c r="H148" s="626"/>
      <c r="I148" s="629"/>
      <c r="J148" s="632"/>
      <c r="K148" s="2830"/>
      <c r="L148" s="2831"/>
      <c r="M148" s="2831"/>
      <c r="N148" s="2831"/>
      <c r="O148" s="2831"/>
      <c r="P148" s="2831"/>
      <c r="Q148" s="2831"/>
      <c r="R148" s="2831"/>
      <c r="S148" s="2831"/>
      <c r="T148" s="2831"/>
      <c r="U148" s="2831"/>
      <c r="V148" s="2831"/>
      <c r="W148" s="2831"/>
      <c r="X148" s="2831"/>
      <c r="Y148" s="2831"/>
      <c r="Z148" s="2831"/>
      <c r="AA148" s="2831"/>
      <c r="AB148" s="2832"/>
    </row>
    <row r="149" spans="1:28" ht="14.5" x14ac:dyDescent="0.3">
      <c r="A149" s="591"/>
      <c r="B149" s="795"/>
      <c r="C149" s="796"/>
      <c r="D149" s="796"/>
      <c r="E149" s="796"/>
      <c r="F149" s="796"/>
      <c r="G149" s="1188"/>
      <c r="H149" s="626"/>
      <c r="I149" s="629"/>
      <c r="J149" s="632"/>
      <c r="K149" s="2830"/>
      <c r="L149" s="2831"/>
      <c r="M149" s="2831"/>
      <c r="N149" s="2831"/>
      <c r="O149" s="2831"/>
      <c r="P149" s="2831"/>
      <c r="Q149" s="2831"/>
      <c r="R149" s="2831"/>
      <c r="S149" s="2831"/>
      <c r="T149" s="2831"/>
      <c r="U149" s="2831"/>
      <c r="V149" s="2831"/>
      <c r="W149" s="2831"/>
      <c r="X149" s="2831"/>
      <c r="Y149" s="2831"/>
      <c r="Z149" s="2831"/>
      <c r="AA149" s="2831"/>
      <c r="AB149" s="2832"/>
    </row>
    <row r="150" spans="1:28" ht="14.5" x14ac:dyDescent="0.3">
      <c r="A150" s="591"/>
      <c r="B150" s="795"/>
      <c r="C150" s="796"/>
      <c r="D150" s="796"/>
      <c r="E150" s="796"/>
      <c r="F150" s="796"/>
      <c r="G150" s="1188"/>
      <c r="H150" s="626"/>
      <c r="I150" s="629"/>
      <c r="J150" s="632"/>
      <c r="K150" s="2830"/>
      <c r="L150" s="2831"/>
      <c r="M150" s="2831"/>
      <c r="N150" s="2831"/>
      <c r="O150" s="2831"/>
      <c r="P150" s="2831"/>
      <c r="Q150" s="2831"/>
      <c r="R150" s="2831"/>
      <c r="S150" s="2831"/>
      <c r="T150" s="2831"/>
      <c r="U150" s="2831"/>
      <c r="V150" s="2831"/>
      <c r="W150" s="2831"/>
      <c r="X150" s="2831"/>
      <c r="Y150" s="2831"/>
      <c r="Z150" s="2831"/>
      <c r="AA150" s="2831"/>
      <c r="AB150" s="2832"/>
    </row>
    <row r="151" spans="1:28" ht="14.5" x14ac:dyDescent="0.3">
      <c r="A151" s="591"/>
      <c r="B151" s="795"/>
      <c r="C151" s="796"/>
      <c r="D151" s="796"/>
      <c r="E151" s="796"/>
      <c r="F151" s="796"/>
      <c r="G151" s="1188"/>
      <c r="H151" s="626"/>
      <c r="I151" s="629"/>
      <c r="J151" s="632"/>
      <c r="K151" s="2830"/>
      <c r="L151" s="2831"/>
      <c r="M151" s="2831"/>
      <c r="N151" s="2831"/>
      <c r="O151" s="2831"/>
      <c r="P151" s="2831"/>
      <c r="Q151" s="2831"/>
      <c r="R151" s="2831"/>
      <c r="S151" s="2831"/>
      <c r="T151" s="2831"/>
      <c r="U151" s="2831"/>
      <c r="V151" s="2831"/>
      <c r="W151" s="2831"/>
      <c r="X151" s="2831"/>
      <c r="Y151" s="2831"/>
      <c r="Z151" s="2831"/>
      <c r="AA151" s="2831"/>
      <c r="AB151" s="2832"/>
    </row>
    <row r="152" spans="1:28" ht="14.5" x14ac:dyDescent="0.3">
      <c r="A152" s="591"/>
      <c r="B152" s="795"/>
      <c r="C152" s="796"/>
      <c r="D152" s="796"/>
      <c r="E152" s="796"/>
      <c r="F152" s="796"/>
      <c r="G152" s="1188"/>
      <c r="H152" s="626"/>
      <c r="I152" s="629"/>
      <c r="J152" s="632"/>
      <c r="K152" s="2830"/>
      <c r="L152" s="2831"/>
      <c r="M152" s="2831"/>
      <c r="N152" s="2831"/>
      <c r="O152" s="2831"/>
      <c r="P152" s="2831"/>
      <c r="Q152" s="2831"/>
      <c r="R152" s="2831"/>
      <c r="S152" s="2831"/>
      <c r="T152" s="2831"/>
      <c r="U152" s="2831"/>
      <c r="V152" s="2831"/>
      <c r="W152" s="2831"/>
      <c r="X152" s="2831"/>
      <c r="Y152" s="2831"/>
      <c r="Z152" s="2831"/>
      <c r="AA152" s="2831"/>
      <c r="AB152" s="2832"/>
    </row>
    <row r="153" spans="1:28" ht="14.5" x14ac:dyDescent="0.3">
      <c r="A153" s="591"/>
      <c r="B153" s="795"/>
      <c r="C153" s="796"/>
      <c r="D153" s="796"/>
      <c r="E153" s="796"/>
      <c r="F153" s="796"/>
      <c r="G153" s="1188"/>
      <c r="H153" s="626"/>
      <c r="I153" s="629"/>
      <c r="J153" s="632"/>
      <c r="K153" s="2830"/>
      <c r="L153" s="2831"/>
      <c r="M153" s="2831"/>
      <c r="N153" s="2831"/>
      <c r="O153" s="2831"/>
      <c r="P153" s="2831"/>
      <c r="Q153" s="2831"/>
      <c r="R153" s="2831"/>
      <c r="S153" s="2831"/>
      <c r="T153" s="2831"/>
      <c r="U153" s="2831"/>
      <c r="V153" s="2831"/>
      <c r="W153" s="2831"/>
      <c r="X153" s="2831"/>
      <c r="Y153" s="2831"/>
      <c r="Z153" s="2831"/>
      <c r="AA153" s="2831"/>
      <c r="AB153" s="2832"/>
    </row>
    <row r="154" spans="1:28" ht="56" customHeight="1" x14ac:dyDescent="0.3">
      <c r="A154" s="591"/>
      <c r="B154" s="795"/>
      <c r="C154" s="796"/>
      <c r="D154" s="796"/>
      <c r="E154" s="796"/>
      <c r="F154" s="796"/>
      <c r="G154" s="1188"/>
      <c r="H154" s="626"/>
      <c r="I154" s="629"/>
      <c r="J154" s="632"/>
      <c r="K154" s="2833" t="s">
        <v>854</v>
      </c>
      <c r="L154" s="2834"/>
      <c r="M154" s="2834"/>
      <c r="N154" s="2834"/>
      <c r="O154" s="2834"/>
      <c r="P154" s="2834"/>
      <c r="Q154" s="2834"/>
      <c r="R154" s="2834"/>
      <c r="S154" s="2834"/>
      <c r="T154" s="2834"/>
      <c r="U154" s="2834"/>
      <c r="V154" s="2834"/>
      <c r="W154" s="2834"/>
      <c r="X154" s="2834"/>
      <c r="Y154" s="2834"/>
      <c r="Z154" s="2834"/>
      <c r="AA154" s="2834"/>
      <c r="AB154" s="2835"/>
    </row>
    <row r="155" spans="1:28" ht="14" x14ac:dyDescent="0.3">
      <c r="A155" s="591"/>
      <c r="B155" s="795"/>
      <c r="C155" s="796"/>
      <c r="D155" s="796"/>
      <c r="E155" s="796"/>
      <c r="F155" s="796"/>
      <c r="G155" s="1188"/>
      <c r="H155" s="626"/>
      <c r="I155" s="629"/>
      <c r="J155" s="632"/>
      <c r="K155" s="2833"/>
      <c r="L155" s="2834"/>
      <c r="M155" s="2834"/>
      <c r="N155" s="2834"/>
      <c r="O155" s="2834"/>
      <c r="P155" s="2834"/>
      <c r="Q155" s="2834"/>
      <c r="R155" s="2834"/>
      <c r="S155" s="2834"/>
      <c r="T155" s="2834"/>
      <c r="U155" s="2834"/>
      <c r="V155" s="2834"/>
      <c r="W155" s="2834"/>
      <c r="X155" s="2834"/>
      <c r="Y155" s="2834"/>
      <c r="Z155" s="2834"/>
      <c r="AA155" s="2834"/>
      <c r="AB155" s="2835"/>
    </row>
    <row r="156" spans="1:28" ht="14" x14ac:dyDescent="0.3">
      <c r="A156" s="591"/>
      <c r="B156" s="795"/>
      <c r="C156" s="796"/>
      <c r="D156" s="796"/>
      <c r="E156" s="796"/>
      <c r="F156" s="796"/>
      <c r="G156" s="1188"/>
      <c r="H156" s="626"/>
      <c r="I156" s="629"/>
      <c r="J156" s="632"/>
      <c r="K156" s="2833"/>
      <c r="L156" s="2834"/>
      <c r="M156" s="2834"/>
      <c r="N156" s="2834"/>
      <c r="O156" s="2834"/>
      <c r="P156" s="2834"/>
      <c r="Q156" s="2834"/>
      <c r="R156" s="2834"/>
      <c r="S156" s="2834"/>
      <c r="T156" s="2834"/>
      <c r="U156" s="2834"/>
      <c r="V156" s="2834"/>
      <c r="W156" s="2834"/>
      <c r="X156" s="2834"/>
      <c r="Y156" s="2834"/>
      <c r="Z156" s="2834"/>
      <c r="AA156" s="2834"/>
      <c r="AB156" s="2835"/>
    </row>
    <row r="157" spans="1:28" ht="14.5" thickBot="1" x14ac:dyDescent="0.35">
      <c r="A157" s="591"/>
      <c r="B157" s="1184"/>
      <c r="C157" s="1185"/>
      <c r="D157" s="1185"/>
      <c r="E157" s="1185"/>
      <c r="F157" s="1185"/>
      <c r="G157" s="1189"/>
      <c r="H157" s="2128"/>
      <c r="I157" s="820"/>
      <c r="J157" s="821"/>
      <c r="K157" s="2836" t="s">
        <v>314</v>
      </c>
      <c r="L157" s="2837"/>
      <c r="M157" s="2837"/>
      <c r="N157" s="2837"/>
      <c r="O157" s="2837"/>
      <c r="P157" s="2837"/>
      <c r="Q157" s="2837"/>
      <c r="R157" s="2837"/>
      <c r="S157" s="2837"/>
      <c r="T157" s="2837"/>
      <c r="U157" s="2837"/>
      <c r="V157" s="2837"/>
      <c r="W157" s="2837"/>
      <c r="X157" s="2837"/>
      <c r="Y157" s="2837"/>
      <c r="Z157" s="2837"/>
      <c r="AA157" s="2837"/>
      <c r="AB157" s="2838"/>
    </row>
    <row r="158" spans="1:28" ht="15" thickBot="1" x14ac:dyDescent="0.4">
      <c r="A158" s="187"/>
      <c r="B158" s="661" t="s">
        <v>46</v>
      </c>
      <c r="C158" s="662"/>
      <c r="D158" s="662"/>
      <c r="E158" s="662"/>
      <c r="F158" s="662"/>
      <c r="G158" s="663"/>
      <c r="H158" s="227">
        <v>1986</v>
      </c>
      <c r="I158" s="227">
        <v>1986</v>
      </c>
      <c r="J158" s="228">
        <v>1</v>
      </c>
      <c r="K158" s="664"/>
      <c r="L158" s="665"/>
      <c r="M158" s="665"/>
      <c r="N158" s="665"/>
      <c r="O158" s="665"/>
      <c r="P158" s="665"/>
      <c r="Q158" s="665"/>
      <c r="R158" s="665"/>
      <c r="S158" s="665"/>
      <c r="T158" s="665"/>
      <c r="U158" s="665"/>
      <c r="V158" s="665"/>
      <c r="W158" s="665"/>
      <c r="X158" s="665"/>
      <c r="Y158" s="665"/>
      <c r="Z158" s="665"/>
      <c r="AA158" s="665"/>
      <c r="AB158" s="666"/>
    </row>
    <row r="159" spans="1:28" ht="15" thickBot="1" x14ac:dyDescent="0.4">
      <c r="A159" s="187"/>
      <c r="B159" s="486"/>
      <c r="C159" s="487"/>
      <c r="D159" s="487"/>
      <c r="E159" s="487"/>
      <c r="F159" s="487"/>
      <c r="G159" s="487"/>
      <c r="H159" s="487"/>
      <c r="I159" s="487"/>
      <c r="J159" s="487"/>
      <c r="K159" s="487"/>
      <c r="L159" s="487"/>
      <c r="M159" s="487"/>
      <c r="N159" s="487"/>
      <c r="O159" s="487"/>
      <c r="P159" s="487"/>
      <c r="Q159" s="487"/>
      <c r="R159" s="487"/>
      <c r="S159" s="487"/>
      <c r="T159" s="487"/>
      <c r="U159" s="487"/>
      <c r="V159" s="487"/>
      <c r="W159" s="487"/>
      <c r="X159" s="487"/>
      <c r="Y159" s="487"/>
      <c r="Z159" s="487"/>
      <c r="AA159" s="487"/>
      <c r="AB159" s="487"/>
    </row>
    <row r="160" spans="1:28" ht="15" thickBot="1" x14ac:dyDescent="0.4">
      <c r="A160" s="187"/>
      <c r="B160" s="500" t="s">
        <v>855</v>
      </c>
      <c r="C160" s="501"/>
      <c r="D160" s="501"/>
      <c r="E160" s="501"/>
      <c r="F160" s="501"/>
      <c r="G160" s="501"/>
      <c r="H160" s="501"/>
      <c r="I160" s="501"/>
      <c r="J160" s="501"/>
      <c r="K160" s="501"/>
      <c r="L160" s="501"/>
      <c r="M160" s="501"/>
      <c r="N160" s="501"/>
      <c r="O160" s="501"/>
      <c r="P160" s="501"/>
      <c r="Q160" s="501"/>
      <c r="R160" s="501"/>
      <c r="S160" s="501"/>
      <c r="T160" s="501"/>
      <c r="U160" s="501"/>
      <c r="V160" s="501"/>
      <c r="W160" s="501"/>
      <c r="X160" s="501"/>
      <c r="Y160" s="501"/>
      <c r="Z160" s="501"/>
      <c r="AA160" s="501"/>
      <c r="AB160" s="501"/>
    </row>
    <row r="161" spans="1:28" ht="14" x14ac:dyDescent="0.3">
      <c r="A161" s="229"/>
      <c r="B161" s="230"/>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c r="AA161" s="198"/>
      <c r="AB161" s="231"/>
    </row>
    <row r="162" spans="1:28" ht="14" x14ac:dyDescent="0.3">
      <c r="A162" s="229"/>
      <c r="B162" s="230"/>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c r="AA162" s="114"/>
      <c r="AB162" s="231"/>
    </row>
    <row r="163" spans="1:28" ht="14" x14ac:dyDescent="0.3">
      <c r="A163" s="229"/>
      <c r="B163" s="230"/>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4"/>
      <c r="Z163" s="114"/>
      <c r="AA163" s="114"/>
      <c r="AB163" s="231"/>
    </row>
    <row r="164" spans="1:28" ht="14" x14ac:dyDescent="0.3">
      <c r="A164" s="229"/>
      <c r="B164" s="230"/>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c r="Y164" s="114"/>
      <c r="Z164" s="114"/>
      <c r="AA164" s="114"/>
      <c r="AB164" s="231"/>
    </row>
    <row r="165" spans="1:28" ht="14" x14ac:dyDescent="0.3">
      <c r="A165" s="229"/>
      <c r="B165" s="230"/>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c r="AA165" s="114"/>
      <c r="AB165" s="231"/>
    </row>
    <row r="166" spans="1:28" ht="14" x14ac:dyDescent="0.3">
      <c r="A166" s="229"/>
      <c r="B166" s="230"/>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c r="AA166" s="114"/>
      <c r="AB166" s="231"/>
    </row>
    <row r="167" spans="1:28" ht="14" x14ac:dyDescent="0.3">
      <c r="A167" s="229"/>
      <c r="B167" s="230"/>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c r="Y167" s="114"/>
      <c r="Z167" s="114"/>
      <c r="AA167" s="114"/>
      <c r="AB167" s="231"/>
    </row>
    <row r="168" spans="1:28" ht="14" x14ac:dyDescent="0.3">
      <c r="A168" s="229"/>
      <c r="B168" s="230"/>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c r="Y168" s="114"/>
      <c r="Z168" s="114"/>
      <c r="AA168" s="114"/>
      <c r="AB168" s="231"/>
    </row>
    <row r="169" spans="1:28" ht="14" x14ac:dyDescent="0.3">
      <c r="A169" s="229"/>
      <c r="B169" s="230"/>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c r="Y169" s="114"/>
      <c r="Z169" s="114"/>
      <c r="AA169" s="114"/>
      <c r="AB169" s="231"/>
    </row>
    <row r="170" spans="1:28" ht="14.5" thickBot="1" x14ac:dyDescent="0.35">
      <c r="A170" s="229"/>
      <c r="B170" s="230"/>
      <c r="C170" s="232"/>
      <c r="D170" s="232"/>
      <c r="E170" s="232"/>
      <c r="F170" s="232"/>
      <c r="G170" s="232"/>
      <c r="H170" s="232"/>
      <c r="I170" s="232"/>
      <c r="J170" s="232"/>
      <c r="K170" s="232"/>
      <c r="L170" s="232"/>
      <c r="M170" s="232"/>
      <c r="N170" s="232"/>
      <c r="O170" s="232"/>
      <c r="P170" s="232"/>
      <c r="Q170" s="232"/>
      <c r="R170" s="232"/>
      <c r="S170" s="232"/>
      <c r="T170" s="232"/>
      <c r="U170" s="232"/>
      <c r="V170" s="232"/>
      <c r="W170" s="232"/>
      <c r="X170" s="232"/>
      <c r="Y170" s="232"/>
      <c r="Z170" s="232"/>
      <c r="AA170" s="232"/>
      <c r="AB170" s="231"/>
    </row>
    <row r="171" spans="1:28" ht="15" thickBot="1" x14ac:dyDescent="0.4">
      <c r="A171" s="115"/>
      <c r="B171" s="486"/>
      <c r="C171" s="487"/>
      <c r="D171" s="487"/>
      <c r="E171" s="487"/>
      <c r="F171" s="487"/>
      <c r="G171" s="487"/>
      <c r="H171" s="487"/>
      <c r="I171" s="487"/>
      <c r="J171" s="487"/>
      <c r="K171" s="487"/>
      <c r="L171" s="487"/>
      <c r="M171" s="487"/>
      <c r="N171" s="487"/>
      <c r="O171" s="487"/>
      <c r="P171" s="487"/>
      <c r="Q171" s="487"/>
      <c r="R171" s="487"/>
      <c r="S171" s="487"/>
      <c r="T171" s="487"/>
      <c r="U171" s="487"/>
      <c r="V171" s="487"/>
      <c r="W171" s="487"/>
      <c r="X171" s="487"/>
      <c r="Y171" s="487"/>
      <c r="Z171" s="487"/>
      <c r="AA171" s="487"/>
      <c r="AB171" s="487"/>
    </row>
    <row r="172" spans="1:28" ht="14.5" customHeight="1" x14ac:dyDescent="0.3">
      <c r="A172" s="671"/>
      <c r="B172" s="672" t="s">
        <v>41</v>
      </c>
      <c r="C172" s="673"/>
      <c r="D172" s="673"/>
      <c r="E172" s="673"/>
      <c r="F172" s="673"/>
      <c r="G172" s="674"/>
      <c r="H172" s="678" t="s">
        <v>595</v>
      </c>
      <c r="I172" s="674"/>
      <c r="J172" s="678" t="s">
        <v>595</v>
      </c>
      <c r="K172" s="673"/>
      <c r="L172" s="673"/>
      <c r="M172" s="674"/>
      <c r="N172" s="678" t="s">
        <v>49</v>
      </c>
      <c r="O172" s="673"/>
      <c r="P172" s="673"/>
      <c r="Q172" s="673"/>
      <c r="R172" s="673"/>
      <c r="S172" s="673"/>
      <c r="T172" s="673"/>
      <c r="U172" s="674"/>
      <c r="V172" s="680" t="s">
        <v>50</v>
      </c>
      <c r="W172" s="681"/>
      <c r="X172" s="681"/>
      <c r="Y172" s="681"/>
      <c r="Z172" s="681"/>
      <c r="AA172" s="681"/>
      <c r="AB172" s="682"/>
    </row>
    <row r="173" spans="1:28" ht="14.5" customHeight="1" x14ac:dyDescent="0.3">
      <c r="A173" s="671"/>
      <c r="B173" s="675"/>
      <c r="C173" s="676"/>
      <c r="D173" s="676"/>
      <c r="E173" s="676"/>
      <c r="F173" s="676"/>
      <c r="G173" s="677"/>
      <c r="H173" s="679" t="s">
        <v>816</v>
      </c>
      <c r="I173" s="677"/>
      <c r="J173" s="679" t="s">
        <v>596</v>
      </c>
      <c r="K173" s="676"/>
      <c r="L173" s="676"/>
      <c r="M173" s="677"/>
      <c r="N173" s="679"/>
      <c r="O173" s="676"/>
      <c r="P173" s="676"/>
      <c r="Q173" s="676"/>
      <c r="R173" s="676"/>
      <c r="S173" s="676"/>
      <c r="T173" s="676"/>
      <c r="U173" s="677"/>
      <c r="V173" s="683"/>
      <c r="W173" s="684"/>
      <c r="X173" s="684"/>
      <c r="Y173" s="684"/>
      <c r="Z173" s="684"/>
      <c r="AA173" s="684"/>
      <c r="AB173" s="685"/>
    </row>
    <row r="174" spans="1:28" ht="43.5" customHeight="1" x14ac:dyDescent="0.35">
      <c r="A174" s="115"/>
      <c r="B174" s="760" t="s">
        <v>664</v>
      </c>
      <c r="C174" s="761"/>
      <c r="D174" s="761"/>
      <c r="E174" s="761"/>
      <c r="F174" s="761"/>
      <c r="G174" s="762"/>
      <c r="H174" s="2335">
        <v>1</v>
      </c>
      <c r="I174" s="2336"/>
      <c r="J174" s="763">
        <v>1</v>
      </c>
      <c r="K174" s="765"/>
      <c r="L174" s="765"/>
      <c r="M174" s="764"/>
      <c r="N174" s="766" t="s">
        <v>670</v>
      </c>
      <c r="O174" s="767"/>
      <c r="P174" s="767"/>
      <c r="Q174" s="767"/>
      <c r="R174" s="767"/>
      <c r="S174" s="767"/>
      <c r="T174" s="767"/>
      <c r="U174" s="768"/>
      <c r="V174" s="693" t="s">
        <v>671</v>
      </c>
      <c r="W174" s="694"/>
      <c r="X174" s="694"/>
      <c r="Y174" s="694"/>
      <c r="Z174" s="694"/>
      <c r="AA174" s="694"/>
      <c r="AB174" s="695"/>
    </row>
    <row r="175" spans="1:28" ht="43.5" customHeight="1" x14ac:dyDescent="0.35">
      <c r="A175" s="115"/>
      <c r="B175" s="760" t="s">
        <v>665</v>
      </c>
      <c r="C175" s="761"/>
      <c r="D175" s="761"/>
      <c r="E175" s="761"/>
      <c r="F175" s="761"/>
      <c r="G175" s="762"/>
      <c r="H175" s="2335">
        <v>1</v>
      </c>
      <c r="I175" s="2336"/>
      <c r="J175" s="763">
        <v>1</v>
      </c>
      <c r="K175" s="765"/>
      <c r="L175" s="765"/>
      <c r="M175" s="764"/>
      <c r="N175" s="766" t="s">
        <v>670</v>
      </c>
      <c r="O175" s="767"/>
      <c r="P175" s="767"/>
      <c r="Q175" s="767"/>
      <c r="R175" s="767"/>
      <c r="S175" s="767"/>
      <c r="T175" s="767"/>
      <c r="U175" s="768"/>
      <c r="V175" s="693" t="s">
        <v>671</v>
      </c>
      <c r="W175" s="694"/>
      <c r="X175" s="694"/>
      <c r="Y175" s="694"/>
      <c r="Z175" s="694"/>
      <c r="AA175" s="694"/>
      <c r="AB175" s="695"/>
    </row>
    <row r="176" spans="1:28" ht="43.5" customHeight="1" x14ac:dyDescent="0.35">
      <c r="A176" s="115"/>
      <c r="B176" s="760" t="s">
        <v>666</v>
      </c>
      <c r="C176" s="761"/>
      <c r="D176" s="761"/>
      <c r="E176" s="761"/>
      <c r="F176" s="761"/>
      <c r="G176" s="762"/>
      <c r="H176" s="2335">
        <v>1</v>
      </c>
      <c r="I176" s="2336"/>
      <c r="J176" s="763">
        <v>1</v>
      </c>
      <c r="K176" s="765"/>
      <c r="L176" s="765"/>
      <c r="M176" s="764"/>
      <c r="N176" s="766" t="s">
        <v>670</v>
      </c>
      <c r="O176" s="767"/>
      <c r="P176" s="767"/>
      <c r="Q176" s="767"/>
      <c r="R176" s="767"/>
      <c r="S176" s="767"/>
      <c r="T176" s="767"/>
      <c r="U176" s="768"/>
      <c r="V176" s="693" t="s">
        <v>671</v>
      </c>
      <c r="W176" s="694"/>
      <c r="X176" s="694"/>
      <c r="Y176" s="694"/>
      <c r="Z176" s="694"/>
      <c r="AA176" s="694"/>
      <c r="AB176" s="695"/>
    </row>
    <row r="177" spans="1:28" ht="43.5" customHeight="1" x14ac:dyDescent="0.35">
      <c r="A177" s="115"/>
      <c r="B177" s="760" t="s">
        <v>667</v>
      </c>
      <c r="C177" s="761"/>
      <c r="D177" s="761"/>
      <c r="E177" s="761"/>
      <c r="F177" s="761"/>
      <c r="G177" s="762"/>
      <c r="H177" s="2827">
        <v>1</v>
      </c>
      <c r="I177" s="2828"/>
      <c r="J177" s="2827">
        <v>1</v>
      </c>
      <c r="K177" s="2829"/>
      <c r="L177" s="2829"/>
      <c r="M177" s="2828"/>
      <c r="N177" s="766" t="s">
        <v>670</v>
      </c>
      <c r="O177" s="767"/>
      <c r="P177" s="767"/>
      <c r="Q177" s="767"/>
      <c r="R177" s="767"/>
      <c r="S177" s="767"/>
      <c r="T177" s="767"/>
      <c r="U177" s="768"/>
      <c r="V177" s="693" t="s">
        <v>671</v>
      </c>
      <c r="W177" s="694"/>
      <c r="X177" s="694"/>
      <c r="Y177" s="694"/>
      <c r="Z177" s="694"/>
      <c r="AA177" s="694"/>
      <c r="AB177" s="695"/>
    </row>
    <row r="178" spans="1:28" ht="43.5" customHeight="1" x14ac:dyDescent="0.35">
      <c r="A178" s="115"/>
      <c r="B178" s="760" t="s">
        <v>668</v>
      </c>
      <c r="C178" s="761"/>
      <c r="D178" s="761"/>
      <c r="E178" s="761"/>
      <c r="F178" s="761"/>
      <c r="G178" s="762"/>
      <c r="H178" s="763">
        <v>1</v>
      </c>
      <c r="I178" s="764"/>
      <c r="J178" s="763">
        <v>1</v>
      </c>
      <c r="K178" s="765"/>
      <c r="L178" s="765"/>
      <c r="M178" s="764"/>
      <c r="N178" s="766" t="s">
        <v>670</v>
      </c>
      <c r="O178" s="767"/>
      <c r="P178" s="767"/>
      <c r="Q178" s="767"/>
      <c r="R178" s="767"/>
      <c r="S178" s="767"/>
      <c r="T178" s="767"/>
      <c r="U178" s="768"/>
      <c r="V178" s="693" t="s">
        <v>671</v>
      </c>
      <c r="W178" s="694"/>
      <c r="X178" s="694"/>
      <c r="Y178" s="694"/>
      <c r="Z178" s="694"/>
      <c r="AA178" s="694"/>
      <c r="AB178" s="695"/>
    </row>
    <row r="179" spans="1:28" ht="43.5" customHeight="1" thickBot="1" x14ac:dyDescent="0.4">
      <c r="A179" s="115"/>
      <c r="B179" s="750" t="s">
        <v>669</v>
      </c>
      <c r="C179" s="751"/>
      <c r="D179" s="751"/>
      <c r="E179" s="751"/>
      <c r="F179" s="751"/>
      <c r="G179" s="752"/>
      <c r="H179" s="753">
        <v>1</v>
      </c>
      <c r="I179" s="754"/>
      <c r="J179" s="753">
        <v>1</v>
      </c>
      <c r="K179" s="755"/>
      <c r="L179" s="755"/>
      <c r="M179" s="754"/>
      <c r="N179" s="756" t="s">
        <v>670</v>
      </c>
      <c r="O179" s="757"/>
      <c r="P179" s="757"/>
      <c r="Q179" s="757"/>
      <c r="R179" s="757"/>
      <c r="S179" s="757"/>
      <c r="T179" s="757"/>
      <c r="U179" s="758"/>
      <c r="V179" s="2530" t="s">
        <v>671</v>
      </c>
      <c r="W179" s="2531"/>
      <c r="X179" s="2531"/>
      <c r="Y179" s="2531"/>
      <c r="Z179" s="2531"/>
      <c r="AA179" s="2531"/>
      <c r="AB179" s="2532"/>
    </row>
    <row r="180" spans="1:28" ht="15" thickBot="1" x14ac:dyDescent="0.4">
      <c r="A180" s="115"/>
      <c r="B180" s="503"/>
      <c r="C180" s="504"/>
      <c r="D180" s="504"/>
      <c r="E180" s="504"/>
      <c r="F180" s="504"/>
      <c r="G180" s="504"/>
      <c r="H180" s="504"/>
      <c r="I180" s="504"/>
      <c r="J180" s="504"/>
      <c r="K180" s="504"/>
      <c r="L180" s="504"/>
      <c r="M180" s="504"/>
      <c r="N180" s="504"/>
      <c r="O180" s="504"/>
      <c r="P180" s="504"/>
      <c r="Q180" s="504"/>
      <c r="R180" s="504"/>
      <c r="S180" s="504"/>
      <c r="T180" s="504"/>
      <c r="U180" s="504"/>
      <c r="V180" s="504"/>
      <c r="W180" s="504"/>
      <c r="X180" s="504"/>
      <c r="Y180" s="504"/>
      <c r="Z180" s="504"/>
      <c r="AA180" s="504"/>
      <c r="AB180" s="504"/>
    </row>
    <row r="181" spans="1:28" ht="28.5" customHeight="1" x14ac:dyDescent="0.35">
      <c r="A181" s="115"/>
      <c r="B181" s="714" t="s">
        <v>856</v>
      </c>
      <c r="C181" s="715"/>
      <c r="D181" s="715"/>
      <c r="E181" s="715"/>
      <c r="F181" s="715"/>
      <c r="G181" s="715"/>
      <c r="H181" s="715" t="s">
        <v>857</v>
      </c>
      <c r="I181" s="715"/>
      <c r="J181" s="715"/>
      <c r="K181" s="715"/>
      <c r="L181" s="715"/>
      <c r="M181" s="715"/>
      <c r="N181" s="715"/>
      <c r="O181" s="715"/>
      <c r="P181" s="715"/>
      <c r="Q181" s="715"/>
      <c r="R181" s="718"/>
      <c r="S181" s="714" t="s">
        <v>858</v>
      </c>
      <c r="T181" s="715"/>
      <c r="U181" s="715"/>
      <c r="V181" s="715"/>
      <c r="W181" s="715"/>
      <c r="X181" s="715"/>
      <c r="Y181" s="715"/>
      <c r="Z181" s="715"/>
      <c r="AA181" s="715"/>
      <c r="AB181" s="715"/>
    </row>
    <row r="182" spans="1:28" ht="15" thickBot="1" x14ac:dyDescent="0.4">
      <c r="A182" s="115"/>
      <c r="B182" s="716"/>
      <c r="C182" s="717"/>
      <c r="D182" s="717"/>
      <c r="E182" s="717"/>
      <c r="F182" s="717"/>
      <c r="G182" s="717"/>
      <c r="H182" s="717"/>
      <c r="I182" s="717"/>
      <c r="J182" s="717"/>
      <c r="K182" s="717"/>
      <c r="L182" s="717"/>
      <c r="M182" s="717"/>
      <c r="N182" s="717"/>
      <c r="O182" s="717"/>
      <c r="P182" s="717"/>
      <c r="Q182" s="717"/>
      <c r="R182" s="719"/>
      <c r="S182" s="716"/>
      <c r="T182" s="717"/>
      <c r="U182" s="717"/>
      <c r="V182" s="717"/>
      <c r="W182" s="717"/>
      <c r="X182" s="717"/>
      <c r="Y182" s="717"/>
      <c r="Z182" s="717"/>
      <c r="AA182" s="717"/>
      <c r="AB182" s="717"/>
    </row>
    <row r="183" spans="1:28" ht="29" customHeight="1" thickBot="1" x14ac:dyDescent="0.4">
      <c r="A183" s="115"/>
      <c r="B183" s="720">
        <v>1</v>
      </c>
      <c r="C183" s="721"/>
      <c r="D183" s="721"/>
      <c r="E183" s="721"/>
      <c r="F183" s="721"/>
      <c r="G183" s="722"/>
      <c r="H183" s="773" t="s">
        <v>859</v>
      </c>
      <c r="I183" s="774"/>
      <c r="J183" s="774"/>
      <c r="K183" s="774"/>
      <c r="L183" s="774"/>
      <c r="M183" s="774"/>
      <c r="N183" s="774"/>
      <c r="O183" s="774"/>
      <c r="P183" s="774"/>
      <c r="Q183" s="774"/>
      <c r="R183" s="775"/>
      <c r="S183" s="1248" t="s">
        <v>860</v>
      </c>
      <c r="T183" s="1249"/>
      <c r="U183" s="1249"/>
      <c r="V183" s="1249"/>
      <c r="W183" s="1249"/>
      <c r="X183" s="1249"/>
      <c r="Y183" s="1249"/>
      <c r="Z183" s="1249"/>
      <c r="AA183" s="1249"/>
      <c r="AB183" s="1249"/>
    </row>
    <row r="184" spans="1:28" ht="15" thickBot="1" x14ac:dyDescent="0.4">
      <c r="A184" s="115"/>
      <c r="B184" s="700"/>
      <c r="C184" s="701"/>
      <c r="D184" s="701"/>
      <c r="E184" s="701"/>
      <c r="F184" s="701"/>
      <c r="G184" s="701"/>
      <c r="H184" s="701"/>
      <c r="I184" s="701"/>
      <c r="J184" s="701"/>
      <c r="K184" s="701"/>
      <c r="L184" s="701"/>
      <c r="M184" s="701"/>
      <c r="N184" s="701"/>
      <c r="O184" s="701"/>
      <c r="P184" s="701"/>
      <c r="Q184" s="701"/>
      <c r="R184" s="701"/>
      <c r="S184" s="701"/>
      <c r="T184" s="701"/>
      <c r="U184" s="701"/>
      <c r="V184" s="701"/>
      <c r="W184" s="701"/>
      <c r="X184" s="701"/>
      <c r="Y184" s="701"/>
      <c r="Z184" s="701"/>
      <c r="AA184" s="701"/>
      <c r="AB184" s="701"/>
    </row>
    <row r="185" spans="1:28" ht="14.5" customHeight="1" x14ac:dyDescent="0.35">
      <c r="A185" s="115"/>
      <c r="B185" s="702" t="s">
        <v>861</v>
      </c>
      <c r="C185" s="703"/>
      <c r="D185" s="703"/>
      <c r="E185" s="703"/>
      <c r="F185" s="703"/>
      <c r="G185" s="703"/>
      <c r="H185" s="704"/>
      <c r="I185" s="708" t="s">
        <v>862</v>
      </c>
      <c r="J185" s="709"/>
      <c r="K185" s="709"/>
      <c r="L185" s="709"/>
      <c r="M185" s="709"/>
      <c r="N185" s="709"/>
      <c r="O185" s="709"/>
      <c r="P185" s="710"/>
      <c r="Q185" s="702" t="s">
        <v>863</v>
      </c>
      <c r="R185" s="703"/>
      <c r="S185" s="703"/>
      <c r="T185" s="703"/>
      <c r="U185" s="704"/>
      <c r="V185" s="769" t="s">
        <v>864</v>
      </c>
      <c r="W185" s="770"/>
      <c r="X185" s="770"/>
      <c r="Y185" s="770"/>
      <c r="Z185" s="770"/>
      <c r="AA185" s="770"/>
      <c r="AB185" s="770"/>
    </row>
    <row r="186" spans="1:28" ht="14.5" x14ac:dyDescent="0.35">
      <c r="A186" s="115"/>
      <c r="B186" s="705"/>
      <c r="C186" s="706"/>
      <c r="D186" s="706"/>
      <c r="E186" s="706"/>
      <c r="F186" s="706"/>
      <c r="G186" s="706"/>
      <c r="H186" s="707"/>
      <c r="I186" s="711"/>
      <c r="J186" s="712"/>
      <c r="K186" s="712"/>
      <c r="L186" s="712"/>
      <c r="M186" s="712"/>
      <c r="N186" s="712"/>
      <c r="O186" s="712"/>
      <c r="P186" s="713"/>
      <c r="Q186" s="705"/>
      <c r="R186" s="706"/>
      <c r="S186" s="706"/>
      <c r="T186" s="706"/>
      <c r="U186" s="707"/>
      <c r="V186" s="771"/>
      <c r="W186" s="772"/>
      <c r="X186" s="772"/>
      <c r="Y186" s="772"/>
      <c r="Z186" s="772"/>
      <c r="AA186" s="772"/>
      <c r="AB186" s="772"/>
    </row>
    <row r="187" spans="1:28" ht="14.5" x14ac:dyDescent="0.35">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row>
    <row r="188" spans="1:28" ht="14.5" x14ac:dyDescent="0.35">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row>
    <row r="189" spans="1:28" ht="14.5" x14ac:dyDescent="0.35">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row>
    <row r="190" spans="1:28" ht="14.5" x14ac:dyDescent="0.35">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row>
    <row r="191" spans="1:28" ht="14.5" x14ac:dyDescent="0.35">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row>
    <row r="192" spans="1:28" ht="14.5" x14ac:dyDescent="0.35">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row>
    <row r="193" spans="1:28" ht="14.5" x14ac:dyDescent="0.35">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row>
    <row r="194" spans="1:28" ht="14.5" x14ac:dyDescent="0.35">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row>
    <row r="195" spans="1:28" ht="14.5" x14ac:dyDescent="0.35">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row>
    <row r="196" spans="1:28" ht="14.5" x14ac:dyDescent="0.35">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row>
    <row r="197" spans="1:28" ht="14.5" x14ac:dyDescent="0.35">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row>
    <row r="198" spans="1:28" ht="14.5" x14ac:dyDescent="0.35">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row>
    <row r="199" spans="1:28" ht="14.5" x14ac:dyDescent="0.35">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row>
    <row r="200" spans="1:28" ht="14.5" x14ac:dyDescent="0.35">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row>
    <row r="201" spans="1:28" ht="14.5" x14ac:dyDescent="0.35">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row>
    <row r="202" spans="1:28" ht="14.5" x14ac:dyDescent="0.35">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row>
    <row r="203" spans="1:28" ht="14.5" x14ac:dyDescent="0.35">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row>
    <row r="204" spans="1:28" ht="14.5" x14ac:dyDescent="0.35">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row>
    <row r="205" spans="1:28" ht="14.5" x14ac:dyDescent="0.35">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row>
    <row r="206" spans="1:28" ht="14.5" x14ac:dyDescent="0.35">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row>
    <row r="207" spans="1:28" ht="14.5" x14ac:dyDescent="0.35">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row>
    <row r="208" spans="1:28" ht="14.5" x14ac:dyDescent="0.35">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row>
    <row r="209" spans="1:28" ht="14.5" x14ac:dyDescent="0.35">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row>
    <row r="210" spans="1:28" ht="14.5" x14ac:dyDescent="0.35">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row>
    <row r="211" spans="1:28" ht="14.5" x14ac:dyDescent="0.35">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row>
  </sheetData>
  <mergeCells count="285">
    <mergeCell ref="B42:AB42"/>
    <mergeCell ref="B43:AB43"/>
    <mergeCell ref="B44:G44"/>
    <mergeCell ref="K44:AB44"/>
    <mergeCell ref="AD18:AM18"/>
    <mergeCell ref="B13:AB13"/>
    <mergeCell ref="B14:H15"/>
    <mergeCell ref="I14:U15"/>
    <mergeCell ref="V14:AB14"/>
    <mergeCell ref="V15:AB15"/>
    <mergeCell ref="B27:AB27"/>
    <mergeCell ref="B28:G28"/>
    <mergeCell ref="H28:J28"/>
    <mergeCell ref="K28:T28"/>
    <mergeCell ref="U28:AB28"/>
    <mergeCell ref="B16:AB16"/>
    <mergeCell ref="B17:H17"/>
    <mergeCell ref="I17:AB17"/>
    <mergeCell ref="B18:AB18"/>
    <mergeCell ref="B29:AB29"/>
    <mergeCell ref="B30:H30"/>
    <mergeCell ref="I30:AB30"/>
    <mergeCell ref="B31:AB31"/>
    <mergeCell ref="B10:AB10"/>
    <mergeCell ref="B11:H12"/>
    <mergeCell ref="I11:P12"/>
    <mergeCell ref="Q11:U11"/>
    <mergeCell ref="V11:Y11"/>
    <mergeCell ref="Z11:AB11"/>
    <mergeCell ref="Q12:U12"/>
    <mergeCell ref="V12:Y12"/>
    <mergeCell ref="Z12:AB12"/>
    <mergeCell ref="B1:D1"/>
    <mergeCell ref="E1:G1"/>
    <mergeCell ref="B5:AB5"/>
    <mergeCell ref="B6:H7"/>
    <mergeCell ref="I6:I7"/>
    <mergeCell ref="J6:K7"/>
    <mergeCell ref="L6:AB7"/>
    <mergeCell ref="B8:AB8"/>
    <mergeCell ref="B9:H9"/>
    <mergeCell ref="I9:AB9"/>
    <mergeCell ref="B2:G4"/>
    <mergeCell ref="H2:AB2"/>
    <mergeCell ref="H3:O3"/>
    <mergeCell ref="P3:AB3"/>
    <mergeCell ref="H4:AB4"/>
    <mergeCell ref="A19:A26"/>
    <mergeCell ref="B19:H26"/>
    <mergeCell ref="I19:AB19"/>
    <mergeCell ref="I20:AB20"/>
    <mergeCell ref="I21:AB21"/>
    <mergeCell ref="I22:AB22"/>
    <mergeCell ref="I23:AB23"/>
    <mergeCell ref="I24:AB24"/>
    <mergeCell ref="I25:AB25"/>
    <mergeCell ref="I26:AB26"/>
    <mergeCell ref="B32:L32"/>
    <mergeCell ref="N32:AB32"/>
    <mergeCell ref="B33:M33"/>
    <mergeCell ref="N33:AB33"/>
    <mergeCell ref="B34:AB34"/>
    <mergeCell ref="M35:W35"/>
    <mergeCell ref="X35:AB35"/>
    <mergeCell ref="A36:A37"/>
    <mergeCell ref="M36:W36"/>
    <mergeCell ref="M37:W37"/>
    <mergeCell ref="X36:AB37"/>
    <mergeCell ref="B35:H37"/>
    <mergeCell ref="I35:L37"/>
    <mergeCell ref="B38:AB38"/>
    <mergeCell ref="B39:J41"/>
    <mergeCell ref="K39:R39"/>
    <mergeCell ref="S39:W39"/>
    <mergeCell ref="X39:AB39"/>
    <mergeCell ref="K40:N40"/>
    <mergeCell ref="O40:R40"/>
    <mergeCell ref="S40:T40"/>
    <mergeCell ref="U40:W40"/>
    <mergeCell ref="X40:Y40"/>
    <mergeCell ref="Z40:AB40"/>
    <mergeCell ref="K41:N41"/>
    <mergeCell ref="O41:R41"/>
    <mergeCell ref="S41:T41"/>
    <mergeCell ref="U41:W41"/>
    <mergeCell ref="X41:Y41"/>
    <mergeCell ref="Z41:AB41"/>
    <mergeCell ref="A45:A61"/>
    <mergeCell ref="B45:G61"/>
    <mergeCell ref="H45:H61"/>
    <mergeCell ref="I45:I61"/>
    <mergeCell ref="J45:J61"/>
    <mergeCell ref="K45:AB45"/>
    <mergeCell ref="K46:AB46"/>
    <mergeCell ref="K47:AB47"/>
    <mergeCell ref="K48:AB48"/>
    <mergeCell ref="K49:AB49"/>
    <mergeCell ref="K50:AB50"/>
    <mergeCell ref="K51:AB51"/>
    <mergeCell ref="K52:AB52"/>
    <mergeCell ref="K53:AB53"/>
    <mergeCell ref="K54:AB54"/>
    <mergeCell ref="K55:AB55"/>
    <mergeCell ref="K56:AB56"/>
    <mergeCell ref="K57:AB57"/>
    <mergeCell ref="K58:AB58"/>
    <mergeCell ref="K59:AB59"/>
    <mergeCell ref="K60:AB60"/>
    <mergeCell ref="K61:AB61"/>
    <mergeCell ref="H62:H81"/>
    <mergeCell ref="I62:I81"/>
    <mergeCell ref="J62:J81"/>
    <mergeCell ref="K62:AB62"/>
    <mergeCell ref="K63:AB63"/>
    <mergeCell ref="K64:AB64"/>
    <mergeCell ref="K65:AB65"/>
    <mergeCell ref="K66:AB66"/>
    <mergeCell ref="K67:AB67"/>
    <mergeCell ref="K68:AB68"/>
    <mergeCell ref="K69:AB69"/>
    <mergeCell ref="K70:AB70"/>
    <mergeCell ref="K71:AB71"/>
    <mergeCell ref="K72:AB72"/>
    <mergeCell ref="K73:AB73"/>
    <mergeCell ref="K74:AB74"/>
    <mergeCell ref="K75:AB75"/>
    <mergeCell ref="K76:AB76"/>
    <mergeCell ref="K77:AB77"/>
    <mergeCell ref="K78:AB78"/>
    <mergeCell ref="K79:AB79"/>
    <mergeCell ref="K80:AB80"/>
    <mergeCell ref="K81:AB81"/>
    <mergeCell ref="A82:A97"/>
    <mergeCell ref="B82:G97"/>
    <mergeCell ref="H82:H97"/>
    <mergeCell ref="I82:I97"/>
    <mergeCell ref="J82:J97"/>
    <mergeCell ref="K82:AB82"/>
    <mergeCell ref="K83:AB83"/>
    <mergeCell ref="K84:AB84"/>
    <mergeCell ref="K85:AB85"/>
    <mergeCell ref="K86:AB86"/>
    <mergeCell ref="K87:AB87"/>
    <mergeCell ref="K88:AB88"/>
    <mergeCell ref="K89:AB89"/>
    <mergeCell ref="K90:AB90"/>
    <mergeCell ref="K91:AB91"/>
    <mergeCell ref="K92:AB92"/>
    <mergeCell ref="K93:AB93"/>
    <mergeCell ref="K94:AB94"/>
    <mergeCell ref="K95:AB95"/>
    <mergeCell ref="K96:AB96"/>
    <mergeCell ref="K97:AB97"/>
    <mergeCell ref="A62:A81"/>
    <mergeCell ref="B62:G81"/>
    <mergeCell ref="A98:A117"/>
    <mergeCell ref="B98:G117"/>
    <mergeCell ref="H98:H117"/>
    <mergeCell ref="I98:I117"/>
    <mergeCell ref="J98:J117"/>
    <mergeCell ref="K98:AB98"/>
    <mergeCell ref="K99:AB99"/>
    <mergeCell ref="K100:AB100"/>
    <mergeCell ref="K101:AB101"/>
    <mergeCell ref="K102:AB102"/>
    <mergeCell ref="K103:AB103"/>
    <mergeCell ref="K104:AB104"/>
    <mergeCell ref="K105:AB105"/>
    <mergeCell ref="K106:AB106"/>
    <mergeCell ref="K107:AB107"/>
    <mergeCell ref="K108:AB108"/>
    <mergeCell ref="K109:AB109"/>
    <mergeCell ref="K110:AB110"/>
    <mergeCell ref="K111:AB111"/>
    <mergeCell ref="K112:AB112"/>
    <mergeCell ref="K113:AB113"/>
    <mergeCell ref="K114:AB114"/>
    <mergeCell ref="K115:AB115"/>
    <mergeCell ref="K116:AB116"/>
    <mergeCell ref="K117:AB117"/>
    <mergeCell ref="A118:A137"/>
    <mergeCell ref="B118:G137"/>
    <mergeCell ref="H118:H137"/>
    <mergeCell ref="I118:I137"/>
    <mergeCell ref="J118:J137"/>
    <mergeCell ref="K118:AB118"/>
    <mergeCell ref="K119:AB119"/>
    <mergeCell ref="K120:AB120"/>
    <mergeCell ref="K121:AB121"/>
    <mergeCell ref="K122:AB122"/>
    <mergeCell ref="K123:AB123"/>
    <mergeCell ref="K124:AB124"/>
    <mergeCell ref="K125:AB125"/>
    <mergeCell ref="K126:AB126"/>
    <mergeCell ref="K127:AB127"/>
    <mergeCell ref="K128:AB128"/>
    <mergeCell ref="K129:AB129"/>
    <mergeCell ref="K130:AB130"/>
    <mergeCell ref="K131:AB131"/>
    <mergeCell ref="K132:AB132"/>
    <mergeCell ref="K133:AB133"/>
    <mergeCell ref="K134:AB134"/>
    <mergeCell ref="K135:AB135"/>
    <mergeCell ref="K136:AB136"/>
    <mergeCell ref="K137:AB137"/>
    <mergeCell ref="A138:A157"/>
    <mergeCell ref="B138:G157"/>
    <mergeCell ref="H138:H157"/>
    <mergeCell ref="I138:I157"/>
    <mergeCell ref="J138:J157"/>
    <mergeCell ref="K138:AB138"/>
    <mergeCell ref="K139:AB139"/>
    <mergeCell ref="K140:AB140"/>
    <mergeCell ref="K141:AB141"/>
    <mergeCell ref="K142:AB142"/>
    <mergeCell ref="K143:AB143"/>
    <mergeCell ref="K144:AB144"/>
    <mergeCell ref="K145:AB145"/>
    <mergeCell ref="K146:AB146"/>
    <mergeCell ref="K147:AB147"/>
    <mergeCell ref="K148:AB148"/>
    <mergeCell ref="K149:AB149"/>
    <mergeCell ref="K150:AB150"/>
    <mergeCell ref="K151:AB151"/>
    <mergeCell ref="K152:AB152"/>
    <mergeCell ref="K153:AB153"/>
    <mergeCell ref="K154:AB154"/>
    <mergeCell ref="K155:AB155"/>
    <mergeCell ref="K156:AB156"/>
    <mergeCell ref="K157:AB157"/>
    <mergeCell ref="B158:G158"/>
    <mergeCell ref="K158:AB158"/>
    <mergeCell ref="B159:AB159"/>
    <mergeCell ref="B160:AB160"/>
    <mergeCell ref="B171:AB171"/>
    <mergeCell ref="A172:A173"/>
    <mergeCell ref="B172:G173"/>
    <mergeCell ref="H172:I172"/>
    <mergeCell ref="H173:I173"/>
    <mergeCell ref="J172:M172"/>
    <mergeCell ref="J173:M173"/>
    <mergeCell ref="N172:U173"/>
    <mergeCell ref="V172:AB173"/>
    <mergeCell ref="B174:G174"/>
    <mergeCell ref="H174:I174"/>
    <mergeCell ref="J174:M174"/>
    <mergeCell ref="N174:U174"/>
    <mergeCell ref="V174:AB174"/>
    <mergeCell ref="B175:G175"/>
    <mergeCell ref="H175:I175"/>
    <mergeCell ref="J175:M175"/>
    <mergeCell ref="N175:U175"/>
    <mergeCell ref="V175:AB175"/>
    <mergeCell ref="B176:G176"/>
    <mergeCell ref="H176:I176"/>
    <mergeCell ref="J176:M176"/>
    <mergeCell ref="N176:U176"/>
    <mergeCell ref="V176:AB176"/>
    <mergeCell ref="B177:G177"/>
    <mergeCell ref="H177:I177"/>
    <mergeCell ref="J177:M177"/>
    <mergeCell ref="N177:U177"/>
    <mergeCell ref="V177:AB177"/>
    <mergeCell ref="B178:G178"/>
    <mergeCell ref="H178:I178"/>
    <mergeCell ref="J178:M178"/>
    <mergeCell ref="N178:U178"/>
    <mergeCell ref="V178:AB178"/>
    <mergeCell ref="B179:G179"/>
    <mergeCell ref="H179:I179"/>
    <mergeCell ref="J179:M179"/>
    <mergeCell ref="N179:U179"/>
    <mergeCell ref="V179:AB179"/>
    <mergeCell ref="B180:AB180"/>
    <mergeCell ref="B181:G182"/>
    <mergeCell ref="H181:R182"/>
    <mergeCell ref="S181:AB182"/>
    <mergeCell ref="B183:G183"/>
    <mergeCell ref="H183:R183"/>
    <mergeCell ref="S183:AB183"/>
    <mergeCell ref="B184:AB184"/>
    <mergeCell ref="B185:H186"/>
    <mergeCell ref="I185:P186"/>
    <mergeCell ref="Q185:U186"/>
    <mergeCell ref="V185:AB186"/>
  </mergeCells>
  <pageMargins left="0.7" right="0.7" top="0.75" bottom="0.75" header="0.3" footer="0.3"/>
  <drawing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M187"/>
  <sheetViews>
    <sheetView topLeftCell="A70" workbookViewId="0">
      <selection activeCell="J65" sqref="J65:M69"/>
    </sheetView>
  </sheetViews>
  <sheetFormatPr baseColWidth="10" defaultColWidth="3.54296875" defaultRowHeight="12" x14ac:dyDescent="0.3"/>
  <cols>
    <col min="1" max="1" width="3.54296875" style="66"/>
    <col min="2" max="2" width="1.453125" style="66" customWidth="1"/>
    <col min="3" max="6" width="2.54296875" style="66" customWidth="1"/>
    <col min="7" max="7" width="6.1796875" style="66" customWidth="1"/>
    <col min="8" max="10" width="15.54296875" style="66" customWidth="1"/>
    <col min="11" max="19" width="3.453125" style="66" customWidth="1"/>
    <col min="20" max="20" width="4.54296875" style="66" customWidth="1"/>
    <col min="21" max="22" width="6.54296875" style="66" customWidth="1"/>
    <col min="23" max="23" width="4.54296875" style="66" customWidth="1"/>
    <col min="24" max="27" width="5" style="66" customWidth="1"/>
    <col min="28" max="28" width="1.453125" style="66" customWidth="1"/>
    <col min="29" max="16384" width="3.54296875" style="66"/>
  </cols>
  <sheetData>
    <row r="1" spans="1:28" ht="15" thickBot="1" x14ac:dyDescent="0.4">
      <c r="A1" s="115"/>
      <c r="B1" s="518"/>
      <c r="C1" s="518"/>
      <c r="D1" s="518"/>
      <c r="E1" s="518"/>
      <c r="F1" s="518"/>
      <c r="G1" s="518"/>
      <c r="H1" s="115"/>
      <c r="I1" s="115"/>
      <c r="J1" s="115"/>
      <c r="K1" s="115"/>
      <c r="L1" s="115"/>
      <c r="M1" s="115"/>
      <c r="N1" s="115"/>
      <c r="O1" s="115"/>
      <c r="P1" s="115"/>
      <c r="Q1" s="115"/>
      <c r="R1" s="115"/>
      <c r="S1" s="115"/>
      <c r="T1" s="115"/>
      <c r="U1" s="115"/>
      <c r="V1" s="115"/>
      <c r="W1" s="115"/>
      <c r="X1" s="115"/>
      <c r="Y1" s="115"/>
      <c r="Z1" s="115"/>
      <c r="AA1" s="115"/>
      <c r="AB1" s="115"/>
    </row>
    <row r="2" spans="1:28" ht="45.75" customHeight="1" x14ac:dyDescent="0.35">
      <c r="A2" s="115"/>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row>
    <row r="3" spans="1:28" ht="15" customHeight="1" x14ac:dyDescent="0.35">
      <c r="A3" s="115"/>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row>
    <row r="4" spans="1:28" ht="15.75" customHeight="1" thickBot="1" x14ac:dyDescent="0.4">
      <c r="A4" s="115"/>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row>
    <row r="5" spans="1:28" ht="15" thickBot="1" x14ac:dyDescent="0.4">
      <c r="A5" s="115"/>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row>
    <row r="6" spans="1:28" ht="10" customHeight="1" x14ac:dyDescent="0.35">
      <c r="A6" s="115"/>
      <c r="B6" s="488" t="s">
        <v>820</v>
      </c>
      <c r="C6" s="489"/>
      <c r="D6" s="489"/>
      <c r="E6" s="489"/>
      <c r="F6" s="489"/>
      <c r="G6" s="489"/>
      <c r="H6" s="490"/>
      <c r="I6" s="2857">
        <v>45280</v>
      </c>
      <c r="J6" s="488" t="s">
        <v>4</v>
      </c>
      <c r="K6" s="490"/>
      <c r="L6" s="544" t="s">
        <v>821</v>
      </c>
      <c r="M6" s="545"/>
      <c r="N6" s="545"/>
      <c r="O6" s="545"/>
      <c r="P6" s="545"/>
      <c r="Q6" s="545"/>
      <c r="R6" s="545"/>
      <c r="S6" s="545"/>
      <c r="T6" s="545"/>
      <c r="U6" s="545"/>
      <c r="V6" s="545"/>
      <c r="W6" s="545"/>
      <c r="X6" s="545"/>
      <c r="Y6" s="545"/>
      <c r="Z6" s="545"/>
      <c r="AA6" s="545"/>
      <c r="AB6" s="545"/>
    </row>
    <row r="7" spans="1:28" ht="15" customHeight="1" thickBot="1" x14ac:dyDescent="0.4">
      <c r="A7" s="115"/>
      <c r="B7" s="491"/>
      <c r="C7" s="492"/>
      <c r="D7" s="492"/>
      <c r="E7" s="492"/>
      <c r="F7" s="492"/>
      <c r="G7" s="492"/>
      <c r="H7" s="493"/>
      <c r="I7" s="2858"/>
      <c r="J7" s="491"/>
      <c r="K7" s="493"/>
      <c r="L7" s="546"/>
      <c r="M7" s="547"/>
      <c r="N7" s="547"/>
      <c r="O7" s="547"/>
      <c r="P7" s="547"/>
      <c r="Q7" s="547"/>
      <c r="R7" s="547"/>
      <c r="S7" s="547"/>
      <c r="T7" s="547"/>
      <c r="U7" s="547"/>
      <c r="V7" s="547"/>
      <c r="W7" s="547"/>
      <c r="X7" s="547"/>
      <c r="Y7" s="547"/>
      <c r="Z7" s="547"/>
      <c r="AA7" s="547"/>
      <c r="AB7" s="547"/>
    </row>
    <row r="8" spans="1:28" ht="15" thickBot="1" x14ac:dyDescent="0.4">
      <c r="A8" s="115"/>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row>
    <row r="9" spans="1:28" ht="28" customHeight="1" thickBot="1" x14ac:dyDescent="0.4">
      <c r="A9" s="115"/>
      <c r="B9" s="500" t="s">
        <v>822</v>
      </c>
      <c r="C9" s="501"/>
      <c r="D9" s="501"/>
      <c r="E9" s="501"/>
      <c r="F9" s="501"/>
      <c r="G9" s="501"/>
      <c r="H9" s="502"/>
      <c r="I9" s="539" t="s">
        <v>823</v>
      </c>
      <c r="J9" s="540"/>
      <c r="K9" s="540"/>
      <c r="L9" s="540"/>
      <c r="M9" s="540"/>
      <c r="N9" s="540"/>
      <c r="O9" s="540"/>
      <c r="P9" s="540"/>
      <c r="Q9" s="540"/>
      <c r="R9" s="540"/>
      <c r="S9" s="540"/>
      <c r="T9" s="540"/>
      <c r="U9" s="540"/>
      <c r="V9" s="540"/>
      <c r="W9" s="540"/>
      <c r="X9" s="540"/>
      <c r="Y9" s="540"/>
      <c r="Z9" s="540"/>
      <c r="AA9" s="540"/>
      <c r="AB9" s="540"/>
    </row>
    <row r="10" spans="1:28" ht="15" customHeight="1" thickBot="1" x14ac:dyDescent="0.4">
      <c r="A10" s="115"/>
      <c r="B10" s="729"/>
      <c r="C10" s="730"/>
      <c r="D10" s="730"/>
      <c r="E10" s="730"/>
      <c r="F10" s="730"/>
      <c r="G10" s="730"/>
      <c r="H10" s="730"/>
      <c r="I10" s="730"/>
      <c r="J10" s="730"/>
      <c r="K10" s="730"/>
      <c r="L10" s="730"/>
      <c r="M10" s="730"/>
      <c r="N10" s="730"/>
      <c r="O10" s="730"/>
      <c r="P10" s="730"/>
      <c r="Q10" s="730"/>
      <c r="R10" s="730"/>
      <c r="S10" s="730"/>
      <c r="T10" s="730"/>
      <c r="U10" s="730"/>
      <c r="V10" s="730"/>
      <c r="W10" s="730"/>
      <c r="X10" s="730"/>
      <c r="Y10" s="730"/>
      <c r="Z10" s="730"/>
      <c r="AA10" s="730"/>
      <c r="AB10" s="730"/>
    </row>
    <row r="11" spans="1:28" ht="28.5" customHeight="1" thickBot="1" x14ac:dyDescent="0.4">
      <c r="A11" s="115"/>
      <c r="B11" s="488" t="s">
        <v>5</v>
      </c>
      <c r="C11" s="489"/>
      <c r="D11" s="489"/>
      <c r="E11" s="489"/>
      <c r="F11" s="489"/>
      <c r="G11" s="489"/>
      <c r="H11" s="490"/>
      <c r="I11" s="548" t="s">
        <v>672</v>
      </c>
      <c r="J11" s="549"/>
      <c r="K11" s="549"/>
      <c r="L11" s="549"/>
      <c r="M11" s="549"/>
      <c r="N11" s="549"/>
      <c r="O11" s="549"/>
      <c r="P11" s="550"/>
      <c r="Q11" s="500" t="s">
        <v>460</v>
      </c>
      <c r="R11" s="501"/>
      <c r="S11" s="501"/>
      <c r="T11" s="501"/>
      <c r="U11" s="502"/>
      <c r="V11" s="500" t="s">
        <v>7</v>
      </c>
      <c r="W11" s="501"/>
      <c r="X11" s="501"/>
      <c r="Y11" s="502"/>
      <c r="Z11" s="500" t="s">
        <v>8</v>
      </c>
      <c r="AA11" s="501"/>
      <c r="AB11" s="501"/>
    </row>
    <row r="12" spans="1:28" ht="14" customHeight="1" thickBot="1" x14ac:dyDescent="0.4">
      <c r="A12" s="115"/>
      <c r="B12" s="491"/>
      <c r="C12" s="492"/>
      <c r="D12" s="492"/>
      <c r="E12" s="492"/>
      <c r="F12" s="492"/>
      <c r="G12" s="492"/>
      <c r="H12" s="493"/>
      <c r="I12" s="551"/>
      <c r="J12" s="552"/>
      <c r="K12" s="552"/>
      <c r="L12" s="552"/>
      <c r="M12" s="552"/>
      <c r="N12" s="552"/>
      <c r="O12" s="552"/>
      <c r="P12" s="553"/>
      <c r="Q12" s="517" t="s">
        <v>129</v>
      </c>
      <c r="R12" s="485"/>
      <c r="S12" s="485"/>
      <c r="T12" s="485"/>
      <c r="U12" s="541"/>
      <c r="V12" s="517" t="s">
        <v>673</v>
      </c>
      <c r="W12" s="485"/>
      <c r="X12" s="485"/>
      <c r="Y12" s="541"/>
      <c r="Z12" s="517">
        <v>1</v>
      </c>
      <c r="AA12" s="485"/>
      <c r="AB12" s="485"/>
    </row>
    <row r="13" spans="1:28" ht="15" customHeight="1" thickBot="1" x14ac:dyDescent="0.4">
      <c r="A13" s="115"/>
      <c r="B13" s="729"/>
      <c r="C13" s="730"/>
      <c r="D13" s="730"/>
      <c r="E13" s="730"/>
      <c r="F13" s="730"/>
      <c r="G13" s="730"/>
      <c r="H13" s="730"/>
      <c r="I13" s="730"/>
      <c r="J13" s="730"/>
      <c r="K13" s="730"/>
      <c r="L13" s="730"/>
      <c r="M13" s="730"/>
      <c r="N13" s="730"/>
      <c r="O13" s="730"/>
      <c r="P13" s="730"/>
      <c r="Q13" s="730"/>
      <c r="R13" s="730"/>
      <c r="S13" s="730"/>
      <c r="T13" s="730"/>
      <c r="U13" s="730"/>
      <c r="V13" s="730"/>
      <c r="W13" s="730"/>
      <c r="X13" s="730"/>
      <c r="Y13" s="730"/>
      <c r="Z13" s="730"/>
      <c r="AA13" s="730"/>
      <c r="AB13" s="730"/>
    </row>
    <row r="14" spans="1:28" ht="30" customHeight="1" thickBot="1" x14ac:dyDescent="0.4">
      <c r="A14" s="115"/>
      <c r="B14" s="488" t="s">
        <v>10</v>
      </c>
      <c r="C14" s="489"/>
      <c r="D14" s="489"/>
      <c r="E14" s="489"/>
      <c r="F14" s="489"/>
      <c r="G14" s="489"/>
      <c r="H14" s="490"/>
      <c r="I14" s="508" t="s">
        <v>895</v>
      </c>
      <c r="J14" s="509"/>
      <c r="K14" s="509"/>
      <c r="L14" s="509"/>
      <c r="M14" s="509"/>
      <c r="N14" s="509"/>
      <c r="O14" s="509"/>
      <c r="P14" s="509"/>
      <c r="Q14" s="509"/>
      <c r="R14" s="509"/>
      <c r="S14" s="509"/>
      <c r="T14" s="509"/>
      <c r="U14" s="510"/>
      <c r="V14" s="500" t="s">
        <v>824</v>
      </c>
      <c r="W14" s="501"/>
      <c r="X14" s="501"/>
      <c r="Y14" s="501"/>
      <c r="Z14" s="501"/>
      <c r="AA14" s="501"/>
      <c r="AB14" s="501"/>
    </row>
    <row r="15" spans="1:28" ht="14" customHeight="1" thickBot="1" x14ac:dyDescent="0.4">
      <c r="A15" s="115"/>
      <c r="B15" s="491"/>
      <c r="C15" s="492"/>
      <c r="D15" s="492"/>
      <c r="E15" s="492"/>
      <c r="F15" s="492"/>
      <c r="G15" s="492"/>
      <c r="H15" s="493"/>
      <c r="I15" s="511"/>
      <c r="J15" s="512"/>
      <c r="K15" s="512"/>
      <c r="L15" s="512"/>
      <c r="M15" s="512"/>
      <c r="N15" s="512"/>
      <c r="O15" s="512"/>
      <c r="P15" s="512"/>
      <c r="Q15" s="512"/>
      <c r="R15" s="512"/>
      <c r="S15" s="512"/>
      <c r="T15" s="512"/>
      <c r="U15" s="513"/>
      <c r="V15" s="514" t="s">
        <v>325</v>
      </c>
      <c r="W15" s="515"/>
      <c r="X15" s="515"/>
      <c r="Y15" s="515"/>
      <c r="Z15" s="515"/>
      <c r="AA15" s="515"/>
      <c r="AB15" s="515"/>
    </row>
    <row r="16" spans="1:28" ht="42" customHeight="1" thickBot="1" x14ac:dyDescent="0.4">
      <c r="A16" s="115"/>
      <c r="B16" s="729"/>
      <c r="C16" s="730"/>
      <c r="D16" s="730"/>
      <c r="E16" s="730"/>
      <c r="F16" s="730"/>
      <c r="G16" s="730"/>
      <c r="H16" s="730"/>
      <c r="I16" s="730"/>
      <c r="J16" s="730"/>
      <c r="K16" s="730"/>
      <c r="L16" s="730"/>
      <c r="M16" s="730"/>
      <c r="N16" s="730"/>
      <c r="O16" s="730"/>
      <c r="P16" s="730"/>
      <c r="Q16" s="730"/>
      <c r="R16" s="730"/>
      <c r="S16" s="730"/>
      <c r="T16" s="730"/>
      <c r="U16" s="730"/>
      <c r="V16" s="730"/>
      <c r="W16" s="730"/>
      <c r="X16" s="730"/>
      <c r="Y16" s="730"/>
      <c r="Z16" s="730"/>
      <c r="AA16" s="730"/>
      <c r="AB16" s="730"/>
    </row>
    <row r="17" spans="1:39" ht="14" customHeight="1" thickBot="1" x14ac:dyDescent="0.4">
      <c r="A17" s="115"/>
      <c r="B17" s="500" t="s">
        <v>13</v>
      </c>
      <c r="C17" s="501"/>
      <c r="D17" s="501"/>
      <c r="E17" s="501"/>
      <c r="F17" s="501"/>
      <c r="G17" s="501"/>
      <c r="H17" s="502"/>
      <c r="I17" s="1224" t="s">
        <v>674</v>
      </c>
      <c r="J17" s="1225"/>
      <c r="K17" s="1225"/>
      <c r="L17" s="1225"/>
      <c r="M17" s="1225"/>
      <c r="N17" s="1225"/>
      <c r="O17" s="1225"/>
      <c r="P17" s="1225"/>
      <c r="Q17" s="1225"/>
      <c r="R17" s="1225"/>
      <c r="S17" s="1225"/>
      <c r="T17" s="1225"/>
      <c r="U17" s="1225"/>
      <c r="V17" s="1225"/>
      <c r="W17" s="1225"/>
      <c r="X17" s="1225"/>
      <c r="Y17" s="1225"/>
      <c r="Z17" s="1225"/>
      <c r="AA17" s="1225"/>
      <c r="AB17" s="1225"/>
    </row>
    <row r="18" spans="1:39" ht="124.5" customHeight="1" thickBot="1" x14ac:dyDescent="0.4">
      <c r="A18" s="115"/>
      <c r="B18" s="729"/>
      <c r="C18" s="730"/>
      <c r="D18" s="730"/>
      <c r="E18" s="730"/>
      <c r="F18" s="730"/>
      <c r="G18" s="730"/>
      <c r="H18" s="730"/>
      <c r="I18" s="730"/>
      <c r="J18" s="730"/>
      <c r="K18" s="730"/>
      <c r="L18" s="730"/>
      <c r="M18" s="730"/>
      <c r="N18" s="730"/>
      <c r="O18" s="730"/>
      <c r="P18" s="730"/>
      <c r="Q18" s="730"/>
      <c r="R18" s="730"/>
      <c r="S18" s="730"/>
      <c r="T18" s="730"/>
      <c r="U18" s="730"/>
      <c r="V18" s="730"/>
      <c r="W18" s="730"/>
      <c r="X18" s="730"/>
      <c r="Y18" s="730"/>
      <c r="Z18" s="730"/>
      <c r="AA18" s="730"/>
      <c r="AB18" s="730"/>
      <c r="AD18" s="1299"/>
      <c r="AE18" s="1299"/>
      <c r="AF18" s="1299"/>
      <c r="AG18" s="1299"/>
      <c r="AH18" s="1299"/>
      <c r="AI18" s="1299"/>
      <c r="AJ18" s="1299"/>
      <c r="AK18" s="1299"/>
      <c r="AL18" s="1299"/>
      <c r="AM18" s="1299"/>
    </row>
    <row r="19" spans="1:39" ht="42" customHeight="1" x14ac:dyDescent="0.3">
      <c r="A19" s="671"/>
      <c r="B19" s="488" t="s">
        <v>826</v>
      </c>
      <c r="C19" s="489"/>
      <c r="D19" s="489"/>
      <c r="E19" s="489"/>
      <c r="F19" s="489"/>
      <c r="G19" s="489"/>
      <c r="H19" s="490"/>
      <c r="I19" s="1293" t="s">
        <v>865</v>
      </c>
      <c r="J19" s="1294"/>
      <c r="K19" s="1294"/>
      <c r="L19" s="1294"/>
      <c r="M19" s="1294"/>
      <c r="N19" s="1294"/>
      <c r="O19" s="1294"/>
      <c r="P19" s="1294"/>
      <c r="Q19" s="1294"/>
      <c r="R19" s="1294"/>
      <c r="S19" s="1294"/>
      <c r="T19" s="1294"/>
      <c r="U19" s="1294"/>
      <c r="V19" s="1294"/>
      <c r="W19" s="1294"/>
      <c r="X19" s="1294"/>
      <c r="Y19" s="1294"/>
      <c r="Z19" s="1294"/>
      <c r="AA19" s="1294"/>
      <c r="AB19" s="1294"/>
    </row>
    <row r="20" spans="1:39" ht="22.5" customHeight="1" x14ac:dyDescent="0.3">
      <c r="A20" s="671"/>
      <c r="B20" s="776"/>
      <c r="C20" s="777"/>
      <c r="D20" s="777"/>
      <c r="E20" s="777"/>
      <c r="F20" s="777"/>
      <c r="G20" s="777"/>
      <c r="H20" s="778"/>
      <c r="I20" s="646" t="s">
        <v>866</v>
      </c>
      <c r="J20" s="647"/>
      <c r="K20" s="647"/>
      <c r="L20" s="647"/>
      <c r="M20" s="647"/>
      <c r="N20" s="647"/>
      <c r="O20" s="647"/>
      <c r="P20" s="647"/>
      <c r="Q20" s="647"/>
      <c r="R20" s="647"/>
      <c r="S20" s="647"/>
      <c r="T20" s="647"/>
      <c r="U20" s="647"/>
      <c r="V20" s="647"/>
      <c r="W20" s="647"/>
      <c r="X20" s="647"/>
      <c r="Y20" s="647"/>
      <c r="Z20" s="647"/>
      <c r="AA20" s="647"/>
      <c r="AB20" s="647"/>
    </row>
    <row r="21" spans="1:39" ht="17.25" customHeight="1" x14ac:dyDescent="0.3">
      <c r="A21" s="671"/>
      <c r="B21" s="776"/>
      <c r="C21" s="777"/>
      <c r="D21" s="777"/>
      <c r="E21" s="777"/>
      <c r="F21" s="777"/>
      <c r="G21" s="777"/>
      <c r="H21" s="778"/>
      <c r="I21" s="646" t="s">
        <v>867</v>
      </c>
      <c r="J21" s="647"/>
      <c r="K21" s="647"/>
      <c r="L21" s="647"/>
      <c r="M21" s="647"/>
      <c r="N21" s="647"/>
      <c r="O21" s="647"/>
      <c r="P21" s="647"/>
      <c r="Q21" s="647"/>
      <c r="R21" s="647"/>
      <c r="S21" s="647"/>
      <c r="T21" s="647"/>
      <c r="U21" s="647"/>
      <c r="V21" s="647"/>
      <c r="W21" s="647"/>
      <c r="X21" s="647"/>
      <c r="Y21" s="647"/>
      <c r="Z21" s="647"/>
      <c r="AA21" s="647"/>
      <c r="AB21" s="647"/>
    </row>
    <row r="22" spans="1:39" ht="14" customHeight="1" x14ac:dyDescent="0.3">
      <c r="A22" s="671"/>
      <c r="B22" s="776"/>
      <c r="C22" s="777"/>
      <c r="D22" s="777"/>
      <c r="E22" s="777"/>
      <c r="F22" s="777"/>
      <c r="G22" s="777"/>
      <c r="H22" s="778"/>
      <c r="I22" s="646" t="s">
        <v>868</v>
      </c>
      <c r="J22" s="647"/>
      <c r="K22" s="647"/>
      <c r="L22" s="647"/>
      <c r="M22" s="647"/>
      <c r="N22" s="647"/>
      <c r="O22" s="647"/>
      <c r="P22" s="647"/>
      <c r="Q22" s="647"/>
      <c r="R22" s="647"/>
      <c r="S22" s="647"/>
      <c r="T22" s="647"/>
      <c r="U22" s="647"/>
      <c r="V22" s="647"/>
      <c r="W22" s="647"/>
      <c r="X22" s="647"/>
      <c r="Y22" s="647"/>
      <c r="Z22" s="647"/>
      <c r="AA22" s="647"/>
      <c r="AB22" s="647"/>
    </row>
    <row r="23" spans="1:39" ht="31.5" customHeight="1" x14ac:dyDescent="0.3">
      <c r="A23" s="671"/>
      <c r="B23" s="776"/>
      <c r="C23" s="777"/>
      <c r="D23" s="777"/>
      <c r="E23" s="777"/>
      <c r="F23" s="777"/>
      <c r="G23" s="777"/>
      <c r="H23" s="778"/>
      <c r="I23" s="646" t="s">
        <v>869</v>
      </c>
      <c r="J23" s="647"/>
      <c r="K23" s="647"/>
      <c r="L23" s="647"/>
      <c r="M23" s="647"/>
      <c r="N23" s="647"/>
      <c r="O23" s="647"/>
      <c r="P23" s="647"/>
      <c r="Q23" s="647"/>
      <c r="R23" s="647"/>
      <c r="S23" s="647"/>
      <c r="T23" s="647"/>
      <c r="U23" s="647"/>
      <c r="V23" s="647"/>
      <c r="W23" s="647"/>
      <c r="X23" s="647"/>
      <c r="Y23" s="647"/>
      <c r="Z23" s="647"/>
      <c r="AA23" s="647"/>
      <c r="AB23" s="647"/>
    </row>
    <row r="24" spans="1:39" ht="67.5" customHeight="1" x14ac:dyDescent="0.3">
      <c r="A24" s="671"/>
      <c r="B24" s="776"/>
      <c r="C24" s="777"/>
      <c r="D24" s="777"/>
      <c r="E24" s="777"/>
      <c r="F24" s="777"/>
      <c r="G24" s="777"/>
      <c r="H24" s="778"/>
      <c r="I24" s="646" t="s">
        <v>870</v>
      </c>
      <c r="J24" s="647"/>
      <c r="K24" s="647"/>
      <c r="L24" s="647"/>
      <c r="M24" s="647"/>
      <c r="N24" s="647"/>
      <c r="O24" s="647"/>
      <c r="P24" s="647"/>
      <c r="Q24" s="647"/>
      <c r="R24" s="647"/>
      <c r="S24" s="647"/>
      <c r="T24" s="647"/>
      <c r="U24" s="647"/>
      <c r="V24" s="647"/>
      <c r="W24" s="647"/>
      <c r="X24" s="647"/>
      <c r="Y24" s="647"/>
      <c r="Z24" s="647"/>
      <c r="AA24" s="647"/>
      <c r="AB24" s="647"/>
    </row>
    <row r="25" spans="1:39" ht="14" customHeight="1" x14ac:dyDescent="0.3">
      <c r="A25" s="671"/>
      <c r="B25" s="776"/>
      <c r="C25" s="777"/>
      <c r="D25" s="777"/>
      <c r="E25" s="777"/>
      <c r="F25" s="777"/>
      <c r="G25" s="777"/>
      <c r="H25" s="778"/>
      <c r="I25" s="646" t="s">
        <v>871</v>
      </c>
      <c r="J25" s="647"/>
      <c r="K25" s="647"/>
      <c r="L25" s="647"/>
      <c r="M25" s="647"/>
      <c r="N25" s="647"/>
      <c r="O25" s="647"/>
      <c r="P25" s="647"/>
      <c r="Q25" s="647"/>
      <c r="R25" s="647"/>
      <c r="S25" s="647"/>
      <c r="T25" s="647"/>
      <c r="U25" s="647"/>
      <c r="V25" s="647"/>
      <c r="W25" s="647"/>
      <c r="X25" s="647"/>
      <c r="Y25" s="647"/>
      <c r="Z25" s="647"/>
      <c r="AA25" s="647"/>
      <c r="AB25" s="647"/>
    </row>
    <row r="26" spans="1:39" ht="60" customHeight="1" thickBot="1" x14ac:dyDescent="0.35">
      <c r="A26" s="671"/>
      <c r="B26" s="491"/>
      <c r="C26" s="492"/>
      <c r="D26" s="492"/>
      <c r="E26" s="492"/>
      <c r="F26" s="492"/>
      <c r="G26" s="492"/>
      <c r="H26" s="493"/>
      <c r="I26" s="1295" t="s">
        <v>872</v>
      </c>
      <c r="J26" s="1296"/>
      <c r="K26" s="1296"/>
      <c r="L26" s="1296"/>
      <c r="M26" s="1296"/>
      <c r="N26" s="1296"/>
      <c r="O26" s="1296"/>
      <c r="P26" s="1296"/>
      <c r="Q26" s="1296"/>
      <c r="R26" s="1296"/>
      <c r="S26" s="1296"/>
      <c r="T26" s="1296"/>
      <c r="U26" s="1296"/>
      <c r="V26" s="1296"/>
      <c r="W26" s="1296"/>
      <c r="X26" s="1296"/>
      <c r="Y26" s="1296"/>
      <c r="Z26" s="1296"/>
      <c r="AA26" s="1296"/>
      <c r="AB26" s="1296"/>
    </row>
    <row r="27" spans="1:39" ht="10" customHeight="1" thickBot="1" x14ac:dyDescent="0.4">
      <c r="A27" s="115"/>
      <c r="B27" s="486"/>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row>
    <row r="28" spans="1:39" ht="37.5" customHeight="1" thickBot="1" x14ac:dyDescent="0.4">
      <c r="A28" s="115"/>
      <c r="B28" s="500" t="s">
        <v>463</v>
      </c>
      <c r="C28" s="501"/>
      <c r="D28" s="501"/>
      <c r="E28" s="501"/>
      <c r="F28" s="501"/>
      <c r="G28" s="502"/>
      <c r="H28" s="514" t="s">
        <v>660</v>
      </c>
      <c r="I28" s="515"/>
      <c r="J28" s="516"/>
      <c r="K28" s="500" t="s">
        <v>835</v>
      </c>
      <c r="L28" s="501"/>
      <c r="M28" s="501"/>
      <c r="N28" s="501"/>
      <c r="O28" s="501"/>
      <c r="P28" s="501"/>
      <c r="Q28" s="501"/>
      <c r="R28" s="501"/>
      <c r="S28" s="501"/>
      <c r="T28" s="502"/>
      <c r="U28" s="517" t="s">
        <v>59</v>
      </c>
      <c r="V28" s="485"/>
      <c r="W28" s="485"/>
      <c r="X28" s="485"/>
      <c r="Y28" s="485"/>
      <c r="Z28" s="485"/>
      <c r="AA28" s="485"/>
      <c r="AB28" s="485"/>
    </row>
    <row r="29" spans="1:39" ht="10" customHeight="1" thickBot="1" x14ac:dyDescent="0.4">
      <c r="A29" s="115"/>
      <c r="B29" s="503"/>
      <c r="C29" s="504"/>
      <c r="D29" s="504"/>
      <c r="E29" s="504"/>
      <c r="F29" s="504"/>
      <c r="G29" s="504"/>
      <c r="H29" s="504"/>
      <c r="I29" s="504"/>
      <c r="J29" s="504"/>
      <c r="K29" s="504"/>
      <c r="L29" s="504"/>
      <c r="M29" s="504"/>
      <c r="N29" s="504"/>
      <c r="O29" s="504"/>
      <c r="P29" s="504"/>
      <c r="Q29" s="504"/>
      <c r="R29" s="504"/>
      <c r="S29" s="504"/>
      <c r="T29" s="504"/>
      <c r="U29" s="504"/>
      <c r="V29" s="504"/>
      <c r="W29" s="504"/>
      <c r="X29" s="504"/>
      <c r="Y29" s="504"/>
      <c r="Z29" s="504"/>
      <c r="AA29" s="504"/>
      <c r="AB29" s="504"/>
    </row>
    <row r="30" spans="1:39" ht="15" customHeight="1" thickBot="1" x14ac:dyDescent="0.4">
      <c r="A30" s="115"/>
      <c r="B30" s="500" t="s">
        <v>836</v>
      </c>
      <c r="C30" s="501"/>
      <c r="D30" s="501"/>
      <c r="E30" s="501"/>
      <c r="F30" s="501"/>
      <c r="G30" s="501"/>
      <c r="H30" s="502"/>
      <c r="I30" s="729"/>
      <c r="J30" s="730"/>
      <c r="K30" s="730"/>
      <c r="L30" s="730"/>
      <c r="M30" s="730"/>
      <c r="N30" s="730"/>
      <c r="O30" s="730"/>
      <c r="P30" s="730"/>
      <c r="Q30" s="730"/>
      <c r="R30" s="730"/>
      <c r="S30" s="730"/>
      <c r="T30" s="730"/>
      <c r="U30" s="730"/>
      <c r="V30" s="730"/>
      <c r="W30" s="730"/>
      <c r="X30" s="730"/>
      <c r="Y30" s="730"/>
      <c r="Z30" s="730"/>
      <c r="AA30" s="730"/>
      <c r="AB30" s="730"/>
    </row>
    <row r="31" spans="1:39" ht="14.25" customHeight="1" thickBot="1" x14ac:dyDescent="0.4">
      <c r="A31" s="115"/>
      <c r="B31" s="486"/>
      <c r="C31" s="487"/>
      <c r="D31" s="487"/>
      <c r="E31" s="487"/>
      <c r="F31" s="487"/>
      <c r="G31" s="487"/>
      <c r="H31" s="487"/>
      <c r="I31" s="487"/>
      <c r="J31" s="487"/>
      <c r="K31" s="487"/>
      <c r="L31" s="487"/>
      <c r="M31" s="487"/>
      <c r="N31" s="487"/>
      <c r="O31" s="487"/>
      <c r="P31" s="487"/>
      <c r="Q31" s="487"/>
      <c r="R31" s="487"/>
      <c r="S31" s="487"/>
      <c r="T31" s="487"/>
      <c r="U31" s="487"/>
      <c r="V31" s="487"/>
      <c r="W31" s="487"/>
      <c r="X31" s="487"/>
      <c r="Y31" s="487"/>
      <c r="Z31" s="487"/>
      <c r="AA31" s="487"/>
      <c r="AB31" s="487"/>
    </row>
    <row r="32" spans="1:39" ht="15" customHeight="1" thickBot="1" x14ac:dyDescent="0.4">
      <c r="A32" s="115"/>
      <c r="B32" s="500" t="s">
        <v>268</v>
      </c>
      <c r="C32" s="501"/>
      <c r="D32" s="501"/>
      <c r="E32" s="501"/>
      <c r="F32" s="501"/>
      <c r="G32" s="501"/>
      <c r="H32" s="501"/>
      <c r="I32" s="501"/>
      <c r="J32" s="501"/>
      <c r="K32" s="501"/>
      <c r="L32" s="501"/>
      <c r="M32" s="223"/>
      <c r="N32" s="500" t="s">
        <v>24</v>
      </c>
      <c r="O32" s="501"/>
      <c r="P32" s="501"/>
      <c r="Q32" s="501"/>
      <c r="R32" s="501"/>
      <c r="S32" s="501"/>
      <c r="T32" s="501"/>
      <c r="U32" s="501"/>
      <c r="V32" s="501"/>
      <c r="W32" s="501"/>
      <c r="X32" s="501"/>
      <c r="Y32" s="501"/>
      <c r="Z32" s="501"/>
      <c r="AA32" s="501"/>
      <c r="AB32" s="501"/>
    </row>
    <row r="33" spans="1:28" ht="14" customHeight="1" x14ac:dyDescent="0.3">
      <c r="A33" s="671"/>
      <c r="B33" s="667" t="s">
        <v>873</v>
      </c>
      <c r="C33" s="668"/>
      <c r="D33" s="668"/>
      <c r="E33" s="668"/>
      <c r="F33" s="668"/>
      <c r="G33" s="668"/>
      <c r="H33" s="668"/>
      <c r="I33" s="668"/>
      <c r="J33" s="668"/>
      <c r="K33" s="668"/>
      <c r="L33" s="668"/>
      <c r="M33" s="668"/>
      <c r="N33" s="668" t="s">
        <v>838</v>
      </c>
      <c r="O33" s="668"/>
      <c r="P33" s="668"/>
      <c r="Q33" s="668"/>
      <c r="R33" s="668"/>
      <c r="S33" s="668"/>
      <c r="T33" s="668"/>
      <c r="U33" s="668"/>
      <c r="V33" s="668"/>
      <c r="W33" s="668"/>
      <c r="X33" s="668"/>
      <c r="Y33" s="668"/>
      <c r="Z33" s="668"/>
      <c r="AA33" s="668"/>
      <c r="AB33" s="668"/>
    </row>
    <row r="34" spans="1:28" s="61" customFormat="1" ht="14" customHeight="1" thickBot="1" x14ac:dyDescent="0.35">
      <c r="A34" s="671"/>
      <c r="B34" s="669" t="s">
        <v>874</v>
      </c>
      <c r="C34" s="670"/>
      <c r="D34" s="670"/>
      <c r="E34" s="670"/>
      <c r="F34" s="670"/>
      <c r="G34" s="670"/>
      <c r="H34" s="670"/>
      <c r="I34" s="670"/>
      <c r="J34" s="670"/>
      <c r="K34" s="670"/>
      <c r="L34" s="670"/>
      <c r="M34" s="670"/>
      <c r="N34" s="670"/>
      <c r="O34" s="670"/>
      <c r="P34" s="670"/>
      <c r="Q34" s="670"/>
      <c r="R34" s="670"/>
      <c r="S34" s="670"/>
      <c r="T34" s="670"/>
      <c r="U34" s="670"/>
      <c r="V34" s="670"/>
      <c r="W34" s="670"/>
      <c r="X34" s="670"/>
      <c r="Y34" s="670"/>
      <c r="Z34" s="670"/>
      <c r="AA34" s="670"/>
      <c r="AB34" s="670"/>
    </row>
    <row r="35" spans="1:28" s="61" customFormat="1" ht="12" customHeight="1" thickBot="1" x14ac:dyDescent="0.4">
      <c r="A35" s="115"/>
      <c r="B35" s="486"/>
      <c r="C35" s="487"/>
      <c r="D35" s="487"/>
      <c r="E35" s="487"/>
      <c r="F35" s="487"/>
      <c r="G35" s="487"/>
      <c r="H35" s="487"/>
      <c r="I35" s="487"/>
      <c r="J35" s="487"/>
      <c r="K35" s="487"/>
      <c r="L35" s="487"/>
      <c r="M35" s="487"/>
      <c r="N35" s="487"/>
      <c r="O35" s="487"/>
      <c r="P35" s="487"/>
      <c r="Q35" s="487"/>
      <c r="R35" s="487"/>
      <c r="S35" s="487"/>
      <c r="T35" s="487"/>
      <c r="U35" s="487"/>
      <c r="V35" s="487"/>
      <c r="W35" s="487"/>
      <c r="X35" s="487"/>
      <c r="Y35" s="487"/>
      <c r="Z35" s="487"/>
      <c r="AA35" s="487"/>
      <c r="AB35" s="487"/>
    </row>
    <row r="36" spans="1:28" s="61" customFormat="1" ht="15" customHeight="1" thickBot="1" x14ac:dyDescent="0.4">
      <c r="A36" s="115"/>
      <c r="B36" s="488" t="s">
        <v>839</v>
      </c>
      <c r="C36" s="489"/>
      <c r="D36" s="489"/>
      <c r="E36" s="489"/>
      <c r="F36" s="489"/>
      <c r="G36" s="489"/>
      <c r="H36" s="490"/>
      <c r="I36" s="494">
        <v>0.98</v>
      </c>
      <c r="J36" s="495"/>
      <c r="K36" s="495"/>
      <c r="L36" s="496"/>
      <c r="M36" s="500" t="s">
        <v>22</v>
      </c>
      <c r="N36" s="501"/>
      <c r="O36" s="501"/>
      <c r="P36" s="501"/>
      <c r="Q36" s="501"/>
      <c r="R36" s="501"/>
      <c r="S36" s="501"/>
      <c r="T36" s="501"/>
      <c r="U36" s="501"/>
      <c r="V36" s="501"/>
      <c r="W36" s="502"/>
      <c r="X36" s="500" t="s">
        <v>18</v>
      </c>
      <c r="Y36" s="501"/>
      <c r="Z36" s="501"/>
      <c r="AA36" s="501"/>
      <c r="AB36" s="501"/>
    </row>
    <row r="37" spans="1:28" s="61" customFormat="1" ht="28" customHeight="1" x14ac:dyDescent="0.35">
      <c r="A37" s="671"/>
      <c r="B37" s="776"/>
      <c r="C37" s="777"/>
      <c r="D37" s="777"/>
      <c r="E37" s="777"/>
      <c r="F37" s="777"/>
      <c r="G37" s="777"/>
      <c r="H37" s="778"/>
      <c r="I37" s="779"/>
      <c r="J37" s="780"/>
      <c r="K37" s="780"/>
      <c r="L37" s="781"/>
      <c r="M37" s="784" t="s">
        <v>875</v>
      </c>
      <c r="N37" s="785"/>
      <c r="O37" s="785"/>
      <c r="P37" s="785"/>
      <c r="Q37" s="785"/>
      <c r="R37" s="785"/>
      <c r="S37" s="785"/>
      <c r="T37" s="785"/>
      <c r="U37" s="785"/>
      <c r="V37" s="785"/>
      <c r="W37" s="786"/>
      <c r="X37" s="793" t="s">
        <v>20</v>
      </c>
      <c r="Y37" s="794"/>
      <c r="Z37" s="794"/>
      <c r="AA37" s="794"/>
      <c r="AB37" s="794"/>
    </row>
    <row r="38" spans="1:28" s="61" customFormat="1" ht="200.15" customHeight="1" thickBot="1" x14ac:dyDescent="0.4">
      <c r="A38" s="671"/>
      <c r="B38" s="491"/>
      <c r="C38" s="492"/>
      <c r="D38" s="492"/>
      <c r="E38" s="492"/>
      <c r="F38" s="492"/>
      <c r="G38" s="492"/>
      <c r="H38" s="493"/>
      <c r="I38" s="497"/>
      <c r="J38" s="498"/>
      <c r="K38" s="498"/>
      <c r="L38" s="499"/>
      <c r="M38" s="790" t="s">
        <v>876</v>
      </c>
      <c r="N38" s="791"/>
      <c r="O38" s="791"/>
      <c r="P38" s="791"/>
      <c r="Q38" s="791"/>
      <c r="R38" s="791"/>
      <c r="S38" s="791"/>
      <c r="T38" s="791"/>
      <c r="U38" s="791"/>
      <c r="V38" s="791"/>
      <c r="W38" s="792"/>
      <c r="X38" s="797"/>
      <c r="Y38" s="798"/>
      <c r="Z38" s="798"/>
      <c r="AA38" s="798"/>
      <c r="AB38" s="798"/>
    </row>
    <row r="39" spans="1:28" s="61" customFormat="1" ht="200.15" customHeight="1" thickBot="1" x14ac:dyDescent="0.4">
      <c r="A39" s="115"/>
      <c r="B39" s="486"/>
      <c r="C39" s="487"/>
      <c r="D39" s="487"/>
      <c r="E39" s="487"/>
      <c r="F39" s="487"/>
      <c r="G39" s="487"/>
      <c r="H39" s="487"/>
      <c r="I39" s="487"/>
      <c r="J39" s="487"/>
      <c r="K39" s="487"/>
      <c r="L39" s="487"/>
      <c r="M39" s="487"/>
      <c r="N39" s="487"/>
      <c r="O39" s="487"/>
      <c r="P39" s="487"/>
      <c r="Q39" s="487"/>
      <c r="R39" s="487"/>
      <c r="S39" s="487"/>
      <c r="T39" s="487"/>
      <c r="U39" s="487"/>
      <c r="V39" s="487"/>
      <c r="W39" s="487"/>
      <c r="X39" s="487"/>
      <c r="Y39" s="487"/>
      <c r="Z39" s="487"/>
      <c r="AA39" s="487"/>
      <c r="AB39" s="487"/>
    </row>
    <row r="40" spans="1:28" s="61" customFormat="1" ht="200.15" customHeight="1" thickBot="1" x14ac:dyDescent="0.4">
      <c r="A40" s="115"/>
      <c r="B40" s="560" t="s">
        <v>842</v>
      </c>
      <c r="C40" s="561"/>
      <c r="D40" s="561"/>
      <c r="E40" s="561"/>
      <c r="F40" s="561"/>
      <c r="G40" s="561"/>
      <c r="H40" s="561"/>
      <c r="I40" s="561"/>
      <c r="J40" s="562"/>
      <c r="K40" s="569" t="s">
        <v>35</v>
      </c>
      <c r="L40" s="570"/>
      <c r="M40" s="570"/>
      <c r="N40" s="570"/>
      <c r="O40" s="570"/>
      <c r="P40" s="570"/>
      <c r="Q40" s="570"/>
      <c r="R40" s="571"/>
      <c r="S40" s="572" t="s">
        <v>36</v>
      </c>
      <c r="T40" s="573"/>
      <c r="U40" s="573"/>
      <c r="V40" s="573"/>
      <c r="W40" s="574"/>
      <c r="X40" s="575" t="s">
        <v>37</v>
      </c>
      <c r="Y40" s="576"/>
      <c r="Z40" s="576"/>
      <c r="AA40" s="576"/>
      <c r="AB40" s="576"/>
    </row>
    <row r="41" spans="1:28" s="61" customFormat="1" ht="200.15" customHeight="1" x14ac:dyDescent="0.35">
      <c r="A41" s="115"/>
      <c r="B41" s="563"/>
      <c r="C41" s="564"/>
      <c r="D41" s="564"/>
      <c r="E41" s="564"/>
      <c r="F41" s="564"/>
      <c r="G41" s="564"/>
      <c r="H41" s="564"/>
      <c r="I41" s="564"/>
      <c r="J41" s="565"/>
      <c r="K41" s="577" t="s">
        <v>38</v>
      </c>
      <c r="L41" s="578"/>
      <c r="M41" s="578"/>
      <c r="N41" s="579"/>
      <c r="O41" s="580" t="s">
        <v>39</v>
      </c>
      <c r="P41" s="578"/>
      <c r="Q41" s="578"/>
      <c r="R41" s="579"/>
      <c r="S41" s="580" t="s">
        <v>38</v>
      </c>
      <c r="T41" s="579"/>
      <c r="U41" s="580" t="s">
        <v>39</v>
      </c>
      <c r="V41" s="578"/>
      <c r="W41" s="579"/>
      <c r="X41" s="506" t="s">
        <v>38</v>
      </c>
      <c r="Y41" s="507"/>
      <c r="Z41" s="506" t="s">
        <v>39</v>
      </c>
      <c r="AA41" s="581"/>
      <c r="AB41" s="507"/>
    </row>
    <row r="42" spans="1:28" s="61" customFormat="1" ht="200.15" customHeight="1" thickBot="1" x14ac:dyDescent="0.4">
      <c r="A42" s="115"/>
      <c r="B42" s="566"/>
      <c r="C42" s="567"/>
      <c r="D42" s="567"/>
      <c r="E42" s="567"/>
      <c r="F42" s="567"/>
      <c r="G42" s="567"/>
      <c r="H42" s="567"/>
      <c r="I42" s="567"/>
      <c r="J42" s="568"/>
      <c r="K42" s="582">
        <v>0</v>
      </c>
      <c r="L42" s="583"/>
      <c r="M42" s="583"/>
      <c r="N42" s="584"/>
      <c r="O42" s="749">
        <v>79</v>
      </c>
      <c r="P42" s="583"/>
      <c r="Q42" s="583"/>
      <c r="R42" s="584"/>
      <c r="S42" s="749">
        <v>80</v>
      </c>
      <c r="T42" s="584"/>
      <c r="U42" s="749">
        <v>94</v>
      </c>
      <c r="V42" s="583"/>
      <c r="W42" s="584"/>
      <c r="X42" s="749">
        <v>95</v>
      </c>
      <c r="Y42" s="584"/>
      <c r="Z42" s="749">
        <v>100</v>
      </c>
      <c r="AA42" s="583"/>
      <c r="AB42" s="584"/>
    </row>
    <row r="43" spans="1:28" s="61" customFormat="1" ht="200.15" customHeight="1" thickBot="1" x14ac:dyDescent="0.4">
      <c r="A43" s="115"/>
      <c r="B43" s="486"/>
      <c r="C43" s="487"/>
      <c r="D43" s="487"/>
      <c r="E43" s="487"/>
      <c r="F43" s="487"/>
      <c r="G43" s="487"/>
      <c r="H43" s="487"/>
      <c r="I43" s="487"/>
      <c r="J43" s="487"/>
      <c r="K43" s="487"/>
      <c r="L43" s="487"/>
      <c r="M43" s="487"/>
      <c r="N43" s="487"/>
      <c r="O43" s="487"/>
      <c r="P43" s="487"/>
      <c r="Q43" s="487"/>
      <c r="R43" s="487"/>
      <c r="S43" s="487"/>
      <c r="T43" s="487"/>
      <c r="U43" s="487"/>
      <c r="V43" s="487"/>
      <c r="W43" s="487"/>
      <c r="X43" s="487"/>
      <c r="Y43" s="487"/>
      <c r="Z43" s="487"/>
      <c r="AA43" s="487"/>
      <c r="AB43" s="487"/>
    </row>
    <row r="44" spans="1:28" s="61" customFormat="1" ht="50.15" customHeight="1" thickBot="1" x14ac:dyDescent="0.4">
      <c r="A44" s="187"/>
      <c r="B44" s="488" t="s">
        <v>40</v>
      </c>
      <c r="C44" s="489"/>
      <c r="D44" s="489"/>
      <c r="E44" s="489"/>
      <c r="F44" s="489"/>
      <c r="G44" s="489"/>
      <c r="H44" s="489"/>
      <c r="I44" s="489"/>
      <c r="J44" s="489"/>
      <c r="K44" s="489"/>
      <c r="L44" s="489"/>
      <c r="M44" s="489"/>
      <c r="N44" s="489"/>
      <c r="O44" s="489"/>
      <c r="P44" s="489"/>
      <c r="Q44" s="489"/>
      <c r="R44" s="489"/>
      <c r="S44" s="489"/>
      <c r="T44" s="489"/>
      <c r="U44" s="489"/>
      <c r="V44" s="489"/>
      <c r="W44" s="489"/>
      <c r="X44" s="489"/>
      <c r="Y44" s="489"/>
      <c r="Z44" s="489"/>
      <c r="AA44" s="489"/>
      <c r="AB44" s="489"/>
    </row>
    <row r="45" spans="1:28" s="61" customFormat="1" ht="50.15" customHeight="1" x14ac:dyDescent="0.35">
      <c r="A45" s="187"/>
      <c r="B45" s="557" t="s">
        <v>41</v>
      </c>
      <c r="C45" s="558"/>
      <c r="D45" s="558"/>
      <c r="E45" s="558"/>
      <c r="F45" s="558"/>
      <c r="G45" s="559"/>
      <c r="H45" s="201" t="s">
        <v>661</v>
      </c>
      <c r="I45" s="224" t="s">
        <v>662</v>
      </c>
      <c r="J45" s="199" t="s">
        <v>663</v>
      </c>
      <c r="K45" s="557" t="s">
        <v>43</v>
      </c>
      <c r="L45" s="558"/>
      <c r="M45" s="558"/>
      <c r="N45" s="558"/>
      <c r="O45" s="558"/>
      <c r="P45" s="558"/>
      <c r="Q45" s="558"/>
      <c r="R45" s="558"/>
      <c r="S45" s="558"/>
      <c r="T45" s="558"/>
      <c r="U45" s="558"/>
      <c r="V45" s="558"/>
      <c r="W45" s="558"/>
      <c r="X45" s="558"/>
      <c r="Y45" s="558"/>
      <c r="Z45" s="558"/>
      <c r="AA45" s="558"/>
      <c r="AB45" s="559"/>
    </row>
    <row r="46" spans="1:28" s="61" customFormat="1" ht="56" customHeight="1" x14ac:dyDescent="0.35">
      <c r="A46" s="187"/>
      <c r="B46" s="735" t="s">
        <v>230</v>
      </c>
      <c r="C46" s="736"/>
      <c r="D46" s="736"/>
      <c r="E46" s="736"/>
      <c r="F46" s="736"/>
      <c r="G46" s="736"/>
      <c r="H46" s="200">
        <v>97</v>
      </c>
      <c r="I46" s="59">
        <v>99</v>
      </c>
      <c r="J46" s="240">
        <v>0.98</v>
      </c>
      <c r="K46" s="1276" t="s">
        <v>877</v>
      </c>
      <c r="L46" s="1277"/>
      <c r="M46" s="1277"/>
      <c r="N46" s="1277"/>
      <c r="O46" s="1277"/>
      <c r="P46" s="1277"/>
      <c r="Q46" s="1277"/>
      <c r="R46" s="1277"/>
      <c r="S46" s="1277"/>
      <c r="T46" s="1277"/>
      <c r="U46" s="1277"/>
      <c r="V46" s="1277"/>
      <c r="W46" s="1277"/>
      <c r="X46" s="1277"/>
      <c r="Y46" s="1277"/>
      <c r="Z46" s="1277"/>
      <c r="AA46" s="1277"/>
      <c r="AB46" s="1278"/>
    </row>
    <row r="47" spans="1:28" s="61" customFormat="1" ht="56" customHeight="1" x14ac:dyDescent="0.35">
      <c r="A47" s="187"/>
      <c r="B47" s="735" t="s">
        <v>232</v>
      </c>
      <c r="C47" s="736"/>
      <c r="D47" s="736"/>
      <c r="E47" s="736"/>
      <c r="F47" s="736"/>
      <c r="G47" s="736"/>
      <c r="H47" s="202">
        <v>84</v>
      </c>
      <c r="I47" s="206">
        <v>84</v>
      </c>
      <c r="J47" s="240">
        <v>1</v>
      </c>
      <c r="K47" s="1276" t="s">
        <v>878</v>
      </c>
      <c r="L47" s="1277"/>
      <c r="M47" s="1277"/>
      <c r="N47" s="1277"/>
      <c r="O47" s="1277"/>
      <c r="P47" s="1277"/>
      <c r="Q47" s="1277"/>
      <c r="R47" s="1277"/>
      <c r="S47" s="1277"/>
      <c r="T47" s="1277"/>
      <c r="U47" s="1277"/>
      <c r="V47" s="1277"/>
      <c r="W47" s="1277"/>
      <c r="X47" s="1277"/>
      <c r="Y47" s="1277"/>
      <c r="Z47" s="1277"/>
      <c r="AA47" s="1277"/>
      <c r="AB47" s="1278"/>
    </row>
    <row r="48" spans="1:28" s="61" customFormat="1" ht="56" customHeight="1" x14ac:dyDescent="0.35">
      <c r="A48" s="187"/>
      <c r="B48" s="735" t="s">
        <v>234</v>
      </c>
      <c r="C48" s="736"/>
      <c r="D48" s="736"/>
      <c r="E48" s="736"/>
      <c r="F48" s="736"/>
      <c r="G48" s="736"/>
      <c r="H48" s="202">
        <v>14</v>
      </c>
      <c r="I48" s="206">
        <v>14</v>
      </c>
      <c r="J48" s="240">
        <v>1</v>
      </c>
      <c r="K48" s="1276" t="s">
        <v>879</v>
      </c>
      <c r="L48" s="1277"/>
      <c r="M48" s="1277"/>
      <c r="N48" s="1277"/>
      <c r="O48" s="1277"/>
      <c r="P48" s="1277"/>
      <c r="Q48" s="1277"/>
      <c r="R48" s="1277"/>
      <c r="S48" s="1277"/>
      <c r="T48" s="1277"/>
      <c r="U48" s="1277"/>
      <c r="V48" s="1277"/>
      <c r="W48" s="1277"/>
      <c r="X48" s="1277"/>
      <c r="Y48" s="1277"/>
      <c r="Z48" s="1277"/>
      <c r="AA48" s="1277"/>
      <c r="AB48" s="1278"/>
    </row>
    <row r="49" spans="1:28" s="61" customFormat="1" ht="56" customHeight="1" x14ac:dyDescent="0.35">
      <c r="A49" s="187"/>
      <c r="B49" s="735" t="s">
        <v>236</v>
      </c>
      <c r="C49" s="736"/>
      <c r="D49" s="736"/>
      <c r="E49" s="736"/>
      <c r="F49" s="736"/>
      <c r="G49" s="736"/>
      <c r="H49" s="202">
        <v>48</v>
      </c>
      <c r="I49" s="206">
        <v>48</v>
      </c>
      <c r="J49" s="240">
        <v>1</v>
      </c>
      <c r="K49" s="1276" t="s">
        <v>880</v>
      </c>
      <c r="L49" s="1277"/>
      <c r="M49" s="1277"/>
      <c r="N49" s="1277"/>
      <c r="O49" s="1277"/>
      <c r="P49" s="1277"/>
      <c r="Q49" s="1277"/>
      <c r="R49" s="1277"/>
      <c r="S49" s="1277"/>
      <c r="T49" s="1277"/>
      <c r="U49" s="1277"/>
      <c r="V49" s="1277"/>
      <c r="W49" s="1277"/>
      <c r="X49" s="1277"/>
      <c r="Y49" s="1277"/>
      <c r="Z49" s="1277"/>
      <c r="AA49" s="1277"/>
      <c r="AB49" s="1278"/>
    </row>
    <row r="50" spans="1:28" s="98" customFormat="1" ht="56" customHeight="1" x14ac:dyDescent="0.35">
      <c r="A50" s="187"/>
      <c r="B50" s="735" t="s">
        <v>237</v>
      </c>
      <c r="C50" s="736"/>
      <c r="D50" s="736"/>
      <c r="E50" s="736"/>
      <c r="F50" s="736"/>
      <c r="G50" s="736"/>
      <c r="H50" s="202">
        <v>45</v>
      </c>
      <c r="I50" s="206">
        <v>45</v>
      </c>
      <c r="J50" s="240">
        <v>1</v>
      </c>
      <c r="K50" s="1276" t="s">
        <v>881</v>
      </c>
      <c r="L50" s="1277"/>
      <c r="M50" s="1277"/>
      <c r="N50" s="1277"/>
      <c r="O50" s="1277"/>
      <c r="P50" s="1277"/>
      <c r="Q50" s="1277"/>
      <c r="R50" s="1277"/>
      <c r="S50" s="1277"/>
      <c r="T50" s="1277"/>
      <c r="U50" s="1277"/>
      <c r="V50" s="1277"/>
      <c r="W50" s="1277"/>
      <c r="X50" s="1277"/>
      <c r="Y50" s="1277"/>
      <c r="Z50" s="1277"/>
      <c r="AA50" s="1277"/>
      <c r="AB50" s="1278"/>
    </row>
    <row r="51" spans="1:28" s="61" customFormat="1" ht="56" customHeight="1" x14ac:dyDescent="0.35">
      <c r="A51" s="187"/>
      <c r="B51" s="735" t="s">
        <v>238</v>
      </c>
      <c r="C51" s="736"/>
      <c r="D51" s="736"/>
      <c r="E51" s="736"/>
      <c r="F51" s="736"/>
      <c r="G51" s="736"/>
      <c r="H51" s="202">
        <v>23</v>
      </c>
      <c r="I51" s="206">
        <v>23</v>
      </c>
      <c r="J51" s="240">
        <v>1</v>
      </c>
      <c r="K51" s="1276" t="s">
        <v>882</v>
      </c>
      <c r="L51" s="1277"/>
      <c r="M51" s="1277"/>
      <c r="N51" s="1277"/>
      <c r="O51" s="1277"/>
      <c r="P51" s="1277"/>
      <c r="Q51" s="1277"/>
      <c r="R51" s="1277"/>
      <c r="S51" s="1277"/>
      <c r="T51" s="1277"/>
      <c r="U51" s="1277"/>
      <c r="V51" s="1277"/>
      <c r="W51" s="1277"/>
      <c r="X51" s="1277"/>
      <c r="Y51" s="1277"/>
      <c r="Z51" s="1277"/>
      <c r="AA51" s="1277"/>
      <c r="AB51" s="1278"/>
    </row>
    <row r="52" spans="1:28" s="61" customFormat="1" ht="5.15" customHeight="1" x14ac:dyDescent="0.3">
      <c r="A52" s="591"/>
      <c r="B52" s="1181" t="s">
        <v>239</v>
      </c>
      <c r="C52" s="1182"/>
      <c r="D52" s="1182"/>
      <c r="E52" s="1182"/>
      <c r="F52" s="1182"/>
      <c r="G52" s="1182"/>
      <c r="H52" s="818">
        <v>79</v>
      </c>
      <c r="I52" s="628">
        <v>79</v>
      </c>
      <c r="J52" s="631">
        <v>1</v>
      </c>
      <c r="K52" s="652" t="s">
        <v>883</v>
      </c>
      <c r="L52" s="653"/>
      <c r="M52" s="653"/>
      <c r="N52" s="653"/>
      <c r="O52" s="653"/>
      <c r="P52" s="653"/>
      <c r="Q52" s="653"/>
      <c r="R52" s="653"/>
      <c r="S52" s="653"/>
      <c r="T52" s="653"/>
      <c r="U52" s="653"/>
      <c r="V52" s="653"/>
      <c r="W52" s="653"/>
      <c r="X52" s="653"/>
      <c r="Y52" s="653"/>
      <c r="Z52" s="653"/>
      <c r="AA52" s="653"/>
      <c r="AB52" s="654"/>
    </row>
    <row r="53" spans="1:28" s="61" customFormat="1" ht="14.25" customHeight="1" x14ac:dyDescent="0.3">
      <c r="A53" s="591"/>
      <c r="B53" s="795"/>
      <c r="C53" s="796"/>
      <c r="D53" s="796"/>
      <c r="E53" s="796"/>
      <c r="F53" s="796"/>
      <c r="G53" s="796"/>
      <c r="H53" s="819"/>
      <c r="I53" s="629"/>
      <c r="J53" s="632"/>
      <c r="K53" s="646"/>
      <c r="L53" s="647"/>
      <c r="M53" s="647"/>
      <c r="N53" s="647"/>
      <c r="O53" s="647"/>
      <c r="P53" s="647"/>
      <c r="Q53" s="647"/>
      <c r="R53" s="647"/>
      <c r="S53" s="647"/>
      <c r="T53" s="647"/>
      <c r="U53" s="647"/>
      <c r="V53" s="647"/>
      <c r="W53" s="647"/>
      <c r="X53" s="647"/>
      <c r="Y53" s="647"/>
      <c r="Z53" s="647"/>
      <c r="AA53" s="647"/>
      <c r="AB53" s="648"/>
    </row>
    <row r="54" spans="1:28" ht="15" customHeight="1" x14ac:dyDescent="0.3">
      <c r="A54" s="591"/>
      <c r="B54" s="795"/>
      <c r="C54" s="796"/>
      <c r="D54" s="796"/>
      <c r="E54" s="796"/>
      <c r="F54" s="796"/>
      <c r="G54" s="796"/>
      <c r="H54" s="819"/>
      <c r="I54" s="629"/>
      <c r="J54" s="632"/>
      <c r="K54" s="646"/>
      <c r="L54" s="647"/>
      <c r="M54" s="647"/>
      <c r="N54" s="647"/>
      <c r="O54" s="647"/>
      <c r="P54" s="647"/>
      <c r="Q54" s="647"/>
      <c r="R54" s="647"/>
      <c r="S54" s="647"/>
      <c r="T54" s="647"/>
      <c r="U54" s="647"/>
      <c r="V54" s="647"/>
      <c r="W54" s="647"/>
      <c r="X54" s="647"/>
      <c r="Y54" s="647"/>
      <c r="Z54" s="647"/>
      <c r="AA54" s="647"/>
      <c r="AB54" s="648"/>
    </row>
    <row r="55" spans="1:28" ht="14.25" customHeight="1" x14ac:dyDescent="0.3">
      <c r="A55" s="591"/>
      <c r="B55" s="795"/>
      <c r="C55" s="796"/>
      <c r="D55" s="796"/>
      <c r="E55" s="796"/>
      <c r="F55" s="796"/>
      <c r="G55" s="796"/>
      <c r="H55" s="819"/>
      <c r="I55" s="629"/>
      <c r="J55" s="632"/>
      <c r="K55" s="646"/>
      <c r="L55" s="647"/>
      <c r="M55" s="647"/>
      <c r="N55" s="647"/>
      <c r="O55" s="647"/>
      <c r="P55" s="647"/>
      <c r="Q55" s="647"/>
      <c r="R55" s="647"/>
      <c r="S55" s="647"/>
      <c r="T55" s="647"/>
      <c r="U55" s="647"/>
      <c r="V55" s="647"/>
      <c r="W55" s="647"/>
      <c r="X55" s="647"/>
      <c r="Y55" s="647"/>
      <c r="Z55" s="647"/>
      <c r="AA55" s="647"/>
      <c r="AB55" s="648"/>
    </row>
    <row r="56" spans="1:28" x14ac:dyDescent="0.3">
      <c r="A56" s="591"/>
      <c r="B56" s="795"/>
      <c r="C56" s="796"/>
      <c r="D56" s="796"/>
      <c r="E56" s="796"/>
      <c r="F56" s="796"/>
      <c r="G56" s="796"/>
      <c r="H56" s="819"/>
      <c r="I56" s="629"/>
      <c r="J56" s="632"/>
      <c r="K56" s="646"/>
      <c r="L56" s="647"/>
      <c r="M56" s="647"/>
      <c r="N56" s="647"/>
      <c r="O56" s="647"/>
      <c r="P56" s="647"/>
      <c r="Q56" s="647"/>
      <c r="R56" s="647"/>
      <c r="S56" s="647"/>
      <c r="T56" s="647"/>
      <c r="U56" s="647"/>
      <c r="V56" s="647"/>
      <c r="W56" s="647"/>
      <c r="X56" s="647"/>
      <c r="Y56" s="647"/>
      <c r="Z56" s="647"/>
      <c r="AA56" s="647"/>
      <c r="AB56" s="648"/>
    </row>
    <row r="57" spans="1:28" ht="14.25" customHeight="1" x14ac:dyDescent="0.3">
      <c r="A57" s="591"/>
      <c r="B57" s="795"/>
      <c r="C57" s="796"/>
      <c r="D57" s="796"/>
      <c r="E57" s="796"/>
      <c r="F57" s="796"/>
      <c r="G57" s="796"/>
      <c r="H57" s="819"/>
      <c r="I57" s="629"/>
      <c r="J57" s="632"/>
      <c r="K57" s="646"/>
      <c r="L57" s="647"/>
      <c r="M57" s="647"/>
      <c r="N57" s="647"/>
      <c r="O57" s="647"/>
      <c r="P57" s="647"/>
      <c r="Q57" s="647"/>
      <c r="R57" s="647"/>
      <c r="S57" s="647"/>
      <c r="T57" s="647"/>
      <c r="U57" s="647"/>
      <c r="V57" s="647"/>
      <c r="W57" s="647"/>
      <c r="X57" s="647"/>
      <c r="Y57" s="647"/>
      <c r="Z57" s="647"/>
      <c r="AA57" s="647"/>
      <c r="AB57" s="648"/>
    </row>
    <row r="58" spans="1:28" ht="15" customHeight="1" x14ac:dyDescent="0.3">
      <c r="A58" s="591"/>
      <c r="B58" s="795"/>
      <c r="C58" s="796"/>
      <c r="D58" s="796"/>
      <c r="E58" s="796"/>
      <c r="F58" s="796"/>
      <c r="G58" s="796"/>
      <c r="H58" s="819"/>
      <c r="I58" s="629"/>
      <c r="J58" s="632"/>
      <c r="K58" s="646"/>
      <c r="L58" s="647"/>
      <c r="M58" s="647"/>
      <c r="N58" s="647"/>
      <c r="O58" s="647"/>
      <c r="P58" s="647"/>
      <c r="Q58" s="647"/>
      <c r="R58" s="647"/>
      <c r="S58" s="647"/>
      <c r="T58" s="647"/>
      <c r="U58" s="647"/>
      <c r="V58" s="647"/>
      <c r="W58" s="647"/>
      <c r="X58" s="647"/>
      <c r="Y58" s="647"/>
      <c r="Z58" s="647"/>
      <c r="AA58" s="647"/>
      <c r="AB58" s="648"/>
    </row>
    <row r="59" spans="1:28" x14ac:dyDescent="0.3">
      <c r="A59" s="591"/>
      <c r="B59" s="795"/>
      <c r="C59" s="796"/>
      <c r="D59" s="796"/>
      <c r="E59" s="796"/>
      <c r="F59" s="796"/>
      <c r="G59" s="796"/>
      <c r="H59" s="819"/>
      <c r="I59" s="629"/>
      <c r="J59" s="632"/>
      <c r="K59" s="646"/>
      <c r="L59" s="647"/>
      <c r="M59" s="647"/>
      <c r="N59" s="647"/>
      <c r="O59" s="647"/>
      <c r="P59" s="647"/>
      <c r="Q59" s="647"/>
      <c r="R59" s="647"/>
      <c r="S59" s="647"/>
      <c r="T59" s="647"/>
      <c r="U59" s="647"/>
      <c r="V59" s="647"/>
      <c r="W59" s="647"/>
      <c r="X59" s="647"/>
      <c r="Y59" s="647"/>
      <c r="Z59" s="647"/>
      <c r="AA59" s="647"/>
      <c r="AB59" s="648"/>
    </row>
    <row r="60" spans="1:28" x14ac:dyDescent="0.3">
      <c r="A60" s="591"/>
      <c r="B60" s="795"/>
      <c r="C60" s="796"/>
      <c r="D60" s="796"/>
      <c r="E60" s="796"/>
      <c r="F60" s="796"/>
      <c r="G60" s="796"/>
      <c r="H60" s="819"/>
      <c r="I60" s="629"/>
      <c r="J60" s="632"/>
      <c r="K60" s="646"/>
      <c r="L60" s="647"/>
      <c r="M60" s="647"/>
      <c r="N60" s="647"/>
      <c r="O60" s="647"/>
      <c r="P60" s="647"/>
      <c r="Q60" s="647"/>
      <c r="R60" s="647"/>
      <c r="S60" s="647"/>
      <c r="T60" s="647"/>
      <c r="U60" s="647"/>
      <c r="V60" s="647"/>
      <c r="W60" s="647"/>
      <c r="X60" s="647"/>
      <c r="Y60" s="647"/>
      <c r="Z60" s="647"/>
      <c r="AA60" s="647"/>
      <c r="AB60" s="648"/>
    </row>
    <row r="61" spans="1:28" x14ac:dyDescent="0.3">
      <c r="A61" s="591"/>
      <c r="B61" s="795"/>
      <c r="C61" s="796"/>
      <c r="D61" s="796"/>
      <c r="E61" s="796"/>
      <c r="F61" s="796"/>
      <c r="G61" s="796"/>
      <c r="H61" s="819"/>
      <c r="I61" s="629"/>
      <c r="J61" s="632"/>
      <c r="K61" s="646"/>
      <c r="L61" s="647"/>
      <c r="M61" s="647"/>
      <c r="N61" s="647"/>
      <c r="O61" s="647"/>
      <c r="P61" s="647"/>
      <c r="Q61" s="647"/>
      <c r="R61" s="647"/>
      <c r="S61" s="647"/>
      <c r="T61" s="647"/>
      <c r="U61" s="647"/>
      <c r="V61" s="647"/>
      <c r="W61" s="647"/>
      <c r="X61" s="647"/>
      <c r="Y61" s="647"/>
      <c r="Z61" s="647"/>
      <c r="AA61" s="647"/>
      <c r="AB61" s="648"/>
    </row>
    <row r="62" spans="1:28" x14ac:dyDescent="0.3">
      <c r="A62" s="591"/>
      <c r="B62" s="795"/>
      <c r="C62" s="796"/>
      <c r="D62" s="796"/>
      <c r="E62" s="796"/>
      <c r="F62" s="796"/>
      <c r="G62" s="796"/>
      <c r="H62" s="819"/>
      <c r="I62" s="629"/>
      <c r="J62" s="632"/>
      <c r="K62" s="646"/>
      <c r="L62" s="647"/>
      <c r="M62" s="647"/>
      <c r="N62" s="647"/>
      <c r="O62" s="647"/>
      <c r="P62" s="647"/>
      <c r="Q62" s="647"/>
      <c r="R62" s="647"/>
      <c r="S62" s="647"/>
      <c r="T62" s="647"/>
      <c r="U62" s="647"/>
      <c r="V62" s="647"/>
      <c r="W62" s="647"/>
      <c r="X62" s="647"/>
      <c r="Y62" s="647"/>
      <c r="Z62" s="647"/>
      <c r="AA62" s="647"/>
      <c r="AB62" s="648"/>
    </row>
    <row r="63" spans="1:28" x14ac:dyDescent="0.3">
      <c r="A63" s="591"/>
      <c r="B63" s="1184"/>
      <c r="C63" s="1185"/>
      <c r="D63" s="1185"/>
      <c r="E63" s="1185"/>
      <c r="F63" s="1185"/>
      <c r="G63" s="1185"/>
      <c r="H63" s="2256"/>
      <c r="I63" s="630"/>
      <c r="J63" s="633"/>
      <c r="K63" s="658"/>
      <c r="L63" s="659"/>
      <c r="M63" s="659"/>
      <c r="N63" s="659"/>
      <c r="O63" s="659"/>
      <c r="P63" s="659"/>
      <c r="Q63" s="659"/>
      <c r="R63" s="659"/>
      <c r="S63" s="659"/>
      <c r="T63" s="659"/>
      <c r="U63" s="659"/>
      <c r="V63" s="659"/>
      <c r="W63" s="659"/>
      <c r="X63" s="659"/>
      <c r="Y63" s="659"/>
      <c r="Z63" s="659"/>
      <c r="AA63" s="659"/>
      <c r="AB63" s="660"/>
    </row>
    <row r="64" spans="1:28" x14ac:dyDescent="0.3">
      <c r="A64" s="591"/>
      <c r="B64" s="1181" t="s">
        <v>240</v>
      </c>
      <c r="C64" s="1182"/>
      <c r="D64" s="1182"/>
      <c r="E64" s="1182"/>
      <c r="F64" s="1182"/>
      <c r="G64" s="1182"/>
      <c r="H64" s="818">
        <v>88</v>
      </c>
      <c r="I64" s="628">
        <v>88</v>
      </c>
      <c r="J64" s="631">
        <v>1</v>
      </c>
      <c r="K64" s="652" t="s">
        <v>884</v>
      </c>
      <c r="L64" s="653"/>
      <c r="M64" s="653"/>
      <c r="N64" s="653"/>
      <c r="O64" s="653"/>
      <c r="P64" s="653"/>
      <c r="Q64" s="653"/>
      <c r="R64" s="653"/>
      <c r="S64" s="653"/>
      <c r="T64" s="653"/>
      <c r="U64" s="653"/>
      <c r="V64" s="653"/>
      <c r="W64" s="653"/>
      <c r="X64" s="653"/>
      <c r="Y64" s="653"/>
      <c r="Z64" s="653"/>
      <c r="AA64" s="653"/>
      <c r="AB64" s="654"/>
    </row>
    <row r="65" spans="1:28" x14ac:dyDescent="0.3">
      <c r="A65" s="591"/>
      <c r="B65" s="795"/>
      <c r="C65" s="796"/>
      <c r="D65" s="796"/>
      <c r="E65" s="796"/>
      <c r="F65" s="796"/>
      <c r="G65" s="796"/>
      <c r="H65" s="819"/>
      <c r="I65" s="629"/>
      <c r="J65" s="632"/>
      <c r="K65" s="646"/>
      <c r="L65" s="647"/>
      <c r="M65" s="647"/>
      <c r="N65" s="647"/>
      <c r="O65" s="647"/>
      <c r="P65" s="647"/>
      <c r="Q65" s="647"/>
      <c r="R65" s="647"/>
      <c r="S65" s="647"/>
      <c r="T65" s="647"/>
      <c r="U65" s="647"/>
      <c r="V65" s="647"/>
      <c r="W65" s="647"/>
      <c r="X65" s="647"/>
      <c r="Y65" s="647"/>
      <c r="Z65" s="647"/>
      <c r="AA65" s="647"/>
      <c r="AB65" s="648"/>
    </row>
    <row r="66" spans="1:28" x14ac:dyDescent="0.3">
      <c r="A66" s="591"/>
      <c r="B66" s="795"/>
      <c r="C66" s="796"/>
      <c r="D66" s="796"/>
      <c r="E66" s="796"/>
      <c r="F66" s="796"/>
      <c r="G66" s="796"/>
      <c r="H66" s="819"/>
      <c r="I66" s="629"/>
      <c r="J66" s="632"/>
      <c r="K66" s="646"/>
      <c r="L66" s="647"/>
      <c r="M66" s="647"/>
      <c r="N66" s="647"/>
      <c r="O66" s="647"/>
      <c r="P66" s="647"/>
      <c r="Q66" s="647"/>
      <c r="R66" s="647"/>
      <c r="S66" s="647"/>
      <c r="T66" s="647"/>
      <c r="U66" s="647"/>
      <c r="V66" s="647"/>
      <c r="W66" s="647"/>
      <c r="X66" s="647"/>
      <c r="Y66" s="647"/>
      <c r="Z66" s="647"/>
      <c r="AA66" s="647"/>
      <c r="AB66" s="648"/>
    </row>
    <row r="67" spans="1:28" ht="12.75" customHeight="1" x14ac:dyDescent="0.3">
      <c r="A67" s="591"/>
      <c r="B67" s="795"/>
      <c r="C67" s="796"/>
      <c r="D67" s="796"/>
      <c r="E67" s="796"/>
      <c r="F67" s="796"/>
      <c r="G67" s="796"/>
      <c r="H67" s="819"/>
      <c r="I67" s="629"/>
      <c r="J67" s="632"/>
      <c r="K67" s="646"/>
      <c r="L67" s="647"/>
      <c r="M67" s="647"/>
      <c r="N67" s="647"/>
      <c r="O67" s="647"/>
      <c r="P67" s="647"/>
      <c r="Q67" s="647"/>
      <c r="R67" s="647"/>
      <c r="S67" s="647"/>
      <c r="T67" s="647"/>
      <c r="U67" s="647"/>
      <c r="V67" s="647"/>
      <c r="W67" s="647"/>
      <c r="X67" s="647"/>
      <c r="Y67" s="647"/>
      <c r="Z67" s="647"/>
      <c r="AA67" s="647"/>
      <c r="AB67" s="648"/>
    </row>
    <row r="68" spans="1:28" ht="7.5" customHeight="1" x14ac:dyDescent="0.3">
      <c r="A68" s="591"/>
      <c r="B68" s="795"/>
      <c r="C68" s="796"/>
      <c r="D68" s="796"/>
      <c r="E68" s="796"/>
      <c r="F68" s="796"/>
      <c r="G68" s="796"/>
      <c r="H68" s="819"/>
      <c r="I68" s="629"/>
      <c r="J68" s="632"/>
      <c r="K68" s="646"/>
      <c r="L68" s="647"/>
      <c r="M68" s="647"/>
      <c r="N68" s="647"/>
      <c r="O68" s="647"/>
      <c r="P68" s="647"/>
      <c r="Q68" s="647"/>
      <c r="R68" s="647"/>
      <c r="S68" s="647"/>
      <c r="T68" s="647"/>
      <c r="U68" s="647"/>
      <c r="V68" s="647"/>
      <c r="W68" s="647"/>
      <c r="X68" s="647"/>
      <c r="Y68" s="647"/>
      <c r="Z68" s="647"/>
      <c r="AA68" s="647"/>
      <c r="AB68" s="648"/>
    </row>
    <row r="69" spans="1:28" ht="6.75" customHeight="1" x14ac:dyDescent="0.3">
      <c r="A69" s="591"/>
      <c r="B69" s="795"/>
      <c r="C69" s="796"/>
      <c r="D69" s="796"/>
      <c r="E69" s="796"/>
      <c r="F69" s="796"/>
      <c r="G69" s="796"/>
      <c r="H69" s="819"/>
      <c r="I69" s="629"/>
      <c r="J69" s="632"/>
      <c r="K69" s="646"/>
      <c r="L69" s="647"/>
      <c r="M69" s="647"/>
      <c r="N69" s="647"/>
      <c r="O69" s="647"/>
      <c r="P69" s="647"/>
      <c r="Q69" s="647"/>
      <c r="R69" s="647"/>
      <c r="S69" s="647"/>
      <c r="T69" s="647"/>
      <c r="U69" s="647"/>
      <c r="V69" s="647"/>
      <c r="W69" s="647"/>
      <c r="X69" s="647"/>
      <c r="Y69" s="647"/>
      <c r="Z69" s="647"/>
      <c r="AA69" s="647"/>
      <c r="AB69" s="648"/>
    </row>
    <row r="70" spans="1:28" ht="14.25" customHeight="1" x14ac:dyDescent="0.3">
      <c r="A70" s="591"/>
      <c r="B70" s="795"/>
      <c r="C70" s="796"/>
      <c r="D70" s="796"/>
      <c r="E70" s="796"/>
      <c r="F70" s="796"/>
      <c r="G70" s="796"/>
      <c r="H70" s="819"/>
      <c r="I70" s="629"/>
      <c r="J70" s="632"/>
      <c r="K70" s="646"/>
      <c r="L70" s="647"/>
      <c r="M70" s="647"/>
      <c r="N70" s="647"/>
      <c r="O70" s="647"/>
      <c r="P70" s="647"/>
      <c r="Q70" s="647"/>
      <c r="R70" s="647"/>
      <c r="S70" s="647"/>
      <c r="T70" s="647"/>
      <c r="U70" s="647"/>
      <c r="V70" s="647"/>
      <c r="W70" s="647"/>
      <c r="X70" s="647"/>
      <c r="Y70" s="647"/>
      <c r="Z70" s="647"/>
      <c r="AA70" s="647"/>
      <c r="AB70" s="648"/>
    </row>
    <row r="71" spans="1:28" ht="14.25" customHeight="1" x14ac:dyDescent="0.3">
      <c r="A71" s="591"/>
      <c r="B71" s="795"/>
      <c r="C71" s="796"/>
      <c r="D71" s="796"/>
      <c r="E71" s="796"/>
      <c r="F71" s="796"/>
      <c r="G71" s="796"/>
      <c r="H71" s="819"/>
      <c r="I71" s="629"/>
      <c r="J71" s="632"/>
      <c r="K71" s="646"/>
      <c r="L71" s="647"/>
      <c r="M71" s="647"/>
      <c r="N71" s="647"/>
      <c r="O71" s="647"/>
      <c r="P71" s="647"/>
      <c r="Q71" s="647"/>
      <c r="R71" s="647"/>
      <c r="S71" s="647"/>
      <c r="T71" s="647"/>
      <c r="U71" s="647"/>
      <c r="V71" s="647"/>
      <c r="W71" s="647"/>
      <c r="X71" s="647"/>
      <c r="Y71" s="647"/>
      <c r="Z71" s="647"/>
      <c r="AA71" s="647"/>
      <c r="AB71" s="648"/>
    </row>
    <row r="72" spans="1:28" ht="15" customHeight="1" x14ac:dyDescent="0.3">
      <c r="A72" s="591"/>
      <c r="B72" s="795"/>
      <c r="C72" s="796"/>
      <c r="D72" s="796"/>
      <c r="E72" s="796"/>
      <c r="F72" s="796"/>
      <c r="G72" s="796"/>
      <c r="H72" s="819"/>
      <c r="I72" s="629"/>
      <c r="J72" s="632"/>
      <c r="K72" s="646"/>
      <c r="L72" s="647"/>
      <c r="M72" s="647"/>
      <c r="N72" s="647"/>
      <c r="O72" s="647"/>
      <c r="P72" s="647"/>
      <c r="Q72" s="647"/>
      <c r="R72" s="647"/>
      <c r="S72" s="647"/>
      <c r="T72" s="647"/>
      <c r="U72" s="647"/>
      <c r="V72" s="647"/>
      <c r="W72" s="647"/>
      <c r="X72" s="647"/>
      <c r="Y72" s="647"/>
      <c r="Z72" s="647"/>
      <c r="AA72" s="647"/>
      <c r="AB72" s="648"/>
    </row>
    <row r="73" spans="1:28" ht="38.15" customHeight="1" x14ac:dyDescent="0.3">
      <c r="A73" s="591"/>
      <c r="B73" s="795"/>
      <c r="C73" s="796"/>
      <c r="D73" s="796"/>
      <c r="E73" s="796"/>
      <c r="F73" s="796"/>
      <c r="G73" s="796"/>
      <c r="H73" s="819"/>
      <c r="I73" s="629"/>
      <c r="J73" s="632"/>
      <c r="K73" s="646"/>
      <c r="L73" s="647"/>
      <c r="M73" s="647"/>
      <c r="N73" s="647"/>
      <c r="O73" s="647"/>
      <c r="P73" s="647"/>
      <c r="Q73" s="647"/>
      <c r="R73" s="647"/>
      <c r="S73" s="647"/>
      <c r="T73" s="647"/>
      <c r="U73" s="647"/>
      <c r="V73" s="647"/>
      <c r="W73" s="647"/>
      <c r="X73" s="647"/>
      <c r="Y73" s="647"/>
      <c r="Z73" s="647"/>
      <c r="AA73" s="647"/>
      <c r="AB73" s="648"/>
    </row>
    <row r="74" spans="1:28" ht="40" customHeight="1" x14ac:dyDescent="0.3">
      <c r="A74" s="591"/>
      <c r="B74" s="795"/>
      <c r="C74" s="796"/>
      <c r="D74" s="796"/>
      <c r="E74" s="796"/>
      <c r="F74" s="796"/>
      <c r="G74" s="796"/>
      <c r="H74" s="819"/>
      <c r="I74" s="629"/>
      <c r="J74" s="632"/>
      <c r="K74" s="646"/>
      <c r="L74" s="647"/>
      <c r="M74" s="647"/>
      <c r="N74" s="647"/>
      <c r="O74" s="647"/>
      <c r="P74" s="647"/>
      <c r="Q74" s="647"/>
      <c r="R74" s="647"/>
      <c r="S74" s="647"/>
      <c r="T74" s="647"/>
      <c r="U74" s="647"/>
      <c r="V74" s="647"/>
      <c r="W74" s="647"/>
      <c r="X74" s="647"/>
      <c r="Y74" s="647"/>
      <c r="Z74" s="647"/>
      <c r="AA74" s="647"/>
      <c r="AB74" s="648"/>
    </row>
    <row r="75" spans="1:28" ht="40.5" customHeight="1" x14ac:dyDescent="0.3">
      <c r="A75" s="591"/>
      <c r="B75" s="1184"/>
      <c r="C75" s="1185"/>
      <c r="D75" s="1185"/>
      <c r="E75" s="1185"/>
      <c r="F75" s="1185"/>
      <c r="G75" s="1185"/>
      <c r="H75" s="2256"/>
      <c r="I75" s="630"/>
      <c r="J75" s="633"/>
      <c r="K75" s="658"/>
      <c r="L75" s="659"/>
      <c r="M75" s="659"/>
      <c r="N75" s="659"/>
      <c r="O75" s="659"/>
      <c r="P75" s="659"/>
      <c r="Q75" s="659"/>
      <c r="R75" s="659"/>
      <c r="S75" s="659"/>
      <c r="T75" s="659"/>
      <c r="U75" s="659"/>
      <c r="V75" s="659"/>
      <c r="W75" s="659"/>
      <c r="X75" s="659"/>
      <c r="Y75" s="659"/>
      <c r="Z75" s="659"/>
      <c r="AA75" s="659"/>
      <c r="AB75" s="660"/>
    </row>
    <row r="76" spans="1:28" ht="40" customHeight="1" x14ac:dyDescent="0.3">
      <c r="A76" s="591"/>
      <c r="B76" s="1181" t="s">
        <v>241</v>
      </c>
      <c r="C76" s="1182"/>
      <c r="D76" s="1182"/>
      <c r="E76" s="1182"/>
      <c r="F76" s="1182"/>
      <c r="G76" s="1182"/>
      <c r="H76" s="818">
        <v>54</v>
      </c>
      <c r="I76" s="628">
        <v>55</v>
      </c>
      <c r="J76" s="631">
        <v>0.98</v>
      </c>
      <c r="K76" s="652" t="s">
        <v>885</v>
      </c>
      <c r="L76" s="653"/>
      <c r="M76" s="653"/>
      <c r="N76" s="653"/>
      <c r="O76" s="653"/>
      <c r="P76" s="653"/>
      <c r="Q76" s="653"/>
      <c r="R76" s="653"/>
      <c r="S76" s="653"/>
      <c r="T76" s="653"/>
      <c r="U76" s="653"/>
      <c r="V76" s="653"/>
      <c r="W76" s="653"/>
      <c r="X76" s="653"/>
      <c r="Y76" s="653"/>
      <c r="Z76" s="653"/>
      <c r="AA76" s="653"/>
      <c r="AB76" s="654"/>
    </row>
    <row r="77" spans="1:28" ht="40" customHeight="1" x14ac:dyDescent="0.3">
      <c r="A77" s="591"/>
      <c r="B77" s="795"/>
      <c r="C77" s="796"/>
      <c r="D77" s="796"/>
      <c r="E77" s="796"/>
      <c r="F77" s="796"/>
      <c r="G77" s="796"/>
      <c r="H77" s="819"/>
      <c r="I77" s="629"/>
      <c r="J77" s="632"/>
      <c r="K77" s="646"/>
      <c r="L77" s="647"/>
      <c r="M77" s="647"/>
      <c r="N77" s="647"/>
      <c r="O77" s="647"/>
      <c r="P77" s="647"/>
      <c r="Q77" s="647"/>
      <c r="R77" s="647"/>
      <c r="S77" s="647"/>
      <c r="T77" s="647"/>
      <c r="U77" s="647"/>
      <c r="V77" s="647"/>
      <c r="W77" s="647"/>
      <c r="X77" s="647"/>
      <c r="Y77" s="647"/>
      <c r="Z77" s="647"/>
      <c r="AA77" s="647"/>
      <c r="AB77" s="648"/>
    </row>
    <row r="78" spans="1:28" ht="40" customHeight="1" x14ac:dyDescent="0.3">
      <c r="A78" s="591"/>
      <c r="B78" s="795"/>
      <c r="C78" s="796"/>
      <c r="D78" s="796"/>
      <c r="E78" s="796"/>
      <c r="F78" s="796"/>
      <c r="G78" s="796"/>
      <c r="H78" s="819"/>
      <c r="I78" s="629"/>
      <c r="J78" s="632"/>
      <c r="K78" s="646"/>
      <c r="L78" s="647"/>
      <c r="M78" s="647"/>
      <c r="N78" s="647"/>
      <c r="O78" s="647"/>
      <c r="P78" s="647"/>
      <c r="Q78" s="647"/>
      <c r="R78" s="647"/>
      <c r="S78" s="647"/>
      <c r="T78" s="647"/>
      <c r="U78" s="647"/>
      <c r="V78" s="647"/>
      <c r="W78" s="647"/>
      <c r="X78" s="647"/>
      <c r="Y78" s="647"/>
      <c r="Z78" s="647"/>
      <c r="AA78" s="647"/>
      <c r="AB78" s="648"/>
    </row>
    <row r="79" spans="1:28" ht="40" customHeight="1" x14ac:dyDescent="0.3">
      <c r="A79" s="591"/>
      <c r="B79" s="795"/>
      <c r="C79" s="796"/>
      <c r="D79" s="796"/>
      <c r="E79" s="796"/>
      <c r="F79" s="796"/>
      <c r="G79" s="796"/>
      <c r="H79" s="819"/>
      <c r="I79" s="629"/>
      <c r="J79" s="632"/>
      <c r="K79" s="646"/>
      <c r="L79" s="647"/>
      <c r="M79" s="647"/>
      <c r="N79" s="647"/>
      <c r="O79" s="647"/>
      <c r="P79" s="647"/>
      <c r="Q79" s="647"/>
      <c r="R79" s="647"/>
      <c r="S79" s="647"/>
      <c r="T79" s="647"/>
      <c r="U79" s="647"/>
      <c r="V79" s="647"/>
      <c r="W79" s="647"/>
      <c r="X79" s="647"/>
      <c r="Y79" s="647"/>
      <c r="Z79" s="647"/>
      <c r="AA79" s="647"/>
      <c r="AB79" s="648"/>
    </row>
    <row r="80" spans="1:28" ht="40" customHeight="1" x14ac:dyDescent="0.3">
      <c r="A80" s="591"/>
      <c r="B80" s="795"/>
      <c r="C80" s="796"/>
      <c r="D80" s="796"/>
      <c r="E80" s="796"/>
      <c r="F80" s="796"/>
      <c r="G80" s="796"/>
      <c r="H80" s="819"/>
      <c r="I80" s="629"/>
      <c r="J80" s="632"/>
      <c r="K80" s="646"/>
      <c r="L80" s="647"/>
      <c r="M80" s="647"/>
      <c r="N80" s="647"/>
      <c r="O80" s="647"/>
      <c r="P80" s="647"/>
      <c r="Q80" s="647"/>
      <c r="R80" s="647"/>
      <c r="S80" s="647"/>
      <c r="T80" s="647"/>
      <c r="U80" s="647"/>
      <c r="V80" s="647"/>
      <c r="W80" s="647"/>
      <c r="X80" s="647"/>
      <c r="Y80" s="647"/>
      <c r="Z80" s="647"/>
      <c r="AA80" s="647"/>
      <c r="AB80" s="648"/>
    </row>
    <row r="81" spans="1:28" ht="40" customHeight="1" x14ac:dyDescent="0.3">
      <c r="A81" s="591"/>
      <c r="B81" s="795"/>
      <c r="C81" s="796"/>
      <c r="D81" s="796"/>
      <c r="E81" s="796"/>
      <c r="F81" s="796"/>
      <c r="G81" s="796"/>
      <c r="H81" s="819"/>
      <c r="I81" s="629"/>
      <c r="J81" s="632"/>
      <c r="K81" s="646"/>
      <c r="L81" s="647"/>
      <c r="M81" s="647"/>
      <c r="N81" s="647"/>
      <c r="O81" s="647"/>
      <c r="P81" s="647"/>
      <c r="Q81" s="647"/>
      <c r="R81" s="647"/>
      <c r="S81" s="647"/>
      <c r="T81" s="647"/>
      <c r="U81" s="647"/>
      <c r="V81" s="647"/>
      <c r="W81" s="647"/>
      <c r="X81" s="647"/>
      <c r="Y81" s="647"/>
      <c r="Z81" s="647"/>
      <c r="AA81" s="647"/>
      <c r="AB81" s="648"/>
    </row>
    <row r="82" spans="1:28" ht="40" customHeight="1" x14ac:dyDescent="0.3">
      <c r="A82" s="591"/>
      <c r="B82" s="795"/>
      <c r="C82" s="796"/>
      <c r="D82" s="796"/>
      <c r="E82" s="796"/>
      <c r="F82" s="796"/>
      <c r="G82" s="796"/>
      <c r="H82" s="819"/>
      <c r="I82" s="629"/>
      <c r="J82" s="632"/>
      <c r="K82" s="646"/>
      <c r="L82" s="647"/>
      <c r="M82" s="647"/>
      <c r="N82" s="647"/>
      <c r="O82" s="647"/>
      <c r="P82" s="647"/>
      <c r="Q82" s="647"/>
      <c r="R82" s="647"/>
      <c r="S82" s="647"/>
      <c r="T82" s="647"/>
      <c r="U82" s="647"/>
      <c r="V82" s="647"/>
      <c r="W82" s="647"/>
      <c r="X82" s="647"/>
      <c r="Y82" s="647"/>
      <c r="Z82" s="647"/>
      <c r="AA82" s="647"/>
      <c r="AB82" s="648"/>
    </row>
    <row r="83" spans="1:28" ht="40" customHeight="1" x14ac:dyDescent="0.3">
      <c r="A83" s="591"/>
      <c r="B83" s="795"/>
      <c r="C83" s="796"/>
      <c r="D83" s="796"/>
      <c r="E83" s="796"/>
      <c r="F83" s="796"/>
      <c r="G83" s="796"/>
      <c r="H83" s="819"/>
      <c r="I83" s="629"/>
      <c r="J83" s="632"/>
      <c r="K83" s="646"/>
      <c r="L83" s="647"/>
      <c r="M83" s="647"/>
      <c r="N83" s="647"/>
      <c r="O83" s="647"/>
      <c r="P83" s="647"/>
      <c r="Q83" s="647"/>
      <c r="R83" s="647"/>
      <c r="S83" s="647"/>
      <c r="T83" s="647"/>
      <c r="U83" s="647"/>
      <c r="V83" s="647"/>
      <c r="W83" s="647"/>
      <c r="X83" s="647"/>
      <c r="Y83" s="647"/>
      <c r="Z83" s="647"/>
      <c r="AA83" s="647"/>
      <c r="AB83" s="648"/>
    </row>
    <row r="84" spans="1:28" ht="40" customHeight="1" x14ac:dyDescent="0.3">
      <c r="A84" s="591"/>
      <c r="B84" s="795"/>
      <c r="C84" s="796"/>
      <c r="D84" s="796"/>
      <c r="E84" s="796"/>
      <c r="F84" s="796"/>
      <c r="G84" s="796"/>
      <c r="H84" s="819"/>
      <c r="I84" s="629"/>
      <c r="J84" s="632"/>
      <c r="K84" s="646"/>
      <c r="L84" s="647"/>
      <c r="M84" s="647"/>
      <c r="N84" s="647"/>
      <c r="O84" s="647"/>
      <c r="P84" s="647"/>
      <c r="Q84" s="647"/>
      <c r="R84" s="647"/>
      <c r="S84" s="647"/>
      <c r="T84" s="647"/>
      <c r="U84" s="647"/>
      <c r="V84" s="647"/>
      <c r="W84" s="647"/>
      <c r="X84" s="647"/>
      <c r="Y84" s="647"/>
      <c r="Z84" s="647"/>
      <c r="AA84" s="647"/>
      <c r="AB84" s="648"/>
    </row>
    <row r="85" spans="1:28" x14ac:dyDescent="0.3">
      <c r="A85" s="591"/>
      <c r="B85" s="795"/>
      <c r="C85" s="796"/>
      <c r="D85" s="796"/>
      <c r="E85" s="796"/>
      <c r="F85" s="796"/>
      <c r="G85" s="796"/>
      <c r="H85" s="819"/>
      <c r="I85" s="629"/>
      <c r="J85" s="632"/>
      <c r="K85" s="646"/>
      <c r="L85" s="647"/>
      <c r="M85" s="647"/>
      <c r="N85" s="647"/>
      <c r="O85" s="647"/>
      <c r="P85" s="647"/>
      <c r="Q85" s="647"/>
      <c r="R85" s="647"/>
      <c r="S85" s="647"/>
      <c r="T85" s="647"/>
      <c r="U85" s="647"/>
      <c r="V85" s="647"/>
      <c r="W85" s="647"/>
      <c r="X85" s="647"/>
      <c r="Y85" s="647"/>
      <c r="Z85" s="647"/>
      <c r="AA85" s="647"/>
      <c r="AB85" s="648"/>
    </row>
    <row r="86" spans="1:28" x14ac:dyDescent="0.3">
      <c r="A86" s="591"/>
      <c r="B86" s="795"/>
      <c r="C86" s="796"/>
      <c r="D86" s="796"/>
      <c r="E86" s="796"/>
      <c r="F86" s="796"/>
      <c r="G86" s="796"/>
      <c r="H86" s="819"/>
      <c r="I86" s="629"/>
      <c r="J86" s="632"/>
      <c r="K86" s="646"/>
      <c r="L86" s="647"/>
      <c r="M86" s="647"/>
      <c r="N86" s="647"/>
      <c r="O86" s="647"/>
      <c r="P86" s="647"/>
      <c r="Q86" s="647"/>
      <c r="R86" s="647"/>
      <c r="S86" s="647"/>
      <c r="T86" s="647"/>
      <c r="U86" s="647"/>
      <c r="V86" s="647"/>
      <c r="W86" s="647"/>
      <c r="X86" s="647"/>
      <c r="Y86" s="647"/>
      <c r="Z86" s="647"/>
      <c r="AA86" s="647"/>
      <c r="AB86" s="648"/>
    </row>
    <row r="87" spans="1:28" x14ac:dyDescent="0.3">
      <c r="A87" s="591"/>
      <c r="B87" s="795"/>
      <c r="C87" s="796"/>
      <c r="D87" s="796"/>
      <c r="E87" s="796"/>
      <c r="F87" s="796"/>
      <c r="G87" s="796"/>
      <c r="H87" s="819"/>
      <c r="I87" s="629"/>
      <c r="J87" s="632"/>
      <c r="K87" s="646"/>
      <c r="L87" s="647"/>
      <c r="M87" s="647"/>
      <c r="N87" s="647"/>
      <c r="O87" s="647"/>
      <c r="P87" s="647"/>
      <c r="Q87" s="647"/>
      <c r="R87" s="647"/>
      <c r="S87" s="647"/>
      <c r="T87" s="647"/>
      <c r="U87" s="647"/>
      <c r="V87" s="647"/>
      <c r="W87" s="647"/>
      <c r="X87" s="647"/>
      <c r="Y87" s="647"/>
      <c r="Z87" s="647"/>
      <c r="AA87" s="647"/>
      <c r="AB87" s="648"/>
    </row>
    <row r="88" spans="1:28" x14ac:dyDescent="0.3">
      <c r="A88" s="591"/>
      <c r="B88" s="1184"/>
      <c r="C88" s="1185"/>
      <c r="D88" s="1185"/>
      <c r="E88" s="1185"/>
      <c r="F88" s="1185"/>
      <c r="G88" s="1185"/>
      <c r="H88" s="2256"/>
      <c r="I88" s="630"/>
      <c r="J88" s="633"/>
      <c r="K88" s="658"/>
      <c r="L88" s="659"/>
      <c r="M88" s="659"/>
      <c r="N88" s="659"/>
      <c r="O88" s="659"/>
      <c r="P88" s="659"/>
      <c r="Q88" s="659"/>
      <c r="R88" s="659"/>
      <c r="S88" s="659"/>
      <c r="T88" s="659"/>
      <c r="U88" s="659"/>
      <c r="V88" s="659"/>
      <c r="W88" s="659"/>
      <c r="X88" s="659"/>
      <c r="Y88" s="659"/>
      <c r="Z88" s="659"/>
      <c r="AA88" s="659"/>
      <c r="AB88" s="660"/>
    </row>
    <row r="89" spans="1:28" x14ac:dyDescent="0.3">
      <c r="A89" s="591"/>
      <c r="B89" s="1181" t="s">
        <v>242</v>
      </c>
      <c r="C89" s="1182"/>
      <c r="D89" s="1182"/>
      <c r="E89" s="1182"/>
      <c r="F89" s="1182"/>
      <c r="G89" s="1182"/>
      <c r="H89" s="818">
        <v>70</v>
      </c>
      <c r="I89" s="628">
        <v>70</v>
      </c>
      <c r="J89" s="631">
        <v>1</v>
      </c>
      <c r="K89" s="2854" t="s">
        <v>886</v>
      </c>
      <c r="L89" s="2855"/>
      <c r="M89" s="2855"/>
      <c r="N89" s="2855"/>
      <c r="O89" s="2855"/>
      <c r="P89" s="2855"/>
      <c r="Q89" s="2855"/>
      <c r="R89" s="2855"/>
      <c r="S89" s="2855"/>
      <c r="T89" s="2855"/>
      <c r="U89" s="2855"/>
      <c r="V89" s="2855"/>
      <c r="W89" s="2855"/>
      <c r="X89" s="2855"/>
      <c r="Y89" s="2855"/>
      <c r="Z89" s="2855"/>
      <c r="AA89" s="2855"/>
      <c r="AB89" s="2856"/>
    </row>
    <row r="90" spans="1:28" x14ac:dyDescent="0.3">
      <c r="A90" s="591"/>
      <c r="B90" s="795"/>
      <c r="C90" s="796"/>
      <c r="D90" s="796"/>
      <c r="E90" s="796"/>
      <c r="F90" s="796"/>
      <c r="G90" s="796"/>
      <c r="H90" s="819"/>
      <c r="I90" s="629"/>
      <c r="J90" s="632"/>
      <c r="K90" s="2833"/>
      <c r="L90" s="2834"/>
      <c r="M90" s="2834"/>
      <c r="N90" s="2834"/>
      <c r="O90" s="2834"/>
      <c r="P90" s="2834"/>
      <c r="Q90" s="2834"/>
      <c r="R90" s="2834"/>
      <c r="S90" s="2834"/>
      <c r="T90" s="2834"/>
      <c r="U90" s="2834"/>
      <c r="V90" s="2834"/>
      <c r="W90" s="2834"/>
      <c r="X90" s="2834"/>
      <c r="Y90" s="2834"/>
      <c r="Z90" s="2834"/>
      <c r="AA90" s="2834"/>
      <c r="AB90" s="2835"/>
    </row>
    <row r="91" spans="1:28" x14ac:dyDescent="0.3">
      <c r="A91" s="591"/>
      <c r="B91" s="795"/>
      <c r="C91" s="796"/>
      <c r="D91" s="796"/>
      <c r="E91" s="796"/>
      <c r="F91" s="796"/>
      <c r="G91" s="796"/>
      <c r="H91" s="819"/>
      <c r="I91" s="629"/>
      <c r="J91" s="632"/>
      <c r="K91" s="2833"/>
      <c r="L91" s="2834"/>
      <c r="M91" s="2834"/>
      <c r="N91" s="2834"/>
      <c r="O91" s="2834"/>
      <c r="P91" s="2834"/>
      <c r="Q91" s="2834"/>
      <c r="R91" s="2834"/>
      <c r="S91" s="2834"/>
      <c r="T91" s="2834"/>
      <c r="U91" s="2834"/>
      <c r="V91" s="2834"/>
      <c r="W91" s="2834"/>
      <c r="X91" s="2834"/>
      <c r="Y91" s="2834"/>
      <c r="Z91" s="2834"/>
      <c r="AA91" s="2834"/>
      <c r="AB91" s="2835"/>
    </row>
    <row r="92" spans="1:28" x14ac:dyDescent="0.3">
      <c r="A92" s="591"/>
      <c r="B92" s="795"/>
      <c r="C92" s="796"/>
      <c r="D92" s="796"/>
      <c r="E92" s="796"/>
      <c r="F92" s="796"/>
      <c r="G92" s="796"/>
      <c r="H92" s="819"/>
      <c r="I92" s="629"/>
      <c r="J92" s="632"/>
      <c r="K92" s="2833"/>
      <c r="L92" s="2834"/>
      <c r="M92" s="2834"/>
      <c r="N92" s="2834"/>
      <c r="O92" s="2834"/>
      <c r="P92" s="2834"/>
      <c r="Q92" s="2834"/>
      <c r="R92" s="2834"/>
      <c r="S92" s="2834"/>
      <c r="T92" s="2834"/>
      <c r="U92" s="2834"/>
      <c r="V92" s="2834"/>
      <c r="W92" s="2834"/>
      <c r="X92" s="2834"/>
      <c r="Y92" s="2834"/>
      <c r="Z92" s="2834"/>
      <c r="AA92" s="2834"/>
      <c r="AB92" s="2835"/>
    </row>
    <row r="93" spans="1:28" x14ac:dyDescent="0.3">
      <c r="A93" s="591"/>
      <c r="B93" s="795"/>
      <c r="C93" s="796"/>
      <c r="D93" s="796"/>
      <c r="E93" s="796"/>
      <c r="F93" s="796"/>
      <c r="G93" s="796"/>
      <c r="H93" s="819"/>
      <c r="I93" s="629"/>
      <c r="J93" s="632"/>
      <c r="K93" s="2833"/>
      <c r="L93" s="2834"/>
      <c r="M93" s="2834"/>
      <c r="N93" s="2834"/>
      <c r="O93" s="2834"/>
      <c r="P93" s="2834"/>
      <c r="Q93" s="2834"/>
      <c r="R93" s="2834"/>
      <c r="S93" s="2834"/>
      <c r="T93" s="2834"/>
      <c r="U93" s="2834"/>
      <c r="V93" s="2834"/>
      <c r="W93" s="2834"/>
      <c r="X93" s="2834"/>
      <c r="Y93" s="2834"/>
      <c r="Z93" s="2834"/>
      <c r="AA93" s="2834"/>
      <c r="AB93" s="2835"/>
    </row>
    <row r="94" spans="1:28" x14ac:dyDescent="0.3">
      <c r="A94" s="591"/>
      <c r="B94" s="795"/>
      <c r="C94" s="796"/>
      <c r="D94" s="796"/>
      <c r="E94" s="796"/>
      <c r="F94" s="796"/>
      <c r="G94" s="796"/>
      <c r="H94" s="819"/>
      <c r="I94" s="629"/>
      <c r="J94" s="632"/>
      <c r="K94" s="2833"/>
      <c r="L94" s="2834"/>
      <c r="M94" s="2834"/>
      <c r="N94" s="2834"/>
      <c r="O94" s="2834"/>
      <c r="P94" s="2834"/>
      <c r="Q94" s="2834"/>
      <c r="R94" s="2834"/>
      <c r="S94" s="2834"/>
      <c r="T94" s="2834"/>
      <c r="U94" s="2834"/>
      <c r="V94" s="2834"/>
      <c r="W94" s="2834"/>
      <c r="X94" s="2834"/>
      <c r="Y94" s="2834"/>
      <c r="Z94" s="2834"/>
      <c r="AA94" s="2834"/>
      <c r="AB94" s="2835"/>
    </row>
    <row r="95" spans="1:28" x14ac:dyDescent="0.3">
      <c r="A95" s="591"/>
      <c r="B95" s="795"/>
      <c r="C95" s="796"/>
      <c r="D95" s="796"/>
      <c r="E95" s="796"/>
      <c r="F95" s="796"/>
      <c r="G95" s="796"/>
      <c r="H95" s="819"/>
      <c r="I95" s="629"/>
      <c r="J95" s="632"/>
      <c r="K95" s="2833"/>
      <c r="L95" s="2834"/>
      <c r="M95" s="2834"/>
      <c r="N95" s="2834"/>
      <c r="O95" s="2834"/>
      <c r="P95" s="2834"/>
      <c r="Q95" s="2834"/>
      <c r="R95" s="2834"/>
      <c r="S95" s="2834"/>
      <c r="T95" s="2834"/>
      <c r="U95" s="2834"/>
      <c r="V95" s="2834"/>
      <c r="W95" s="2834"/>
      <c r="X95" s="2834"/>
      <c r="Y95" s="2834"/>
      <c r="Z95" s="2834"/>
      <c r="AA95" s="2834"/>
      <c r="AB95" s="2835"/>
    </row>
    <row r="96" spans="1:28" x14ac:dyDescent="0.3">
      <c r="A96" s="591"/>
      <c r="B96" s="795"/>
      <c r="C96" s="796"/>
      <c r="D96" s="796"/>
      <c r="E96" s="796"/>
      <c r="F96" s="796"/>
      <c r="G96" s="796"/>
      <c r="H96" s="819"/>
      <c r="I96" s="629"/>
      <c r="J96" s="632"/>
      <c r="K96" s="2833"/>
      <c r="L96" s="2834"/>
      <c r="M96" s="2834"/>
      <c r="N96" s="2834"/>
      <c r="O96" s="2834"/>
      <c r="P96" s="2834"/>
      <c r="Q96" s="2834"/>
      <c r="R96" s="2834"/>
      <c r="S96" s="2834"/>
      <c r="T96" s="2834"/>
      <c r="U96" s="2834"/>
      <c r="V96" s="2834"/>
      <c r="W96" s="2834"/>
      <c r="X96" s="2834"/>
      <c r="Y96" s="2834"/>
      <c r="Z96" s="2834"/>
      <c r="AA96" s="2834"/>
      <c r="AB96" s="2835"/>
    </row>
    <row r="97" spans="1:28" x14ac:dyDescent="0.3">
      <c r="A97" s="591"/>
      <c r="B97" s="795"/>
      <c r="C97" s="796"/>
      <c r="D97" s="796"/>
      <c r="E97" s="796"/>
      <c r="F97" s="796"/>
      <c r="G97" s="796"/>
      <c r="H97" s="819"/>
      <c r="I97" s="629"/>
      <c r="J97" s="632"/>
      <c r="K97" s="2833"/>
      <c r="L97" s="2834"/>
      <c r="M97" s="2834"/>
      <c r="N97" s="2834"/>
      <c r="O97" s="2834"/>
      <c r="P97" s="2834"/>
      <c r="Q97" s="2834"/>
      <c r="R97" s="2834"/>
      <c r="S97" s="2834"/>
      <c r="T97" s="2834"/>
      <c r="U97" s="2834"/>
      <c r="V97" s="2834"/>
      <c r="W97" s="2834"/>
      <c r="X97" s="2834"/>
      <c r="Y97" s="2834"/>
      <c r="Z97" s="2834"/>
      <c r="AA97" s="2834"/>
      <c r="AB97" s="2835"/>
    </row>
    <row r="98" spans="1:28" x14ac:dyDescent="0.3">
      <c r="A98" s="591"/>
      <c r="B98" s="795"/>
      <c r="C98" s="796"/>
      <c r="D98" s="796"/>
      <c r="E98" s="796"/>
      <c r="F98" s="796"/>
      <c r="G98" s="796"/>
      <c r="H98" s="819"/>
      <c r="I98" s="629"/>
      <c r="J98" s="632"/>
      <c r="K98" s="2833"/>
      <c r="L98" s="2834"/>
      <c r="M98" s="2834"/>
      <c r="N98" s="2834"/>
      <c r="O98" s="2834"/>
      <c r="P98" s="2834"/>
      <c r="Q98" s="2834"/>
      <c r="R98" s="2834"/>
      <c r="S98" s="2834"/>
      <c r="T98" s="2834"/>
      <c r="U98" s="2834"/>
      <c r="V98" s="2834"/>
      <c r="W98" s="2834"/>
      <c r="X98" s="2834"/>
      <c r="Y98" s="2834"/>
      <c r="Z98" s="2834"/>
      <c r="AA98" s="2834"/>
      <c r="AB98" s="2835"/>
    </row>
    <row r="99" spans="1:28" x14ac:dyDescent="0.3">
      <c r="A99" s="591"/>
      <c r="B99" s="795"/>
      <c r="C99" s="796"/>
      <c r="D99" s="796"/>
      <c r="E99" s="796"/>
      <c r="F99" s="796"/>
      <c r="G99" s="796"/>
      <c r="H99" s="819"/>
      <c r="I99" s="629"/>
      <c r="J99" s="632"/>
      <c r="K99" s="2833"/>
      <c r="L99" s="2834"/>
      <c r="M99" s="2834"/>
      <c r="N99" s="2834"/>
      <c r="O99" s="2834"/>
      <c r="P99" s="2834"/>
      <c r="Q99" s="2834"/>
      <c r="R99" s="2834"/>
      <c r="S99" s="2834"/>
      <c r="T99" s="2834"/>
      <c r="U99" s="2834"/>
      <c r="V99" s="2834"/>
      <c r="W99" s="2834"/>
      <c r="X99" s="2834"/>
      <c r="Y99" s="2834"/>
      <c r="Z99" s="2834"/>
      <c r="AA99" s="2834"/>
      <c r="AB99" s="2835"/>
    </row>
    <row r="100" spans="1:28" x14ac:dyDescent="0.3">
      <c r="A100" s="591"/>
      <c r="B100" s="795"/>
      <c r="C100" s="796"/>
      <c r="D100" s="796"/>
      <c r="E100" s="796"/>
      <c r="F100" s="796"/>
      <c r="G100" s="796"/>
      <c r="H100" s="819"/>
      <c r="I100" s="629"/>
      <c r="J100" s="632"/>
      <c r="K100" s="2833"/>
      <c r="L100" s="2834"/>
      <c r="M100" s="2834"/>
      <c r="N100" s="2834"/>
      <c r="O100" s="2834"/>
      <c r="P100" s="2834"/>
      <c r="Q100" s="2834"/>
      <c r="R100" s="2834"/>
      <c r="S100" s="2834"/>
      <c r="T100" s="2834"/>
      <c r="U100" s="2834"/>
      <c r="V100" s="2834"/>
      <c r="W100" s="2834"/>
      <c r="X100" s="2834"/>
      <c r="Y100" s="2834"/>
      <c r="Z100" s="2834"/>
      <c r="AA100" s="2834"/>
      <c r="AB100" s="2835"/>
    </row>
    <row r="101" spans="1:28" x14ac:dyDescent="0.3">
      <c r="A101" s="591"/>
      <c r="B101" s="1184"/>
      <c r="C101" s="1185"/>
      <c r="D101" s="1185"/>
      <c r="E101" s="1185"/>
      <c r="F101" s="1185"/>
      <c r="G101" s="1185"/>
      <c r="H101" s="2256"/>
      <c r="I101" s="630"/>
      <c r="J101" s="633"/>
      <c r="K101" s="2836"/>
      <c r="L101" s="2837"/>
      <c r="M101" s="2837"/>
      <c r="N101" s="2837"/>
      <c r="O101" s="2837"/>
      <c r="P101" s="2837"/>
      <c r="Q101" s="2837"/>
      <c r="R101" s="2837"/>
      <c r="S101" s="2837"/>
      <c r="T101" s="2837"/>
      <c r="U101" s="2837"/>
      <c r="V101" s="2837"/>
      <c r="W101" s="2837"/>
      <c r="X101" s="2837"/>
      <c r="Y101" s="2837"/>
      <c r="Z101" s="2837"/>
      <c r="AA101" s="2837"/>
      <c r="AB101" s="2838"/>
    </row>
    <row r="102" spans="1:28" x14ac:dyDescent="0.3">
      <c r="A102" s="591"/>
      <c r="B102" s="1181" t="s">
        <v>243</v>
      </c>
      <c r="C102" s="1182"/>
      <c r="D102" s="1182"/>
      <c r="E102" s="1182"/>
      <c r="F102" s="1182"/>
      <c r="G102" s="1182"/>
      <c r="H102" s="818">
        <v>59</v>
      </c>
      <c r="I102" s="628">
        <v>59</v>
      </c>
      <c r="J102" s="631">
        <v>1</v>
      </c>
      <c r="K102" s="2854" t="s">
        <v>887</v>
      </c>
      <c r="L102" s="2855"/>
      <c r="M102" s="2855"/>
      <c r="N102" s="2855"/>
      <c r="O102" s="2855"/>
      <c r="P102" s="2855"/>
      <c r="Q102" s="2855"/>
      <c r="R102" s="2855"/>
      <c r="S102" s="2855"/>
      <c r="T102" s="2855"/>
      <c r="U102" s="2855"/>
      <c r="V102" s="2855"/>
      <c r="W102" s="2855"/>
      <c r="X102" s="2855"/>
      <c r="Y102" s="2855"/>
      <c r="Z102" s="2855"/>
      <c r="AA102" s="2855"/>
      <c r="AB102" s="2856"/>
    </row>
    <row r="103" spans="1:28" x14ac:dyDescent="0.3">
      <c r="A103" s="591"/>
      <c r="B103" s="795"/>
      <c r="C103" s="796"/>
      <c r="D103" s="796"/>
      <c r="E103" s="796"/>
      <c r="F103" s="796"/>
      <c r="G103" s="796"/>
      <c r="H103" s="819"/>
      <c r="I103" s="629"/>
      <c r="J103" s="632"/>
      <c r="K103" s="2833"/>
      <c r="L103" s="2834"/>
      <c r="M103" s="2834"/>
      <c r="N103" s="2834"/>
      <c r="O103" s="2834"/>
      <c r="P103" s="2834"/>
      <c r="Q103" s="2834"/>
      <c r="R103" s="2834"/>
      <c r="S103" s="2834"/>
      <c r="T103" s="2834"/>
      <c r="U103" s="2834"/>
      <c r="V103" s="2834"/>
      <c r="W103" s="2834"/>
      <c r="X103" s="2834"/>
      <c r="Y103" s="2834"/>
      <c r="Z103" s="2834"/>
      <c r="AA103" s="2834"/>
      <c r="AB103" s="2835"/>
    </row>
    <row r="104" spans="1:28" x14ac:dyDescent="0.3">
      <c r="A104" s="591"/>
      <c r="B104" s="795"/>
      <c r="C104" s="796"/>
      <c r="D104" s="796"/>
      <c r="E104" s="796"/>
      <c r="F104" s="796"/>
      <c r="G104" s="796"/>
      <c r="H104" s="819"/>
      <c r="I104" s="629"/>
      <c r="J104" s="632"/>
      <c r="K104" s="2833"/>
      <c r="L104" s="2834"/>
      <c r="M104" s="2834"/>
      <c r="N104" s="2834"/>
      <c r="O104" s="2834"/>
      <c r="P104" s="2834"/>
      <c r="Q104" s="2834"/>
      <c r="R104" s="2834"/>
      <c r="S104" s="2834"/>
      <c r="T104" s="2834"/>
      <c r="U104" s="2834"/>
      <c r="V104" s="2834"/>
      <c r="W104" s="2834"/>
      <c r="X104" s="2834"/>
      <c r="Y104" s="2834"/>
      <c r="Z104" s="2834"/>
      <c r="AA104" s="2834"/>
      <c r="AB104" s="2835"/>
    </row>
    <row r="105" spans="1:28" x14ac:dyDescent="0.3">
      <c r="A105" s="591"/>
      <c r="B105" s="795"/>
      <c r="C105" s="796"/>
      <c r="D105" s="796"/>
      <c r="E105" s="796"/>
      <c r="F105" s="796"/>
      <c r="G105" s="796"/>
      <c r="H105" s="819"/>
      <c r="I105" s="629"/>
      <c r="J105" s="632"/>
      <c r="K105" s="2833"/>
      <c r="L105" s="2834"/>
      <c r="M105" s="2834"/>
      <c r="N105" s="2834"/>
      <c r="O105" s="2834"/>
      <c r="P105" s="2834"/>
      <c r="Q105" s="2834"/>
      <c r="R105" s="2834"/>
      <c r="S105" s="2834"/>
      <c r="T105" s="2834"/>
      <c r="U105" s="2834"/>
      <c r="V105" s="2834"/>
      <c r="W105" s="2834"/>
      <c r="X105" s="2834"/>
      <c r="Y105" s="2834"/>
      <c r="Z105" s="2834"/>
      <c r="AA105" s="2834"/>
      <c r="AB105" s="2835"/>
    </row>
    <row r="106" spans="1:28" x14ac:dyDescent="0.3">
      <c r="A106" s="591"/>
      <c r="B106" s="795"/>
      <c r="C106" s="796"/>
      <c r="D106" s="796"/>
      <c r="E106" s="796"/>
      <c r="F106" s="796"/>
      <c r="G106" s="796"/>
      <c r="H106" s="819"/>
      <c r="I106" s="629"/>
      <c r="J106" s="632"/>
      <c r="K106" s="2833"/>
      <c r="L106" s="2834"/>
      <c r="M106" s="2834"/>
      <c r="N106" s="2834"/>
      <c r="O106" s="2834"/>
      <c r="P106" s="2834"/>
      <c r="Q106" s="2834"/>
      <c r="R106" s="2834"/>
      <c r="S106" s="2834"/>
      <c r="T106" s="2834"/>
      <c r="U106" s="2834"/>
      <c r="V106" s="2834"/>
      <c r="W106" s="2834"/>
      <c r="X106" s="2834"/>
      <c r="Y106" s="2834"/>
      <c r="Z106" s="2834"/>
      <c r="AA106" s="2834"/>
      <c r="AB106" s="2835"/>
    </row>
    <row r="107" spans="1:28" x14ac:dyDescent="0.3">
      <c r="A107" s="591"/>
      <c r="B107" s="795"/>
      <c r="C107" s="796"/>
      <c r="D107" s="796"/>
      <c r="E107" s="796"/>
      <c r="F107" s="796"/>
      <c r="G107" s="796"/>
      <c r="H107" s="819"/>
      <c r="I107" s="629"/>
      <c r="J107" s="632"/>
      <c r="K107" s="2833"/>
      <c r="L107" s="2834"/>
      <c r="M107" s="2834"/>
      <c r="N107" s="2834"/>
      <c r="O107" s="2834"/>
      <c r="P107" s="2834"/>
      <c r="Q107" s="2834"/>
      <c r="R107" s="2834"/>
      <c r="S107" s="2834"/>
      <c r="T107" s="2834"/>
      <c r="U107" s="2834"/>
      <c r="V107" s="2834"/>
      <c r="W107" s="2834"/>
      <c r="X107" s="2834"/>
      <c r="Y107" s="2834"/>
      <c r="Z107" s="2834"/>
      <c r="AA107" s="2834"/>
      <c r="AB107" s="2835"/>
    </row>
    <row r="108" spans="1:28" x14ac:dyDescent="0.3">
      <c r="A108" s="591"/>
      <c r="B108" s="795"/>
      <c r="C108" s="796"/>
      <c r="D108" s="796"/>
      <c r="E108" s="796"/>
      <c r="F108" s="796"/>
      <c r="G108" s="796"/>
      <c r="H108" s="819"/>
      <c r="I108" s="629"/>
      <c r="J108" s="632"/>
      <c r="K108" s="2833"/>
      <c r="L108" s="2834"/>
      <c r="M108" s="2834"/>
      <c r="N108" s="2834"/>
      <c r="O108" s="2834"/>
      <c r="P108" s="2834"/>
      <c r="Q108" s="2834"/>
      <c r="R108" s="2834"/>
      <c r="S108" s="2834"/>
      <c r="T108" s="2834"/>
      <c r="U108" s="2834"/>
      <c r="V108" s="2834"/>
      <c r="W108" s="2834"/>
      <c r="X108" s="2834"/>
      <c r="Y108" s="2834"/>
      <c r="Z108" s="2834"/>
      <c r="AA108" s="2834"/>
      <c r="AB108" s="2835"/>
    </row>
    <row r="109" spans="1:28" x14ac:dyDescent="0.3">
      <c r="A109" s="591"/>
      <c r="B109" s="795"/>
      <c r="C109" s="796"/>
      <c r="D109" s="796"/>
      <c r="E109" s="796"/>
      <c r="F109" s="796"/>
      <c r="G109" s="796"/>
      <c r="H109" s="819"/>
      <c r="I109" s="629"/>
      <c r="J109" s="632"/>
      <c r="K109" s="2833"/>
      <c r="L109" s="2834"/>
      <c r="M109" s="2834"/>
      <c r="N109" s="2834"/>
      <c r="O109" s="2834"/>
      <c r="P109" s="2834"/>
      <c r="Q109" s="2834"/>
      <c r="R109" s="2834"/>
      <c r="S109" s="2834"/>
      <c r="T109" s="2834"/>
      <c r="U109" s="2834"/>
      <c r="V109" s="2834"/>
      <c r="W109" s="2834"/>
      <c r="X109" s="2834"/>
      <c r="Y109" s="2834"/>
      <c r="Z109" s="2834"/>
      <c r="AA109" s="2834"/>
      <c r="AB109" s="2835"/>
    </row>
    <row r="110" spans="1:28" x14ac:dyDescent="0.3">
      <c r="A110" s="591"/>
      <c r="B110" s="795"/>
      <c r="C110" s="796"/>
      <c r="D110" s="796"/>
      <c r="E110" s="796"/>
      <c r="F110" s="796"/>
      <c r="G110" s="796"/>
      <c r="H110" s="819"/>
      <c r="I110" s="629"/>
      <c r="J110" s="632"/>
      <c r="K110" s="2833"/>
      <c r="L110" s="2834"/>
      <c r="M110" s="2834"/>
      <c r="N110" s="2834"/>
      <c r="O110" s="2834"/>
      <c r="P110" s="2834"/>
      <c r="Q110" s="2834"/>
      <c r="R110" s="2834"/>
      <c r="S110" s="2834"/>
      <c r="T110" s="2834"/>
      <c r="U110" s="2834"/>
      <c r="V110" s="2834"/>
      <c r="W110" s="2834"/>
      <c r="X110" s="2834"/>
      <c r="Y110" s="2834"/>
      <c r="Z110" s="2834"/>
      <c r="AA110" s="2834"/>
      <c r="AB110" s="2835"/>
    </row>
    <row r="111" spans="1:28" x14ac:dyDescent="0.3">
      <c r="A111" s="591"/>
      <c r="B111" s="795"/>
      <c r="C111" s="796"/>
      <c r="D111" s="796"/>
      <c r="E111" s="796"/>
      <c r="F111" s="796"/>
      <c r="G111" s="796"/>
      <c r="H111" s="819"/>
      <c r="I111" s="629"/>
      <c r="J111" s="632"/>
      <c r="K111" s="2833"/>
      <c r="L111" s="2834"/>
      <c r="M111" s="2834"/>
      <c r="N111" s="2834"/>
      <c r="O111" s="2834"/>
      <c r="P111" s="2834"/>
      <c r="Q111" s="2834"/>
      <c r="R111" s="2834"/>
      <c r="S111" s="2834"/>
      <c r="T111" s="2834"/>
      <c r="U111" s="2834"/>
      <c r="V111" s="2834"/>
      <c r="W111" s="2834"/>
      <c r="X111" s="2834"/>
      <c r="Y111" s="2834"/>
      <c r="Z111" s="2834"/>
      <c r="AA111" s="2834"/>
      <c r="AB111" s="2835"/>
    </row>
    <row r="112" spans="1:28" x14ac:dyDescent="0.3">
      <c r="A112" s="591"/>
      <c r="B112" s="795"/>
      <c r="C112" s="796"/>
      <c r="D112" s="796"/>
      <c r="E112" s="796"/>
      <c r="F112" s="796"/>
      <c r="G112" s="796"/>
      <c r="H112" s="819"/>
      <c r="I112" s="629"/>
      <c r="J112" s="632"/>
      <c r="K112" s="2833"/>
      <c r="L112" s="2834"/>
      <c r="M112" s="2834"/>
      <c r="N112" s="2834"/>
      <c r="O112" s="2834"/>
      <c r="P112" s="2834"/>
      <c r="Q112" s="2834"/>
      <c r="R112" s="2834"/>
      <c r="S112" s="2834"/>
      <c r="T112" s="2834"/>
      <c r="U112" s="2834"/>
      <c r="V112" s="2834"/>
      <c r="W112" s="2834"/>
      <c r="X112" s="2834"/>
      <c r="Y112" s="2834"/>
      <c r="Z112" s="2834"/>
      <c r="AA112" s="2834"/>
      <c r="AB112" s="2835"/>
    </row>
    <row r="113" spans="1:28" x14ac:dyDescent="0.3">
      <c r="A113" s="591"/>
      <c r="B113" s="795"/>
      <c r="C113" s="796"/>
      <c r="D113" s="796"/>
      <c r="E113" s="796"/>
      <c r="F113" s="796"/>
      <c r="G113" s="796"/>
      <c r="H113" s="819"/>
      <c r="I113" s="629"/>
      <c r="J113" s="632"/>
      <c r="K113" s="2833"/>
      <c r="L113" s="2834"/>
      <c r="M113" s="2834"/>
      <c r="N113" s="2834"/>
      <c r="O113" s="2834"/>
      <c r="P113" s="2834"/>
      <c r="Q113" s="2834"/>
      <c r="R113" s="2834"/>
      <c r="S113" s="2834"/>
      <c r="T113" s="2834"/>
      <c r="U113" s="2834"/>
      <c r="V113" s="2834"/>
      <c r="W113" s="2834"/>
      <c r="X113" s="2834"/>
      <c r="Y113" s="2834"/>
      <c r="Z113" s="2834"/>
      <c r="AA113" s="2834"/>
      <c r="AB113" s="2835"/>
    </row>
    <row r="114" spans="1:28" x14ac:dyDescent="0.3">
      <c r="A114" s="591"/>
      <c r="B114" s="1184"/>
      <c r="C114" s="1185"/>
      <c r="D114" s="1185"/>
      <c r="E114" s="1185"/>
      <c r="F114" s="1185"/>
      <c r="G114" s="1185"/>
      <c r="H114" s="2256"/>
      <c r="I114" s="630"/>
      <c r="J114" s="633"/>
      <c r="K114" s="2836"/>
      <c r="L114" s="2837"/>
      <c r="M114" s="2837"/>
      <c r="N114" s="2837"/>
      <c r="O114" s="2837"/>
      <c r="P114" s="2837"/>
      <c r="Q114" s="2837"/>
      <c r="R114" s="2837"/>
      <c r="S114" s="2837"/>
      <c r="T114" s="2837"/>
      <c r="U114" s="2837"/>
      <c r="V114" s="2837"/>
      <c r="W114" s="2837"/>
      <c r="X114" s="2837"/>
      <c r="Y114" s="2837"/>
      <c r="Z114" s="2837"/>
      <c r="AA114" s="2837"/>
      <c r="AB114" s="2838"/>
    </row>
    <row r="115" spans="1:28" x14ac:dyDescent="0.3">
      <c r="A115" s="591"/>
      <c r="B115" s="1181" t="s">
        <v>244</v>
      </c>
      <c r="C115" s="1182"/>
      <c r="D115" s="1182"/>
      <c r="E115" s="1182"/>
      <c r="F115" s="1182"/>
      <c r="G115" s="1182"/>
      <c r="H115" s="818">
        <v>39</v>
      </c>
      <c r="I115" s="628">
        <v>39</v>
      </c>
      <c r="J115" s="631">
        <v>1</v>
      </c>
      <c r="K115" s="2854" t="s">
        <v>888</v>
      </c>
      <c r="L115" s="2855"/>
      <c r="M115" s="2855"/>
      <c r="N115" s="2855"/>
      <c r="O115" s="2855"/>
      <c r="P115" s="2855"/>
      <c r="Q115" s="2855"/>
      <c r="R115" s="2855"/>
      <c r="S115" s="2855"/>
      <c r="T115" s="2855"/>
      <c r="U115" s="2855"/>
      <c r="V115" s="2855"/>
      <c r="W115" s="2855"/>
      <c r="X115" s="2855"/>
      <c r="Y115" s="2855"/>
      <c r="Z115" s="2855"/>
      <c r="AA115" s="2855"/>
      <c r="AB115" s="2856"/>
    </row>
    <row r="116" spans="1:28" x14ac:dyDescent="0.3">
      <c r="A116" s="591"/>
      <c r="B116" s="795"/>
      <c r="C116" s="796"/>
      <c r="D116" s="796"/>
      <c r="E116" s="796"/>
      <c r="F116" s="796"/>
      <c r="G116" s="796"/>
      <c r="H116" s="819"/>
      <c r="I116" s="629"/>
      <c r="J116" s="632"/>
      <c r="K116" s="2833"/>
      <c r="L116" s="2834"/>
      <c r="M116" s="2834"/>
      <c r="N116" s="2834"/>
      <c r="O116" s="2834"/>
      <c r="P116" s="2834"/>
      <c r="Q116" s="2834"/>
      <c r="R116" s="2834"/>
      <c r="S116" s="2834"/>
      <c r="T116" s="2834"/>
      <c r="U116" s="2834"/>
      <c r="V116" s="2834"/>
      <c r="W116" s="2834"/>
      <c r="X116" s="2834"/>
      <c r="Y116" s="2834"/>
      <c r="Z116" s="2834"/>
      <c r="AA116" s="2834"/>
      <c r="AB116" s="2835"/>
    </row>
    <row r="117" spans="1:28" x14ac:dyDescent="0.3">
      <c r="A117" s="591"/>
      <c r="B117" s="795"/>
      <c r="C117" s="796"/>
      <c r="D117" s="796"/>
      <c r="E117" s="796"/>
      <c r="F117" s="796"/>
      <c r="G117" s="796"/>
      <c r="H117" s="819"/>
      <c r="I117" s="629"/>
      <c r="J117" s="632"/>
      <c r="K117" s="2833"/>
      <c r="L117" s="2834"/>
      <c r="M117" s="2834"/>
      <c r="N117" s="2834"/>
      <c r="O117" s="2834"/>
      <c r="P117" s="2834"/>
      <c r="Q117" s="2834"/>
      <c r="R117" s="2834"/>
      <c r="S117" s="2834"/>
      <c r="T117" s="2834"/>
      <c r="U117" s="2834"/>
      <c r="V117" s="2834"/>
      <c r="W117" s="2834"/>
      <c r="X117" s="2834"/>
      <c r="Y117" s="2834"/>
      <c r="Z117" s="2834"/>
      <c r="AA117" s="2834"/>
      <c r="AB117" s="2835"/>
    </row>
    <row r="118" spans="1:28" x14ac:dyDescent="0.3">
      <c r="A118" s="591"/>
      <c r="B118" s="795"/>
      <c r="C118" s="796"/>
      <c r="D118" s="796"/>
      <c r="E118" s="796"/>
      <c r="F118" s="796"/>
      <c r="G118" s="796"/>
      <c r="H118" s="819"/>
      <c r="I118" s="629"/>
      <c r="J118" s="632"/>
      <c r="K118" s="2833"/>
      <c r="L118" s="2834"/>
      <c r="M118" s="2834"/>
      <c r="N118" s="2834"/>
      <c r="O118" s="2834"/>
      <c r="P118" s="2834"/>
      <c r="Q118" s="2834"/>
      <c r="R118" s="2834"/>
      <c r="S118" s="2834"/>
      <c r="T118" s="2834"/>
      <c r="U118" s="2834"/>
      <c r="V118" s="2834"/>
      <c r="W118" s="2834"/>
      <c r="X118" s="2834"/>
      <c r="Y118" s="2834"/>
      <c r="Z118" s="2834"/>
      <c r="AA118" s="2834"/>
      <c r="AB118" s="2835"/>
    </row>
    <row r="119" spans="1:28" x14ac:dyDescent="0.3">
      <c r="A119" s="591"/>
      <c r="B119" s="795"/>
      <c r="C119" s="796"/>
      <c r="D119" s="796"/>
      <c r="E119" s="796"/>
      <c r="F119" s="796"/>
      <c r="G119" s="796"/>
      <c r="H119" s="819"/>
      <c r="I119" s="629"/>
      <c r="J119" s="632"/>
      <c r="K119" s="2833"/>
      <c r="L119" s="2834"/>
      <c r="M119" s="2834"/>
      <c r="N119" s="2834"/>
      <c r="O119" s="2834"/>
      <c r="P119" s="2834"/>
      <c r="Q119" s="2834"/>
      <c r="R119" s="2834"/>
      <c r="S119" s="2834"/>
      <c r="T119" s="2834"/>
      <c r="U119" s="2834"/>
      <c r="V119" s="2834"/>
      <c r="W119" s="2834"/>
      <c r="X119" s="2834"/>
      <c r="Y119" s="2834"/>
      <c r="Z119" s="2834"/>
      <c r="AA119" s="2834"/>
      <c r="AB119" s="2835"/>
    </row>
    <row r="120" spans="1:28" x14ac:dyDescent="0.3">
      <c r="A120" s="591"/>
      <c r="B120" s="795"/>
      <c r="C120" s="796"/>
      <c r="D120" s="796"/>
      <c r="E120" s="796"/>
      <c r="F120" s="796"/>
      <c r="G120" s="796"/>
      <c r="H120" s="819"/>
      <c r="I120" s="629"/>
      <c r="J120" s="632"/>
      <c r="K120" s="2833"/>
      <c r="L120" s="2834"/>
      <c r="M120" s="2834"/>
      <c r="N120" s="2834"/>
      <c r="O120" s="2834"/>
      <c r="P120" s="2834"/>
      <c r="Q120" s="2834"/>
      <c r="R120" s="2834"/>
      <c r="S120" s="2834"/>
      <c r="T120" s="2834"/>
      <c r="U120" s="2834"/>
      <c r="V120" s="2834"/>
      <c r="W120" s="2834"/>
      <c r="X120" s="2834"/>
      <c r="Y120" s="2834"/>
      <c r="Z120" s="2834"/>
      <c r="AA120" s="2834"/>
      <c r="AB120" s="2835"/>
    </row>
    <row r="121" spans="1:28" x14ac:dyDescent="0.3">
      <c r="A121" s="591"/>
      <c r="B121" s="795"/>
      <c r="C121" s="796"/>
      <c r="D121" s="796"/>
      <c r="E121" s="796"/>
      <c r="F121" s="796"/>
      <c r="G121" s="796"/>
      <c r="H121" s="819"/>
      <c r="I121" s="629"/>
      <c r="J121" s="632"/>
      <c r="K121" s="2833"/>
      <c r="L121" s="2834"/>
      <c r="M121" s="2834"/>
      <c r="N121" s="2834"/>
      <c r="O121" s="2834"/>
      <c r="P121" s="2834"/>
      <c r="Q121" s="2834"/>
      <c r="R121" s="2834"/>
      <c r="S121" s="2834"/>
      <c r="T121" s="2834"/>
      <c r="U121" s="2834"/>
      <c r="V121" s="2834"/>
      <c r="W121" s="2834"/>
      <c r="X121" s="2834"/>
      <c r="Y121" s="2834"/>
      <c r="Z121" s="2834"/>
      <c r="AA121" s="2834"/>
      <c r="AB121" s="2835"/>
    </row>
    <row r="122" spans="1:28" x14ac:dyDescent="0.3">
      <c r="A122" s="591"/>
      <c r="B122" s="795"/>
      <c r="C122" s="796"/>
      <c r="D122" s="796"/>
      <c r="E122" s="796"/>
      <c r="F122" s="796"/>
      <c r="G122" s="796"/>
      <c r="H122" s="819"/>
      <c r="I122" s="629"/>
      <c r="J122" s="632"/>
      <c r="K122" s="2833"/>
      <c r="L122" s="2834"/>
      <c r="M122" s="2834"/>
      <c r="N122" s="2834"/>
      <c r="O122" s="2834"/>
      <c r="P122" s="2834"/>
      <c r="Q122" s="2834"/>
      <c r="R122" s="2834"/>
      <c r="S122" s="2834"/>
      <c r="T122" s="2834"/>
      <c r="U122" s="2834"/>
      <c r="V122" s="2834"/>
      <c r="W122" s="2834"/>
      <c r="X122" s="2834"/>
      <c r="Y122" s="2834"/>
      <c r="Z122" s="2834"/>
      <c r="AA122" s="2834"/>
      <c r="AB122" s="2835"/>
    </row>
    <row r="123" spans="1:28" x14ac:dyDescent="0.3">
      <c r="A123" s="591"/>
      <c r="B123" s="795"/>
      <c r="C123" s="796"/>
      <c r="D123" s="796"/>
      <c r="E123" s="796"/>
      <c r="F123" s="796"/>
      <c r="G123" s="796"/>
      <c r="H123" s="819"/>
      <c r="I123" s="629"/>
      <c r="J123" s="632"/>
      <c r="K123" s="2833"/>
      <c r="L123" s="2834"/>
      <c r="M123" s="2834"/>
      <c r="N123" s="2834"/>
      <c r="O123" s="2834"/>
      <c r="P123" s="2834"/>
      <c r="Q123" s="2834"/>
      <c r="R123" s="2834"/>
      <c r="S123" s="2834"/>
      <c r="T123" s="2834"/>
      <c r="U123" s="2834"/>
      <c r="V123" s="2834"/>
      <c r="W123" s="2834"/>
      <c r="X123" s="2834"/>
      <c r="Y123" s="2834"/>
      <c r="Z123" s="2834"/>
      <c r="AA123" s="2834"/>
      <c r="AB123" s="2835"/>
    </row>
    <row r="124" spans="1:28" ht="6" customHeight="1" x14ac:dyDescent="0.3">
      <c r="A124" s="591"/>
      <c r="B124" s="795"/>
      <c r="C124" s="796"/>
      <c r="D124" s="796"/>
      <c r="E124" s="796"/>
      <c r="F124" s="796"/>
      <c r="G124" s="796"/>
      <c r="H124" s="819"/>
      <c r="I124" s="629"/>
      <c r="J124" s="632"/>
      <c r="K124" s="2833"/>
      <c r="L124" s="2834"/>
      <c r="M124" s="2834"/>
      <c r="N124" s="2834"/>
      <c r="O124" s="2834"/>
      <c r="P124" s="2834"/>
      <c r="Q124" s="2834"/>
      <c r="R124" s="2834"/>
      <c r="S124" s="2834"/>
      <c r="T124" s="2834"/>
      <c r="U124" s="2834"/>
      <c r="V124" s="2834"/>
      <c r="W124" s="2834"/>
      <c r="X124" s="2834"/>
      <c r="Y124" s="2834"/>
      <c r="Z124" s="2834"/>
      <c r="AA124" s="2834"/>
      <c r="AB124" s="2835"/>
    </row>
    <row r="125" spans="1:28" x14ac:dyDescent="0.3">
      <c r="A125" s="591"/>
      <c r="B125" s="795"/>
      <c r="C125" s="796"/>
      <c r="D125" s="796"/>
      <c r="E125" s="796"/>
      <c r="F125" s="796"/>
      <c r="G125" s="796"/>
      <c r="H125" s="819"/>
      <c r="I125" s="629"/>
      <c r="J125" s="632"/>
      <c r="K125" s="2833"/>
      <c r="L125" s="2834"/>
      <c r="M125" s="2834"/>
      <c r="N125" s="2834"/>
      <c r="O125" s="2834"/>
      <c r="P125" s="2834"/>
      <c r="Q125" s="2834"/>
      <c r="R125" s="2834"/>
      <c r="S125" s="2834"/>
      <c r="T125" s="2834"/>
      <c r="U125" s="2834"/>
      <c r="V125" s="2834"/>
      <c r="W125" s="2834"/>
      <c r="X125" s="2834"/>
      <c r="Y125" s="2834"/>
      <c r="Z125" s="2834"/>
      <c r="AA125" s="2834"/>
      <c r="AB125" s="2835"/>
    </row>
    <row r="126" spans="1:28" x14ac:dyDescent="0.3">
      <c r="A126" s="591"/>
      <c r="B126" s="795"/>
      <c r="C126" s="796"/>
      <c r="D126" s="796"/>
      <c r="E126" s="796"/>
      <c r="F126" s="796"/>
      <c r="G126" s="796"/>
      <c r="H126" s="819"/>
      <c r="I126" s="629"/>
      <c r="J126" s="632"/>
      <c r="K126" s="2833"/>
      <c r="L126" s="2834"/>
      <c r="M126" s="2834"/>
      <c r="N126" s="2834"/>
      <c r="O126" s="2834"/>
      <c r="P126" s="2834"/>
      <c r="Q126" s="2834"/>
      <c r="R126" s="2834"/>
      <c r="S126" s="2834"/>
      <c r="T126" s="2834"/>
      <c r="U126" s="2834"/>
      <c r="V126" s="2834"/>
      <c r="W126" s="2834"/>
      <c r="X126" s="2834"/>
      <c r="Y126" s="2834"/>
      <c r="Z126" s="2834"/>
      <c r="AA126" s="2834"/>
      <c r="AB126" s="2835"/>
    </row>
    <row r="127" spans="1:28" ht="12.5" thickBot="1" x14ac:dyDescent="0.35">
      <c r="A127" s="591"/>
      <c r="B127" s="1184"/>
      <c r="C127" s="1185"/>
      <c r="D127" s="1185"/>
      <c r="E127" s="1185"/>
      <c r="F127" s="1185"/>
      <c r="G127" s="1185"/>
      <c r="H127" s="783"/>
      <c r="I127" s="820"/>
      <c r="J127" s="821"/>
      <c r="K127" s="2836"/>
      <c r="L127" s="2837"/>
      <c r="M127" s="2837"/>
      <c r="N127" s="2837"/>
      <c r="O127" s="2837"/>
      <c r="P127" s="2837"/>
      <c r="Q127" s="2837"/>
      <c r="R127" s="2837"/>
      <c r="S127" s="2837"/>
      <c r="T127" s="2837"/>
      <c r="U127" s="2837"/>
      <c r="V127" s="2837"/>
      <c r="W127" s="2837"/>
      <c r="X127" s="2837"/>
      <c r="Y127" s="2837"/>
      <c r="Z127" s="2837"/>
      <c r="AA127" s="2837"/>
      <c r="AB127" s="2838"/>
    </row>
    <row r="128" spans="1:28" ht="15" thickBot="1" x14ac:dyDescent="0.4">
      <c r="A128" s="187"/>
      <c r="B128" s="661" t="s">
        <v>46</v>
      </c>
      <c r="C128" s="662"/>
      <c r="D128" s="662"/>
      <c r="E128" s="662"/>
      <c r="F128" s="662"/>
      <c r="G128" s="663"/>
      <c r="H128" s="241">
        <v>700</v>
      </c>
      <c r="I128" s="241">
        <v>703</v>
      </c>
      <c r="J128" s="242">
        <v>0.996</v>
      </c>
      <c r="K128" s="664"/>
      <c r="L128" s="665"/>
      <c r="M128" s="665"/>
      <c r="N128" s="665"/>
      <c r="O128" s="665"/>
      <c r="P128" s="665"/>
      <c r="Q128" s="665"/>
      <c r="R128" s="665"/>
      <c r="S128" s="665"/>
      <c r="T128" s="665"/>
      <c r="U128" s="665"/>
      <c r="V128" s="665"/>
      <c r="W128" s="665"/>
      <c r="X128" s="665"/>
      <c r="Y128" s="665"/>
      <c r="Z128" s="665"/>
      <c r="AA128" s="665"/>
      <c r="AB128" s="666"/>
    </row>
    <row r="129" spans="1:28" ht="15" thickBot="1" x14ac:dyDescent="0.4">
      <c r="A129" s="187"/>
      <c r="B129" s="486"/>
      <c r="C129" s="487"/>
      <c r="D129" s="487"/>
      <c r="E129" s="487"/>
      <c r="F129" s="487"/>
      <c r="G129" s="487"/>
      <c r="H129" s="487"/>
      <c r="I129" s="487"/>
      <c r="J129" s="487"/>
      <c r="K129" s="487"/>
      <c r="L129" s="487"/>
      <c r="M129" s="487"/>
      <c r="N129" s="487"/>
      <c r="O129" s="487"/>
      <c r="P129" s="487"/>
      <c r="Q129" s="487"/>
      <c r="R129" s="487"/>
      <c r="S129" s="487"/>
      <c r="T129" s="487"/>
      <c r="U129" s="487"/>
      <c r="V129" s="487"/>
      <c r="W129" s="487"/>
      <c r="X129" s="487"/>
      <c r="Y129" s="487"/>
      <c r="Z129" s="487"/>
      <c r="AA129" s="487"/>
      <c r="AB129" s="487"/>
    </row>
    <row r="130" spans="1:28" ht="15" thickBot="1" x14ac:dyDescent="0.4">
      <c r="A130" s="187"/>
      <c r="B130" s="500" t="s">
        <v>855</v>
      </c>
      <c r="C130" s="501"/>
      <c r="D130" s="501"/>
      <c r="E130" s="501"/>
      <c r="F130" s="501"/>
      <c r="G130" s="501"/>
      <c r="H130" s="501"/>
      <c r="I130" s="501"/>
      <c r="J130" s="501"/>
      <c r="K130" s="501"/>
      <c r="L130" s="501"/>
      <c r="M130" s="501"/>
      <c r="N130" s="501"/>
      <c r="O130" s="501"/>
      <c r="P130" s="501"/>
      <c r="Q130" s="501"/>
      <c r="R130" s="501"/>
      <c r="S130" s="501"/>
      <c r="T130" s="501"/>
      <c r="U130" s="501"/>
      <c r="V130" s="501"/>
      <c r="W130" s="501"/>
      <c r="X130" s="501"/>
      <c r="Y130" s="501"/>
      <c r="Z130" s="501"/>
      <c r="AA130" s="501"/>
      <c r="AB130" s="501"/>
    </row>
    <row r="131" spans="1:28" ht="14" x14ac:dyDescent="0.3">
      <c r="A131" s="229"/>
      <c r="B131" s="230"/>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c r="AA131" s="198"/>
      <c r="AB131" s="231"/>
    </row>
    <row r="132" spans="1:28" ht="14" x14ac:dyDescent="0.3">
      <c r="A132" s="229"/>
      <c r="B132" s="230"/>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c r="Y132" s="114"/>
      <c r="Z132" s="114"/>
      <c r="AA132" s="114"/>
      <c r="AB132" s="231"/>
    </row>
    <row r="133" spans="1:28" ht="14" x14ac:dyDescent="0.3">
      <c r="A133" s="229"/>
      <c r="B133" s="230"/>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c r="Y133" s="114"/>
      <c r="Z133" s="114"/>
      <c r="AA133" s="114"/>
      <c r="AB133" s="231"/>
    </row>
    <row r="134" spans="1:28" ht="14" x14ac:dyDescent="0.3">
      <c r="A134" s="229"/>
      <c r="B134" s="230"/>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c r="Y134" s="114"/>
      <c r="Z134" s="114"/>
      <c r="AA134" s="114"/>
      <c r="AB134" s="231"/>
    </row>
    <row r="135" spans="1:28" ht="14" x14ac:dyDescent="0.3">
      <c r="A135" s="229"/>
      <c r="B135" s="230"/>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4"/>
      <c r="Z135" s="114"/>
      <c r="AA135" s="114"/>
      <c r="AB135" s="231"/>
    </row>
    <row r="136" spans="1:28" ht="14" x14ac:dyDescent="0.3">
      <c r="A136" s="229"/>
      <c r="B136" s="230"/>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c r="Y136" s="114"/>
      <c r="Z136" s="114"/>
      <c r="AA136" s="114"/>
      <c r="AB136" s="231"/>
    </row>
    <row r="137" spans="1:28" ht="14" x14ac:dyDescent="0.3">
      <c r="A137" s="229"/>
      <c r="B137" s="230"/>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c r="Y137" s="114"/>
      <c r="Z137" s="114"/>
      <c r="AA137" s="114"/>
      <c r="AB137" s="231"/>
    </row>
    <row r="138" spans="1:28" ht="14" x14ac:dyDescent="0.3">
      <c r="A138" s="229"/>
      <c r="B138" s="230"/>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231"/>
    </row>
    <row r="139" spans="1:28" ht="14" x14ac:dyDescent="0.3">
      <c r="A139" s="229"/>
      <c r="B139" s="230"/>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c r="Y139" s="114"/>
      <c r="Z139" s="114"/>
      <c r="AA139" s="114"/>
      <c r="AB139" s="231"/>
    </row>
    <row r="140" spans="1:28" ht="14.5" thickBot="1" x14ac:dyDescent="0.35">
      <c r="A140" s="229"/>
      <c r="B140" s="230"/>
      <c r="C140" s="232"/>
      <c r="D140" s="232"/>
      <c r="E140" s="232"/>
      <c r="F140" s="232"/>
      <c r="G140" s="232"/>
      <c r="H140" s="232"/>
      <c r="I140" s="232"/>
      <c r="J140" s="232"/>
      <c r="K140" s="232"/>
      <c r="L140" s="232"/>
      <c r="M140" s="232"/>
      <c r="N140" s="232"/>
      <c r="O140" s="232"/>
      <c r="P140" s="232"/>
      <c r="Q140" s="232"/>
      <c r="R140" s="232"/>
      <c r="S140" s="232"/>
      <c r="T140" s="232"/>
      <c r="U140" s="232"/>
      <c r="V140" s="232"/>
      <c r="W140" s="232"/>
      <c r="X140" s="232"/>
      <c r="Y140" s="232"/>
      <c r="Z140" s="232"/>
      <c r="AA140" s="232"/>
      <c r="AB140" s="231"/>
    </row>
    <row r="141" spans="1:28" ht="15" thickBot="1" x14ac:dyDescent="0.4">
      <c r="A141" s="115"/>
      <c r="B141" s="486"/>
      <c r="C141" s="487"/>
      <c r="D141" s="487"/>
      <c r="E141" s="487"/>
      <c r="F141" s="487"/>
      <c r="G141" s="487"/>
      <c r="H141" s="487"/>
      <c r="I141" s="487"/>
      <c r="J141" s="487"/>
      <c r="K141" s="487"/>
      <c r="L141" s="487"/>
      <c r="M141" s="487"/>
      <c r="N141" s="487"/>
      <c r="O141" s="487"/>
      <c r="P141" s="487"/>
      <c r="Q141" s="487"/>
      <c r="R141" s="487"/>
      <c r="S141" s="487"/>
      <c r="T141" s="487"/>
      <c r="U141" s="487"/>
      <c r="V141" s="487"/>
      <c r="W141" s="487"/>
      <c r="X141" s="487"/>
      <c r="Y141" s="487"/>
      <c r="Z141" s="487"/>
      <c r="AA141" s="487"/>
      <c r="AB141" s="487"/>
    </row>
    <row r="142" spans="1:28" ht="14.5" customHeight="1" x14ac:dyDescent="0.3">
      <c r="A142" s="671"/>
      <c r="B142" s="672" t="s">
        <v>41</v>
      </c>
      <c r="C142" s="673"/>
      <c r="D142" s="673"/>
      <c r="E142" s="673"/>
      <c r="F142" s="673"/>
      <c r="G142" s="674"/>
      <c r="H142" s="678" t="s">
        <v>595</v>
      </c>
      <c r="I142" s="674"/>
      <c r="J142" s="678" t="s">
        <v>595</v>
      </c>
      <c r="K142" s="673"/>
      <c r="L142" s="673"/>
      <c r="M142" s="674"/>
      <c r="N142" s="678" t="s">
        <v>49</v>
      </c>
      <c r="O142" s="673"/>
      <c r="P142" s="673"/>
      <c r="Q142" s="673"/>
      <c r="R142" s="673"/>
      <c r="S142" s="673"/>
      <c r="T142" s="673"/>
      <c r="U142" s="674"/>
      <c r="V142" s="680" t="s">
        <v>50</v>
      </c>
      <c r="W142" s="681"/>
      <c r="X142" s="681"/>
      <c r="Y142" s="681"/>
      <c r="Z142" s="681"/>
      <c r="AA142" s="681"/>
      <c r="AB142" s="682"/>
    </row>
    <row r="143" spans="1:28" ht="14.5" customHeight="1" x14ac:dyDescent="0.3">
      <c r="A143" s="671"/>
      <c r="B143" s="675"/>
      <c r="C143" s="676"/>
      <c r="D143" s="676"/>
      <c r="E143" s="676"/>
      <c r="F143" s="676"/>
      <c r="G143" s="677"/>
      <c r="H143" s="679" t="s">
        <v>816</v>
      </c>
      <c r="I143" s="677"/>
      <c r="J143" s="679" t="s">
        <v>596</v>
      </c>
      <c r="K143" s="676"/>
      <c r="L143" s="676"/>
      <c r="M143" s="677"/>
      <c r="N143" s="679"/>
      <c r="O143" s="676"/>
      <c r="P143" s="676"/>
      <c r="Q143" s="676"/>
      <c r="R143" s="676"/>
      <c r="S143" s="676"/>
      <c r="T143" s="676"/>
      <c r="U143" s="677"/>
      <c r="V143" s="683"/>
      <c r="W143" s="684"/>
      <c r="X143" s="684"/>
      <c r="Y143" s="684"/>
      <c r="Z143" s="684"/>
      <c r="AA143" s="684"/>
      <c r="AB143" s="685"/>
    </row>
    <row r="144" spans="1:28" ht="43.5" customHeight="1" x14ac:dyDescent="0.35">
      <c r="A144" s="115"/>
      <c r="B144" s="760" t="s">
        <v>230</v>
      </c>
      <c r="C144" s="761"/>
      <c r="D144" s="761"/>
      <c r="E144" s="761"/>
      <c r="F144" s="761"/>
      <c r="G144" s="762"/>
      <c r="H144" s="2335">
        <v>0.98</v>
      </c>
      <c r="I144" s="2336"/>
      <c r="J144" s="763">
        <v>0.98</v>
      </c>
      <c r="K144" s="765"/>
      <c r="L144" s="765"/>
      <c r="M144" s="764"/>
      <c r="N144" s="766" t="s">
        <v>889</v>
      </c>
      <c r="O144" s="767"/>
      <c r="P144" s="767"/>
      <c r="Q144" s="767"/>
      <c r="R144" s="767"/>
      <c r="S144" s="767"/>
      <c r="T144" s="767"/>
      <c r="U144" s="768"/>
      <c r="V144" s="766" t="s">
        <v>671</v>
      </c>
      <c r="W144" s="767"/>
      <c r="X144" s="767"/>
      <c r="Y144" s="767"/>
      <c r="Z144" s="767"/>
      <c r="AA144" s="767"/>
      <c r="AB144" s="768"/>
    </row>
    <row r="145" spans="1:28" ht="43.5" customHeight="1" x14ac:dyDescent="0.35">
      <c r="A145" s="115"/>
      <c r="B145" s="760" t="s">
        <v>232</v>
      </c>
      <c r="C145" s="761"/>
      <c r="D145" s="761"/>
      <c r="E145" s="761"/>
      <c r="F145" s="761"/>
      <c r="G145" s="762"/>
      <c r="H145" s="2335">
        <v>0.99</v>
      </c>
      <c r="I145" s="2336"/>
      <c r="J145" s="763">
        <v>1</v>
      </c>
      <c r="K145" s="765"/>
      <c r="L145" s="765"/>
      <c r="M145" s="764"/>
      <c r="N145" s="766" t="s">
        <v>675</v>
      </c>
      <c r="O145" s="767"/>
      <c r="P145" s="767"/>
      <c r="Q145" s="767"/>
      <c r="R145" s="767"/>
      <c r="S145" s="767"/>
      <c r="T145" s="767"/>
      <c r="U145" s="768"/>
      <c r="V145" s="766" t="s">
        <v>671</v>
      </c>
      <c r="W145" s="767"/>
      <c r="X145" s="767"/>
      <c r="Y145" s="767"/>
      <c r="Z145" s="767"/>
      <c r="AA145" s="767"/>
      <c r="AB145" s="768"/>
    </row>
    <row r="146" spans="1:28" ht="43.5" customHeight="1" x14ac:dyDescent="0.35">
      <c r="A146" s="115"/>
      <c r="B146" s="760" t="s">
        <v>234</v>
      </c>
      <c r="C146" s="761"/>
      <c r="D146" s="761"/>
      <c r="E146" s="761"/>
      <c r="F146" s="761"/>
      <c r="G146" s="762"/>
      <c r="H146" s="2335">
        <v>1</v>
      </c>
      <c r="I146" s="2336"/>
      <c r="J146" s="763">
        <v>1</v>
      </c>
      <c r="K146" s="765"/>
      <c r="L146" s="765"/>
      <c r="M146" s="764"/>
      <c r="N146" s="766" t="s">
        <v>889</v>
      </c>
      <c r="O146" s="767"/>
      <c r="P146" s="767"/>
      <c r="Q146" s="767"/>
      <c r="R146" s="767"/>
      <c r="S146" s="767"/>
      <c r="T146" s="767"/>
      <c r="U146" s="768"/>
      <c r="V146" s="766" t="s">
        <v>671</v>
      </c>
      <c r="W146" s="767"/>
      <c r="X146" s="767"/>
      <c r="Y146" s="767"/>
      <c r="Z146" s="767"/>
      <c r="AA146" s="767"/>
      <c r="AB146" s="768"/>
    </row>
    <row r="147" spans="1:28" ht="43.5" customHeight="1" x14ac:dyDescent="0.35">
      <c r="A147" s="115"/>
      <c r="B147" s="760" t="s">
        <v>236</v>
      </c>
      <c r="C147" s="761"/>
      <c r="D147" s="761"/>
      <c r="E147" s="761"/>
      <c r="F147" s="761"/>
      <c r="G147" s="762"/>
      <c r="H147" s="2335">
        <v>1</v>
      </c>
      <c r="I147" s="2336"/>
      <c r="J147" s="763">
        <v>1</v>
      </c>
      <c r="K147" s="765"/>
      <c r="L147" s="765"/>
      <c r="M147" s="764"/>
      <c r="N147" s="766" t="s">
        <v>889</v>
      </c>
      <c r="O147" s="767"/>
      <c r="P147" s="767"/>
      <c r="Q147" s="767"/>
      <c r="R147" s="767"/>
      <c r="S147" s="767"/>
      <c r="T147" s="767"/>
      <c r="U147" s="768"/>
      <c r="V147" s="766" t="s">
        <v>671</v>
      </c>
      <c r="W147" s="767"/>
      <c r="X147" s="767"/>
      <c r="Y147" s="767"/>
      <c r="Z147" s="767"/>
      <c r="AA147" s="767"/>
      <c r="AB147" s="768"/>
    </row>
    <row r="148" spans="1:28" ht="43.5" customHeight="1" x14ac:dyDescent="0.35">
      <c r="A148" s="115"/>
      <c r="B148" s="760" t="s">
        <v>237</v>
      </c>
      <c r="C148" s="761"/>
      <c r="D148" s="761"/>
      <c r="E148" s="761"/>
      <c r="F148" s="761"/>
      <c r="G148" s="762"/>
      <c r="H148" s="2335">
        <v>1</v>
      </c>
      <c r="I148" s="2336"/>
      <c r="J148" s="763">
        <v>1</v>
      </c>
      <c r="K148" s="765"/>
      <c r="L148" s="765"/>
      <c r="M148" s="764"/>
      <c r="N148" s="766" t="s">
        <v>889</v>
      </c>
      <c r="O148" s="767"/>
      <c r="P148" s="767"/>
      <c r="Q148" s="767"/>
      <c r="R148" s="767"/>
      <c r="S148" s="767"/>
      <c r="T148" s="767"/>
      <c r="U148" s="768"/>
      <c r="V148" s="766" t="s">
        <v>671</v>
      </c>
      <c r="W148" s="767"/>
      <c r="X148" s="767"/>
      <c r="Y148" s="767"/>
      <c r="Z148" s="767"/>
      <c r="AA148" s="767"/>
      <c r="AB148" s="768"/>
    </row>
    <row r="149" spans="1:28" ht="43.5" customHeight="1" x14ac:dyDescent="0.35">
      <c r="A149" s="115"/>
      <c r="B149" s="760" t="s">
        <v>238</v>
      </c>
      <c r="C149" s="761"/>
      <c r="D149" s="761"/>
      <c r="E149" s="761"/>
      <c r="F149" s="761"/>
      <c r="G149" s="762"/>
      <c r="H149" s="2335">
        <v>1</v>
      </c>
      <c r="I149" s="2336"/>
      <c r="J149" s="763">
        <v>1</v>
      </c>
      <c r="K149" s="765"/>
      <c r="L149" s="765"/>
      <c r="M149" s="764"/>
      <c r="N149" s="766" t="s">
        <v>889</v>
      </c>
      <c r="O149" s="767"/>
      <c r="P149" s="767"/>
      <c r="Q149" s="767"/>
      <c r="R149" s="767"/>
      <c r="S149" s="767"/>
      <c r="T149" s="767"/>
      <c r="U149" s="768"/>
      <c r="V149" s="766" t="s">
        <v>671</v>
      </c>
      <c r="W149" s="767"/>
      <c r="X149" s="767"/>
      <c r="Y149" s="767"/>
      <c r="Z149" s="767"/>
      <c r="AA149" s="767"/>
      <c r="AB149" s="768"/>
    </row>
    <row r="150" spans="1:28" ht="43.5" customHeight="1" x14ac:dyDescent="0.35">
      <c r="A150" s="115"/>
      <c r="B150" s="760" t="s">
        <v>239</v>
      </c>
      <c r="C150" s="761"/>
      <c r="D150" s="761"/>
      <c r="E150" s="761"/>
      <c r="F150" s="761"/>
      <c r="G150" s="762"/>
      <c r="H150" s="2335">
        <v>1</v>
      </c>
      <c r="I150" s="2336"/>
      <c r="J150" s="763">
        <v>1</v>
      </c>
      <c r="K150" s="765"/>
      <c r="L150" s="765"/>
      <c r="M150" s="764"/>
      <c r="N150" s="766" t="s">
        <v>889</v>
      </c>
      <c r="O150" s="767"/>
      <c r="P150" s="767"/>
      <c r="Q150" s="767"/>
      <c r="R150" s="767"/>
      <c r="S150" s="767"/>
      <c r="T150" s="767"/>
      <c r="U150" s="768"/>
      <c r="V150" s="766" t="s">
        <v>671</v>
      </c>
      <c r="W150" s="767"/>
      <c r="X150" s="767"/>
      <c r="Y150" s="767"/>
      <c r="Z150" s="767"/>
      <c r="AA150" s="767"/>
      <c r="AB150" s="768"/>
    </row>
    <row r="151" spans="1:28" ht="43.5" customHeight="1" x14ac:dyDescent="0.35">
      <c r="A151" s="115"/>
      <c r="B151" s="760" t="s">
        <v>240</v>
      </c>
      <c r="C151" s="761"/>
      <c r="D151" s="761"/>
      <c r="E151" s="761"/>
      <c r="F151" s="761"/>
      <c r="G151" s="762"/>
      <c r="H151" s="2335">
        <v>1</v>
      </c>
      <c r="I151" s="2336"/>
      <c r="J151" s="763">
        <v>1</v>
      </c>
      <c r="K151" s="765"/>
      <c r="L151" s="765"/>
      <c r="M151" s="764"/>
      <c r="N151" s="766" t="s">
        <v>889</v>
      </c>
      <c r="O151" s="767"/>
      <c r="P151" s="767"/>
      <c r="Q151" s="767"/>
      <c r="R151" s="767"/>
      <c r="S151" s="767"/>
      <c r="T151" s="767"/>
      <c r="U151" s="768"/>
      <c r="V151" s="766" t="s">
        <v>671</v>
      </c>
      <c r="W151" s="767"/>
      <c r="X151" s="767"/>
      <c r="Y151" s="767"/>
      <c r="Z151" s="767"/>
      <c r="AA151" s="767"/>
      <c r="AB151" s="768"/>
    </row>
    <row r="152" spans="1:28" ht="43.5" customHeight="1" x14ac:dyDescent="0.35">
      <c r="A152" s="115"/>
      <c r="B152" s="760" t="s">
        <v>241</v>
      </c>
      <c r="C152" s="761"/>
      <c r="D152" s="761"/>
      <c r="E152" s="761"/>
      <c r="F152" s="761"/>
      <c r="G152" s="762"/>
      <c r="H152" s="2335">
        <v>1</v>
      </c>
      <c r="I152" s="2336"/>
      <c r="J152" s="763">
        <v>0.98</v>
      </c>
      <c r="K152" s="765"/>
      <c r="L152" s="765"/>
      <c r="M152" s="764"/>
      <c r="N152" s="693" t="s">
        <v>890</v>
      </c>
      <c r="O152" s="694"/>
      <c r="P152" s="694"/>
      <c r="Q152" s="694"/>
      <c r="R152" s="694"/>
      <c r="S152" s="694"/>
      <c r="T152" s="694"/>
      <c r="U152" s="695"/>
      <c r="V152" s="766" t="s">
        <v>671</v>
      </c>
      <c r="W152" s="767"/>
      <c r="X152" s="767"/>
      <c r="Y152" s="767"/>
      <c r="Z152" s="767"/>
      <c r="AA152" s="767"/>
      <c r="AB152" s="768"/>
    </row>
    <row r="153" spans="1:28" ht="43.5" customHeight="1" x14ac:dyDescent="0.35">
      <c r="A153" s="115"/>
      <c r="B153" s="760" t="s">
        <v>242</v>
      </c>
      <c r="C153" s="761"/>
      <c r="D153" s="761"/>
      <c r="E153" s="761"/>
      <c r="F153" s="761"/>
      <c r="G153" s="762"/>
      <c r="H153" s="2335">
        <v>1</v>
      </c>
      <c r="I153" s="2336"/>
      <c r="J153" s="763">
        <v>1</v>
      </c>
      <c r="K153" s="765"/>
      <c r="L153" s="765"/>
      <c r="M153" s="764"/>
      <c r="N153" s="766" t="s">
        <v>889</v>
      </c>
      <c r="O153" s="767"/>
      <c r="P153" s="767"/>
      <c r="Q153" s="767"/>
      <c r="R153" s="767"/>
      <c r="S153" s="767"/>
      <c r="T153" s="767"/>
      <c r="U153" s="768"/>
      <c r="V153" s="766" t="s">
        <v>671</v>
      </c>
      <c r="W153" s="767"/>
      <c r="X153" s="767"/>
      <c r="Y153" s="767"/>
      <c r="Z153" s="767"/>
      <c r="AA153" s="767"/>
      <c r="AB153" s="768"/>
    </row>
    <row r="154" spans="1:28" ht="43.5" customHeight="1" x14ac:dyDescent="0.35">
      <c r="A154" s="115"/>
      <c r="B154" s="760" t="s">
        <v>243</v>
      </c>
      <c r="C154" s="761"/>
      <c r="D154" s="761"/>
      <c r="E154" s="761"/>
      <c r="F154" s="761"/>
      <c r="G154" s="762"/>
      <c r="H154" s="2335">
        <v>1</v>
      </c>
      <c r="I154" s="2336"/>
      <c r="J154" s="763">
        <v>1</v>
      </c>
      <c r="K154" s="765"/>
      <c r="L154" s="765"/>
      <c r="M154" s="764"/>
      <c r="N154" s="766" t="s">
        <v>889</v>
      </c>
      <c r="O154" s="767"/>
      <c r="P154" s="767"/>
      <c r="Q154" s="767"/>
      <c r="R154" s="767"/>
      <c r="S154" s="767"/>
      <c r="T154" s="767"/>
      <c r="U154" s="768"/>
      <c r="V154" s="766" t="s">
        <v>671</v>
      </c>
      <c r="W154" s="767"/>
      <c r="X154" s="767"/>
      <c r="Y154" s="767"/>
      <c r="Z154" s="767"/>
      <c r="AA154" s="767"/>
      <c r="AB154" s="768"/>
    </row>
    <row r="155" spans="1:28" ht="43.5" customHeight="1" thickBot="1" x14ac:dyDescent="0.4">
      <c r="A155" s="115"/>
      <c r="B155" s="750" t="s">
        <v>244</v>
      </c>
      <c r="C155" s="751"/>
      <c r="D155" s="751"/>
      <c r="E155" s="751"/>
      <c r="F155" s="751"/>
      <c r="G155" s="752"/>
      <c r="H155" s="2444">
        <v>1</v>
      </c>
      <c r="I155" s="2445"/>
      <c r="J155" s="753">
        <v>1</v>
      </c>
      <c r="K155" s="755"/>
      <c r="L155" s="755"/>
      <c r="M155" s="754"/>
      <c r="N155" s="756" t="s">
        <v>889</v>
      </c>
      <c r="O155" s="757"/>
      <c r="P155" s="757"/>
      <c r="Q155" s="757"/>
      <c r="R155" s="757"/>
      <c r="S155" s="757"/>
      <c r="T155" s="757"/>
      <c r="U155" s="758"/>
      <c r="V155" s="756" t="s">
        <v>671</v>
      </c>
      <c r="W155" s="757"/>
      <c r="X155" s="757"/>
      <c r="Y155" s="757"/>
      <c r="Z155" s="757"/>
      <c r="AA155" s="757"/>
      <c r="AB155" s="758"/>
    </row>
    <row r="156" spans="1:28" ht="15" thickBot="1" x14ac:dyDescent="0.4">
      <c r="A156" s="115"/>
      <c r="B156" s="503"/>
      <c r="C156" s="504"/>
      <c r="D156" s="504"/>
      <c r="E156" s="504"/>
      <c r="F156" s="504"/>
      <c r="G156" s="504"/>
      <c r="H156" s="504"/>
      <c r="I156" s="504"/>
      <c r="J156" s="504"/>
      <c r="K156" s="504"/>
      <c r="L156" s="504"/>
      <c r="M156" s="504"/>
      <c r="N156" s="504"/>
      <c r="O156" s="504"/>
      <c r="P156" s="504"/>
      <c r="Q156" s="504"/>
      <c r="R156" s="504"/>
      <c r="S156" s="504"/>
      <c r="T156" s="504"/>
      <c r="U156" s="504"/>
      <c r="V156" s="504"/>
      <c r="W156" s="504"/>
      <c r="X156" s="504"/>
      <c r="Y156" s="504"/>
      <c r="Z156" s="504"/>
      <c r="AA156" s="504"/>
      <c r="AB156" s="504"/>
    </row>
    <row r="157" spans="1:28" ht="14.5" x14ac:dyDescent="0.35">
      <c r="A157" s="115"/>
      <c r="B157" s="714" t="s">
        <v>856</v>
      </c>
      <c r="C157" s="715"/>
      <c r="D157" s="715"/>
      <c r="E157" s="715"/>
      <c r="F157" s="715"/>
      <c r="G157" s="715"/>
      <c r="H157" s="715" t="s">
        <v>857</v>
      </c>
      <c r="I157" s="715"/>
      <c r="J157" s="715"/>
      <c r="K157" s="715"/>
      <c r="L157" s="715"/>
      <c r="M157" s="715"/>
      <c r="N157" s="715"/>
      <c r="O157" s="715"/>
      <c r="P157" s="715"/>
      <c r="Q157" s="715"/>
      <c r="R157" s="718"/>
      <c r="S157" s="714" t="s">
        <v>858</v>
      </c>
      <c r="T157" s="715"/>
      <c r="U157" s="715"/>
      <c r="V157" s="715"/>
      <c r="W157" s="715"/>
      <c r="X157" s="715"/>
      <c r="Y157" s="715"/>
      <c r="Z157" s="715"/>
      <c r="AA157" s="715"/>
      <c r="AB157" s="715"/>
    </row>
    <row r="158" spans="1:28" ht="15" thickBot="1" x14ac:dyDescent="0.4">
      <c r="A158" s="115"/>
      <c r="B158" s="716"/>
      <c r="C158" s="717"/>
      <c r="D158" s="717"/>
      <c r="E158" s="717"/>
      <c r="F158" s="717"/>
      <c r="G158" s="717"/>
      <c r="H158" s="717"/>
      <c r="I158" s="717"/>
      <c r="J158" s="717"/>
      <c r="K158" s="717"/>
      <c r="L158" s="717"/>
      <c r="M158" s="717"/>
      <c r="N158" s="717"/>
      <c r="O158" s="717"/>
      <c r="P158" s="717"/>
      <c r="Q158" s="717"/>
      <c r="R158" s="719"/>
      <c r="S158" s="716"/>
      <c r="T158" s="717"/>
      <c r="U158" s="717"/>
      <c r="V158" s="717"/>
      <c r="W158" s="717"/>
      <c r="X158" s="717"/>
      <c r="Y158" s="717"/>
      <c r="Z158" s="717"/>
      <c r="AA158" s="717"/>
      <c r="AB158" s="717"/>
    </row>
    <row r="159" spans="1:28" ht="70" customHeight="1" thickBot="1" x14ac:dyDescent="0.4">
      <c r="A159" s="115"/>
      <c r="B159" s="720">
        <v>1</v>
      </c>
      <c r="C159" s="721"/>
      <c r="D159" s="721"/>
      <c r="E159" s="721"/>
      <c r="F159" s="721"/>
      <c r="G159" s="722"/>
      <c r="H159" s="2851" t="s">
        <v>891</v>
      </c>
      <c r="I159" s="2852"/>
      <c r="J159" s="2852"/>
      <c r="K159" s="2852"/>
      <c r="L159" s="2852"/>
      <c r="M159" s="2852"/>
      <c r="N159" s="2852"/>
      <c r="O159" s="2852"/>
      <c r="P159" s="2852"/>
      <c r="Q159" s="2852"/>
      <c r="R159" s="2853"/>
      <c r="S159" s="1248" t="s">
        <v>892</v>
      </c>
      <c r="T159" s="1249"/>
      <c r="U159" s="1249"/>
      <c r="V159" s="1249"/>
      <c r="W159" s="1249"/>
      <c r="X159" s="1249"/>
      <c r="Y159" s="1249"/>
      <c r="Z159" s="1249"/>
      <c r="AA159" s="1249"/>
      <c r="AB159" s="1249"/>
    </row>
    <row r="160" spans="1:28" ht="15" thickBot="1" x14ac:dyDescent="0.4">
      <c r="A160" s="115"/>
      <c r="B160" s="700"/>
      <c r="C160" s="701"/>
      <c r="D160" s="701"/>
      <c r="E160" s="701"/>
      <c r="F160" s="701"/>
      <c r="G160" s="701"/>
      <c r="H160" s="701"/>
      <c r="I160" s="701"/>
      <c r="J160" s="701"/>
      <c r="K160" s="701"/>
      <c r="L160" s="701"/>
      <c r="M160" s="701"/>
      <c r="N160" s="701"/>
      <c r="O160" s="701"/>
      <c r="P160" s="701"/>
      <c r="Q160" s="701"/>
      <c r="R160" s="701"/>
      <c r="S160" s="701"/>
      <c r="T160" s="701"/>
      <c r="U160" s="701"/>
      <c r="V160" s="701"/>
      <c r="W160" s="701"/>
      <c r="X160" s="701"/>
      <c r="Y160" s="701"/>
      <c r="Z160" s="701"/>
      <c r="AA160" s="701"/>
      <c r="AB160" s="701"/>
    </row>
    <row r="161" spans="1:28" ht="14.5" customHeight="1" x14ac:dyDescent="0.35">
      <c r="A161" s="115"/>
      <c r="B161" s="702" t="s">
        <v>861</v>
      </c>
      <c r="C161" s="703"/>
      <c r="D161" s="703"/>
      <c r="E161" s="703"/>
      <c r="F161" s="703"/>
      <c r="G161" s="703"/>
      <c r="H161" s="704"/>
      <c r="I161" s="708" t="s">
        <v>862</v>
      </c>
      <c r="J161" s="709"/>
      <c r="K161" s="709"/>
      <c r="L161" s="709"/>
      <c r="M161" s="709"/>
      <c r="N161" s="709"/>
      <c r="O161" s="709"/>
      <c r="P161" s="710"/>
      <c r="Q161" s="702" t="s">
        <v>863</v>
      </c>
      <c r="R161" s="703"/>
      <c r="S161" s="703"/>
      <c r="T161" s="703"/>
      <c r="U161" s="704"/>
      <c r="V161" s="769" t="s">
        <v>864</v>
      </c>
      <c r="W161" s="770"/>
      <c r="X161" s="770"/>
      <c r="Y161" s="770"/>
      <c r="Z161" s="770"/>
      <c r="AA161" s="770"/>
      <c r="AB161" s="770"/>
    </row>
    <row r="162" spans="1:28" ht="14.5" x14ac:dyDescent="0.35">
      <c r="A162" s="115"/>
      <c r="B162" s="705"/>
      <c r="C162" s="706"/>
      <c r="D162" s="706"/>
      <c r="E162" s="706"/>
      <c r="F162" s="706"/>
      <c r="G162" s="706"/>
      <c r="H162" s="707"/>
      <c r="I162" s="711"/>
      <c r="J162" s="712"/>
      <c r="K162" s="712"/>
      <c r="L162" s="712"/>
      <c r="M162" s="712"/>
      <c r="N162" s="712"/>
      <c r="O162" s="712"/>
      <c r="P162" s="713"/>
      <c r="Q162" s="705"/>
      <c r="R162" s="706"/>
      <c r="S162" s="706"/>
      <c r="T162" s="706"/>
      <c r="U162" s="707"/>
      <c r="V162" s="771"/>
      <c r="W162" s="772"/>
      <c r="X162" s="772"/>
      <c r="Y162" s="772"/>
      <c r="Z162" s="772"/>
      <c r="AA162" s="772"/>
      <c r="AB162" s="772"/>
    </row>
    <row r="163" spans="1:28" ht="14.5" x14ac:dyDescent="0.35">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row>
    <row r="164" spans="1:28" ht="14.5" x14ac:dyDescent="0.35">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row>
    <row r="165" spans="1:28" ht="14.5" x14ac:dyDescent="0.35">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row>
    <row r="166" spans="1:28" ht="14.5" x14ac:dyDescent="0.35">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row>
    <row r="167" spans="1:28" ht="14.5" x14ac:dyDescent="0.35">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row>
    <row r="168" spans="1:28" ht="14.5" x14ac:dyDescent="0.35">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row>
    <row r="169" spans="1:28" ht="14.5" x14ac:dyDescent="0.35">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row>
    <row r="170" spans="1:28" ht="14.5" x14ac:dyDescent="0.35">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row>
    <row r="171" spans="1:28" ht="14.5" x14ac:dyDescent="0.35">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row>
    <row r="172" spans="1:28" ht="14.5" x14ac:dyDescent="0.35">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row>
    <row r="173" spans="1:28" ht="14.5" x14ac:dyDescent="0.35">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row>
    <row r="174" spans="1:28" ht="14.5" x14ac:dyDescent="0.35">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row>
    <row r="175" spans="1:28" ht="14.5" x14ac:dyDescent="0.35">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row>
    <row r="176" spans="1:28" ht="14.5" x14ac:dyDescent="0.35">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row>
    <row r="177" spans="1:28" ht="14.5" x14ac:dyDescent="0.35">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row>
    <row r="178" spans="1:28" ht="14.5" x14ac:dyDescent="0.35">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row>
    <row r="179" spans="1:28" ht="14.5" x14ac:dyDescent="0.35">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row>
    <row r="180" spans="1:28" ht="14.5" x14ac:dyDescent="0.35">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row>
    <row r="181" spans="1:28" ht="14.5" x14ac:dyDescent="0.35">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row>
    <row r="182" spans="1:28" ht="14.5" x14ac:dyDescent="0.35">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row>
    <row r="183" spans="1:28" ht="14.5" x14ac:dyDescent="0.35">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row>
    <row r="184" spans="1:28" ht="14.5" x14ac:dyDescent="0.35">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row>
    <row r="185" spans="1:28" ht="14.5" x14ac:dyDescent="0.35">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row>
    <row r="186" spans="1:28" ht="14.5" x14ac:dyDescent="0.35">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row>
    <row r="187" spans="1:28" ht="14.5" x14ac:dyDescent="0.35">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row>
  </sheetData>
  <mergeCells count="222">
    <mergeCell ref="B27:AB27"/>
    <mergeCell ref="B28:G28"/>
    <mergeCell ref="H28:J28"/>
    <mergeCell ref="K28:T28"/>
    <mergeCell ref="U28:AB28"/>
    <mergeCell ref="AD18:AM18"/>
    <mergeCell ref="B13:AB13"/>
    <mergeCell ref="B14:H15"/>
    <mergeCell ref="I14:U15"/>
    <mergeCell ref="V14:AB14"/>
    <mergeCell ref="V15:AB15"/>
    <mergeCell ref="B16:AB16"/>
    <mergeCell ref="B17:H17"/>
    <mergeCell ref="I17:AB17"/>
    <mergeCell ref="B18:AB18"/>
    <mergeCell ref="B1:D1"/>
    <mergeCell ref="E1:G1"/>
    <mergeCell ref="B5:AB5"/>
    <mergeCell ref="B6:H7"/>
    <mergeCell ref="I6:I7"/>
    <mergeCell ref="J6:K7"/>
    <mergeCell ref="L6:AB7"/>
    <mergeCell ref="B8:AB8"/>
    <mergeCell ref="B9:H9"/>
    <mergeCell ref="I9:AB9"/>
    <mergeCell ref="B2:G4"/>
    <mergeCell ref="H2:AB2"/>
    <mergeCell ref="H3:O3"/>
    <mergeCell ref="P3:AB3"/>
    <mergeCell ref="H4:AB4"/>
    <mergeCell ref="B10:AB10"/>
    <mergeCell ref="B11:H12"/>
    <mergeCell ref="I11:P12"/>
    <mergeCell ref="Q11:U11"/>
    <mergeCell ref="V11:Y11"/>
    <mergeCell ref="Z11:AB11"/>
    <mergeCell ref="Q12:U12"/>
    <mergeCell ref="V12:Y12"/>
    <mergeCell ref="Z12:AB12"/>
    <mergeCell ref="A19:A26"/>
    <mergeCell ref="B19:H26"/>
    <mergeCell ref="I19:AB19"/>
    <mergeCell ref="I20:AB20"/>
    <mergeCell ref="I21:AB21"/>
    <mergeCell ref="I22:AB22"/>
    <mergeCell ref="I23:AB23"/>
    <mergeCell ref="I24:AB24"/>
    <mergeCell ref="I25:AB25"/>
    <mergeCell ref="I26:AB26"/>
    <mergeCell ref="B29:AB29"/>
    <mergeCell ref="B30:H30"/>
    <mergeCell ref="I30:AB30"/>
    <mergeCell ref="B31:AB31"/>
    <mergeCell ref="B32:L32"/>
    <mergeCell ref="N32:AB32"/>
    <mergeCell ref="A33:A34"/>
    <mergeCell ref="B33:M33"/>
    <mergeCell ref="B34:M34"/>
    <mergeCell ref="N33:AB34"/>
    <mergeCell ref="B35:AB35"/>
    <mergeCell ref="B36:H38"/>
    <mergeCell ref="I36:L38"/>
    <mergeCell ref="M36:W36"/>
    <mergeCell ref="X36:AB36"/>
    <mergeCell ref="A37:A38"/>
    <mergeCell ref="M37:W37"/>
    <mergeCell ref="M38:W38"/>
    <mergeCell ref="X37:AB38"/>
    <mergeCell ref="B39:AB39"/>
    <mergeCell ref="B40:J42"/>
    <mergeCell ref="K40:R40"/>
    <mergeCell ref="S40:W40"/>
    <mergeCell ref="X40:AB40"/>
    <mergeCell ref="K41:N41"/>
    <mergeCell ref="O41:R41"/>
    <mergeCell ref="S41:T41"/>
    <mergeCell ref="U41:W41"/>
    <mergeCell ref="X41:Y41"/>
    <mergeCell ref="Z41:AB41"/>
    <mergeCell ref="K42:N42"/>
    <mergeCell ref="O42:R42"/>
    <mergeCell ref="S42:T42"/>
    <mergeCell ref="U42:W42"/>
    <mergeCell ref="X42:Y42"/>
    <mergeCell ref="Z42:AB42"/>
    <mergeCell ref="B43:AB43"/>
    <mergeCell ref="B44:AB44"/>
    <mergeCell ref="B45:G45"/>
    <mergeCell ref="K45:AB45"/>
    <mergeCell ref="B46:G46"/>
    <mergeCell ref="K46:AB46"/>
    <mergeCell ref="B47:G47"/>
    <mergeCell ref="K47:AB47"/>
    <mergeCell ref="B48:G48"/>
    <mergeCell ref="K48:AB48"/>
    <mergeCell ref="B49:G49"/>
    <mergeCell ref="K49:AB49"/>
    <mergeCell ref="B50:G50"/>
    <mergeCell ref="K50:AB50"/>
    <mergeCell ref="B51:G51"/>
    <mergeCell ref="K51:AB51"/>
    <mergeCell ref="A52:A63"/>
    <mergeCell ref="B52:G63"/>
    <mergeCell ref="H52:H63"/>
    <mergeCell ref="I52:I63"/>
    <mergeCell ref="J52:J63"/>
    <mergeCell ref="K52:AB63"/>
    <mergeCell ref="A64:A75"/>
    <mergeCell ref="B64:G75"/>
    <mergeCell ref="H64:H75"/>
    <mergeCell ref="I64:I75"/>
    <mergeCell ref="J64:J75"/>
    <mergeCell ref="K64:AB75"/>
    <mergeCell ref="A76:A88"/>
    <mergeCell ref="B76:G88"/>
    <mergeCell ref="H76:H88"/>
    <mergeCell ref="I76:I88"/>
    <mergeCell ref="J76:J88"/>
    <mergeCell ref="K76:AB88"/>
    <mergeCell ref="A89:A101"/>
    <mergeCell ref="B89:G101"/>
    <mergeCell ref="H89:H101"/>
    <mergeCell ref="I89:I101"/>
    <mergeCell ref="J89:J101"/>
    <mergeCell ref="K89:AB101"/>
    <mergeCell ref="A102:A114"/>
    <mergeCell ref="B102:G114"/>
    <mergeCell ref="H102:H114"/>
    <mergeCell ref="I102:I114"/>
    <mergeCell ref="J102:J114"/>
    <mergeCell ref="K102:AB114"/>
    <mergeCell ref="A115:A127"/>
    <mergeCell ref="B115:G127"/>
    <mergeCell ref="H115:H127"/>
    <mergeCell ref="I115:I127"/>
    <mergeCell ref="J115:J127"/>
    <mergeCell ref="K115:AB127"/>
    <mergeCell ref="B128:G128"/>
    <mergeCell ref="K128:AB128"/>
    <mergeCell ref="B129:AB129"/>
    <mergeCell ref="B130:AB130"/>
    <mergeCell ref="B141:AB141"/>
    <mergeCell ref="A142:A143"/>
    <mergeCell ref="B142:G143"/>
    <mergeCell ref="H142:I142"/>
    <mergeCell ref="H143:I143"/>
    <mergeCell ref="J142:M142"/>
    <mergeCell ref="J143:M143"/>
    <mergeCell ref="N142:U143"/>
    <mergeCell ref="V142:AB143"/>
    <mergeCell ref="B144:G144"/>
    <mergeCell ref="H144:I144"/>
    <mergeCell ref="J144:M144"/>
    <mergeCell ref="N144:U144"/>
    <mergeCell ref="V144:AB144"/>
    <mergeCell ref="B145:G145"/>
    <mergeCell ref="H145:I145"/>
    <mergeCell ref="J145:M145"/>
    <mergeCell ref="N145:U145"/>
    <mergeCell ref="V145:AB145"/>
    <mergeCell ref="B146:G146"/>
    <mergeCell ref="H146:I146"/>
    <mergeCell ref="J146:M146"/>
    <mergeCell ref="N146:U146"/>
    <mergeCell ref="V146:AB146"/>
    <mergeCell ref="B147:G147"/>
    <mergeCell ref="H147:I147"/>
    <mergeCell ref="J147:M147"/>
    <mergeCell ref="N147:U147"/>
    <mergeCell ref="V147:AB147"/>
    <mergeCell ref="B148:G148"/>
    <mergeCell ref="H148:I148"/>
    <mergeCell ref="J148:M148"/>
    <mergeCell ref="N148:U148"/>
    <mergeCell ref="V148:AB148"/>
    <mergeCell ref="B149:G149"/>
    <mergeCell ref="H149:I149"/>
    <mergeCell ref="J149:M149"/>
    <mergeCell ref="N149:U149"/>
    <mergeCell ref="V149:AB149"/>
    <mergeCell ref="B150:G150"/>
    <mergeCell ref="H150:I150"/>
    <mergeCell ref="J150:M150"/>
    <mergeCell ref="N150:U150"/>
    <mergeCell ref="V150:AB150"/>
    <mergeCell ref="B151:G151"/>
    <mergeCell ref="H151:I151"/>
    <mergeCell ref="J151:M151"/>
    <mergeCell ref="N151:U151"/>
    <mergeCell ref="V151:AB151"/>
    <mergeCell ref="B152:G152"/>
    <mergeCell ref="H152:I152"/>
    <mergeCell ref="J152:M152"/>
    <mergeCell ref="N152:U152"/>
    <mergeCell ref="V152:AB152"/>
    <mergeCell ref="B153:G153"/>
    <mergeCell ref="H153:I153"/>
    <mergeCell ref="J153:M153"/>
    <mergeCell ref="N153:U153"/>
    <mergeCell ref="V153:AB153"/>
    <mergeCell ref="B154:G154"/>
    <mergeCell ref="H154:I154"/>
    <mergeCell ref="J154:M154"/>
    <mergeCell ref="N154:U154"/>
    <mergeCell ref="V154:AB154"/>
    <mergeCell ref="B155:G155"/>
    <mergeCell ref="H155:I155"/>
    <mergeCell ref="J155:M155"/>
    <mergeCell ref="N155:U155"/>
    <mergeCell ref="V155:AB155"/>
    <mergeCell ref="B156:AB156"/>
    <mergeCell ref="B157:G158"/>
    <mergeCell ref="H157:R158"/>
    <mergeCell ref="S157:AB158"/>
    <mergeCell ref="B159:G159"/>
    <mergeCell ref="H159:R159"/>
    <mergeCell ref="S159:AB159"/>
    <mergeCell ref="B160:AB160"/>
    <mergeCell ref="B161:H162"/>
    <mergeCell ref="I161:P162"/>
    <mergeCell ref="Q161:U162"/>
    <mergeCell ref="V161:AB162"/>
  </mergeCells>
  <pageMargins left="0.7" right="0.7" top="0.75" bottom="0.75" header="0.3" footer="0.3"/>
  <drawing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U111"/>
  <sheetViews>
    <sheetView topLeftCell="A22" zoomScale="85" zoomScaleNormal="85" workbookViewId="0">
      <selection activeCell="J65" sqref="J65:M69"/>
    </sheetView>
  </sheetViews>
  <sheetFormatPr baseColWidth="10" defaultColWidth="3.7265625" defaultRowHeight="14.5" x14ac:dyDescent="0.35"/>
  <cols>
    <col min="1" max="1" width="3.7265625" style="113"/>
    <col min="2" max="2" width="2.81640625" style="113" customWidth="1"/>
    <col min="3" max="6" width="2.7265625" style="113" customWidth="1"/>
    <col min="7" max="7" width="4.26953125" style="113" customWidth="1"/>
    <col min="8" max="8" width="17.81640625" style="113" customWidth="1"/>
    <col min="9" max="9" width="17.453125" style="113" customWidth="1"/>
    <col min="10" max="10" width="13.54296875" style="113" customWidth="1"/>
    <col min="11" max="12" width="3.453125" style="113" customWidth="1"/>
    <col min="13" max="13" width="2.7265625" style="113" customWidth="1"/>
    <col min="14" max="14" width="11.1796875" style="113" customWidth="1"/>
    <col min="15" max="15" width="2.7265625" style="113" customWidth="1"/>
    <col min="16" max="16" width="3.453125" style="113" customWidth="1"/>
    <col min="17" max="17" width="3.54296875" style="113" customWidth="1"/>
    <col min="18" max="18" width="3.7265625" style="113"/>
    <col min="19" max="19" width="3.26953125" style="113" customWidth="1"/>
    <col min="20" max="20" width="4.81640625" style="113" customWidth="1"/>
    <col min="21" max="21" width="5.453125" style="113" customWidth="1"/>
    <col min="22" max="22" width="3.7265625" style="113"/>
    <col min="23" max="23" width="8.1796875" style="113" customWidth="1"/>
    <col min="24" max="24" width="5" style="113" customWidth="1"/>
    <col min="25" max="25" width="3.7265625" style="113" customWidth="1"/>
    <col min="26" max="26" width="3.81640625" style="113" customWidth="1"/>
    <col min="27" max="27" width="4.1796875" style="113" customWidth="1"/>
    <col min="28" max="28" width="4.54296875" style="113" customWidth="1"/>
    <col min="29" max="29" width="10" style="113" bestFit="1" customWidth="1"/>
    <col min="30" max="30" width="6.7265625" style="113" bestFit="1" customWidth="1"/>
    <col min="31" max="31" width="3.7265625" style="113"/>
    <col min="32" max="32" width="8.26953125" style="113" customWidth="1"/>
    <col min="33" max="42" width="3.7265625" style="113"/>
    <col min="43" max="43" width="3.7265625" style="113" customWidth="1"/>
    <col min="44" max="44" width="16.1796875" style="113" customWidth="1"/>
    <col min="45" max="45" width="22.26953125" style="113" customWidth="1"/>
    <col min="46" max="46" width="18.1796875" style="113" customWidth="1"/>
    <col min="47" max="47" width="14" style="113" customWidth="1"/>
    <col min="48" max="49" width="3.7265625" style="113"/>
    <col min="50" max="50" width="6.1796875" style="113" bestFit="1" customWidth="1"/>
    <col min="51" max="16384" width="3.7265625" style="113"/>
  </cols>
  <sheetData>
    <row r="1" spans="1:28" ht="15" thickBot="1" x14ac:dyDescent="0.4">
      <c r="A1" s="115"/>
      <c r="B1" s="518"/>
      <c r="C1" s="518"/>
      <c r="D1" s="518"/>
      <c r="E1" s="518"/>
      <c r="F1" s="518"/>
      <c r="G1" s="518"/>
      <c r="H1" s="115"/>
      <c r="I1" s="115"/>
      <c r="J1" s="115"/>
      <c r="K1" s="115"/>
      <c r="L1" s="115"/>
      <c r="M1" s="115"/>
      <c r="N1" s="115"/>
      <c r="O1" s="115"/>
      <c r="P1" s="115"/>
      <c r="Q1" s="115"/>
      <c r="R1" s="115"/>
      <c r="S1" s="115"/>
      <c r="T1" s="115"/>
      <c r="U1" s="115"/>
      <c r="V1" s="115"/>
      <c r="W1" s="115"/>
      <c r="X1" s="115"/>
      <c r="Y1" s="115"/>
      <c r="Z1" s="115"/>
      <c r="AA1" s="115"/>
      <c r="AB1" s="115"/>
    </row>
    <row r="2" spans="1:28" ht="45.75" customHeight="1" x14ac:dyDescent="0.35">
      <c r="A2" s="115"/>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row>
    <row r="3" spans="1:28" ht="14.5" customHeight="1" x14ac:dyDescent="0.35">
      <c r="A3" s="115"/>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row>
    <row r="4" spans="1:28" ht="15" customHeight="1" thickBot="1" x14ac:dyDescent="0.4">
      <c r="A4" s="115"/>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row>
    <row r="5" spans="1:28" ht="15" thickBot="1" x14ac:dyDescent="0.4">
      <c r="A5" s="115"/>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row>
    <row r="6" spans="1:28" x14ac:dyDescent="0.35">
      <c r="A6" s="115"/>
      <c r="B6" s="488" t="s">
        <v>820</v>
      </c>
      <c r="C6" s="489"/>
      <c r="D6" s="489"/>
      <c r="E6" s="489"/>
      <c r="F6" s="489"/>
      <c r="G6" s="489"/>
      <c r="H6" s="490"/>
      <c r="I6" s="2343" t="s">
        <v>893</v>
      </c>
      <c r="J6" s="488" t="s">
        <v>4</v>
      </c>
      <c r="K6" s="490"/>
      <c r="L6" s="544" t="s">
        <v>821</v>
      </c>
      <c r="M6" s="545"/>
      <c r="N6" s="545"/>
      <c r="O6" s="545"/>
      <c r="P6" s="545"/>
      <c r="Q6" s="545"/>
      <c r="R6" s="545"/>
      <c r="S6" s="545"/>
      <c r="T6" s="545"/>
      <c r="U6" s="545"/>
      <c r="V6" s="545"/>
      <c r="W6" s="545"/>
      <c r="X6" s="545"/>
      <c r="Y6" s="545"/>
      <c r="Z6" s="545"/>
      <c r="AA6" s="545"/>
      <c r="AB6" s="545"/>
    </row>
    <row r="7" spans="1:28" ht="15" customHeight="1" thickBot="1" x14ac:dyDescent="0.4">
      <c r="A7" s="115"/>
      <c r="B7" s="491"/>
      <c r="C7" s="492"/>
      <c r="D7" s="492"/>
      <c r="E7" s="492"/>
      <c r="F7" s="492"/>
      <c r="G7" s="492"/>
      <c r="H7" s="493"/>
      <c r="I7" s="2344"/>
      <c r="J7" s="491"/>
      <c r="K7" s="493"/>
      <c r="L7" s="546"/>
      <c r="M7" s="547"/>
      <c r="N7" s="547"/>
      <c r="O7" s="547"/>
      <c r="P7" s="547"/>
      <c r="Q7" s="547"/>
      <c r="R7" s="547"/>
      <c r="S7" s="547"/>
      <c r="T7" s="547"/>
      <c r="U7" s="547"/>
      <c r="V7" s="547"/>
      <c r="W7" s="547"/>
      <c r="X7" s="547"/>
      <c r="Y7" s="547"/>
      <c r="Z7" s="547"/>
      <c r="AA7" s="547"/>
      <c r="AB7" s="547"/>
    </row>
    <row r="8" spans="1:28" ht="15" thickBot="1" x14ac:dyDescent="0.4">
      <c r="A8" s="115"/>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row>
    <row r="9" spans="1:28" ht="28" customHeight="1" thickBot="1" x14ac:dyDescent="0.4">
      <c r="A9" s="115"/>
      <c r="B9" s="500" t="s">
        <v>822</v>
      </c>
      <c r="C9" s="501"/>
      <c r="D9" s="501"/>
      <c r="E9" s="501"/>
      <c r="F9" s="501"/>
      <c r="G9" s="501"/>
      <c r="H9" s="502"/>
      <c r="I9" s="539" t="s">
        <v>823</v>
      </c>
      <c r="J9" s="540"/>
      <c r="K9" s="540"/>
      <c r="L9" s="540"/>
      <c r="M9" s="540"/>
      <c r="N9" s="540"/>
      <c r="O9" s="540"/>
      <c r="P9" s="540"/>
      <c r="Q9" s="540"/>
      <c r="R9" s="540"/>
      <c r="S9" s="540"/>
      <c r="T9" s="540"/>
      <c r="U9" s="540"/>
      <c r="V9" s="540"/>
      <c r="W9" s="540"/>
      <c r="X9" s="540"/>
      <c r="Y9" s="540"/>
      <c r="Z9" s="540"/>
      <c r="AA9" s="540"/>
      <c r="AB9" s="540"/>
    </row>
    <row r="10" spans="1:28" ht="15" customHeight="1" thickBot="1" x14ac:dyDescent="0.4">
      <c r="A10" s="115"/>
      <c r="B10" s="729"/>
      <c r="C10" s="730"/>
      <c r="D10" s="730"/>
      <c r="E10" s="730"/>
      <c r="F10" s="730"/>
      <c r="G10" s="730"/>
      <c r="H10" s="730"/>
      <c r="I10" s="730"/>
      <c r="J10" s="730"/>
      <c r="K10" s="730"/>
      <c r="L10" s="730"/>
      <c r="M10" s="730"/>
      <c r="N10" s="730"/>
      <c r="O10" s="730"/>
      <c r="P10" s="730"/>
      <c r="Q10" s="730"/>
      <c r="R10" s="730"/>
      <c r="S10" s="730"/>
      <c r="T10" s="730"/>
      <c r="U10" s="730"/>
      <c r="V10" s="730"/>
      <c r="W10" s="730"/>
      <c r="X10" s="730"/>
      <c r="Y10" s="730"/>
      <c r="Z10" s="730"/>
      <c r="AA10" s="730"/>
      <c r="AB10" s="730"/>
    </row>
    <row r="11" spans="1:28" ht="28.5" customHeight="1" thickBot="1" x14ac:dyDescent="0.4">
      <c r="A11" s="115"/>
      <c r="B11" s="488" t="s">
        <v>5</v>
      </c>
      <c r="C11" s="489"/>
      <c r="D11" s="489"/>
      <c r="E11" s="489"/>
      <c r="F11" s="489"/>
      <c r="G11" s="489"/>
      <c r="H11" s="490"/>
      <c r="I11" s="548" t="s">
        <v>177</v>
      </c>
      <c r="J11" s="549"/>
      <c r="K11" s="549"/>
      <c r="L11" s="549"/>
      <c r="M11" s="549"/>
      <c r="N11" s="549"/>
      <c r="O11" s="549"/>
      <c r="P11" s="550"/>
      <c r="Q11" s="500" t="s">
        <v>460</v>
      </c>
      <c r="R11" s="501"/>
      <c r="S11" s="501"/>
      <c r="T11" s="501"/>
      <c r="U11" s="502"/>
      <c r="V11" s="500" t="s">
        <v>7</v>
      </c>
      <c r="W11" s="501"/>
      <c r="X11" s="501"/>
      <c r="Y11" s="502"/>
      <c r="Z11" s="500" t="s">
        <v>8</v>
      </c>
      <c r="AA11" s="501"/>
      <c r="AB11" s="501"/>
    </row>
    <row r="12" spans="1:28" ht="15" thickBot="1" x14ac:dyDescent="0.4">
      <c r="A12" s="115"/>
      <c r="B12" s="491"/>
      <c r="C12" s="492"/>
      <c r="D12" s="492"/>
      <c r="E12" s="492"/>
      <c r="F12" s="492"/>
      <c r="G12" s="492"/>
      <c r="H12" s="493"/>
      <c r="I12" s="551"/>
      <c r="J12" s="552"/>
      <c r="K12" s="552"/>
      <c r="L12" s="552"/>
      <c r="M12" s="552"/>
      <c r="N12" s="552"/>
      <c r="O12" s="552"/>
      <c r="P12" s="553"/>
      <c r="Q12" s="517" t="s">
        <v>129</v>
      </c>
      <c r="R12" s="485"/>
      <c r="S12" s="485"/>
      <c r="T12" s="485"/>
      <c r="U12" s="541"/>
      <c r="V12" s="517" t="s">
        <v>894</v>
      </c>
      <c r="W12" s="485"/>
      <c r="X12" s="485"/>
      <c r="Y12" s="541"/>
      <c r="Z12" s="517">
        <v>1</v>
      </c>
      <c r="AA12" s="485"/>
      <c r="AB12" s="485"/>
    </row>
    <row r="13" spans="1:28" ht="15" customHeight="1" thickBot="1" x14ac:dyDescent="0.4">
      <c r="A13" s="115"/>
      <c r="B13" s="729"/>
      <c r="C13" s="730"/>
      <c r="D13" s="730"/>
      <c r="E13" s="730"/>
      <c r="F13" s="730"/>
      <c r="G13" s="730"/>
      <c r="H13" s="730"/>
      <c r="I13" s="730"/>
      <c r="J13" s="730"/>
      <c r="K13" s="730"/>
      <c r="L13" s="730"/>
      <c r="M13" s="730"/>
      <c r="N13" s="730"/>
      <c r="O13" s="730"/>
      <c r="P13" s="730"/>
      <c r="Q13" s="730"/>
      <c r="R13" s="730"/>
      <c r="S13" s="730"/>
      <c r="T13" s="730"/>
      <c r="U13" s="730"/>
      <c r="V13" s="730"/>
      <c r="W13" s="730"/>
      <c r="X13" s="730"/>
      <c r="Y13" s="730"/>
      <c r="Z13" s="730"/>
      <c r="AA13" s="730"/>
      <c r="AB13" s="730"/>
    </row>
    <row r="14" spans="1:28" ht="45" customHeight="1" thickBot="1" x14ac:dyDescent="0.4">
      <c r="A14" s="115"/>
      <c r="B14" s="488" t="s">
        <v>10</v>
      </c>
      <c r="C14" s="489"/>
      <c r="D14" s="489"/>
      <c r="E14" s="489"/>
      <c r="F14" s="489"/>
      <c r="G14" s="489"/>
      <c r="H14" s="490"/>
      <c r="I14" s="508" t="s">
        <v>895</v>
      </c>
      <c r="J14" s="509"/>
      <c r="K14" s="509"/>
      <c r="L14" s="509"/>
      <c r="M14" s="509"/>
      <c r="N14" s="509"/>
      <c r="O14" s="509"/>
      <c r="P14" s="509"/>
      <c r="Q14" s="509"/>
      <c r="R14" s="509"/>
      <c r="S14" s="509"/>
      <c r="T14" s="509"/>
      <c r="U14" s="510"/>
      <c r="V14" s="500" t="s">
        <v>824</v>
      </c>
      <c r="W14" s="501"/>
      <c r="X14" s="501"/>
      <c r="Y14" s="501"/>
      <c r="Z14" s="501"/>
      <c r="AA14" s="501"/>
      <c r="AB14" s="501"/>
    </row>
    <row r="15" spans="1:28" ht="15" thickBot="1" x14ac:dyDescent="0.4">
      <c r="A15" s="115"/>
      <c r="B15" s="491"/>
      <c r="C15" s="492"/>
      <c r="D15" s="492"/>
      <c r="E15" s="492"/>
      <c r="F15" s="492"/>
      <c r="G15" s="492"/>
      <c r="H15" s="493"/>
      <c r="I15" s="511"/>
      <c r="J15" s="512"/>
      <c r="K15" s="512"/>
      <c r="L15" s="512"/>
      <c r="M15" s="512"/>
      <c r="N15" s="512"/>
      <c r="O15" s="512"/>
      <c r="P15" s="512"/>
      <c r="Q15" s="512"/>
      <c r="R15" s="512"/>
      <c r="S15" s="512"/>
      <c r="T15" s="512"/>
      <c r="U15" s="513"/>
      <c r="V15" s="514" t="s">
        <v>20</v>
      </c>
      <c r="W15" s="515"/>
      <c r="X15" s="515"/>
      <c r="Y15" s="515"/>
      <c r="Z15" s="515"/>
      <c r="AA15" s="515"/>
      <c r="AB15" s="515"/>
    </row>
    <row r="16" spans="1:28" ht="57.75" customHeight="1" thickBot="1" x14ac:dyDescent="0.4">
      <c r="A16" s="115"/>
      <c r="B16" s="729"/>
      <c r="C16" s="730"/>
      <c r="D16" s="730"/>
      <c r="E16" s="730"/>
      <c r="F16" s="730"/>
      <c r="G16" s="730"/>
      <c r="H16" s="730"/>
      <c r="I16" s="730"/>
      <c r="J16" s="730"/>
      <c r="K16" s="730"/>
      <c r="L16" s="730"/>
      <c r="M16" s="730"/>
      <c r="N16" s="730"/>
      <c r="O16" s="730"/>
      <c r="P16" s="730"/>
      <c r="Q16" s="730"/>
      <c r="R16" s="730"/>
      <c r="S16" s="730"/>
      <c r="T16" s="730"/>
      <c r="U16" s="730"/>
      <c r="V16" s="730"/>
      <c r="W16" s="730"/>
      <c r="X16" s="730"/>
      <c r="Y16" s="730"/>
      <c r="Z16" s="730"/>
      <c r="AA16" s="730"/>
      <c r="AB16" s="730"/>
    </row>
    <row r="17" spans="1:28" ht="28" customHeight="1" thickBot="1" x14ac:dyDescent="0.4">
      <c r="A17" s="115"/>
      <c r="B17" s="500" t="s">
        <v>13</v>
      </c>
      <c r="C17" s="501"/>
      <c r="D17" s="501"/>
      <c r="E17" s="501"/>
      <c r="F17" s="501"/>
      <c r="G17" s="501"/>
      <c r="H17" s="502"/>
      <c r="I17" s="1224" t="s">
        <v>178</v>
      </c>
      <c r="J17" s="1225"/>
      <c r="K17" s="1225"/>
      <c r="L17" s="1225"/>
      <c r="M17" s="1225"/>
      <c r="N17" s="1225"/>
      <c r="O17" s="1225"/>
      <c r="P17" s="1225"/>
      <c r="Q17" s="1225"/>
      <c r="R17" s="1225"/>
      <c r="S17" s="1225"/>
      <c r="T17" s="1225"/>
      <c r="U17" s="1225"/>
      <c r="V17" s="1225"/>
      <c r="W17" s="1225"/>
      <c r="X17" s="1225"/>
      <c r="Y17" s="1225"/>
      <c r="Z17" s="1225"/>
      <c r="AA17" s="1225"/>
      <c r="AB17" s="1225"/>
    </row>
    <row r="18" spans="1:28" ht="52.5" customHeight="1" thickBot="1" x14ac:dyDescent="0.4">
      <c r="A18" s="115"/>
      <c r="B18" s="729"/>
      <c r="C18" s="730"/>
      <c r="D18" s="730"/>
      <c r="E18" s="730"/>
      <c r="F18" s="730"/>
      <c r="G18" s="730"/>
      <c r="H18" s="730"/>
      <c r="I18" s="730"/>
      <c r="J18" s="730"/>
      <c r="K18" s="730"/>
      <c r="L18" s="730"/>
      <c r="M18" s="730"/>
      <c r="N18" s="730"/>
      <c r="O18" s="730"/>
      <c r="P18" s="730"/>
      <c r="Q18" s="730"/>
      <c r="R18" s="730"/>
      <c r="S18" s="730"/>
      <c r="T18" s="730"/>
      <c r="U18" s="730"/>
      <c r="V18" s="730"/>
      <c r="W18" s="730"/>
      <c r="X18" s="730"/>
      <c r="Y18" s="730"/>
      <c r="Z18" s="730"/>
      <c r="AA18" s="730"/>
      <c r="AB18" s="730"/>
    </row>
    <row r="19" spans="1:28" ht="42" customHeight="1" thickBot="1" x14ac:dyDescent="0.4">
      <c r="A19" s="115"/>
      <c r="B19" s="500" t="s">
        <v>826</v>
      </c>
      <c r="C19" s="501"/>
      <c r="D19" s="501"/>
      <c r="E19" s="501"/>
      <c r="F19" s="501"/>
      <c r="G19" s="501"/>
      <c r="H19" s="502"/>
      <c r="I19" s="1224" t="s">
        <v>179</v>
      </c>
      <c r="J19" s="1225"/>
      <c r="K19" s="1225"/>
      <c r="L19" s="1225"/>
      <c r="M19" s="1225"/>
      <c r="N19" s="1225"/>
      <c r="O19" s="1225"/>
      <c r="P19" s="1225"/>
      <c r="Q19" s="1225"/>
      <c r="R19" s="1225"/>
      <c r="S19" s="1225"/>
      <c r="T19" s="1225"/>
      <c r="U19" s="1225"/>
      <c r="V19" s="1225"/>
      <c r="W19" s="1225"/>
      <c r="X19" s="1225"/>
      <c r="Y19" s="1225"/>
      <c r="Z19" s="1225"/>
      <c r="AA19" s="1225"/>
      <c r="AB19" s="1225"/>
    </row>
    <row r="20" spans="1:28" ht="22.5" customHeight="1" thickBot="1" x14ac:dyDescent="0.4">
      <c r="A20" s="115"/>
      <c r="B20" s="729"/>
      <c r="C20" s="730"/>
      <c r="D20" s="730"/>
      <c r="E20" s="730"/>
      <c r="F20" s="730"/>
      <c r="G20" s="730"/>
      <c r="H20" s="730"/>
      <c r="I20" s="730"/>
      <c r="J20" s="730"/>
      <c r="K20" s="730"/>
      <c r="L20" s="730"/>
      <c r="M20" s="730"/>
      <c r="N20" s="730"/>
      <c r="O20" s="730"/>
      <c r="P20" s="730"/>
      <c r="Q20" s="730"/>
      <c r="R20" s="730"/>
      <c r="S20" s="730"/>
      <c r="T20" s="730"/>
      <c r="U20" s="730"/>
      <c r="V20" s="730"/>
      <c r="W20" s="730"/>
      <c r="X20" s="730"/>
      <c r="Y20" s="730"/>
      <c r="Z20" s="730"/>
      <c r="AA20" s="730"/>
      <c r="AB20" s="730"/>
    </row>
    <row r="21" spans="1:28" ht="30.75" customHeight="1" thickBot="1" x14ac:dyDescent="0.4">
      <c r="A21" s="115"/>
      <c r="B21" s="500" t="s">
        <v>463</v>
      </c>
      <c r="C21" s="501"/>
      <c r="D21" s="501"/>
      <c r="E21" s="501"/>
      <c r="F21" s="501"/>
      <c r="G21" s="502"/>
      <c r="H21" s="514" t="s">
        <v>660</v>
      </c>
      <c r="I21" s="515"/>
      <c r="J21" s="516"/>
      <c r="K21" s="500" t="s">
        <v>835</v>
      </c>
      <c r="L21" s="501"/>
      <c r="M21" s="501"/>
      <c r="N21" s="501"/>
      <c r="O21" s="501"/>
      <c r="P21" s="501"/>
      <c r="Q21" s="501"/>
      <c r="R21" s="501"/>
      <c r="S21" s="501"/>
      <c r="T21" s="502"/>
      <c r="U21" s="517" t="s">
        <v>59</v>
      </c>
      <c r="V21" s="485"/>
      <c r="W21" s="485"/>
      <c r="X21" s="485"/>
      <c r="Y21" s="485"/>
      <c r="Z21" s="485"/>
      <c r="AA21" s="485"/>
      <c r="AB21" s="485"/>
    </row>
    <row r="22" spans="1:28" ht="15" thickBot="1" x14ac:dyDescent="0.4">
      <c r="A22" s="115"/>
      <c r="B22" s="50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row>
    <row r="23" spans="1:28" ht="31.5" customHeight="1" thickBot="1" x14ac:dyDescent="0.4">
      <c r="A23" s="115"/>
      <c r="B23" s="500" t="s">
        <v>836</v>
      </c>
      <c r="C23" s="501"/>
      <c r="D23" s="501"/>
      <c r="E23" s="501"/>
      <c r="F23" s="501"/>
      <c r="G23" s="501"/>
      <c r="H23" s="502"/>
      <c r="I23" s="517" t="s">
        <v>181</v>
      </c>
      <c r="J23" s="485"/>
      <c r="K23" s="485"/>
      <c r="L23" s="485"/>
      <c r="M23" s="485"/>
      <c r="N23" s="485"/>
      <c r="O23" s="485"/>
      <c r="P23" s="485"/>
      <c r="Q23" s="485"/>
      <c r="R23" s="485"/>
      <c r="S23" s="485"/>
      <c r="T23" s="485"/>
      <c r="U23" s="485"/>
      <c r="V23" s="485"/>
      <c r="W23" s="485"/>
      <c r="X23" s="485"/>
      <c r="Y23" s="485"/>
      <c r="Z23" s="485"/>
      <c r="AA23" s="485"/>
      <c r="AB23" s="485"/>
    </row>
    <row r="24" spans="1:28" ht="47.5" customHeight="1" thickBot="1" x14ac:dyDescent="0.4">
      <c r="A24" s="115"/>
      <c r="B24" s="486"/>
      <c r="C24" s="487"/>
      <c r="D24" s="487"/>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row>
    <row r="25" spans="1:28" ht="15" thickBot="1" x14ac:dyDescent="0.4">
      <c r="A25" s="115"/>
      <c r="B25" s="500" t="s">
        <v>268</v>
      </c>
      <c r="C25" s="501"/>
      <c r="D25" s="501"/>
      <c r="E25" s="501"/>
      <c r="F25" s="501"/>
      <c r="G25" s="501"/>
      <c r="H25" s="501"/>
      <c r="I25" s="501"/>
      <c r="J25" s="501"/>
      <c r="K25" s="501"/>
      <c r="L25" s="501"/>
      <c r="M25" s="223"/>
      <c r="N25" s="500" t="s">
        <v>24</v>
      </c>
      <c r="O25" s="501"/>
      <c r="P25" s="501"/>
      <c r="Q25" s="501"/>
      <c r="R25" s="501"/>
      <c r="S25" s="501"/>
      <c r="T25" s="501"/>
      <c r="U25" s="501"/>
      <c r="V25" s="501"/>
      <c r="W25" s="501"/>
      <c r="X25" s="501"/>
      <c r="Y25" s="501"/>
      <c r="Z25" s="501"/>
      <c r="AA25" s="501"/>
      <c r="AB25" s="501"/>
    </row>
    <row r="26" spans="1:28" ht="33" customHeight="1" thickBot="1" x14ac:dyDescent="0.4">
      <c r="A26" s="115"/>
      <c r="B26" s="517" t="s">
        <v>896</v>
      </c>
      <c r="C26" s="485"/>
      <c r="D26" s="485"/>
      <c r="E26" s="485"/>
      <c r="F26" s="485"/>
      <c r="G26" s="485"/>
      <c r="H26" s="485"/>
      <c r="I26" s="485"/>
      <c r="J26" s="485"/>
      <c r="K26" s="485"/>
      <c r="L26" s="485"/>
      <c r="M26" s="485"/>
      <c r="N26" s="485" t="s">
        <v>838</v>
      </c>
      <c r="O26" s="485"/>
      <c r="P26" s="485"/>
      <c r="Q26" s="485"/>
      <c r="R26" s="485"/>
      <c r="S26" s="485"/>
      <c r="T26" s="485"/>
      <c r="U26" s="485"/>
      <c r="V26" s="485"/>
      <c r="W26" s="485"/>
      <c r="X26" s="485"/>
      <c r="Y26" s="485"/>
      <c r="Z26" s="485"/>
      <c r="AA26" s="485"/>
      <c r="AB26" s="485"/>
    </row>
    <row r="27" spans="1:28" ht="15" thickBot="1" x14ac:dyDescent="0.4">
      <c r="A27" s="115"/>
      <c r="B27" s="486"/>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row>
    <row r="28" spans="1:28" ht="53.25" customHeight="1" thickBot="1" x14ac:dyDescent="0.4">
      <c r="A28" s="115"/>
      <c r="B28" s="488" t="s">
        <v>839</v>
      </c>
      <c r="C28" s="489"/>
      <c r="D28" s="489"/>
      <c r="E28" s="489"/>
      <c r="F28" s="489"/>
      <c r="G28" s="489"/>
      <c r="H28" s="490"/>
      <c r="I28" s="494">
        <v>1</v>
      </c>
      <c r="J28" s="495"/>
      <c r="K28" s="495"/>
      <c r="L28" s="496"/>
      <c r="M28" s="500" t="s">
        <v>22</v>
      </c>
      <c r="N28" s="501"/>
      <c r="O28" s="501"/>
      <c r="P28" s="501"/>
      <c r="Q28" s="501"/>
      <c r="R28" s="501"/>
      <c r="S28" s="501"/>
      <c r="T28" s="501"/>
      <c r="U28" s="501"/>
      <c r="V28" s="501"/>
      <c r="W28" s="502"/>
      <c r="X28" s="500" t="s">
        <v>18</v>
      </c>
      <c r="Y28" s="501"/>
      <c r="Z28" s="501"/>
      <c r="AA28" s="501"/>
      <c r="AB28" s="501"/>
    </row>
    <row r="29" spans="1:28" ht="43.5" customHeight="1" thickBot="1" x14ac:dyDescent="0.4">
      <c r="A29" s="115"/>
      <c r="B29" s="491"/>
      <c r="C29" s="492"/>
      <c r="D29" s="492"/>
      <c r="E29" s="492"/>
      <c r="F29" s="492"/>
      <c r="G29" s="492"/>
      <c r="H29" s="493"/>
      <c r="I29" s="497"/>
      <c r="J29" s="498"/>
      <c r="K29" s="498"/>
      <c r="L29" s="499"/>
      <c r="M29" s="1242" t="s">
        <v>180</v>
      </c>
      <c r="N29" s="1243"/>
      <c r="O29" s="1243"/>
      <c r="P29" s="1243"/>
      <c r="Q29" s="1243"/>
      <c r="R29" s="1243"/>
      <c r="S29" s="1243"/>
      <c r="T29" s="1243"/>
      <c r="U29" s="1243"/>
      <c r="V29" s="1243"/>
      <c r="W29" s="1244"/>
      <c r="X29" s="483" t="s">
        <v>20</v>
      </c>
      <c r="Y29" s="484"/>
      <c r="Z29" s="484"/>
      <c r="AA29" s="484"/>
      <c r="AB29" s="484"/>
    </row>
    <row r="30" spans="1:28" ht="15" customHeight="1" thickBot="1" x14ac:dyDescent="0.4">
      <c r="A30" s="115"/>
      <c r="B30" s="729"/>
      <c r="C30" s="730"/>
      <c r="D30" s="730"/>
      <c r="E30" s="730"/>
      <c r="F30" s="730"/>
      <c r="G30" s="730"/>
      <c r="H30" s="730"/>
      <c r="I30" s="730"/>
      <c r="J30" s="730"/>
      <c r="K30" s="730"/>
      <c r="L30" s="730"/>
      <c r="M30" s="730"/>
      <c r="N30" s="730"/>
      <c r="O30" s="730"/>
      <c r="P30" s="730"/>
      <c r="Q30" s="730"/>
      <c r="R30" s="730"/>
      <c r="S30" s="730"/>
      <c r="T30" s="730"/>
      <c r="U30" s="730"/>
      <c r="V30" s="730"/>
      <c r="W30" s="730"/>
      <c r="X30" s="730"/>
      <c r="Y30" s="730"/>
      <c r="Z30" s="730"/>
      <c r="AA30" s="730"/>
      <c r="AB30" s="730"/>
    </row>
    <row r="31" spans="1:28" ht="14.25" customHeight="1" thickBot="1" x14ac:dyDescent="0.4">
      <c r="A31" s="115"/>
      <c r="B31" s="560" t="s">
        <v>842</v>
      </c>
      <c r="C31" s="561"/>
      <c r="D31" s="561"/>
      <c r="E31" s="561"/>
      <c r="F31" s="561"/>
      <c r="G31" s="561"/>
      <c r="H31" s="561"/>
      <c r="I31" s="561"/>
      <c r="J31" s="562"/>
      <c r="K31" s="569" t="s">
        <v>35</v>
      </c>
      <c r="L31" s="570"/>
      <c r="M31" s="570"/>
      <c r="N31" s="570"/>
      <c r="O31" s="570"/>
      <c r="P31" s="570"/>
      <c r="Q31" s="570"/>
      <c r="R31" s="571"/>
      <c r="S31" s="572" t="s">
        <v>36</v>
      </c>
      <c r="T31" s="573"/>
      <c r="U31" s="573"/>
      <c r="V31" s="573"/>
      <c r="W31" s="574"/>
      <c r="X31" s="575" t="s">
        <v>37</v>
      </c>
      <c r="Y31" s="576"/>
      <c r="Z31" s="576"/>
      <c r="AA31" s="576"/>
      <c r="AB31" s="576"/>
    </row>
    <row r="32" spans="1:28" ht="15" customHeight="1" x14ac:dyDescent="0.35">
      <c r="A32" s="115"/>
      <c r="B32" s="563"/>
      <c r="C32" s="564"/>
      <c r="D32" s="564"/>
      <c r="E32" s="564"/>
      <c r="F32" s="564"/>
      <c r="G32" s="564"/>
      <c r="H32" s="564"/>
      <c r="I32" s="564"/>
      <c r="J32" s="565"/>
      <c r="K32" s="577" t="s">
        <v>38</v>
      </c>
      <c r="L32" s="578"/>
      <c r="M32" s="578"/>
      <c r="N32" s="579"/>
      <c r="O32" s="580" t="s">
        <v>39</v>
      </c>
      <c r="P32" s="578"/>
      <c r="Q32" s="578"/>
      <c r="R32" s="579"/>
      <c r="S32" s="580" t="s">
        <v>38</v>
      </c>
      <c r="T32" s="579"/>
      <c r="U32" s="580" t="s">
        <v>39</v>
      </c>
      <c r="V32" s="578"/>
      <c r="W32" s="579"/>
      <c r="X32" s="506" t="s">
        <v>38</v>
      </c>
      <c r="Y32" s="507"/>
      <c r="Z32" s="506" t="s">
        <v>39</v>
      </c>
      <c r="AA32" s="581"/>
      <c r="AB32" s="507"/>
    </row>
    <row r="33" spans="1:47" ht="15" thickBot="1" x14ac:dyDescent="0.4">
      <c r="A33" s="115"/>
      <c r="B33" s="566"/>
      <c r="C33" s="567"/>
      <c r="D33" s="567"/>
      <c r="E33" s="567"/>
      <c r="F33" s="567"/>
      <c r="G33" s="567"/>
      <c r="H33" s="567"/>
      <c r="I33" s="567"/>
      <c r="J33" s="568"/>
      <c r="K33" s="582">
        <v>0</v>
      </c>
      <c r="L33" s="583"/>
      <c r="M33" s="583"/>
      <c r="N33" s="584"/>
      <c r="O33" s="749">
        <v>89</v>
      </c>
      <c r="P33" s="583"/>
      <c r="Q33" s="583"/>
      <c r="R33" s="584"/>
      <c r="S33" s="749">
        <v>90</v>
      </c>
      <c r="T33" s="584"/>
      <c r="U33" s="749">
        <v>99</v>
      </c>
      <c r="V33" s="583"/>
      <c r="W33" s="584"/>
      <c r="X33" s="749">
        <v>100</v>
      </c>
      <c r="Y33" s="584"/>
      <c r="Z33" s="749">
        <v>110</v>
      </c>
      <c r="AA33" s="583"/>
      <c r="AB33" s="584"/>
    </row>
    <row r="34" spans="1:47" s="60" customFormat="1" ht="15" customHeight="1" thickBot="1" x14ac:dyDescent="0.4">
      <c r="A34" s="115"/>
      <c r="B34" s="486"/>
      <c r="C34" s="487"/>
      <c r="D34" s="487"/>
      <c r="E34" s="487"/>
      <c r="F34" s="487"/>
      <c r="G34" s="487"/>
      <c r="H34" s="487"/>
      <c r="I34" s="487"/>
      <c r="J34" s="487"/>
      <c r="K34" s="487"/>
      <c r="L34" s="487"/>
      <c r="M34" s="487"/>
      <c r="N34" s="487"/>
      <c r="O34" s="487"/>
      <c r="P34" s="487"/>
      <c r="Q34" s="487"/>
      <c r="R34" s="487"/>
      <c r="S34" s="487"/>
      <c r="T34" s="487"/>
      <c r="U34" s="487"/>
      <c r="V34" s="487"/>
      <c r="W34" s="487"/>
      <c r="X34" s="487"/>
      <c r="Y34" s="487"/>
      <c r="Z34" s="487"/>
      <c r="AA34" s="487"/>
      <c r="AB34" s="487"/>
    </row>
    <row r="35" spans="1:47" s="60" customFormat="1" ht="56.5" customHeight="1" thickBot="1" x14ac:dyDescent="0.4">
      <c r="A35" s="187"/>
      <c r="B35" s="488" t="s">
        <v>40</v>
      </c>
      <c r="C35" s="489"/>
      <c r="D35" s="489"/>
      <c r="E35" s="489"/>
      <c r="F35" s="489"/>
      <c r="G35" s="489"/>
      <c r="H35" s="489"/>
      <c r="I35" s="489"/>
      <c r="J35" s="489"/>
      <c r="K35" s="489"/>
      <c r="L35" s="489"/>
      <c r="M35" s="489"/>
      <c r="N35" s="489"/>
      <c r="O35" s="489"/>
      <c r="P35" s="489"/>
      <c r="Q35" s="489"/>
      <c r="R35" s="489"/>
      <c r="S35" s="489"/>
      <c r="T35" s="489"/>
      <c r="U35" s="489"/>
      <c r="V35" s="489"/>
      <c r="W35" s="489"/>
      <c r="X35" s="489"/>
      <c r="Y35" s="489"/>
      <c r="Z35" s="489"/>
      <c r="AA35" s="489"/>
      <c r="AB35" s="489"/>
    </row>
    <row r="36" spans="1:47" s="60" customFormat="1" ht="79.5" customHeight="1" x14ac:dyDescent="0.35">
      <c r="A36" s="187"/>
      <c r="B36" s="557" t="s">
        <v>41</v>
      </c>
      <c r="C36" s="558"/>
      <c r="D36" s="558"/>
      <c r="E36" s="558"/>
      <c r="F36" s="558"/>
      <c r="G36" s="559"/>
      <c r="H36" s="201" t="s">
        <v>182</v>
      </c>
      <c r="I36" s="224" t="s">
        <v>183</v>
      </c>
      <c r="J36" s="199" t="s">
        <v>42</v>
      </c>
      <c r="K36" s="557" t="s">
        <v>43</v>
      </c>
      <c r="L36" s="558"/>
      <c r="M36" s="558"/>
      <c r="N36" s="558"/>
      <c r="O36" s="558"/>
      <c r="P36" s="558"/>
      <c r="Q36" s="558"/>
      <c r="R36" s="558"/>
      <c r="S36" s="558"/>
      <c r="T36" s="558"/>
      <c r="U36" s="558"/>
      <c r="V36" s="558"/>
      <c r="W36" s="558"/>
      <c r="X36" s="558"/>
      <c r="Y36" s="558"/>
      <c r="Z36" s="558"/>
      <c r="AA36" s="558"/>
      <c r="AB36" s="559"/>
      <c r="AC36" s="102"/>
    </row>
    <row r="37" spans="1:47" s="60" customFormat="1" ht="82.5" customHeight="1" x14ac:dyDescent="0.35">
      <c r="A37" s="187"/>
      <c r="B37" s="735" t="s">
        <v>897</v>
      </c>
      <c r="C37" s="736"/>
      <c r="D37" s="736"/>
      <c r="E37" s="736"/>
      <c r="F37" s="736"/>
      <c r="G37" s="1180"/>
      <c r="H37" s="59">
        <v>803</v>
      </c>
      <c r="I37" s="206">
        <v>800</v>
      </c>
      <c r="J37" s="240">
        <v>1</v>
      </c>
      <c r="K37" s="2859" t="s">
        <v>184</v>
      </c>
      <c r="L37" s="2860"/>
      <c r="M37" s="2860"/>
      <c r="N37" s="2860"/>
      <c r="O37" s="2860"/>
      <c r="P37" s="2860"/>
      <c r="Q37" s="2860"/>
      <c r="R37" s="2860"/>
      <c r="S37" s="2860"/>
      <c r="T37" s="2860"/>
      <c r="U37" s="2860"/>
      <c r="V37" s="2860"/>
      <c r="W37" s="2860"/>
      <c r="X37" s="2860"/>
      <c r="Y37" s="2860"/>
      <c r="Z37" s="2860"/>
      <c r="AA37" s="2860"/>
      <c r="AB37" s="2861"/>
      <c r="AD37" s="93"/>
    </row>
    <row r="38" spans="1:47" s="60" customFormat="1" ht="82.5" customHeight="1" x14ac:dyDescent="0.35">
      <c r="A38" s="187"/>
      <c r="B38" s="735" t="s">
        <v>898</v>
      </c>
      <c r="C38" s="736"/>
      <c r="D38" s="736"/>
      <c r="E38" s="736"/>
      <c r="F38" s="736"/>
      <c r="G38" s="1180"/>
      <c r="H38" s="59">
        <v>459</v>
      </c>
      <c r="I38" s="206">
        <v>450</v>
      </c>
      <c r="J38" s="240">
        <v>1.02</v>
      </c>
      <c r="K38" s="2859" t="s">
        <v>712</v>
      </c>
      <c r="L38" s="2860"/>
      <c r="M38" s="2860"/>
      <c r="N38" s="2860"/>
      <c r="O38" s="2860"/>
      <c r="P38" s="2860"/>
      <c r="Q38" s="2860"/>
      <c r="R38" s="2860"/>
      <c r="S38" s="2860"/>
      <c r="T38" s="2860"/>
      <c r="U38" s="2860"/>
      <c r="V38" s="2860"/>
      <c r="W38" s="2860"/>
      <c r="X38" s="2860"/>
      <c r="Y38" s="2860"/>
      <c r="Z38" s="2860"/>
      <c r="AA38" s="2860"/>
      <c r="AB38" s="2861"/>
    </row>
    <row r="39" spans="1:47" s="60" customFormat="1" ht="69.75" customHeight="1" x14ac:dyDescent="0.35">
      <c r="A39" s="187"/>
      <c r="B39" s="735" t="s">
        <v>899</v>
      </c>
      <c r="C39" s="736"/>
      <c r="D39" s="736"/>
      <c r="E39" s="736"/>
      <c r="F39" s="736"/>
      <c r="G39" s="736"/>
      <c r="H39" s="202">
        <v>460</v>
      </c>
      <c r="I39" s="206">
        <v>460</v>
      </c>
      <c r="J39" s="240">
        <v>1</v>
      </c>
      <c r="K39" s="2859" t="s">
        <v>900</v>
      </c>
      <c r="L39" s="2860"/>
      <c r="M39" s="2860"/>
      <c r="N39" s="2860"/>
      <c r="O39" s="2860"/>
      <c r="P39" s="2860"/>
      <c r="Q39" s="2860"/>
      <c r="R39" s="2860"/>
      <c r="S39" s="2860"/>
      <c r="T39" s="2860"/>
      <c r="U39" s="2860"/>
      <c r="V39" s="2860"/>
      <c r="W39" s="2860"/>
      <c r="X39" s="2860"/>
      <c r="Y39" s="2860"/>
      <c r="Z39" s="2860"/>
      <c r="AA39" s="2860"/>
      <c r="AB39" s="2861"/>
    </row>
    <row r="40" spans="1:47" s="60" customFormat="1" ht="56" customHeight="1" thickBot="1" x14ac:dyDescent="0.4">
      <c r="A40" s="187"/>
      <c r="B40" s="735" t="s">
        <v>901</v>
      </c>
      <c r="C40" s="736"/>
      <c r="D40" s="736"/>
      <c r="E40" s="736"/>
      <c r="F40" s="736"/>
      <c r="G40" s="736"/>
      <c r="H40" s="202">
        <v>31</v>
      </c>
      <c r="I40" s="206">
        <v>31</v>
      </c>
      <c r="J40" s="240">
        <v>1</v>
      </c>
      <c r="K40" s="2859" t="s">
        <v>902</v>
      </c>
      <c r="L40" s="2860"/>
      <c r="M40" s="2860"/>
      <c r="N40" s="2860"/>
      <c r="O40" s="2860"/>
      <c r="P40" s="2860"/>
      <c r="Q40" s="2860"/>
      <c r="R40" s="2860"/>
      <c r="S40" s="2860"/>
      <c r="T40" s="2860"/>
      <c r="U40" s="2860"/>
      <c r="V40" s="2860"/>
      <c r="W40" s="2860"/>
      <c r="X40" s="2860"/>
      <c r="Y40" s="2860"/>
      <c r="Z40" s="2860"/>
      <c r="AA40" s="2860"/>
      <c r="AB40" s="2861"/>
    </row>
    <row r="41" spans="1:47" s="60" customFormat="1" ht="14" customHeight="1" thickBot="1" x14ac:dyDescent="0.4">
      <c r="A41" s="187"/>
      <c r="B41" s="661" t="s">
        <v>46</v>
      </c>
      <c r="C41" s="662"/>
      <c r="D41" s="662"/>
      <c r="E41" s="662"/>
      <c r="F41" s="662"/>
      <c r="G41" s="663"/>
      <c r="H41" s="227">
        <v>1753</v>
      </c>
      <c r="I41" s="227">
        <v>1741</v>
      </c>
      <c r="J41" s="228">
        <v>1.0069999999999999</v>
      </c>
      <c r="K41" s="664"/>
      <c r="L41" s="665"/>
      <c r="M41" s="665"/>
      <c r="N41" s="665"/>
      <c r="O41" s="665"/>
      <c r="P41" s="665"/>
      <c r="Q41" s="665"/>
      <c r="R41" s="665"/>
      <c r="S41" s="665"/>
      <c r="T41" s="665"/>
      <c r="U41" s="665"/>
      <c r="V41" s="665"/>
      <c r="W41" s="665"/>
      <c r="X41" s="665"/>
      <c r="Y41" s="665"/>
      <c r="Z41" s="665"/>
      <c r="AA41" s="665"/>
      <c r="AB41" s="666"/>
    </row>
    <row r="42" spans="1:47" s="60" customFormat="1" ht="15" thickBot="1" x14ac:dyDescent="0.4">
      <c r="A42" s="187"/>
      <c r="B42" s="486"/>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row>
    <row r="43" spans="1:47" s="60" customFormat="1" ht="14.5" customHeight="1" thickBot="1" x14ac:dyDescent="0.4">
      <c r="A43" s="187"/>
      <c r="B43" s="500" t="s">
        <v>855</v>
      </c>
      <c r="C43" s="501"/>
      <c r="D43" s="501"/>
      <c r="E43" s="501"/>
      <c r="F43" s="501"/>
      <c r="G43" s="501"/>
      <c r="H43" s="501"/>
      <c r="I43" s="501"/>
      <c r="J43" s="501"/>
      <c r="K43" s="501"/>
      <c r="L43" s="501"/>
      <c r="M43" s="501"/>
      <c r="N43" s="501"/>
      <c r="O43" s="501"/>
      <c r="P43" s="501"/>
      <c r="Q43" s="501"/>
      <c r="R43" s="501"/>
      <c r="S43" s="501"/>
      <c r="T43" s="501"/>
      <c r="U43" s="501"/>
      <c r="V43" s="501"/>
      <c r="W43" s="501"/>
      <c r="X43" s="501"/>
      <c r="Y43" s="501"/>
      <c r="Z43" s="501"/>
      <c r="AA43" s="501"/>
      <c r="AB43" s="501"/>
    </row>
    <row r="44" spans="1:47" x14ac:dyDescent="0.35">
      <c r="A44" s="229"/>
      <c r="B44" s="230"/>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231"/>
    </row>
    <row r="45" spans="1:47" ht="14.5" customHeight="1" x14ac:dyDescent="0.35">
      <c r="A45" s="229"/>
      <c r="B45" s="230"/>
      <c r="C45" s="114"/>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231"/>
      <c r="AR45" s="113" t="s">
        <v>164</v>
      </c>
      <c r="AS45" s="113" t="s">
        <v>185</v>
      </c>
      <c r="AT45" s="113" t="s">
        <v>186</v>
      </c>
      <c r="AU45" s="113" t="s">
        <v>187</v>
      </c>
    </row>
    <row r="46" spans="1:47" x14ac:dyDescent="0.35">
      <c r="A46" s="229"/>
      <c r="B46" s="230"/>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231"/>
      <c r="AR46" s="113" t="s">
        <v>168</v>
      </c>
      <c r="AS46" s="113">
        <v>803</v>
      </c>
      <c r="AT46" s="113">
        <f>+AS46</f>
        <v>803</v>
      </c>
      <c r="AU46" s="113">
        <v>800</v>
      </c>
    </row>
    <row r="47" spans="1:47" x14ac:dyDescent="0.35">
      <c r="A47" s="229"/>
      <c r="B47" s="230"/>
      <c r="C47" s="114"/>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231"/>
      <c r="AR47" s="113" t="s">
        <v>169</v>
      </c>
      <c r="AS47" s="113">
        <v>459</v>
      </c>
      <c r="AT47" s="113">
        <f>+AS47+AT46</f>
        <v>1262</v>
      </c>
      <c r="AU47" s="113">
        <v>450</v>
      </c>
    </row>
    <row r="48" spans="1:47" x14ac:dyDescent="0.35">
      <c r="A48" s="229"/>
      <c r="B48" s="230"/>
      <c r="C48" s="114"/>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c r="AB48" s="231"/>
      <c r="AR48" s="113" t="s">
        <v>170</v>
      </c>
      <c r="AT48" s="113">
        <f>+AS48+AT47</f>
        <v>1262</v>
      </c>
      <c r="AU48" s="113">
        <v>460</v>
      </c>
    </row>
    <row r="49" spans="1:47" x14ac:dyDescent="0.35">
      <c r="A49" s="229"/>
      <c r="B49" s="230"/>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231"/>
      <c r="AR49" s="113" t="s">
        <v>171</v>
      </c>
      <c r="AT49" s="113">
        <f>+AS49+AT48</f>
        <v>1262</v>
      </c>
      <c r="AU49" s="113">
        <v>450</v>
      </c>
    </row>
    <row r="50" spans="1:47" x14ac:dyDescent="0.35">
      <c r="A50" s="229"/>
      <c r="B50" s="230"/>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231"/>
      <c r="AR50" s="113" t="s">
        <v>46</v>
      </c>
      <c r="AS50" s="113">
        <f>SUM(AS46:AS49)</f>
        <v>1262</v>
      </c>
      <c r="AT50" s="113">
        <f>AT49</f>
        <v>1262</v>
      </c>
      <c r="AU50" s="113">
        <f>SUM(AU46:AU49)</f>
        <v>2160</v>
      </c>
    </row>
    <row r="51" spans="1:47" x14ac:dyDescent="0.35">
      <c r="A51" s="229"/>
      <c r="B51" s="230"/>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231"/>
    </row>
    <row r="52" spans="1:47" x14ac:dyDescent="0.35">
      <c r="A52" s="229"/>
      <c r="B52" s="230"/>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231"/>
    </row>
    <row r="53" spans="1:47" ht="15" thickBot="1" x14ac:dyDescent="0.4">
      <c r="A53" s="229"/>
      <c r="B53" s="230"/>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1"/>
    </row>
    <row r="54" spans="1:47" ht="15" thickBot="1" x14ac:dyDescent="0.4">
      <c r="A54" s="115"/>
      <c r="B54" s="486"/>
      <c r="C54" s="487"/>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7"/>
      <c r="AB54" s="487"/>
    </row>
    <row r="55" spans="1:47" ht="14.5" customHeight="1" x14ac:dyDescent="0.35">
      <c r="A55" s="671"/>
      <c r="B55" s="672" t="s">
        <v>41</v>
      </c>
      <c r="C55" s="673"/>
      <c r="D55" s="673"/>
      <c r="E55" s="673"/>
      <c r="F55" s="673"/>
      <c r="G55" s="674"/>
      <c r="H55" s="678" t="s">
        <v>595</v>
      </c>
      <c r="I55" s="674"/>
      <c r="J55" s="678" t="s">
        <v>595</v>
      </c>
      <c r="K55" s="673"/>
      <c r="L55" s="673"/>
      <c r="M55" s="674"/>
      <c r="N55" s="678" t="s">
        <v>49</v>
      </c>
      <c r="O55" s="673"/>
      <c r="P55" s="673"/>
      <c r="Q55" s="673"/>
      <c r="R55" s="673"/>
      <c r="S55" s="673"/>
      <c r="T55" s="673"/>
      <c r="U55" s="674"/>
      <c r="V55" s="680" t="s">
        <v>50</v>
      </c>
      <c r="W55" s="681"/>
      <c r="X55" s="681"/>
      <c r="Y55" s="681"/>
      <c r="Z55" s="681"/>
      <c r="AA55" s="681"/>
      <c r="AB55" s="682"/>
    </row>
    <row r="56" spans="1:47" ht="14.5" customHeight="1" x14ac:dyDescent="0.35">
      <c r="A56" s="671"/>
      <c r="B56" s="675"/>
      <c r="C56" s="676"/>
      <c r="D56" s="676"/>
      <c r="E56" s="676"/>
      <c r="F56" s="676"/>
      <c r="G56" s="677"/>
      <c r="H56" s="679" t="s">
        <v>816</v>
      </c>
      <c r="I56" s="677"/>
      <c r="J56" s="679" t="s">
        <v>596</v>
      </c>
      <c r="K56" s="676"/>
      <c r="L56" s="676"/>
      <c r="M56" s="677"/>
      <c r="N56" s="679"/>
      <c r="O56" s="676"/>
      <c r="P56" s="676"/>
      <c r="Q56" s="676"/>
      <c r="R56" s="676"/>
      <c r="S56" s="676"/>
      <c r="T56" s="676"/>
      <c r="U56" s="677"/>
      <c r="V56" s="683"/>
      <c r="W56" s="684"/>
      <c r="X56" s="684"/>
      <c r="Y56" s="684"/>
      <c r="Z56" s="684"/>
      <c r="AA56" s="684"/>
      <c r="AB56" s="685"/>
    </row>
    <row r="57" spans="1:47" ht="118.5" customHeight="1" x14ac:dyDescent="0.35">
      <c r="A57" s="115"/>
      <c r="B57" s="760" t="s">
        <v>160</v>
      </c>
      <c r="C57" s="761"/>
      <c r="D57" s="761"/>
      <c r="E57" s="761"/>
      <c r="F57" s="761"/>
      <c r="G57" s="762"/>
      <c r="H57" s="1237">
        <v>632</v>
      </c>
      <c r="I57" s="762"/>
      <c r="J57" s="1237">
        <v>803</v>
      </c>
      <c r="K57" s="761"/>
      <c r="L57" s="761"/>
      <c r="M57" s="762"/>
      <c r="N57" s="766" t="s">
        <v>188</v>
      </c>
      <c r="O57" s="767"/>
      <c r="P57" s="767"/>
      <c r="Q57" s="767"/>
      <c r="R57" s="767"/>
      <c r="S57" s="767"/>
      <c r="T57" s="767"/>
      <c r="U57" s="768"/>
      <c r="V57" s="766" t="s">
        <v>51</v>
      </c>
      <c r="W57" s="767"/>
      <c r="X57" s="767"/>
      <c r="Y57" s="767"/>
      <c r="Z57" s="767"/>
      <c r="AA57" s="767"/>
      <c r="AB57" s="768"/>
    </row>
    <row r="58" spans="1:47" ht="72.5" customHeight="1" x14ac:dyDescent="0.35">
      <c r="A58" s="115"/>
      <c r="B58" s="760" t="s">
        <v>161</v>
      </c>
      <c r="C58" s="761"/>
      <c r="D58" s="761"/>
      <c r="E58" s="761"/>
      <c r="F58" s="761"/>
      <c r="G58" s="762"/>
      <c r="H58" s="1237">
        <v>793</v>
      </c>
      <c r="I58" s="762"/>
      <c r="J58" s="1237">
        <v>459</v>
      </c>
      <c r="K58" s="761"/>
      <c r="L58" s="761"/>
      <c r="M58" s="762"/>
      <c r="N58" s="766" t="s">
        <v>188</v>
      </c>
      <c r="O58" s="767"/>
      <c r="P58" s="767"/>
      <c r="Q58" s="767"/>
      <c r="R58" s="767"/>
      <c r="S58" s="767"/>
      <c r="T58" s="767"/>
      <c r="U58" s="768"/>
      <c r="V58" s="766" t="s">
        <v>51</v>
      </c>
      <c r="W58" s="767"/>
      <c r="X58" s="767"/>
      <c r="Y58" s="767"/>
      <c r="Z58" s="767"/>
      <c r="AA58" s="767"/>
      <c r="AB58" s="768"/>
    </row>
    <row r="59" spans="1:47" ht="72.5" customHeight="1" x14ac:dyDescent="0.35">
      <c r="A59" s="115"/>
      <c r="B59" s="760" t="s">
        <v>162</v>
      </c>
      <c r="C59" s="761"/>
      <c r="D59" s="761"/>
      <c r="E59" s="761"/>
      <c r="F59" s="761"/>
      <c r="G59" s="762"/>
      <c r="H59" s="1237">
        <v>752</v>
      </c>
      <c r="I59" s="762"/>
      <c r="J59" s="1237">
        <v>460</v>
      </c>
      <c r="K59" s="761"/>
      <c r="L59" s="761"/>
      <c r="M59" s="762"/>
      <c r="N59" s="766" t="s">
        <v>188</v>
      </c>
      <c r="O59" s="767"/>
      <c r="P59" s="767"/>
      <c r="Q59" s="767"/>
      <c r="R59" s="767"/>
      <c r="S59" s="767"/>
      <c r="T59" s="767"/>
      <c r="U59" s="768"/>
      <c r="V59" s="766" t="s">
        <v>51</v>
      </c>
      <c r="W59" s="767"/>
      <c r="X59" s="767"/>
      <c r="Y59" s="767"/>
      <c r="Z59" s="767"/>
      <c r="AA59" s="767"/>
      <c r="AB59" s="768"/>
    </row>
    <row r="60" spans="1:47" ht="72.5" customHeight="1" thickBot="1" x14ac:dyDescent="0.4">
      <c r="A60" s="115"/>
      <c r="B60" s="750" t="s">
        <v>163</v>
      </c>
      <c r="C60" s="751"/>
      <c r="D60" s="751"/>
      <c r="E60" s="751"/>
      <c r="F60" s="751"/>
      <c r="G60" s="752"/>
      <c r="H60" s="759">
        <v>703</v>
      </c>
      <c r="I60" s="752"/>
      <c r="J60" s="759">
        <v>31</v>
      </c>
      <c r="K60" s="751"/>
      <c r="L60" s="751"/>
      <c r="M60" s="752"/>
      <c r="N60" s="756" t="s">
        <v>188</v>
      </c>
      <c r="O60" s="757"/>
      <c r="P60" s="757"/>
      <c r="Q60" s="757"/>
      <c r="R60" s="757"/>
      <c r="S60" s="757"/>
      <c r="T60" s="757"/>
      <c r="U60" s="758"/>
      <c r="V60" s="756" t="s">
        <v>51</v>
      </c>
      <c r="W60" s="757"/>
      <c r="X60" s="757"/>
      <c r="Y60" s="757"/>
      <c r="Z60" s="757"/>
      <c r="AA60" s="757"/>
      <c r="AB60" s="758"/>
    </row>
    <row r="61" spans="1:47" ht="15" thickBot="1" x14ac:dyDescent="0.4">
      <c r="A61" s="115"/>
      <c r="B61" s="503"/>
      <c r="C61" s="504"/>
      <c r="D61" s="504"/>
      <c r="E61" s="504"/>
      <c r="F61" s="504"/>
      <c r="G61" s="504"/>
      <c r="H61" s="504"/>
      <c r="I61" s="504"/>
      <c r="J61" s="504"/>
      <c r="K61" s="504"/>
      <c r="L61" s="504"/>
      <c r="M61" s="504"/>
      <c r="N61" s="504"/>
      <c r="O61" s="504"/>
      <c r="P61" s="504"/>
      <c r="Q61" s="504"/>
      <c r="R61" s="504"/>
      <c r="S61" s="504"/>
      <c r="T61" s="504"/>
      <c r="U61" s="504"/>
      <c r="V61" s="504"/>
      <c r="W61" s="504"/>
      <c r="X61" s="504"/>
      <c r="Y61" s="504"/>
      <c r="Z61" s="504"/>
      <c r="AA61" s="504"/>
      <c r="AB61" s="504"/>
    </row>
    <row r="62" spans="1:47" x14ac:dyDescent="0.35">
      <c r="A62" s="115"/>
      <c r="B62" s="714" t="s">
        <v>856</v>
      </c>
      <c r="C62" s="715"/>
      <c r="D62" s="715"/>
      <c r="E62" s="715"/>
      <c r="F62" s="715"/>
      <c r="G62" s="715"/>
      <c r="H62" s="715" t="s">
        <v>857</v>
      </c>
      <c r="I62" s="715"/>
      <c r="J62" s="715"/>
      <c r="K62" s="715"/>
      <c r="L62" s="715"/>
      <c r="M62" s="715"/>
      <c r="N62" s="715"/>
      <c r="O62" s="715"/>
      <c r="P62" s="715"/>
      <c r="Q62" s="715"/>
      <c r="R62" s="718"/>
      <c r="S62" s="714" t="s">
        <v>858</v>
      </c>
      <c r="T62" s="715"/>
      <c r="U62" s="715"/>
      <c r="V62" s="715"/>
      <c r="W62" s="715"/>
      <c r="X62" s="715"/>
      <c r="Y62" s="715"/>
      <c r="Z62" s="715"/>
      <c r="AA62" s="715"/>
      <c r="AB62" s="715"/>
    </row>
    <row r="63" spans="1:47" ht="93" customHeight="1" thickBot="1" x14ac:dyDescent="0.4">
      <c r="A63" s="115"/>
      <c r="B63" s="716"/>
      <c r="C63" s="717"/>
      <c r="D63" s="717"/>
      <c r="E63" s="717"/>
      <c r="F63" s="717"/>
      <c r="G63" s="717"/>
      <c r="H63" s="717"/>
      <c r="I63" s="717"/>
      <c r="J63" s="717"/>
      <c r="K63" s="717"/>
      <c r="L63" s="717"/>
      <c r="M63" s="717"/>
      <c r="N63" s="717"/>
      <c r="O63" s="717"/>
      <c r="P63" s="717"/>
      <c r="Q63" s="717"/>
      <c r="R63" s="719"/>
      <c r="S63" s="716"/>
      <c r="T63" s="717"/>
      <c r="U63" s="717"/>
      <c r="V63" s="717"/>
      <c r="W63" s="717"/>
      <c r="X63" s="717"/>
      <c r="Y63" s="717"/>
      <c r="Z63" s="717"/>
      <c r="AA63" s="717"/>
      <c r="AB63" s="717"/>
    </row>
    <row r="64" spans="1:47" ht="92.25" customHeight="1" thickBot="1" x14ac:dyDescent="0.4">
      <c r="A64" s="115"/>
      <c r="B64" s="720">
        <v>1.01</v>
      </c>
      <c r="C64" s="721"/>
      <c r="D64" s="721"/>
      <c r="E64" s="721"/>
      <c r="F64" s="721"/>
      <c r="G64" s="722"/>
      <c r="H64" s="773" t="s">
        <v>903</v>
      </c>
      <c r="I64" s="774"/>
      <c r="J64" s="774"/>
      <c r="K64" s="774"/>
      <c r="L64" s="774"/>
      <c r="M64" s="774"/>
      <c r="N64" s="774"/>
      <c r="O64" s="774"/>
      <c r="P64" s="774"/>
      <c r="Q64" s="774"/>
      <c r="R64" s="775"/>
      <c r="S64" s="1248" t="s">
        <v>904</v>
      </c>
      <c r="T64" s="1249"/>
      <c r="U64" s="1249"/>
      <c r="V64" s="1249"/>
      <c r="W64" s="1249"/>
      <c r="X64" s="1249"/>
      <c r="Y64" s="1249"/>
      <c r="Z64" s="1249"/>
      <c r="AA64" s="1249"/>
      <c r="AB64" s="1249"/>
    </row>
    <row r="65" spans="1:28" ht="76.900000000000006" customHeight="1" thickBot="1" x14ac:dyDescent="0.4">
      <c r="A65" s="115"/>
      <c r="B65" s="700"/>
      <c r="C65" s="701"/>
      <c r="D65" s="701"/>
      <c r="E65" s="701"/>
      <c r="F65" s="701"/>
      <c r="G65" s="701"/>
      <c r="H65" s="701"/>
      <c r="I65" s="701"/>
      <c r="J65" s="701"/>
      <c r="K65" s="701"/>
      <c r="L65" s="701"/>
      <c r="M65" s="701"/>
      <c r="N65" s="701"/>
      <c r="O65" s="701"/>
      <c r="P65" s="701"/>
      <c r="Q65" s="701"/>
      <c r="R65" s="701"/>
      <c r="S65" s="701"/>
      <c r="T65" s="701"/>
      <c r="U65" s="701"/>
      <c r="V65" s="701"/>
      <c r="W65" s="701"/>
      <c r="X65" s="701"/>
      <c r="Y65" s="701"/>
      <c r="Z65" s="701"/>
      <c r="AA65" s="701"/>
      <c r="AB65" s="701"/>
    </row>
    <row r="66" spans="1:28" ht="76.150000000000006" customHeight="1" x14ac:dyDescent="0.35">
      <c r="A66" s="115"/>
      <c r="B66" s="702" t="s">
        <v>861</v>
      </c>
      <c r="C66" s="703"/>
      <c r="D66" s="703"/>
      <c r="E66" s="703"/>
      <c r="F66" s="703"/>
      <c r="G66" s="703"/>
      <c r="H66" s="704"/>
      <c r="I66" s="708" t="s">
        <v>862</v>
      </c>
      <c r="J66" s="709"/>
      <c r="K66" s="709"/>
      <c r="L66" s="709"/>
      <c r="M66" s="709"/>
      <c r="N66" s="709"/>
      <c r="O66" s="709"/>
      <c r="P66" s="710"/>
      <c r="Q66" s="702" t="s">
        <v>863</v>
      </c>
      <c r="R66" s="703"/>
      <c r="S66" s="703"/>
      <c r="T66" s="703"/>
      <c r="U66" s="704"/>
      <c r="V66" s="769" t="s">
        <v>864</v>
      </c>
      <c r="W66" s="770"/>
      <c r="X66" s="770"/>
      <c r="Y66" s="770"/>
      <c r="Z66" s="770"/>
      <c r="AA66" s="770"/>
      <c r="AB66" s="770"/>
    </row>
    <row r="67" spans="1:28" ht="14.5" hidden="1" customHeight="1" x14ac:dyDescent="0.35">
      <c r="A67" s="115"/>
      <c r="B67" s="705"/>
      <c r="C67" s="706"/>
      <c r="D67" s="706"/>
      <c r="E67" s="706"/>
      <c r="F67" s="706"/>
      <c r="G67" s="706"/>
      <c r="H67" s="707"/>
      <c r="I67" s="711"/>
      <c r="J67" s="712"/>
      <c r="K67" s="712"/>
      <c r="L67" s="712"/>
      <c r="M67" s="712"/>
      <c r="N67" s="712"/>
      <c r="O67" s="712"/>
      <c r="P67" s="713"/>
      <c r="Q67" s="705"/>
      <c r="R67" s="706"/>
      <c r="S67" s="706"/>
      <c r="T67" s="706"/>
      <c r="U67" s="707"/>
      <c r="V67" s="771"/>
      <c r="W67" s="772"/>
      <c r="X67" s="772"/>
      <c r="Y67" s="772"/>
      <c r="Z67" s="772"/>
      <c r="AA67" s="772"/>
      <c r="AB67" s="772"/>
    </row>
    <row r="68" spans="1:28" ht="14.5" hidden="1" customHeight="1" x14ac:dyDescent="0.35">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row>
    <row r="69" spans="1:28" ht="14.5" hidden="1" customHeight="1" x14ac:dyDescent="0.35">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row>
    <row r="70" spans="1:28" ht="14.5" hidden="1" customHeight="1" x14ac:dyDescent="0.35">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row>
    <row r="71" spans="1:28" ht="15.75" hidden="1" customHeight="1" x14ac:dyDescent="0.35">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row>
    <row r="72" spans="1:28" ht="14.5" hidden="1" customHeight="1" x14ac:dyDescent="0.35">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row>
    <row r="73" spans="1:28" x14ac:dyDescent="0.35">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row>
    <row r="74" spans="1:28" x14ac:dyDescent="0.35">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row>
    <row r="75" spans="1:28" x14ac:dyDescent="0.35">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row>
    <row r="76" spans="1:28" x14ac:dyDescent="0.35">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row>
    <row r="77" spans="1:28" x14ac:dyDescent="0.3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row>
    <row r="78" spans="1:28" x14ac:dyDescent="0.35">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row>
    <row r="79" spans="1:28" x14ac:dyDescent="0.3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row>
    <row r="80" spans="1:28" x14ac:dyDescent="0.35">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row>
    <row r="81" spans="1:28" x14ac:dyDescent="0.35">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row>
    <row r="82" spans="1:28" x14ac:dyDescent="0.35">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row>
    <row r="83" spans="1:28" x14ac:dyDescent="0.35">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row>
    <row r="84" spans="1:28" x14ac:dyDescent="0.35">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row>
    <row r="85" spans="1:28" x14ac:dyDescent="0.35">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row>
    <row r="86" spans="1:28" x14ac:dyDescent="0.35">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row>
    <row r="87" spans="1:28" x14ac:dyDescent="0.35">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row>
    <row r="88" spans="1:28" x14ac:dyDescent="0.35">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row>
    <row r="89" spans="1:28" x14ac:dyDescent="0.35">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row>
    <row r="90" spans="1:28" x14ac:dyDescent="0.35">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row>
    <row r="91" spans="1:28" x14ac:dyDescent="0.35">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row>
    <row r="92" spans="1:28" x14ac:dyDescent="0.35">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row>
    <row r="111" ht="6" customHeight="1" x14ac:dyDescent="0.35"/>
  </sheetData>
  <mergeCells count="129">
    <mergeCell ref="B13:AB13"/>
    <mergeCell ref="B14:H15"/>
    <mergeCell ref="I14:U15"/>
    <mergeCell ref="V14:AB14"/>
    <mergeCell ref="V15:AB15"/>
    <mergeCell ref="B16:AB16"/>
    <mergeCell ref="B17:H17"/>
    <mergeCell ref="B10:AB10"/>
    <mergeCell ref="B11:H12"/>
    <mergeCell ref="I11:P12"/>
    <mergeCell ref="Q11:U11"/>
    <mergeCell ref="V11:Y11"/>
    <mergeCell ref="Z11:AB11"/>
    <mergeCell ref="Q12:U12"/>
    <mergeCell ref="V12:Y12"/>
    <mergeCell ref="Z12:AB12"/>
    <mergeCell ref="I17:AB17"/>
    <mergeCell ref="B18:AB18"/>
    <mergeCell ref="B26:M26"/>
    <mergeCell ref="N26:AB26"/>
    <mergeCell ref="B27:AB27"/>
    <mergeCell ref="B28:H29"/>
    <mergeCell ref="I28:L29"/>
    <mergeCell ref="M28:W28"/>
    <mergeCell ref="X28:AB28"/>
    <mergeCell ref="M29:W29"/>
    <mergeCell ref="X29:AB29"/>
    <mergeCell ref="B21:G21"/>
    <mergeCell ref="H21:J21"/>
    <mergeCell ref="K21:T21"/>
    <mergeCell ref="U21:AB21"/>
    <mergeCell ref="B22:AB22"/>
    <mergeCell ref="B23:H23"/>
    <mergeCell ref="I23:AB23"/>
    <mergeCell ref="B24:AB24"/>
    <mergeCell ref="B25:L25"/>
    <mergeCell ref="N25:AB25"/>
    <mergeCell ref="B19:H19"/>
    <mergeCell ref="I19:AB19"/>
    <mergeCell ref="B20:AB20"/>
    <mergeCell ref="B65:AB65"/>
    <mergeCell ref="B66:H67"/>
    <mergeCell ref="I66:P67"/>
    <mergeCell ref="Q66:U67"/>
    <mergeCell ref="V66:AB67"/>
    <mergeCell ref="B64:G64"/>
    <mergeCell ref="H64:R64"/>
    <mergeCell ref="S64:AB64"/>
    <mergeCell ref="B40:G40"/>
    <mergeCell ref="K40:AB40"/>
    <mergeCell ref="B41:G41"/>
    <mergeCell ref="K41:AB41"/>
    <mergeCell ref="B42:AB42"/>
    <mergeCell ref="B43:AB43"/>
    <mergeCell ref="B54:AB54"/>
    <mergeCell ref="B58:G58"/>
    <mergeCell ref="H58:I58"/>
    <mergeCell ref="J58:M58"/>
    <mergeCell ref="N58:U58"/>
    <mergeCell ref="V58:AB58"/>
    <mergeCell ref="B59:G59"/>
    <mergeCell ref="H59:I59"/>
    <mergeCell ref="J59:M59"/>
    <mergeCell ref="N59:U59"/>
    <mergeCell ref="B1:D1"/>
    <mergeCell ref="E1:G1"/>
    <mergeCell ref="B5:AB5"/>
    <mergeCell ref="B6:H7"/>
    <mergeCell ref="I6:I7"/>
    <mergeCell ref="J6:K7"/>
    <mergeCell ref="L6:AB7"/>
    <mergeCell ref="B8:AB8"/>
    <mergeCell ref="B9:H9"/>
    <mergeCell ref="I9:AB9"/>
    <mergeCell ref="B2:G4"/>
    <mergeCell ref="H2:AB2"/>
    <mergeCell ref="H3:O3"/>
    <mergeCell ref="P3:AB3"/>
    <mergeCell ref="H4:AB4"/>
    <mergeCell ref="B30:AB30"/>
    <mergeCell ref="B31:J33"/>
    <mergeCell ref="K31:R31"/>
    <mergeCell ref="S31:W31"/>
    <mergeCell ref="X31:AB31"/>
    <mergeCell ref="Z32:AB32"/>
    <mergeCell ref="K33:N33"/>
    <mergeCell ref="O33:R33"/>
    <mergeCell ref="S33:T33"/>
    <mergeCell ref="U33:W33"/>
    <mergeCell ref="X33:Y33"/>
    <mergeCell ref="Z33:AB33"/>
    <mergeCell ref="K32:N32"/>
    <mergeCell ref="O32:R32"/>
    <mergeCell ref="S32:T32"/>
    <mergeCell ref="U32:W32"/>
    <mergeCell ref="X32:Y32"/>
    <mergeCell ref="B34:AB34"/>
    <mergeCell ref="B35:AB35"/>
    <mergeCell ref="B36:G36"/>
    <mergeCell ref="K36:AB36"/>
    <mergeCell ref="B37:G37"/>
    <mergeCell ref="K37:AB37"/>
    <mergeCell ref="B38:G38"/>
    <mergeCell ref="K38:AB38"/>
    <mergeCell ref="B39:G39"/>
    <mergeCell ref="K39:AB39"/>
    <mergeCell ref="A55:A56"/>
    <mergeCell ref="B55:G56"/>
    <mergeCell ref="H55:I55"/>
    <mergeCell ref="H56:I56"/>
    <mergeCell ref="J55:M55"/>
    <mergeCell ref="J56:M56"/>
    <mergeCell ref="N55:U56"/>
    <mergeCell ref="V55:AB56"/>
    <mergeCell ref="B57:G57"/>
    <mergeCell ref="H57:I57"/>
    <mergeCell ref="J57:M57"/>
    <mergeCell ref="N57:U57"/>
    <mergeCell ref="V57:AB57"/>
    <mergeCell ref="V59:AB59"/>
    <mergeCell ref="B60:G60"/>
    <mergeCell ref="H60:I60"/>
    <mergeCell ref="J60:M60"/>
    <mergeCell ref="N60:U60"/>
    <mergeCell ref="V60:AB60"/>
    <mergeCell ref="B61:AB61"/>
    <mergeCell ref="B62:G63"/>
    <mergeCell ref="H62:R63"/>
    <mergeCell ref="S62:AB63"/>
  </mergeCells>
  <pageMargins left="0.7" right="0.7" top="0.75" bottom="0.75" header="0.3" footer="0.3"/>
  <drawing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8"/>
  <sheetViews>
    <sheetView tabSelected="1" zoomScale="85" zoomScaleNormal="85" workbookViewId="0">
      <selection activeCell="B15" sqref="B15"/>
    </sheetView>
  </sheetViews>
  <sheetFormatPr baseColWidth="10" defaultColWidth="11.453125" defaultRowHeight="14.5" x14ac:dyDescent="0.35"/>
  <cols>
    <col min="1" max="1" width="10.7265625" style="112" customWidth="1"/>
    <col min="2" max="2" width="32.81640625" style="2989" customWidth="1"/>
    <col min="3" max="3" width="25.7265625" style="2990" hidden="1" customWidth="1"/>
    <col min="4" max="4" width="41.7265625" style="2989" hidden="1" customWidth="1"/>
    <col min="5" max="5" width="9" style="110" customWidth="1"/>
    <col min="6" max="6" width="9.08984375" style="110" customWidth="1"/>
    <col min="7" max="8" width="8.6328125" style="110" customWidth="1"/>
    <col min="9" max="14" width="10.453125" style="110" customWidth="1"/>
    <col min="15" max="15" width="30.1796875" style="110" customWidth="1"/>
    <col min="16" max="16384" width="11.453125" style="110"/>
  </cols>
  <sheetData>
    <row r="1" spans="1:16" s="111" customFormat="1" ht="14.15" customHeight="1" x14ac:dyDescent="0.35">
      <c r="A1" s="2864" t="s">
        <v>1689</v>
      </c>
      <c r="B1" s="2865" t="s">
        <v>1690</v>
      </c>
      <c r="C1" s="2865" t="s">
        <v>1691</v>
      </c>
      <c r="D1" s="2865" t="s">
        <v>187</v>
      </c>
      <c r="E1" s="2866" t="s">
        <v>1692</v>
      </c>
      <c r="F1" s="2866" t="s">
        <v>1693</v>
      </c>
      <c r="G1" s="2866" t="s">
        <v>1694</v>
      </c>
      <c r="H1" s="2867" t="s">
        <v>1695</v>
      </c>
      <c r="I1" s="2868"/>
      <c r="J1" s="2869"/>
      <c r="K1" s="2863"/>
      <c r="L1" s="2863"/>
      <c r="M1" s="2863"/>
      <c r="N1" s="2863"/>
      <c r="O1" s="2870" t="s">
        <v>1696</v>
      </c>
      <c r="P1" s="2871"/>
    </row>
    <row r="2" spans="1:16" s="110" customFormat="1" ht="14.15" customHeight="1" x14ac:dyDescent="0.35">
      <c r="A2" s="2872"/>
      <c r="B2" s="2873"/>
      <c r="C2" s="2873"/>
      <c r="D2" s="2873"/>
      <c r="E2" s="2874"/>
      <c r="F2" s="2874"/>
      <c r="G2" s="2874"/>
      <c r="H2" s="2875"/>
      <c r="I2" s="2862" t="s">
        <v>37</v>
      </c>
      <c r="J2" s="2876"/>
      <c r="K2" s="2877" t="s">
        <v>36</v>
      </c>
      <c r="L2" s="2877"/>
      <c r="M2" s="2878" t="s">
        <v>35</v>
      </c>
      <c r="N2" s="2878"/>
      <c r="O2" s="2879"/>
      <c r="P2" s="2880"/>
    </row>
    <row r="3" spans="1:16" s="110" customFormat="1" ht="14.15" customHeight="1" x14ac:dyDescent="0.35">
      <c r="A3" s="2872"/>
      <c r="B3" s="2873"/>
      <c r="C3" s="2873"/>
      <c r="D3" s="2873"/>
      <c r="E3" s="2874"/>
      <c r="F3" s="2874"/>
      <c r="G3" s="2874"/>
      <c r="H3" s="2875"/>
      <c r="I3" s="138" t="s">
        <v>38</v>
      </c>
      <c r="J3" s="2881" t="s">
        <v>39</v>
      </c>
      <c r="K3" s="2881" t="s">
        <v>38</v>
      </c>
      <c r="L3" s="2881" t="s">
        <v>39</v>
      </c>
      <c r="M3" s="2881" t="s">
        <v>38</v>
      </c>
      <c r="N3" s="2881" t="s">
        <v>39</v>
      </c>
      <c r="O3" s="2879"/>
      <c r="P3" s="2880"/>
    </row>
    <row r="4" spans="1:16" s="110" customFormat="1" ht="21.5" customHeight="1" x14ac:dyDescent="0.35">
      <c r="A4" s="2882" t="s">
        <v>9</v>
      </c>
      <c r="B4" s="2883" t="s">
        <v>6</v>
      </c>
      <c r="C4" s="2884" t="s">
        <v>1697</v>
      </c>
      <c r="D4" s="2883" t="s">
        <v>1698</v>
      </c>
      <c r="E4" s="2885">
        <v>8</v>
      </c>
      <c r="F4" s="2885">
        <v>9</v>
      </c>
      <c r="G4" s="2886">
        <v>0.89</v>
      </c>
      <c r="H4" s="2887">
        <v>0.97</v>
      </c>
      <c r="I4" s="139">
        <v>0.9</v>
      </c>
      <c r="J4" s="2888">
        <v>1</v>
      </c>
      <c r="K4" s="2888">
        <v>0.8</v>
      </c>
      <c r="L4" s="2888">
        <v>0.89</v>
      </c>
      <c r="M4" s="2889">
        <v>0</v>
      </c>
      <c r="N4" s="2888">
        <v>0.79</v>
      </c>
      <c r="O4" s="2890" t="s">
        <v>1699</v>
      </c>
      <c r="P4" s="2880"/>
    </row>
    <row r="5" spans="1:16" s="110" customFormat="1" ht="21.5" customHeight="1" x14ac:dyDescent="0.35">
      <c r="A5" s="2882" t="s">
        <v>53</v>
      </c>
      <c r="B5" s="2883" t="s">
        <v>797</v>
      </c>
      <c r="C5" s="2891" t="s">
        <v>1700</v>
      </c>
      <c r="D5" s="2883" t="s">
        <v>54</v>
      </c>
      <c r="E5" s="2885">
        <v>100</v>
      </c>
      <c r="F5" s="2885">
        <v>100</v>
      </c>
      <c r="G5" s="2886">
        <v>1</v>
      </c>
      <c r="H5" s="2887">
        <v>0.995</v>
      </c>
      <c r="I5" s="139">
        <v>0.8</v>
      </c>
      <c r="J5" s="2888">
        <v>1</v>
      </c>
      <c r="K5" s="2888">
        <v>0.7</v>
      </c>
      <c r="L5" s="2888">
        <v>0.79</v>
      </c>
      <c r="M5" s="2889">
        <v>0</v>
      </c>
      <c r="N5" s="2888">
        <v>0.69</v>
      </c>
      <c r="O5" s="2890" t="s">
        <v>1701</v>
      </c>
      <c r="P5" s="2880"/>
    </row>
    <row r="6" spans="1:16" s="110" customFormat="1" ht="25" customHeight="1" x14ac:dyDescent="0.35">
      <c r="A6" s="2892" t="s">
        <v>62</v>
      </c>
      <c r="B6" s="2883" t="s">
        <v>61</v>
      </c>
      <c r="C6" s="2884" t="s">
        <v>70</v>
      </c>
      <c r="D6" s="2883" t="s">
        <v>64</v>
      </c>
      <c r="E6" s="2885">
        <v>3</v>
      </c>
      <c r="F6" s="2885">
        <v>48</v>
      </c>
      <c r="G6" s="2893">
        <v>0.06</v>
      </c>
      <c r="H6" s="2894">
        <v>4.6899999999999997E-2</v>
      </c>
      <c r="I6" s="144">
        <v>0</v>
      </c>
      <c r="J6" s="2889">
        <v>0</v>
      </c>
      <c r="K6" s="2888">
        <v>0.01</v>
      </c>
      <c r="L6" s="2888">
        <v>0.1</v>
      </c>
      <c r="M6" s="2888">
        <v>0.11</v>
      </c>
      <c r="N6" s="2888">
        <v>1</v>
      </c>
      <c r="O6" s="2895" t="s">
        <v>1702</v>
      </c>
      <c r="P6" s="2880"/>
    </row>
    <row r="7" spans="1:16" s="110" customFormat="1" ht="21.5" customHeight="1" x14ac:dyDescent="0.35">
      <c r="A7" s="2896" t="s">
        <v>73</v>
      </c>
      <c r="B7" s="2883" t="s">
        <v>72</v>
      </c>
      <c r="C7" s="2884" t="s">
        <v>780</v>
      </c>
      <c r="D7" s="2883" t="s">
        <v>777</v>
      </c>
      <c r="E7" s="2885">
        <v>91</v>
      </c>
      <c r="F7" s="2885">
        <v>75</v>
      </c>
      <c r="G7" s="2897">
        <v>1.1399999999999999</v>
      </c>
      <c r="H7" s="2898">
        <v>1.1399999999999999</v>
      </c>
      <c r="I7" s="140" t="s">
        <v>78</v>
      </c>
      <c r="J7" s="2899" t="s">
        <v>79</v>
      </c>
      <c r="K7" s="2900" t="s">
        <v>678</v>
      </c>
      <c r="L7" s="2900" t="s">
        <v>77</v>
      </c>
      <c r="M7" s="2901" t="s">
        <v>76</v>
      </c>
      <c r="N7" s="2900" t="s">
        <v>677</v>
      </c>
      <c r="O7" s="2895" t="s">
        <v>75</v>
      </c>
      <c r="P7" s="2880"/>
    </row>
    <row r="8" spans="1:16" s="110" customFormat="1" ht="12.5" customHeight="1" x14ac:dyDescent="0.35">
      <c r="A8" s="2896" t="s">
        <v>82</v>
      </c>
      <c r="B8" s="2883" t="s">
        <v>81</v>
      </c>
      <c r="C8" s="2884" t="s">
        <v>85</v>
      </c>
      <c r="D8" s="2902" t="s">
        <v>1703</v>
      </c>
      <c r="E8" s="2903">
        <v>0.46111111111111108</v>
      </c>
      <c r="F8" s="2904">
        <v>75</v>
      </c>
      <c r="G8" s="2905">
        <v>0.36944444444444446</v>
      </c>
      <c r="H8" s="2906">
        <v>0.34236111111111112</v>
      </c>
      <c r="I8" s="140" t="s">
        <v>78</v>
      </c>
      <c r="J8" s="2899" t="s">
        <v>91</v>
      </c>
      <c r="K8" s="2899" t="s">
        <v>89</v>
      </c>
      <c r="L8" s="2899" t="s">
        <v>90</v>
      </c>
      <c r="M8" s="2899" t="s">
        <v>87</v>
      </c>
      <c r="N8" s="2899" t="s">
        <v>88</v>
      </c>
      <c r="O8" s="2907" t="s">
        <v>75</v>
      </c>
      <c r="P8" s="2880"/>
    </row>
    <row r="9" spans="1:16" s="110" customFormat="1" ht="27" customHeight="1" x14ac:dyDescent="0.35">
      <c r="A9" s="2896" t="s">
        <v>97</v>
      </c>
      <c r="B9" s="2883" t="s">
        <v>96</v>
      </c>
      <c r="C9" s="2884" t="s">
        <v>101</v>
      </c>
      <c r="D9" s="2902" t="s">
        <v>98</v>
      </c>
      <c r="E9" s="2904">
        <v>16</v>
      </c>
      <c r="F9" s="2904">
        <v>1198</v>
      </c>
      <c r="G9" s="2908">
        <v>0.01</v>
      </c>
      <c r="H9" s="2894">
        <v>0.01</v>
      </c>
      <c r="I9" s="2909">
        <v>0</v>
      </c>
      <c r="J9" s="2910">
        <v>0</v>
      </c>
      <c r="K9" s="2888">
        <v>0.01</v>
      </c>
      <c r="L9" s="2888">
        <v>0.1</v>
      </c>
      <c r="M9" s="2888">
        <v>0.11</v>
      </c>
      <c r="N9" s="2888">
        <v>1</v>
      </c>
      <c r="O9" s="2895" t="s">
        <v>1702</v>
      </c>
      <c r="P9" s="2880"/>
    </row>
    <row r="10" spans="1:16" s="110" customFormat="1" ht="19.5" customHeight="1" x14ac:dyDescent="0.35">
      <c r="A10" s="2896" t="s">
        <v>105</v>
      </c>
      <c r="B10" s="2883" t="s">
        <v>798</v>
      </c>
      <c r="C10" s="2884" t="s">
        <v>111</v>
      </c>
      <c r="D10" s="2902" t="s">
        <v>1704</v>
      </c>
      <c r="E10" s="2904">
        <v>9.6</v>
      </c>
      <c r="F10" s="2904">
        <v>96</v>
      </c>
      <c r="G10" s="2911">
        <v>4.8</v>
      </c>
      <c r="H10" s="2898">
        <v>4.7300000000000004</v>
      </c>
      <c r="I10" s="197" t="s">
        <v>116</v>
      </c>
      <c r="J10" s="2912">
        <v>5</v>
      </c>
      <c r="K10" s="2912" t="s">
        <v>114</v>
      </c>
      <c r="L10" s="2912" t="s">
        <v>115</v>
      </c>
      <c r="M10" s="2912">
        <v>0</v>
      </c>
      <c r="N10" s="2912" t="s">
        <v>113</v>
      </c>
      <c r="O10" s="2895" t="s">
        <v>110</v>
      </c>
      <c r="P10" s="2880"/>
    </row>
    <row r="11" spans="1:16" s="110" customFormat="1" ht="19.5" customHeight="1" x14ac:dyDescent="0.35">
      <c r="A11" s="2896" t="s">
        <v>119</v>
      </c>
      <c r="B11" s="2883" t="s">
        <v>799</v>
      </c>
      <c r="C11" s="2884" t="s">
        <v>125</v>
      </c>
      <c r="D11" s="2902" t="s">
        <v>1705</v>
      </c>
      <c r="E11" s="2904">
        <v>146</v>
      </c>
      <c r="F11" s="2904">
        <v>157</v>
      </c>
      <c r="G11" s="2913">
        <v>0.93</v>
      </c>
      <c r="H11" s="2894">
        <v>0.91449999999999998</v>
      </c>
      <c r="I11" s="141">
        <v>0.96</v>
      </c>
      <c r="J11" s="2914">
        <v>1</v>
      </c>
      <c r="K11" s="2888">
        <v>0.86</v>
      </c>
      <c r="L11" s="2888">
        <v>0.95</v>
      </c>
      <c r="M11" s="2888">
        <v>0</v>
      </c>
      <c r="N11" s="2888">
        <v>0.85</v>
      </c>
      <c r="O11" s="2895" t="s">
        <v>124</v>
      </c>
      <c r="P11" s="2880"/>
    </row>
    <row r="12" spans="1:16" s="110" customFormat="1" ht="19.5" customHeight="1" x14ac:dyDescent="0.35">
      <c r="A12" s="2915" t="s">
        <v>680</v>
      </c>
      <c r="B12" s="2883" t="s">
        <v>681</v>
      </c>
      <c r="C12" s="2884" t="s">
        <v>1706</v>
      </c>
      <c r="D12" s="2916" t="s">
        <v>1707</v>
      </c>
      <c r="E12" s="2917">
        <v>12</v>
      </c>
      <c r="F12" s="2917">
        <v>12</v>
      </c>
      <c r="G12" s="2913">
        <v>1</v>
      </c>
      <c r="H12" s="2887">
        <v>0.86360000000000003</v>
      </c>
      <c r="I12" s="141">
        <v>0.8</v>
      </c>
      <c r="J12" s="2914">
        <v>1</v>
      </c>
      <c r="K12" s="2914">
        <v>0.7</v>
      </c>
      <c r="L12" s="2914">
        <v>0.79</v>
      </c>
      <c r="M12" s="2914">
        <v>0</v>
      </c>
      <c r="N12" s="2914">
        <v>0.69</v>
      </c>
      <c r="O12" s="2890" t="s">
        <v>133</v>
      </c>
      <c r="P12" s="2880"/>
    </row>
    <row r="13" spans="1:16" s="110" customFormat="1" ht="19" customHeight="1" x14ac:dyDescent="0.35">
      <c r="A13" s="2892" t="s">
        <v>143</v>
      </c>
      <c r="B13" s="2918" t="s">
        <v>142</v>
      </c>
      <c r="C13" s="2919" t="s">
        <v>1708</v>
      </c>
      <c r="D13" s="2920" t="s">
        <v>144</v>
      </c>
      <c r="E13" s="2921">
        <v>3475</v>
      </c>
      <c r="F13" s="2921">
        <v>3936</v>
      </c>
      <c r="G13" s="2913">
        <v>0.88</v>
      </c>
      <c r="H13" s="2922">
        <v>0.90529999999999999</v>
      </c>
      <c r="I13" s="141">
        <v>0.6</v>
      </c>
      <c r="J13" s="2914">
        <v>1</v>
      </c>
      <c r="K13" s="2914">
        <v>0.55000000000000004</v>
      </c>
      <c r="L13" s="2914">
        <v>0.59</v>
      </c>
      <c r="M13" s="2914">
        <v>0</v>
      </c>
      <c r="N13" s="2914">
        <v>0.54</v>
      </c>
      <c r="O13" s="2923" t="s">
        <v>147</v>
      </c>
      <c r="P13" s="2880"/>
    </row>
    <row r="14" spans="1:16" s="110" customFormat="1" ht="19" customHeight="1" x14ac:dyDescent="0.35">
      <c r="A14" s="2882" t="s">
        <v>152</v>
      </c>
      <c r="B14" s="2918" t="s">
        <v>151</v>
      </c>
      <c r="C14" s="2919" t="s">
        <v>157</v>
      </c>
      <c r="D14" s="2920" t="s">
        <v>1709</v>
      </c>
      <c r="E14" s="2921">
        <v>49.63</v>
      </c>
      <c r="F14" s="2921">
        <v>144.28</v>
      </c>
      <c r="G14" s="2913">
        <v>0.34</v>
      </c>
      <c r="H14" s="2887">
        <v>1.1667000000000001</v>
      </c>
      <c r="I14" s="139">
        <v>1</v>
      </c>
      <c r="J14" s="2888">
        <v>1.1000000000000001</v>
      </c>
      <c r="K14" s="2888">
        <v>0.9</v>
      </c>
      <c r="L14" s="2888">
        <v>0.99</v>
      </c>
      <c r="M14" s="2889">
        <v>0</v>
      </c>
      <c r="N14" s="2888">
        <v>0.89</v>
      </c>
      <c r="O14" s="2923" t="s">
        <v>155</v>
      </c>
      <c r="P14" s="2880"/>
    </row>
    <row r="15" spans="1:16" s="110" customFormat="1" ht="18" customHeight="1" x14ac:dyDescent="0.35">
      <c r="A15" s="2882" t="s">
        <v>190</v>
      </c>
      <c r="B15" s="2918" t="s">
        <v>189</v>
      </c>
      <c r="C15" s="2919" t="s">
        <v>194</v>
      </c>
      <c r="D15" s="2920" t="s">
        <v>191</v>
      </c>
      <c r="E15" s="2921">
        <v>0</v>
      </c>
      <c r="F15" s="2921">
        <v>3.5</v>
      </c>
      <c r="G15" s="2924">
        <v>0</v>
      </c>
      <c r="H15" s="2925">
        <v>1.119</v>
      </c>
      <c r="I15" s="139">
        <v>1</v>
      </c>
      <c r="J15" s="2888">
        <v>1</v>
      </c>
      <c r="K15" s="2888">
        <v>0.9</v>
      </c>
      <c r="L15" s="2888">
        <v>0.99</v>
      </c>
      <c r="M15" s="2889">
        <v>0</v>
      </c>
      <c r="N15" s="2888">
        <v>0.89</v>
      </c>
      <c r="O15" s="2923" t="s">
        <v>155</v>
      </c>
      <c r="P15" s="2880"/>
    </row>
    <row r="16" spans="1:16" s="110" customFormat="1" ht="15" customHeight="1" x14ac:dyDescent="0.35">
      <c r="A16" s="2882" t="s">
        <v>204</v>
      </c>
      <c r="B16" s="2918" t="s">
        <v>203</v>
      </c>
      <c r="C16" s="2919" t="s">
        <v>1710</v>
      </c>
      <c r="D16" s="2920" t="s">
        <v>205</v>
      </c>
      <c r="E16" s="2921">
        <v>5</v>
      </c>
      <c r="F16" s="2921">
        <v>5</v>
      </c>
      <c r="G16" s="2913">
        <v>1</v>
      </c>
      <c r="H16" s="2887">
        <v>1</v>
      </c>
      <c r="I16" s="139">
        <v>1</v>
      </c>
      <c r="J16" s="2888">
        <v>1.1000000000000001</v>
      </c>
      <c r="K16" s="2888">
        <v>0.9</v>
      </c>
      <c r="L16" s="2888">
        <v>0.99</v>
      </c>
      <c r="M16" s="2889">
        <v>0</v>
      </c>
      <c r="N16" s="2888">
        <v>0.89</v>
      </c>
      <c r="O16" s="2923" t="s">
        <v>208</v>
      </c>
      <c r="P16" s="2880"/>
    </row>
    <row r="17" spans="1:16" s="110" customFormat="1" ht="15" customHeight="1" x14ac:dyDescent="0.35">
      <c r="A17" s="2882" t="s">
        <v>215</v>
      </c>
      <c r="B17" s="2918" t="s">
        <v>214</v>
      </c>
      <c r="C17" s="2919" t="s">
        <v>219</v>
      </c>
      <c r="D17" s="2920" t="s">
        <v>216</v>
      </c>
      <c r="E17" s="2921">
        <v>12666</v>
      </c>
      <c r="F17" s="2921">
        <v>12600</v>
      </c>
      <c r="G17" s="2913">
        <v>1.01</v>
      </c>
      <c r="H17" s="2925">
        <v>1.0197000000000001</v>
      </c>
      <c r="I17" s="139">
        <v>1</v>
      </c>
      <c r="J17" s="2888">
        <v>1.1000000000000001</v>
      </c>
      <c r="K17" s="2888">
        <v>0.9</v>
      </c>
      <c r="L17" s="2888">
        <v>0.99</v>
      </c>
      <c r="M17" s="2889">
        <v>0</v>
      </c>
      <c r="N17" s="2888">
        <v>0.89</v>
      </c>
      <c r="O17" s="2923" t="s">
        <v>1711</v>
      </c>
      <c r="P17" s="2880"/>
    </row>
    <row r="18" spans="1:16" s="110" customFormat="1" ht="18.5" customHeight="1" x14ac:dyDescent="0.35">
      <c r="A18" s="2892" t="s">
        <v>224</v>
      </c>
      <c r="B18" s="2918" t="s">
        <v>223</v>
      </c>
      <c r="C18" s="2919" t="s">
        <v>1712</v>
      </c>
      <c r="D18" s="2926" t="s">
        <v>225</v>
      </c>
      <c r="E18" s="2927">
        <v>8449</v>
      </c>
      <c r="F18" s="2927">
        <v>8449</v>
      </c>
      <c r="G18" s="2913">
        <v>1</v>
      </c>
      <c r="H18" s="2887">
        <v>1</v>
      </c>
      <c r="I18" s="139">
        <v>0.95</v>
      </c>
      <c r="J18" s="2888">
        <v>1</v>
      </c>
      <c r="K18" s="2888">
        <v>0.8</v>
      </c>
      <c r="L18" s="2888">
        <v>0.94</v>
      </c>
      <c r="M18" s="2889">
        <v>0</v>
      </c>
      <c r="N18" s="2888">
        <v>0.79</v>
      </c>
      <c r="O18" s="2928" t="s">
        <v>1713</v>
      </c>
      <c r="P18" s="2880"/>
    </row>
    <row r="19" spans="1:16" s="110" customFormat="1" ht="19" customHeight="1" x14ac:dyDescent="0.35">
      <c r="A19" s="2892" t="s">
        <v>248</v>
      </c>
      <c r="B19" s="2918" t="s">
        <v>247</v>
      </c>
      <c r="C19" s="2919" t="s">
        <v>1714</v>
      </c>
      <c r="D19" s="2926" t="s">
        <v>249</v>
      </c>
      <c r="E19" s="2927">
        <v>2</v>
      </c>
      <c r="F19" s="2927">
        <v>2586</v>
      </c>
      <c r="G19" s="2913">
        <v>1</v>
      </c>
      <c r="H19" s="2887">
        <v>0.99299999999999999</v>
      </c>
      <c r="I19" s="139">
        <v>0.95</v>
      </c>
      <c r="J19" s="2888">
        <v>1</v>
      </c>
      <c r="K19" s="2888">
        <v>0.8</v>
      </c>
      <c r="L19" s="2888">
        <v>0.94</v>
      </c>
      <c r="M19" s="2889">
        <v>0</v>
      </c>
      <c r="N19" s="2888">
        <v>0.79</v>
      </c>
      <c r="O19" s="2928" t="s">
        <v>250</v>
      </c>
      <c r="P19" s="2880"/>
    </row>
    <row r="20" spans="1:16" s="110" customFormat="1" ht="18" customHeight="1" x14ac:dyDescent="0.35">
      <c r="A20" s="2915" t="s">
        <v>682</v>
      </c>
      <c r="B20" s="2918" t="s">
        <v>258</v>
      </c>
      <c r="C20" s="2919" t="s">
        <v>1715</v>
      </c>
      <c r="D20" s="2926" t="s">
        <v>260</v>
      </c>
      <c r="E20" s="2927">
        <v>2421</v>
      </c>
      <c r="F20" s="2927">
        <v>2507</v>
      </c>
      <c r="G20" s="2913">
        <v>0.96499999999999997</v>
      </c>
      <c r="H20" s="2887">
        <v>0.98899999999999999</v>
      </c>
      <c r="I20" s="141">
        <v>0.9</v>
      </c>
      <c r="J20" s="2914">
        <v>1</v>
      </c>
      <c r="K20" s="2914">
        <v>0.7</v>
      </c>
      <c r="L20" s="2914">
        <v>0.89</v>
      </c>
      <c r="M20" s="2914">
        <v>0</v>
      </c>
      <c r="N20" s="2914">
        <v>0.69</v>
      </c>
      <c r="O20" s="2928" t="s">
        <v>250</v>
      </c>
      <c r="P20" s="2880"/>
    </row>
    <row r="21" spans="1:16" s="110" customFormat="1" ht="18" customHeight="1" x14ac:dyDescent="0.35">
      <c r="A21" s="2882" t="s">
        <v>265</v>
      </c>
      <c r="B21" s="2918" t="s">
        <v>683</v>
      </c>
      <c r="C21" s="2919" t="s">
        <v>1716</v>
      </c>
      <c r="D21" s="2926" t="s">
        <v>1717</v>
      </c>
      <c r="E21" s="2929">
        <v>0.87409999999999999</v>
      </c>
      <c r="F21" s="2929">
        <v>0.98099999999999998</v>
      </c>
      <c r="G21" s="2913">
        <v>0.87</v>
      </c>
      <c r="H21" s="2887">
        <v>0.95</v>
      </c>
      <c r="I21" s="141">
        <v>0.8</v>
      </c>
      <c r="J21" s="2914">
        <v>1</v>
      </c>
      <c r="K21" s="2914">
        <v>0.7</v>
      </c>
      <c r="L21" s="2914">
        <v>0.79</v>
      </c>
      <c r="M21" s="2914">
        <v>0</v>
      </c>
      <c r="N21" s="2914">
        <v>0.69</v>
      </c>
      <c r="O21" s="2928" t="s">
        <v>1718</v>
      </c>
      <c r="P21" s="2880"/>
    </row>
    <row r="22" spans="1:16" s="110" customFormat="1" ht="26.5" customHeight="1" x14ac:dyDescent="0.35">
      <c r="A22" s="2882" t="s">
        <v>274</v>
      </c>
      <c r="B22" s="2918" t="s">
        <v>273</v>
      </c>
      <c r="C22" s="2919" t="s">
        <v>1719</v>
      </c>
      <c r="D22" s="2926" t="s">
        <v>276</v>
      </c>
      <c r="E22" s="2927">
        <v>90.7</v>
      </c>
      <c r="F22" s="2927">
        <v>100</v>
      </c>
      <c r="G22" s="2913">
        <v>0.90700000000000003</v>
      </c>
      <c r="H22" s="2887">
        <v>0.85</v>
      </c>
      <c r="I22" s="141">
        <v>0.8</v>
      </c>
      <c r="J22" s="2914">
        <v>1</v>
      </c>
      <c r="K22" s="2914">
        <v>0.7</v>
      </c>
      <c r="L22" s="2914">
        <v>0.79</v>
      </c>
      <c r="M22" s="2914">
        <v>0</v>
      </c>
      <c r="N22" s="2914">
        <v>0.69</v>
      </c>
      <c r="O22" s="2928" t="s">
        <v>1720</v>
      </c>
      <c r="P22" s="2880"/>
    </row>
    <row r="23" spans="1:16" s="110" customFormat="1" ht="26.5" customHeight="1" x14ac:dyDescent="0.35">
      <c r="A23" s="2930" t="s">
        <v>684</v>
      </c>
      <c r="B23" s="2918" t="s">
        <v>288</v>
      </c>
      <c r="C23" s="2919" t="s">
        <v>295</v>
      </c>
      <c r="D23" s="2931" t="s">
        <v>1721</v>
      </c>
      <c r="E23" s="2932">
        <v>82.4</v>
      </c>
      <c r="F23" s="2932">
        <v>50</v>
      </c>
      <c r="G23" s="2933">
        <v>1.65</v>
      </c>
      <c r="H23" s="2887">
        <v>1.63</v>
      </c>
      <c r="I23" s="141">
        <v>0.41</v>
      </c>
      <c r="J23" s="2914">
        <v>0.5</v>
      </c>
      <c r="K23" s="2914">
        <v>0.31</v>
      </c>
      <c r="L23" s="2914">
        <v>0.4</v>
      </c>
      <c r="M23" s="2914">
        <v>0</v>
      </c>
      <c r="N23" s="2914">
        <v>0.3</v>
      </c>
      <c r="O23" s="2934" t="s">
        <v>292</v>
      </c>
      <c r="P23" s="2880"/>
    </row>
    <row r="24" spans="1:16" s="110" customFormat="1" ht="26.5" customHeight="1" x14ac:dyDescent="0.35">
      <c r="A24" s="2930" t="s">
        <v>307</v>
      </c>
      <c r="B24" s="2918" t="s">
        <v>306</v>
      </c>
      <c r="C24" s="2919" t="s">
        <v>313</v>
      </c>
      <c r="D24" s="2931" t="s">
        <v>308</v>
      </c>
      <c r="E24" s="2932">
        <v>143</v>
      </c>
      <c r="F24" s="2932">
        <v>152</v>
      </c>
      <c r="G24" s="2933">
        <v>0.94079999999999997</v>
      </c>
      <c r="H24" s="2935">
        <v>0.86</v>
      </c>
      <c r="I24" s="139">
        <v>0.9</v>
      </c>
      <c r="J24" s="2888">
        <v>1</v>
      </c>
      <c r="K24" s="2888">
        <v>0.8</v>
      </c>
      <c r="L24" s="2888">
        <v>0.89</v>
      </c>
      <c r="M24" s="2889">
        <v>0</v>
      </c>
      <c r="N24" s="2888">
        <v>0.79</v>
      </c>
      <c r="O24" s="2934" t="s">
        <v>311</v>
      </c>
      <c r="P24" s="2880"/>
    </row>
    <row r="25" spans="1:16" s="110" customFormat="1" ht="18.5" customHeight="1" x14ac:dyDescent="0.35">
      <c r="A25" s="2892" t="s">
        <v>321</v>
      </c>
      <c r="B25" s="2883" t="s">
        <v>320</v>
      </c>
      <c r="C25" s="2884" t="s">
        <v>329</v>
      </c>
      <c r="D25" s="2883" t="s">
        <v>322</v>
      </c>
      <c r="E25" s="2885">
        <v>98.65</v>
      </c>
      <c r="F25" s="2885">
        <v>101.42</v>
      </c>
      <c r="G25" s="2936">
        <v>0.95</v>
      </c>
      <c r="H25" s="2887">
        <v>1.02</v>
      </c>
      <c r="I25" s="139">
        <v>0.96</v>
      </c>
      <c r="J25" s="2888">
        <v>1</v>
      </c>
      <c r="K25" s="2888">
        <v>0.85</v>
      </c>
      <c r="L25" s="2888">
        <v>0.95</v>
      </c>
      <c r="M25" s="2889">
        <v>0</v>
      </c>
      <c r="N25" s="2888">
        <v>0.84</v>
      </c>
      <c r="O25" s="2937" t="s">
        <v>326</v>
      </c>
      <c r="P25" s="2880"/>
    </row>
    <row r="26" spans="1:16" s="110" customFormat="1" ht="18.5" customHeight="1" x14ac:dyDescent="0.35">
      <c r="A26" s="2882" t="s">
        <v>355</v>
      </c>
      <c r="B26" s="2883" t="s">
        <v>354</v>
      </c>
      <c r="C26" s="2884" t="s">
        <v>1722</v>
      </c>
      <c r="D26" s="2938" t="s">
        <v>356</v>
      </c>
      <c r="E26" s="2939">
        <v>1866</v>
      </c>
      <c r="F26" s="2939">
        <v>406</v>
      </c>
      <c r="G26" s="2940">
        <v>4.5</v>
      </c>
      <c r="H26" s="2941">
        <v>4.4400000000000004</v>
      </c>
      <c r="I26" s="142" t="s">
        <v>364</v>
      </c>
      <c r="J26" s="19" t="s">
        <v>365</v>
      </c>
      <c r="K26" s="19" t="s">
        <v>362</v>
      </c>
      <c r="L26" s="19" t="s">
        <v>363</v>
      </c>
      <c r="M26" s="19" t="s">
        <v>361</v>
      </c>
      <c r="N26" s="19" t="s">
        <v>113</v>
      </c>
      <c r="O26" s="2937" t="s">
        <v>360</v>
      </c>
      <c r="P26" s="2880"/>
    </row>
    <row r="27" spans="1:16" s="110" customFormat="1" ht="15" customHeight="1" x14ac:dyDescent="0.35">
      <c r="A27" s="2892" t="s">
        <v>375</v>
      </c>
      <c r="B27" s="2883" t="s">
        <v>374</v>
      </c>
      <c r="C27" s="2884" t="s">
        <v>381</v>
      </c>
      <c r="D27" s="2902" t="s">
        <v>376</v>
      </c>
      <c r="E27" s="2904">
        <v>1.94</v>
      </c>
      <c r="F27" s="2904">
        <v>5</v>
      </c>
      <c r="G27" s="2942">
        <v>0.97</v>
      </c>
      <c r="H27" s="2887">
        <v>1.0185999999999999</v>
      </c>
      <c r="I27" s="139">
        <v>0.96</v>
      </c>
      <c r="J27" s="2888">
        <v>1</v>
      </c>
      <c r="K27" s="2888">
        <v>0.85</v>
      </c>
      <c r="L27" s="2888">
        <v>0.95</v>
      </c>
      <c r="M27" s="2889">
        <v>0</v>
      </c>
      <c r="N27" s="2888">
        <v>0.84</v>
      </c>
      <c r="O27" s="2943" t="s">
        <v>379</v>
      </c>
      <c r="P27" s="2880"/>
    </row>
    <row r="28" spans="1:16" s="110" customFormat="1" ht="15" customHeight="1" x14ac:dyDescent="0.35">
      <c r="A28" s="2892" t="s">
        <v>387</v>
      </c>
      <c r="B28" s="2883" t="s">
        <v>386</v>
      </c>
      <c r="C28" s="2884" t="s">
        <v>391</v>
      </c>
      <c r="D28" s="2916" t="s">
        <v>388</v>
      </c>
      <c r="E28" s="2917">
        <v>3948</v>
      </c>
      <c r="F28" s="2917">
        <v>3200</v>
      </c>
      <c r="G28" s="2913">
        <v>1.29</v>
      </c>
      <c r="H28" s="2887">
        <v>1.0163</v>
      </c>
      <c r="I28" s="139">
        <v>0.96</v>
      </c>
      <c r="J28" s="2888">
        <v>1</v>
      </c>
      <c r="K28" s="2888">
        <v>0.85</v>
      </c>
      <c r="L28" s="2888">
        <v>0.95</v>
      </c>
      <c r="M28" s="2889">
        <v>0</v>
      </c>
      <c r="N28" s="2888">
        <v>0.84</v>
      </c>
      <c r="O28" s="2943" t="s">
        <v>379</v>
      </c>
      <c r="P28" s="2880"/>
    </row>
    <row r="29" spans="1:16" s="110" customFormat="1" ht="19.5" customHeight="1" x14ac:dyDescent="0.35">
      <c r="A29" s="2882" t="s">
        <v>396</v>
      </c>
      <c r="B29" s="2883" t="s">
        <v>395</v>
      </c>
      <c r="C29" s="2884" t="s">
        <v>1723</v>
      </c>
      <c r="D29" s="2916" t="s">
        <v>397</v>
      </c>
      <c r="E29" s="2917">
        <v>45</v>
      </c>
      <c r="F29" s="2917">
        <v>40</v>
      </c>
      <c r="G29" s="2913">
        <v>1.1299999999999999</v>
      </c>
      <c r="H29" s="2887">
        <v>1.0900000000000001</v>
      </c>
      <c r="I29" s="139">
        <v>0.9</v>
      </c>
      <c r="J29" s="2888">
        <v>1</v>
      </c>
      <c r="K29" s="2888">
        <v>0.8</v>
      </c>
      <c r="L29" s="2888">
        <v>0.89</v>
      </c>
      <c r="M29" s="2889">
        <v>0</v>
      </c>
      <c r="N29" s="2888">
        <v>0.79</v>
      </c>
      <c r="O29" s="2890" t="s">
        <v>1724</v>
      </c>
      <c r="P29" s="2880"/>
    </row>
    <row r="30" spans="1:16" s="110" customFormat="1" ht="19.5" customHeight="1" x14ac:dyDescent="0.35">
      <c r="A30" s="2882" t="s">
        <v>406</v>
      </c>
      <c r="B30" s="2918" t="s">
        <v>405</v>
      </c>
      <c r="C30" s="2919" t="s">
        <v>413</v>
      </c>
      <c r="D30" s="2931" t="s">
        <v>407</v>
      </c>
      <c r="E30" s="2932">
        <v>22</v>
      </c>
      <c r="F30" s="2932">
        <v>20</v>
      </c>
      <c r="G30" s="2913">
        <v>0.91</v>
      </c>
      <c r="H30" s="2887">
        <v>0.92</v>
      </c>
      <c r="I30" s="139">
        <v>0.7</v>
      </c>
      <c r="J30" s="2888">
        <v>1</v>
      </c>
      <c r="K30" s="2888">
        <v>0.6</v>
      </c>
      <c r="L30" s="2888">
        <v>0.69</v>
      </c>
      <c r="M30" s="2889">
        <v>0</v>
      </c>
      <c r="N30" s="2888">
        <v>0.59</v>
      </c>
      <c r="O30" s="2934" t="s">
        <v>410</v>
      </c>
      <c r="P30" s="2880"/>
    </row>
    <row r="31" spans="1:16" s="110" customFormat="1" ht="19.5" customHeight="1" x14ac:dyDescent="0.35">
      <c r="A31" s="2930" t="s">
        <v>800</v>
      </c>
      <c r="B31" s="2918" t="s">
        <v>808</v>
      </c>
      <c r="C31" s="2919" t="s">
        <v>811</v>
      </c>
      <c r="D31" s="2931" t="s">
        <v>809</v>
      </c>
      <c r="E31" s="2932">
        <v>15</v>
      </c>
      <c r="F31" s="2932">
        <v>15</v>
      </c>
      <c r="G31" s="2913">
        <v>1</v>
      </c>
      <c r="H31" s="2887">
        <v>1</v>
      </c>
      <c r="I31" s="139">
        <v>1</v>
      </c>
      <c r="J31" s="2888">
        <v>1</v>
      </c>
      <c r="K31" s="2888">
        <v>0.9</v>
      </c>
      <c r="L31" s="2888">
        <v>0.99</v>
      </c>
      <c r="M31" s="2889">
        <v>0</v>
      </c>
      <c r="N31" s="2888">
        <v>0.89</v>
      </c>
      <c r="O31" s="2934" t="s">
        <v>410</v>
      </c>
      <c r="P31" s="2880"/>
    </row>
    <row r="32" spans="1:16" s="110" customFormat="1" ht="19.5" customHeight="1" x14ac:dyDescent="0.35">
      <c r="A32" s="2882" t="s">
        <v>425</v>
      </c>
      <c r="B32" s="2918" t="s">
        <v>424</v>
      </c>
      <c r="C32" s="2919" t="s">
        <v>429</v>
      </c>
      <c r="D32" s="2944" t="s">
        <v>426</v>
      </c>
      <c r="E32" s="2945">
        <v>75724</v>
      </c>
      <c r="F32" s="2945">
        <v>112241</v>
      </c>
      <c r="G32" s="2908">
        <v>0.67469999999999997</v>
      </c>
      <c r="H32" s="2946">
        <v>0.78159999999999996</v>
      </c>
      <c r="I32" s="139">
        <v>0.8</v>
      </c>
      <c r="J32" s="2888">
        <v>1</v>
      </c>
      <c r="K32" s="2888">
        <v>0.6</v>
      </c>
      <c r="L32" s="2888">
        <v>0.79</v>
      </c>
      <c r="M32" s="2889">
        <v>0</v>
      </c>
      <c r="N32" s="2888">
        <v>0.59</v>
      </c>
      <c r="O32" s="2947" t="s">
        <v>428</v>
      </c>
      <c r="P32" s="2880"/>
    </row>
    <row r="33" spans="1:16" s="110" customFormat="1" ht="19.5" customHeight="1" x14ac:dyDescent="0.35">
      <c r="A33" s="2882" t="s">
        <v>436</v>
      </c>
      <c r="B33" s="2918" t="s">
        <v>435</v>
      </c>
      <c r="C33" s="2919" t="s">
        <v>438</v>
      </c>
      <c r="D33" s="2944" t="s">
        <v>426</v>
      </c>
      <c r="E33" s="2945">
        <v>6812</v>
      </c>
      <c r="F33" s="2945">
        <v>11159</v>
      </c>
      <c r="G33" s="2908">
        <v>0.61</v>
      </c>
      <c r="H33" s="2894">
        <v>0.79</v>
      </c>
      <c r="I33" s="139">
        <v>0.8</v>
      </c>
      <c r="J33" s="2888">
        <v>1</v>
      </c>
      <c r="K33" s="2888">
        <v>0.6</v>
      </c>
      <c r="L33" s="2888">
        <v>0.79</v>
      </c>
      <c r="M33" s="2889">
        <v>0</v>
      </c>
      <c r="N33" s="2888">
        <v>0.59</v>
      </c>
      <c r="O33" s="2947" t="s">
        <v>428</v>
      </c>
      <c r="P33" s="2880"/>
    </row>
    <row r="34" spans="1:16" s="110" customFormat="1" ht="19.5" customHeight="1" x14ac:dyDescent="0.35">
      <c r="A34" s="2882" t="s">
        <v>443</v>
      </c>
      <c r="B34" s="2918" t="s">
        <v>442</v>
      </c>
      <c r="C34" s="2919" t="s">
        <v>450</v>
      </c>
      <c r="D34" s="2918" t="s">
        <v>1725</v>
      </c>
      <c r="E34" s="2919">
        <v>61</v>
      </c>
      <c r="F34" s="2919">
        <v>4538</v>
      </c>
      <c r="G34" s="2897">
        <v>1.2999999999999999E-2</v>
      </c>
      <c r="H34" s="2948">
        <v>9.2999999999999999E-2</v>
      </c>
      <c r="I34" s="142" t="s">
        <v>688</v>
      </c>
      <c r="J34" s="19" t="s">
        <v>362</v>
      </c>
      <c r="K34" s="19">
        <v>3.01</v>
      </c>
      <c r="L34" s="19" t="s">
        <v>365</v>
      </c>
      <c r="M34" s="19" t="s">
        <v>686</v>
      </c>
      <c r="N34" s="19" t="s">
        <v>687</v>
      </c>
      <c r="O34" s="2949" t="s">
        <v>1726</v>
      </c>
      <c r="P34" s="2880"/>
    </row>
    <row r="35" spans="1:16" s="110" customFormat="1" ht="19.5" customHeight="1" x14ac:dyDescent="0.35">
      <c r="A35" s="2882" t="s">
        <v>458</v>
      </c>
      <c r="B35" s="2918" t="s">
        <v>689</v>
      </c>
      <c r="C35" s="2919" t="s">
        <v>1727</v>
      </c>
      <c r="D35" s="2920" t="s">
        <v>1728</v>
      </c>
      <c r="E35" s="2919">
        <v>15121</v>
      </c>
      <c r="F35" s="2919">
        <v>17194</v>
      </c>
      <c r="G35" s="2886">
        <v>0.87939999999999996</v>
      </c>
      <c r="H35" s="2950">
        <v>0.76</v>
      </c>
      <c r="I35" s="139">
        <v>0.6</v>
      </c>
      <c r="J35" s="2888">
        <v>1</v>
      </c>
      <c r="K35" s="2888">
        <v>0.31</v>
      </c>
      <c r="L35" s="2888">
        <v>0.59</v>
      </c>
      <c r="M35" s="2889">
        <v>0</v>
      </c>
      <c r="N35" s="2888">
        <v>0.3</v>
      </c>
      <c r="O35" s="2923" t="s">
        <v>1729</v>
      </c>
      <c r="P35" s="2880"/>
    </row>
    <row r="36" spans="1:16" s="110" customFormat="1" ht="19.5" customHeight="1" x14ac:dyDescent="0.35">
      <c r="A36" s="2882" t="s">
        <v>735</v>
      </c>
      <c r="B36" s="2918" t="s">
        <v>801</v>
      </c>
      <c r="C36" s="2919" t="s">
        <v>737</v>
      </c>
      <c r="D36" s="2920" t="s">
        <v>1730</v>
      </c>
      <c r="E36" s="2921">
        <v>4110</v>
      </c>
      <c r="F36" s="2921">
        <v>889</v>
      </c>
      <c r="G36" s="2951">
        <v>4.62</v>
      </c>
      <c r="H36" s="2952">
        <v>3.7</v>
      </c>
      <c r="I36" s="197">
        <v>0</v>
      </c>
      <c r="J36" s="2912">
        <v>3.41</v>
      </c>
      <c r="K36" s="2912">
        <v>3.42</v>
      </c>
      <c r="L36" s="2912">
        <v>3.78</v>
      </c>
      <c r="M36" s="2912">
        <v>3.79</v>
      </c>
      <c r="N36" s="2912">
        <v>4.12</v>
      </c>
      <c r="O36" s="2923" t="s">
        <v>1731</v>
      </c>
      <c r="P36" s="2880"/>
    </row>
    <row r="37" spans="1:16" s="110" customFormat="1" ht="19.5" customHeight="1" x14ac:dyDescent="0.35">
      <c r="A37" s="2882" t="s">
        <v>475</v>
      </c>
      <c r="B37" s="2918" t="s">
        <v>676</v>
      </c>
      <c r="C37" s="2919" t="s">
        <v>480</v>
      </c>
      <c r="D37" s="2920" t="s">
        <v>1732</v>
      </c>
      <c r="E37" s="2921">
        <v>264240</v>
      </c>
      <c r="F37" s="2921">
        <v>889</v>
      </c>
      <c r="G37" s="2924">
        <v>297.23</v>
      </c>
      <c r="H37" s="2898">
        <v>315.33999999999997</v>
      </c>
      <c r="I37" s="142">
        <v>0</v>
      </c>
      <c r="J37" s="19" t="s">
        <v>483</v>
      </c>
      <c r="K37" s="19" t="s">
        <v>483</v>
      </c>
      <c r="L37" s="19" t="s">
        <v>484</v>
      </c>
      <c r="M37" s="19" t="s">
        <v>485</v>
      </c>
      <c r="N37" s="19" t="s">
        <v>486</v>
      </c>
      <c r="O37" s="2923" t="s">
        <v>1733</v>
      </c>
      <c r="P37" s="2880"/>
    </row>
    <row r="38" spans="1:16" s="110" customFormat="1" ht="26" customHeight="1" x14ac:dyDescent="0.35">
      <c r="A38" s="2882" t="s">
        <v>490</v>
      </c>
      <c r="B38" s="2918" t="s">
        <v>802</v>
      </c>
      <c r="C38" s="2919" t="s">
        <v>492</v>
      </c>
      <c r="D38" s="2920" t="s">
        <v>1734</v>
      </c>
      <c r="E38" s="2921">
        <v>51</v>
      </c>
      <c r="F38" s="2921">
        <v>56</v>
      </c>
      <c r="G38" s="2913">
        <v>0.91069999999999995</v>
      </c>
      <c r="H38" s="2925">
        <v>0.88039999999999996</v>
      </c>
      <c r="I38" s="141">
        <v>0.6</v>
      </c>
      <c r="J38" s="2914">
        <v>1</v>
      </c>
      <c r="K38" s="2914">
        <v>0.31</v>
      </c>
      <c r="L38" s="2914">
        <v>0.59</v>
      </c>
      <c r="M38" s="2914">
        <v>0</v>
      </c>
      <c r="N38" s="2914">
        <v>0.3</v>
      </c>
      <c r="O38" s="2923" t="s">
        <v>1735</v>
      </c>
      <c r="P38" s="2880"/>
    </row>
    <row r="39" spans="1:16" s="110" customFormat="1" ht="19.5" customHeight="1" x14ac:dyDescent="0.35">
      <c r="A39" s="2882" t="s">
        <v>496</v>
      </c>
      <c r="B39" s="2918" t="s">
        <v>803</v>
      </c>
      <c r="C39" s="2919" t="s">
        <v>746</v>
      </c>
      <c r="D39" s="2920" t="s">
        <v>1730</v>
      </c>
      <c r="E39" s="2921">
        <v>30</v>
      </c>
      <c r="F39" s="2921">
        <v>2530</v>
      </c>
      <c r="G39" s="2953">
        <v>1.2E-2</v>
      </c>
      <c r="H39" s="2954">
        <v>1.2E-2</v>
      </c>
      <c r="I39" s="142">
        <v>0</v>
      </c>
      <c r="J39" s="19">
        <v>1.8</v>
      </c>
      <c r="K39" s="19">
        <v>1.9</v>
      </c>
      <c r="L39" s="19">
        <v>2.1</v>
      </c>
      <c r="M39" s="19">
        <v>2.2000000000000002</v>
      </c>
      <c r="N39" s="19">
        <v>2.23</v>
      </c>
      <c r="O39" s="2923" t="s">
        <v>1459</v>
      </c>
      <c r="P39" s="2880"/>
    </row>
    <row r="40" spans="1:16" s="110" customFormat="1" ht="19.5" customHeight="1" x14ac:dyDescent="0.35">
      <c r="A40" s="2882" t="s">
        <v>502</v>
      </c>
      <c r="B40" s="2918" t="s">
        <v>691</v>
      </c>
      <c r="C40" s="2919" t="s">
        <v>503</v>
      </c>
      <c r="D40" s="2920" t="s">
        <v>1732</v>
      </c>
      <c r="E40" s="2921">
        <v>23018</v>
      </c>
      <c r="F40" s="2921">
        <v>1267</v>
      </c>
      <c r="G40" s="2924">
        <v>18.170000000000002</v>
      </c>
      <c r="H40" s="2898">
        <v>23.2</v>
      </c>
      <c r="I40" s="142" t="s">
        <v>690</v>
      </c>
      <c r="J40" s="19" t="s">
        <v>692</v>
      </c>
      <c r="K40" s="19" t="s">
        <v>693</v>
      </c>
      <c r="L40" s="19" t="s">
        <v>694</v>
      </c>
      <c r="M40" s="19" t="s">
        <v>695</v>
      </c>
      <c r="N40" s="19" t="s">
        <v>696</v>
      </c>
      <c r="O40" s="2923" t="s">
        <v>1473</v>
      </c>
      <c r="P40" s="2880"/>
    </row>
    <row r="41" spans="1:16" s="110" customFormat="1" ht="19.5" customHeight="1" x14ac:dyDescent="0.35">
      <c r="A41" s="2892" t="s">
        <v>751</v>
      </c>
      <c r="B41" s="2918" t="s">
        <v>750</v>
      </c>
      <c r="C41" s="2919" t="s">
        <v>1518</v>
      </c>
      <c r="D41" s="2920" t="s">
        <v>1736</v>
      </c>
      <c r="E41" s="2921">
        <v>16</v>
      </c>
      <c r="F41" s="2921">
        <v>19</v>
      </c>
      <c r="G41" s="2913">
        <v>0.84</v>
      </c>
      <c r="H41" s="2925">
        <v>0.82</v>
      </c>
      <c r="I41" s="139">
        <v>0.8</v>
      </c>
      <c r="J41" s="2888">
        <v>1</v>
      </c>
      <c r="K41" s="2888">
        <v>0.6</v>
      </c>
      <c r="L41" s="2888">
        <v>0.79</v>
      </c>
      <c r="M41" s="2889">
        <v>0</v>
      </c>
      <c r="N41" s="2888">
        <v>0.59</v>
      </c>
      <c r="O41" s="2923" t="s">
        <v>755</v>
      </c>
      <c r="P41" s="2880"/>
    </row>
    <row r="42" spans="1:16" s="110" customFormat="1" ht="19.5" customHeight="1" x14ac:dyDescent="0.35">
      <c r="A42" s="2892" t="s">
        <v>508</v>
      </c>
      <c r="B42" s="2918" t="s">
        <v>507</v>
      </c>
      <c r="C42" s="2919" t="s">
        <v>513</v>
      </c>
      <c r="D42" s="2902" t="s">
        <v>509</v>
      </c>
      <c r="E42" s="2904">
        <v>9</v>
      </c>
      <c r="F42" s="2904">
        <v>9</v>
      </c>
      <c r="G42" s="2913">
        <v>1</v>
      </c>
      <c r="H42" s="2955">
        <v>0.97</v>
      </c>
      <c r="I42" s="139">
        <v>0.95</v>
      </c>
      <c r="J42" s="2888">
        <v>1</v>
      </c>
      <c r="K42" s="2888">
        <v>0.8</v>
      </c>
      <c r="L42" s="2888">
        <v>0.94</v>
      </c>
      <c r="M42" s="2889">
        <v>0</v>
      </c>
      <c r="N42" s="2888">
        <v>0.79</v>
      </c>
      <c r="O42" s="2895" t="s">
        <v>1737</v>
      </c>
      <c r="P42" s="2880"/>
    </row>
    <row r="43" spans="1:16" s="110" customFormat="1" ht="19.5" customHeight="1" x14ac:dyDescent="0.35">
      <c r="A43" s="2882" t="s">
        <v>523</v>
      </c>
      <c r="B43" s="2918" t="s">
        <v>522</v>
      </c>
      <c r="C43" s="2919" t="s">
        <v>528</v>
      </c>
      <c r="D43" s="2956" t="s">
        <v>1738</v>
      </c>
      <c r="E43" s="2904">
        <v>17767</v>
      </c>
      <c r="F43" s="2904">
        <v>21482</v>
      </c>
      <c r="G43" s="2908">
        <v>0.83</v>
      </c>
      <c r="H43" s="2946">
        <v>0.84489999999999998</v>
      </c>
      <c r="I43" s="139">
        <v>0.9</v>
      </c>
      <c r="J43" s="2888">
        <v>1</v>
      </c>
      <c r="K43" s="2888">
        <v>0.8</v>
      </c>
      <c r="L43" s="2888">
        <v>0.89</v>
      </c>
      <c r="M43" s="2888">
        <v>0.7</v>
      </c>
      <c r="N43" s="2888">
        <v>0.79</v>
      </c>
      <c r="O43" s="2957" t="s">
        <v>527</v>
      </c>
      <c r="P43" s="2880"/>
    </row>
    <row r="44" spans="1:16" s="110" customFormat="1" ht="19.5" customHeight="1" x14ac:dyDescent="0.35">
      <c r="A44" s="2930" t="s">
        <v>536</v>
      </c>
      <c r="B44" s="2918" t="s">
        <v>535</v>
      </c>
      <c r="C44" s="2919" t="s">
        <v>542</v>
      </c>
      <c r="D44" s="2956" t="s">
        <v>1739</v>
      </c>
      <c r="E44" s="2904">
        <v>97</v>
      </c>
      <c r="F44" s="2904">
        <v>35</v>
      </c>
      <c r="G44" s="2958">
        <v>3</v>
      </c>
      <c r="H44" s="2959">
        <v>1.6</v>
      </c>
      <c r="I44" s="142" t="s">
        <v>547</v>
      </c>
      <c r="J44" s="19" t="s">
        <v>548</v>
      </c>
      <c r="K44" s="19" t="s">
        <v>545</v>
      </c>
      <c r="L44" s="19" t="s">
        <v>546</v>
      </c>
      <c r="M44" s="19" t="s">
        <v>543</v>
      </c>
      <c r="N44" s="19" t="s">
        <v>544</v>
      </c>
      <c r="O44" s="2957" t="s">
        <v>541</v>
      </c>
      <c r="P44" s="2880"/>
    </row>
    <row r="45" spans="1:16" s="110" customFormat="1" ht="19.5" customHeight="1" x14ac:dyDescent="0.35">
      <c r="A45" s="2930" t="s">
        <v>553</v>
      </c>
      <c r="B45" s="2918" t="s">
        <v>552</v>
      </c>
      <c r="C45" s="2919" t="s">
        <v>558</v>
      </c>
      <c r="D45" s="2956" t="s">
        <v>1740</v>
      </c>
      <c r="E45" s="2904">
        <v>36</v>
      </c>
      <c r="F45" s="2904">
        <v>21482</v>
      </c>
      <c r="G45" s="2913">
        <v>0</v>
      </c>
      <c r="H45" s="2960">
        <v>2.7000000000000001E-3</v>
      </c>
      <c r="I45" s="143">
        <v>1E-3</v>
      </c>
      <c r="J45" s="2961">
        <v>0.01</v>
      </c>
      <c r="K45" s="2962">
        <v>1.0999999999999999E-2</v>
      </c>
      <c r="L45" s="2961">
        <v>0.02</v>
      </c>
      <c r="M45" s="2962">
        <v>2.1000000000000001E-2</v>
      </c>
      <c r="N45" s="2961">
        <v>0.05</v>
      </c>
      <c r="O45" s="2957" t="s">
        <v>557</v>
      </c>
      <c r="P45" s="2880"/>
    </row>
    <row r="46" spans="1:16" s="110" customFormat="1" ht="19.5" customHeight="1" x14ac:dyDescent="0.35">
      <c r="A46" s="2882" t="s">
        <v>563</v>
      </c>
      <c r="B46" s="2918" t="s">
        <v>562</v>
      </c>
      <c r="C46" s="2919" t="s">
        <v>568</v>
      </c>
      <c r="D46" s="2963" t="s">
        <v>564</v>
      </c>
      <c r="E46" s="2964">
        <v>0.3</v>
      </c>
      <c r="F46" s="2964">
        <v>0.31</v>
      </c>
      <c r="G46" s="2936">
        <v>0.97</v>
      </c>
      <c r="H46" s="2935">
        <v>0.94</v>
      </c>
      <c r="I46" s="139">
        <v>0.96</v>
      </c>
      <c r="J46" s="2888">
        <v>1</v>
      </c>
      <c r="K46" s="2888">
        <v>0.9</v>
      </c>
      <c r="L46" s="2888">
        <v>0.95</v>
      </c>
      <c r="M46" s="2889">
        <v>0</v>
      </c>
      <c r="N46" s="2888">
        <v>0.89</v>
      </c>
      <c r="O46" s="2965" t="s">
        <v>1741</v>
      </c>
      <c r="P46" s="2880"/>
    </row>
    <row r="47" spans="1:16" s="110" customFormat="1" ht="26.5" customHeight="1" x14ac:dyDescent="0.35">
      <c r="A47" s="2882" t="s">
        <v>570</v>
      </c>
      <c r="B47" s="2918" t="s">
        <v>569</v>
      </c>
      <c r="C47" s="2919" t="s">
        <v>1742</v>
      </c>
      <c r="D47" s="2966" t="s">
        <v>1743</v>
      </c>
      <c r="E47" s="2967">
        <v>105</v>
      </c>
      <c r="F47" s="2967">
        <v>105</v>
      </c>
      <c r="G47" s="2936">
        <v>1</v>
      </c>
      <c r="H47" s="2887">
        <v>1</v>
      </c>
      <c r="I47" s="139">
        <v>0.96</v>
      </c>
      <c r="J47" s="2888">
        <v>1</v>
      </c>
      <c r="K47" s="2888">
        <v>0.86</v>
      </c>
      <c r="L47" s="2888">
        <v>0.95</v>
      </c>
      <c r="M47" s="2968">
        <v>0.8</v>
      </c>
      <c r="N47" s="2888">
        <v>0.85</v>
      </c>
      <c r="O47" s="2969" t="s">
        <v>571</v>
      </c>
      <c r="P47" s="2880"/>
    </row>
    <row r="48" spans="1:16" s="110" customFormat="1" ht="19.5" customHeight="1" x14ac:dyDescent="0.35">
      <c r="A48" s="2882" t="s">
        <v>576</v>
      </c>
      <c r="B48" s="2918" t="s">
        <v>804</v>
      </c>
      <c r="C48" s="2919" t="s">
        <v>1744</v>
      </c>
      <c r="D48" s="2966" t="s">
        <v>1745</v>
      </c>
      <c r="E48" s="2967">
        <v>18</v>
      </c>
      <c r="F48" s="2967">
        <v>4</v>
      </c>
      <c r="G48" s="2970">
        <v>4.57</v>
      </c>
      <c r="H48" s="2941">
        <v>4.4400000000000004</v>
      </c>
      <c r="I48" s="142">
        <v>4</v>
      </c>
      <c r="J48" s="19">
        <v>5</v>
      </c>
      <c r="K48" s="19">
        <v>2.6</v>
      </c>
      <c r="L48" s="19">
        <v>3.9</v>
      </c>
      <c r="M48" s="19">
        <v>0</v>
      </c>
      <c r="N48" s="19">
        <v>2.5</v>
      </c>
      <c r="O48" s="2969" t="s">
        <v>581</v>
      </c>
      <c r="P48" s="2880"/>
    </row>
    <row r="49" spans="1:16" s="110" customFormat="1" ht="19.5" customHeight="1" x14ac:dyDescent="0.35">
      <c r="A49" s="2882" t="s">
        <v>588</v>
      </c>
      <c r="B49" s="2918" t="s">
        <v>805</v>
      </c>
      <c r="C49" s="2919" t="s">
        <v>1746</v>
      </c>
      <c r="D49" s="2966" t="s">
        <v>1747</v>
      </c>
      <c r="E49" s="2967">
        <v>36.840000000000003</v>
      </c>
      <c r="F49" s="2967">
        <v>8</v>
      </c>
      <c r="G49" s="2970">
        <v>4.6100000000000003</v>
      </c>
      <c r="H49" s="2941">
        <v>4.6100000000000003</v>
      </c>
      <c r="I49" s="142">
        <v>4</v>
      </c>
      <c r="J49" s="19">
        <v>5</v>
      </c>
      <c r="K49" s="19">
        <v>2.6</v>
      </c>
      <c r="L49" s="19">
        <v>3.9</v>
      </c>
      <c r="M49" s="19">
        <v>0</v>
      </c>
      <c r="N49" s="19">
        <v>2.5</v>
      </c>
      <c r="O49" s="2969" t="s">
        <v>593</v>
      </c>
      <c r="P49" s="2880"/>
    </row>
    <row r="50" spans="1:16" s="110" customFormat="1" ht="19.5" customHeight="1" x14ac:dyDescent="0.35">
      <c r="A50" s="2882" t="s">
        <v>598</v>
      </c>
      <c r="B50" s="2918" t="s">
        <v>806</v>
      </c>
      <c r="C50" s="2919" t="s">
        <v>1748</v>
      </c>
      <c r="D50" s="2966" t="s">
        <v>1749</v>
      </c>
      <c r="E50" s="2967">
        <v>79</v>
      </c>
      <c r="F50" s="2967">
        <v>91</v>
      </c>
      <c r="G50" s="2886">
        <v>0.87</v>
      </c>
      <c r="H50" s="2971">
        <v>0.86460000000000004</v>
      </c>
      <c r="I50" s="139">
        <v>0.2</v>
      </c>
      <c r="J50" s="2888">
        <v>1</v>
      </c>
      <c r="K50" s="2888">
        <v>0.11</v>
      </c>
      <c r="L50" s="2888">
        <v>0.19</v>
      </c>
      <c r="M50" s="2968">
        <v>0</v>
      </c>
      <c r="N50" s="2888">
        <v>0.1</v>
      </c>
      <c r="O50" s="2969" t="s">
        <v>602</v>
      </c>
      <c r="P50" s="2880"/>
    </row>
    <row r="51" spans="1:16" s="110" customFormat="1" ht="15.5" customHeight="1" x14ac:dyDescent="0.35">
      <c r="A51" s="2896" t="s">
        <v>608</v>
      </c>
      <c r="B51" s="2918" t="s">
        <v>607</v>
      </c>
      <c r="C51" s="2919" t="s">
        <v>1687</v>
      </c>
      <c r="D51" s="2956" t="s">
        <v>609</v>
      </c>
      <c r="E51" s="2972">
        <v>42</v>
      </c>
      <c r="F51" s="2972">
        <v>42</v>
      </c>
      <c r="G51" s="2886">
        <v>1</v>
      </c>
      <c r="H51" s="2925">
        <v>1</v>
      </c>
      <c r="I51" s="139">
        <v>0.8</v>
      </c>
      <c r="J51" s="2888">
        <v>1</v>
      </c>
      <c r="K51" s="2888">
        <v>0.61</v>
      </c>
      <c r="L51" s="2888">
        <v>0.79</v>
      </c>
      <c r="M51" s="2889">
        <v>0</v>
      </c>
      <c r="N51" s="2888">
        <v>0.6</v>
      </c>
      <c r="O51" s="2957" t="s">
        <v>613</v>
      </c>
      <c r="P51" s="2880"/>
    </row>
    <row r="52" spans="1:16" s="110" customFormat="1" ht="15.5" customHeight="1" x14ac:dyDescent="0.35">
      <c r="A52" s="2892" t="s">
        <v>627</v>
      </c>
      <c r="B52" s="2918" t="s">
        <v>679</v>
      </c>
      <c r="C52" s="2919" t="s">
        <v>635</v>
      </c>
      <c r="D52" s="2918" t="s">
        <v>1750</v>
      </c>
      <c r="E52" s="2919">
        <v>29</v>
      </c>
      <c r="F52" s="2919">
        <v>31</v>
      </c>
      <c r="G52" s="2886">
        <v>0.94</v>
      </c>
      <c r="H52" s="2887">
        <v>0.94</v>
      </c>
      <c r="I52" s="139">
        <v>0.9</v>
      </c>
      <c r="J52" s="2888">
        <v>1</v>
      </c>
      <c r="K52" s="2888">
        <v>0.8</v>
      </c>
      <c r="L52" s="2973">
        <v>0.89900000000000002</v>
      </c>
      <c r="M52" s="2889">
        <v>0</v>
      </c>
      <c r="N52" s="2973">
        <v>0.79900000000000004</v>
      </c>
      <c r="O52" s="2949" t="s">
        <v>632</v>
      </c>
      <c r="P52" s="2880"/>
    </row>
    <row r="53" spans="1:16" s="110" customFormat="1" ht="15.5" customHeight="1" x14ac:dyDescent="0.35">
      <c r="A53" s="2882" t="s">
        <v>658</v>
      </c>
      <c r="B53" s="2918" t="s">
        <v>657</v>
      </c>
      <c r="C53" s="2919" t="s">
        <v>1751</v>
      </c>
      <c r="D53" s="2918" t="s">
        <v>1752</v>
      </c>
      <c r="E53" s="2919">
        <v>662</v>
      </c>
      <c r="F53" s="2919">
        <v>662</v>
      </c>
      <c r="G53" s="2886">
        <v>1</v>
      </c>
      <c r="H53" s="2887">
        <v>1</v>
      </c>
      <c r="I53" s="139">
        <v>0.95</v>
      </c>
      <c r="J53" s="2888">
        <v>1</v>
      </c>
      <c r="K53" s="2888">
        <v>0.8</v>
      </c>
      <c r="L53" s="2888">
        <v>0.94</v>
      </c>
      <c r="M53" s="2889">
        <v>0</v>
      </c>
      <c r="N53" s="2888">
        <v>0.79</v>
      </c>
      <c r="O53" s="2949" t="s">
        <v>1753</v>
      </c>
      <c r="P53" s="2880"/>
    </row>
    <row r="54" spans="1:16" s="110" customFormat="1" ht="15.5" customHeight="1" x14ac:dyDescent="0.35">
      <c r="A54" s="2882" t="s">
        <v>673</v>
      </c>
      <c r="B54" s="2918" t="s">
        <v>672</v>
      </c>
      <c r="C54" s="2919" t="s">
        <v>1754</v>
      </c>
      <c r="D54" s="2918" t="s">
        <v>1755</v>
      </c>
      <c r="E54" s="2919">
        <v>168</v>
      </c>
      <c r="F54" s="2919">
        <v>168</v>
      </c>
      <c r="G54" s="2886">
        <v>1</v>
      </c>
      <c r="H54" s="2887">
        <v>0.996</v>
      </c>
      <c r="I54" s="139">
        <v>0.95</v>
      </c>
      <c r="J54" s="2888">
        <v>1</v>
      </c>
      <c r="K54" s="2888">
        <v>0.8</v>
      </c>
      <c r="L54" s="2888">
        <v>0.94</v>
      </c>
      <c r="M54" s="2889">
        <v>0</v>
      </c>
      <c r="N54" s="2888">
        <v>0.79</v>
      </c>
      <c r="O54" s="2949" t="s">
        <v>1756</v>
      </c>
      <c r="P54" s="2880"/>
    </row>
    <row r="55" spans="1:16" s="110" customFormat="1" ht="15.5" customHeight="1" thickBot="1" x14ac:dyDescent="0.4">
      <c r="A55" s="2974" t="s">
        <v>894</v>
      </c>
      <c r="B55" s="2975" t="s">
        <v>177</v>
      </c>
      <c r="C55" s="2976" t="s">
        <v>1757</v>
      </c>
      <c r="D55" s="2977" t="s">
        <v>895</v>
      </c>
      <c r="E55" s="2978">
        <v>31</v>
      </c>
      <c r="F55" s="2978">
        <v>31</v>
      </c>
      <c r="G55" s="2979">
        <v>1</v>
      </c>
      <c r="H55" s="2980">
        <v>1.0069999999999999</v>
      </c>
      <c r="I55" s="2981">
        <v>1</v>
      </c>
      <c r="J55" s="2982">
        <v>1.1000000000000001</v>
      </c>
      <c r="K55" s="2982">
        <v>0.9</v>
      </c>
      <c r="L55" s="2982">
        <v>0.99</v>
      </c>
      <c r="M55" s="2983">
        <v>0</v>
      </c>
      <c r="N55" s="2982">
        <v>0.89</v>
      </c>
      <c r="O55" s="2984" t="s">
        <v>180</v>
      </c>
      <c r="P55" s="2880"/>
    </row>
    <row r="56" spans="1:16" s="110" customFormat="1" x14ac:dyDescent="0.35">
      <c r="A56" s="2985"/>
      <c r="B56" s="2986"/>
      <c r="C56" s="2987"/>
      <c r="D56" s="2986"/>
      <c r="E56" s="2988"/>
      <c r="F56" s="2988"/>
      <c r="G56" s="2988"/>
      <c r="H56" s="2988"/>
      <c r="I56" s="2988"/>
      <c r="J56" s="2988"/>
      <c r="K56" s="2988"/>
      <c r="L56" s="2988"/>
      <c r="M56" s="2988"/>
      <c r="N56" s="2988"/>
      <c r="O56" s="2988"/>
    </row>
    <row r="57" spans="1:16" s="110" customFormat="1" x14ac:dyDescent="0.35">
      <c r="A57" s="112"/>
      <c r="B57" s="2989"/>
      <c r="C57" s="2990"/>
      <c r="D57" s="2989"/>
    </row>
    <row r="58" spans="1:16" s="110" customFormat="1" x14ac:dyDescent="0.35">
      <c r="A58" s="112"/>
      <c r="B58" s="2989"/>
      <c r="C58" s="2990"/>
      <c r="D58" s="2989"/>
    </row>
    <row r="59" spans="1:16" s="110" customFormat="1" x14ac:dyDescent="0.35">
      <c r="A59" s="112"/>
      <c r="B59" s="2989"/>
      <c r="C59" s="2990"/>
      <c r="D59" s="2989"/>
    </row>
    <row r="60" spans="1:16" s="110" customFormat="1" x14ac:dyDescent="0.35">
      <c r="A60" s="112"/>
      <c r="B60" s="2989"/>
      <c r="C60" s="2990"/>
      <c r="D60" s="2989"/>
    </row>
    <row r="61" spans="1:16" s="110" customFormat="1" x14ac:dyDescent="0.35">
      <c r="A61" s="112"/>
      <c r="B61" s="2989"/>
      <c r="C61" s="2990"/>
      <c r="D61" s="2989"/>
    </row>
    <row r="62" spans="1:16" s="110" customFormat="1" x14ac:dyDescent="0.35">
      <c r="A62" s="112"/>
      <c r="B62" s="2989"/>
      <c r="C62" s="2990"/>
      <c r="D62" s="2989"/>
    </row>
    <row r="63" spans="1:16" s="110" customFormat="1" x14ac:dyDescent="0.35">
      <c r="A63" s="112"/>
      <c r="B63" s="2989"/>
      <c r="C63" s="2990"/>
      <c r="D63" s="2989"/>
    </row>
    <row r="64" spans="1:16" s="110" customFormat="1" x14ac:dyDescent="0.35">
      <c r="A64" s="112"/>
      <c r="B64" s="2989"/>
      <c r="C64" s="2990"/>
      <c r="D64" s="2989"/>
    </row>
    <row r="65" spans="1:4" s="110" customFormat="1" x14ac:dyDescent="0.35">
      <c r="A65" s="112"/>
      <c r="B65" s="2989"/>
      <c r="C65" s="2990"/>
      <c r="D65" s="2989"/>
    </row>
    <row r="66" spans="1:4" s="110" customFormat="1" x14ac:dyDescent="0.35">
      <c r="A66" s="112"/>
      <c r="B66" s="2989"/>
      <c r="C66" s="2990"/>
      <c r="D66" s="2989"/>
    </row>
    <row r="67" spans="1:4" s="110" customFormat="1" x14ac:dyDescent="0.35">
      <c r="A67" s="112"/>
      <c r="B67" s="2989"/>
      <c r="C67" s="2990"/>
      <c r="D67" s="2989"/>
    </row>
    <row r="68" spans="1:4" s="110" customFormat="1" x14ac:dyDescent="0.35">
      <c r="A68" s="112"/>
      <c r="B68" s="2989"/>
      <c r="C68" s="2990"/>
      <c r="D68" s="2989"/>
    </row>
    <row r="70" spans="1:4" s="110" customFormat="1" x14ac:dyDescent="0.35">
      <c r="A70" s="112"/>
      <c r="B70" s="2989"/>
      <c r="C70" s="2990"/>
      <c r="D70" s="2989"/>
    </row>
    <row r="71" spans="1:4" s="110" customFormat="1" x14ac:dyDescent="0.35">
      <c r="A71" s="112"/>
      <c r="B71" s="2989"/>
      <c r="C71" s="2990"/>
      <c r="D71" s="2989"/>
    </row>
    <row r="72" spans="1:4" s="110" customFormat="1" x14ac:dyDescent="0.35">
      <c r="A72" s="112"/>
      <c r="B72" s="2989"/>
      <c r="C72" s="2990"/>
      <c r="D72" s="2989"/>
    </row>
    <row r="73" spans="1:4" s="110" customFormat="1" x14ac:dyDescent="0.35">
      <c r="A73" s="112"/>
      <c r="B73" s="2989"/>
      <c r="C73" s="2990"/>
      <c r="D73" s="2989"/>
    </row>
    <row r="75" spans="1:4" s="110" customFormat="1" x14ac:dyDescent="0.35">
      <c r="A75" s="112"/>
      <c r="B75" s="2989"/>
      <c r="C75" s="2990"/>
      <c r="D75" s="2989"/>
    </row>
    <row r="76" spans="1:4" s="110" customFormat="1" x14ac:dyDescent="0.35">
      <c r="A76" s="112"/>
      <c r="B76" s="2989"/>
      <c r="C76" s="2990"/>
      <c r="D76" s="2989"/>
    </row>
    <row r="77" spans="1:4" s="110" customFormat="1" x14ac:dyDescent="0.35">
      <c r="A77" s="112"/>
      <c r="B77" s="2989"/>
      <c r="C77" s="2990"/>
      <c r="D77" s="2989"/>
    </row>
    <row r="83" spans="1:4" s="110" customFormat="1" x14ac:dyDescent="0.35">
      <c r="A83" s="112"/>
      <c r="B83" s="2989"/>
      <c r="C83" s="2990"/>
      <c r="D83" s="2989"/>
    </row>
    <row r="84" spans="1:4" s="110" customFormat="1" x14ac:dyDescent="0.35">
      <c r="A84" s="112"/>
      <c r="B84" s="2989"/>
      <c r="C84" s="2990"/>
      <c r="D84" s="2989"/>
    </row>
    <row r="85" spans="1:4" s="110" customFormat="1" x14ac:dyDescent="0.35">
      <c r="A85" s="112"/>
      <c r="B85" s="2989"/>
      <c r="C85" s="2990"/>
      <c r="D85" s="2989"/>
    </row>
    <row r="86" spans="1:4" s="110" customFormat="1" x14ac:dyDescent="0.35">
      <c r="A86" s="112"/>
      <c r="B86" s="2989"/>
      <c r="C86" s="2990"/>
      <c r="D86" s="2989"/>
    </row>
    <row r="87" spans="1:4" s="110" customFormat="1" x14ac:dyDescent="0.35">
      <c r="A87" s="112"/>
      <c r="B87" s="2989"/>
      <c r="C87" s="2990"/>
      <c r="D87" s="2989"/>
    </row>
    <row r="88" spans="1:4" s="110" customFormat="1" x14ac:dyDescent="0.35">
      <c r="A88" s="112"/>
      <c r="B88" s="2989"/>
      <c r="C88" s="2990"/>
      <c r="D88" s="2989"/>
    </row>
  </sheetData>
  <mergeCells count="13">
    <mergeCell ref="G1:G3"/>
    <mergeCell ref="H1:H3"/>
    <mergeCell ref="F1:F3"/>
    <mergeCell ref="K1:N1"/>
    <mergeCell ref="O1:O3"/>
    <mergeCell ref="I2:J2"/>
    <mergeCell ref="K2:L2"/>
    <mergeCell ref="M2:N2"/>
    <mergeCell ref="A1:A3"/>
    <mergeCell ref="B1:B3"/>
    <mergeCell ref="C1:C3"/>
    <mergeCell ref="D1:D3"/>
    <mergeCell ref="E1:E3"/>
  </mergeCells>
  <pageMargins left="0.7" right="0.7" top="0.75" bottom="0.75" header="0.3" footer="0.3"/>
  <pageSetup orientation="portrait" r:id="rId1"/>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56"/>
  <sheetViews>
    <sheetView workbookViewId="0">
      <selection sqref="A1:XFD1048576"/>
    </sheetView>
  </sheetViews>
  <sheetFormatPr baseColWidth="10" defaultColWidth="11.453125" defaultRowHeight="14.5" x14ac:dyDescent="0.35"/>
  <cols>
    <col min="1" max="1" width="10.7265625" style="112" customWidth="1"/>
    <col min="2" max="2" width="32.81640625" style="2989" customWidth="1"/>
    <col min="3" max="3" width="25.7265625" style="2990" hidden="1" customWidth="1"/>
    <col min="4" max="4" width="41.7265625" style="2989" hidden="1" customWidth="1"/>
    <col min="5" max="5" width="9" style="110" customWidth="1"/>
    <col min="6" max="6" width="9.08984375" style="110" customWidth="1"/>
    <col min="7" max="8" width="8.6328125" style="110" customWidth="1"/>
    <col min="9" max="14" width="10.453125" style="110" customWidth="1"/>
    <col min="15" max="15" width="30.1796875" style="110" customWidth="1"/>
    <col min="16" max="16384" width="11.453125" style="110"/>
  </cols>
  <sheetData>
    <row r="1" spans="1:16" s="111" customFormat="1" ht="14.15" customHeight="1" x14ac:dyDescent="0.35">
      <c r="A1" s="2864" t="s">
        <v>1689</v>
      </c>
      <c r="B1" s="2865" t="s">
        <v>1690</v>
      </c>
      <c r="C1" s="2865" t="s">
        <v>1691</v>
      </c>
      <c r="D1" s="2865" t="s">
        <v>187</v>
      </c>
      <c r="E1" s="2866" t="s">
        <v>1692</v>
      </c>
      <c r="F1" s="2866" t="s">
        <v>1693</v>
      </c>
      <c r="G1" s="2866" t="s">
        <v>1694</v>
      </c>
      <c r="H1" s="2867" t="s">
        <v>1695</v>
      </c>
      <c r="I1" s="2868"/>
      <c r="J1" s="2869"/>
      <c r="K1" s="2863"/>
      <c r="L1" s="2863"/>
      <c r="M1" s="2863"/>
      <c r="N1" s="2863"/>
      <c r="O1" s="2870" t="s">
        <v>1696</v>
      </c>
      <c r="P1" s="2871"/>
    </row>
    <row r="2" spans="1:16" ht="14.15" customHeight="1" x14ac:dyDescent="0.35">
      <c r="A2" s="2872"/>
      <c r="B2" s="2873"/>
      <c r="C2" s="2873"/>
      <c r="D2" s="2873"/>
      <c r="E2" s="2874"/>
      <c r="F2" s="2874"/>
      <c r="G2" s="2874"/>
      <c r="H2" s="2875"/>
      <c r="I2" s="2862" t="s">
        <v>37</v>
      </c>
      <c r="J2" s="2876"/>
      <c r="K2" s="2877" t="s">
        <v>36</v>
      </c>
      <c r="L2" s="2877"/>
      <c r="M2" s="2878" t="s">
        <v>35</v>
      </c>
      <c r="N2" s="2878"/>
      <c r="O2" s="2879"/>
      <c r="P2" s="2880"/>
    </row>
    <row r="3" spans="1:16" ht="14.15" customHeight="1" x14ac:dyDescent="0.35">
      <c r="A3" s="2872"/>
      <c r="B3" s="2873"/>
      <c r="C3" s="2873"/>
      <c r="D3" s="2873"/>
      <c r="E3" s="2874"/>
      <c r="F3" s="2874"/>
      <c r="G3" s="2874"/>
      <c r="H3" s="2875"/>
      <c r="I3" s="138" t="s">
        <v>38</v>
      </c>
      <c r="J3" s="2881" t="s">
        <v>39</v>
      </c>
      <c r="K3" s="2881" t="s">
        <v>38</v>
      </c>
      <c r="L3" s="2881" t="s">
        <v>39</v>
      </c>
      <c r="M3" s="2881" t="s">
        <v>38</v>
      </c>
      <c r="N3" s="2881" t="s">
        <v>39</v>
      </c>
      <c r="O3" s="2879"/>
      <c r="P3" s="2880"/>
    </row>
    <row r="4" spans="1:16" ht="21.5" customHeight="1" x14ac:dyDescent="0.35">
      <c r="A4" s="2882" t="s">
        <v>9</v>
      </c>
      <c r="B4" s="2883" t="s">
        <v>6</v>
      </c>
      <c r="C4" s="2884" t="s">
        <v>1697</v>
      </c>
      <c r="D4" s="2883" t="s">
        <v>1698</v>
      </c>
      <c r="E4" s="2885">
        <v>8</v>
      </c>
      <c r="F4" s="2885">
        <v>9</v>
      </c>
      <c r="G4" s="2886">
        <v>0.89</v>
      </c>
      <c r="H4" s="2887">
        <v>0.97</v>
      </c>
      <c r="I4" s="139">
        <v>0.9</v>
      </c>
      <c r="J4" s="2888">
        <v>1</v>
      </c>
      <c r="K4" s="2888">
        <v>0.8</v>
      </c>
      <c r="L4" s="2888">
        <v>0.89</v>
      </c>
      <c r="M4" s="2889">
        <v>0</v>
      </c>
      <c r="N4" s="2888">
        <v>0.79</v>
      </c>
      <c r="O4" s="2890" t="s">
        <v>1699</v>
      </c>
      <c r="P4" s="2880"/>
    </row>
    <row r="5" spans="1:16" ht="21.5" customHeight="1" x14ac:dyDescent="0.35">
      <c r="A5" s="2882" t="s">
        <v>53</v>
      </c>
      <c r="B5" s="2883" t="s">
        <v>797</v>
      </c>
      <c r="C5" s="2891" t="s">
        <v>1700</v>
      </c>
      <c r="D5" s="2883" t="s">
        <v>54</v>
      </c>
      <c r="E5" s="2885">
        <v>100</v>
      </c>
      <c r="F5" s="2885">
        <v>100</v>
      </c>
      <c r="G5" s="2886">
        <v>1</v>
      </c>
      <c r="H5" s="2887">
        <v>0.995</v>
      </c>
      <c r="I5" s="139">
        <v>0.8</v>
      </c>
      <c r="J5" s="2888">
        <v>1</v>
      </c>
      <c r="K5" s="2888">
        <v>0.7</v>
      </c>
      <c r="L5" s="2888">
        <v>0.79</v>
      </c>
      <c r="M5" s="2889">
        <v>0</v>
      </c>
      <c r="N5" s="2888">
        <v>0.69</v>
      </c>
      <c r="O5" s="2890" t="s">
        <v>1701</v>
      </c>
      <c r="P5" s="2880"/>
    </row>
    <row r="6" spans="1:16" ht="25" customHeight="1" x14ac:dyDescent="0.35">
      <c r="A6" s="2892" t="s">
        <v>62</v>
      </c>
      <c r="B6" s="2883" t="s">
        <v>61</v>
      </c>
      <c r="C6" s="2884" t="s">
        <v>70</v>
      </c>
      <c r="D6" s="2883" t="s">
        <v>64</v>
      </c>
      <c r="E6" s="2885">
        <v>3</v>
      </c>
      <c r="F6" s="2885">
        <v>48</v>
      </c>
      <c r="G6" s="2893">
        <v>0.06</v>
      </c>
      <c r="H6" s="2894">
        <v>4.6899999999999997E-2</v>
      </c>
      <c r="I6" s="144">
        <v>0</v>
      </c>
      <c r="J6" s="2889">
        <v>0</v>
      </c>
      <c r="K6" s="2888">
        <v>0.01</v>
      </c>
      <c r="L6" s="2888">
        <v>0.1</v>
      </c>
      <c r="M6" s="2888">
        <v>0.11</v>
      </c>
      <c r="N6" s="2888">
        <v>1</v>
      </c>
      <c r="O6" s="2895" t="s">
        <v>1702</v>
      </c>
      <c r="P6" s="2880"/>
    </row>
    <row r="7" spans="1:16" ht="21.5" customHeight="1" x14ac:dyDescent="0.35">
      <c r="A7" s="2896" t="s">
        <v>73</v>
      </c>
      <c r="B7" s="2883" t="s">
        <v>72</v>
      </c>
      <c r="C7" s="2884" t="s">
        <v>780</v>
      </c>
      <c r="D7" s="2883" t="s">
        <v>777</v>
      </c>
      <c r="E7" s="2885">
        <v>91</v>
      </c>
      <c r="F7" s="2885">
        <v>75</v>
      </c>
      <c r="G7" s="2897">
        <v>1.1399999999999999</v>
      </c>
      <c r="H7" s="2898">
        <v>1.1399999999999999</v>
      </c>
      <c r="I7" s="140" t="s">
        <v>78</v>
      </c>
      <c r="J7" s="2899" t="s">
        <v>79</v>
      </c>
      <c r="K7" s="2900" t="s">
        <v>678</v>
      </c>
      <c r="L7" s="2900" t="s">
        <v>77</v>
      </c>
      <c r="M7" s="2901" t="s">
        <v>76</v>
      </c>
      <c r="N7" s="2900" t="s">
        <v>677</v>
      </c>
      <c r="O7" s="2895" t="s">
        <v>75</v>
      </c>
      <c r="P7" s="2880"/>
    </row>
    <row r="8" spans="1:16" ht="12.5" customHeight="1" x14ac:dyDescent="0.35">
      <c r="A8" s="2896" t="s">
        <v>82</v>
      </c>
      <c r="B8" s="2883" t="s">
        <v>81</v>
      </c>
      <c r="C8" s="2884" t="s">
        <v>85</v>
      </c>
      <c r="D8" s="2902" t="s">
        <v>1703</v>
      </c>
      <c r="E8" s="2903">
        <v>0.46111111111111108</v>
      </c>
      <c r="F8" s="2904">
        <v>75</v>
      </c>
      <c r="G8" s="2905">
        <v>0.36944444444444446</v>
      </c>
      <c r="H8" s="2906">
        <v>0.34236111111111112</v>
      </c>
      <c r="I8" s="140" t="s">
        <v>78</v>
      </c>
      <c r="J8" s="2899" t="s">
        <v>91</v>
      </c>
      <c r="K8" s="2899" t="s">
        <v>89</v>
      </c>
      <c r="L8" s="2899" t="s">
        <v>90</v>
      </c>
      <c r="M8" s="2899" t="s">
        <v>87</v>
      </c>
      <c r="N8" s="2899" t="s">
        <v>88</v>
      </c>
      <c r="O8" s="2907" t="s">
        <v>75</v>
      </c>
      <c r="P8" s="2880"/>
    </row>
    <row r="9" spans="1:16" ht="27" customHeight="1" x14ac:dyDescent="0.35">
      <c r="A9" s="2896" t="s">
        <v>97</v>
      </c>
      <c r="B9" s="2883" t="s">
        <v>96</v>
      </c>
      <c r="C9" s="2884" t="s">
        <v>101</v>
      </c>
      <c r="D9" s="2902" t="s">
        <v>98</v>
      </c>
      <c r="E9" s="2904">
        <v>16</v>
      </c>
      <c r="F9" s="2904">
        <v>1198</v>
      </c>
      <c r="G9" s="2908">
        <v>0.01</v>
      </c>
      <c r="H9" s="2894">
        <v>0.01</v>
      </c>
      <c r="I9" s="2909">
        <v>0</v>
      </c>
      <c r="J9" s="2910">
        <v>0</v>
      </c>
      <c r="K9" s="2888">
        <v>0.01</v>
      </c>
      <c r="L9" s="2888">
        <v>0.1</v>
      </c>
      <c r="M9" s="2888">
        <v>0.11</v>
      </c>
      <c r="N9" s="2888">
        <v>1</v>
      </c>
      <c r="O9" s="2895" t="s">
        <v>1702</v>
      </c>
      <c r="P9" s="2880"/>
    </row>
    <row r="10" spans="1:16" ht="19.5" customHeight="1" x14ac:dyDescent="0.35">
      <c r="A10" s="2896" t="s">
        <v>105</v>
      </c>
      <c r="B10" s="2883" t="s">
        <v>798</v>
      </c>
      <c r="C10" s="2884" t="s">
        <v>111</v>
      </c>
      <c r="D10" s="2902" t="s">
        <v>1704</v>
      </c>
      <c r="E10" s="2904">
        <v>9.6</v>
      </c>
      <c r="F10" s="2904">
        <v>96</v>
      </c>
      <c r="G10" s="2911">
        <v>4.8</v>
      </c>
      <c r="H10" s="2898">
        <v>4.7300000000000004</v>
      </c>
      <c r="I10" s="197" t="s">
        <v>116</v>
      </c>
      <c r="J10" s="2912">
        <v>5</v>
      </c>
      <c r="K10" s="2912" t="s">
        <v>114</v>
      </c>
      <c r="L10" s="2912" t="s">
        <v>115</v>
      </c>
      <c r="M10" s="2912">
        <v>0</v>
      </c>
      <c r="N10" s="2912" t="s">
        <v>113</v>
      </c>
      <c r="O10" s="2895" t="s">
        <v>110</v>
      </c>
      <c r="P10" s="2880"/>
    </row>
    <row r="11" spans="1:16" ht="19.5" customHeight="1" x14ac:dyDescent="0.35">
      <c r="A11" s="2896" t="s">
        <v>119</v>
      </c>
      <c r="B11" s="2883" t="s">
        <v>799</v>
      </c>
      <c r="C11" s="2884" t="s">
        <v>125</v>
      </c>
      <c r="D11" s="2902" t="s">
        <v>1705</v>
      </c>
      <c r="E11" s="2904">
        <v>146</v>
      </c>
      <c r="F11" s="2904">
        <v>157</v>
      </c>
      <c r="G11" s="2913">
        <v>0.93</v>
      </c>
      <c r="H11" s="2894">
        <v>0.91449999999999998</v>
      </c>
      <c r="I11" s="141">
        <v>0.96</v>
      </c>
      <c r="J11" s="2914">
        <v>1</v>
      </c>
      <c r="K11" s="2888">
        <v>0.86</v>
      </c>
      <c r="L11" s="2888">
        <v>0.95</v>
      </c>
      <c r="M11" s="2888">
        <v>0</v>
      </c>
      <c r="N11" s="2888">
        <v>0.85</v>
      </c>
      <c r="O11" s="2895" t="s">
        <v>124</v>
      </c>
      <c r="P11" s="2880"/>
    </row>
    <row r="12" spans="1:16" ht="19.5" customHeight="1" x14ac:dyDescent="0.35">
      <c r="A12" s="2915" t="s">
        <v>680</v>
      </c>
      <c r="B12" s="2883" t="s">
        <v>681</v>
      </c>
      <c r="C12" s="2884" t="s">
        <v>1706</v>
      </c>
      <c r="D12" s="2916" t="s">
        <v>1707</v>
      </c>
      <c r="E12" s="2917">
        <v>12</v>
      </c>
      <c r="F12" s="2917">
        <v>12</v>
      </c>
      <c r="G12" s="2913">
        <v>1</v>
      </c>
      <c r="H12" s="2887">
        <v>0.86360000000000003</v>
      </c>
      <c r="I12" s="141">
        <v>0.8</v>
      </c>
      <c r="J12" s="2914">
        <v>1</v>
      </c>
      <c r="K12" s="2914">
        <v>0.7</v>
      </c>
      <c r="L12" s="2914">
        <v>0.79</v>
      </c>
      <c r="M12" s="2914">
        <v>0</v>
      </c>
      <c r="N12" s="2914">
        <v>0.69</v>
      </c>
      <c r="O12" s="2890" t="s">
        <v>133</v>
      </c>
      <c r="P12" s="2880"/>
    </row>
    <row r="13" spans="1:16" ht="19" customHeight="1" x14ac:dyDescent="0.35">
      <c r="A13" s="2892" t="s">
        <v>143</v>
      </c>
      <c r="B13" s="2918" t="s">
        <v>142</v>
      </c>
      <c r="C13" s="2919" t="s">
        <v>1708</v>
      </c>
      <c r="D13" s="2920" t="s">
        <v>144</v>
      </c>
      <c r="E13" s="2921">
        <v>3475</v>
      </c>
      <c r="F13" s="2921">
        <v>3936</v>
      </c>
      <c r="G13" s="2913">
        <v>0.88</v>
      </c>
      <c r="H13" s="2922">
        <v>0.90529999999999999</v>
      </c>
      <c r="I13" s="141">
        <v>0.6</v>
      </c>
      <c r="J13" s="2914">
        <v>1</v>
      </c>
      <c r="K13" s="2914">
        <v>0.55000000000000004</v>
      </c>
      <c r="L13" s="2914">
        <v>0.59</v>
      </c>
      <c r="M13" s="2914">
        <v>0</v>
      </c>
      <c r="N13" s="2914">
        <v>0.54</v>
      </c>
      <c r="O13" s="2923" t="s">
        <v>147</v>
      </c>
      <c r="P13" s="2880"/>
    </row>
    <row r="14" spans="1:16" ht="19" customHeight="1" x14ac:dyDescent="0.35">
      <c r="A14" s="2882" t="s">
        <v>152</v>
      </c>
      <c r="B14" s="2918" t="s">
        <v>151</v>
      </c>
      <c r="C14" s="2919" t="s">
        <v>157</v>
      </c>
      <c r="D14" s="2920" t="s">
        <v>1709</v>
      </c>
      <c r="E14" s="2921">
        <v>49.63</v>
      </c>
      <c r="F14" s="2921">
        <v>144.28</v>
      </c>
      <c r="G14" s="2913">
        <v>0.34</v>
      </c>
      <c r="H14" s="2887">
        <v>1.1667000000000001</v>
      </c>
      <c r="I14" s="139">
        <v>1</v>
      </c>
      <c r="J14" s="2888">
        <v>1.1000000000000001</v>
      </c>
      <c r="K14" s="2888">
        <v>0.9</v>
      </c>
      <c r="L14" s="2888">
        <v>0.99</v>
      </c>
      <c r="M14" s="2889">
        <v>0</v>
      </c>
      <c r="N14" s="2888">
        <v>0.89</v>
      </c>
      <c r="O14" s="2923" t="s">
        <v>155</v>
      </c>
      <c r="P14" s="2880"/>
    </row>
    <row r="15" spans="1:16" ht="18" customHeight="1" x14ac:dyDescent="0.35">
      <c r="A15" s="2882" t="s">
        <v>190</v>
      </c>
      <c r="B15" s="2918" t="s">
        <v>189</v>
      </c>
      <c r="C15" s="2919" t="s">
        <v>194</v>
      </c>
      <c r="D15" s="2920" t="s">
        <v>191</v>
      </c>
      <c r="E15" s="2921">
        <v>0</v>
      </c>
      <c r="F15" s="2921">
        <v>3.5</v>
      </c>
      <c r="G15" s="2924">
        <v>0</v>
      </c>
      <c r="H15" s="2925">
        <v>1.119</v>
      </c>
      <c r="I15" s="139">
        <v>1</v>
      </c>
      <c r="J15" s="2888">
        <v>1</v>
      </c>
      <c r="K15" s="2888">
        <v>0.9</v>
      </c>
      <c r="L15" s="2888">
        <v>0.99</v>
      </c>
      <c r="M15" s="2889">
        <v>0</v>
      </c>
      <c r="N15" s="2888">
        <v>0.89</v>
      </c>
      <c r="O15" s="2923" t="s">
        <v>155</v>
      </c>
      <c r="P15" s="2880"/>
    </row>
    <row r="16" spans="1:16" ht="15" customHeight="1" x14ac:dyDescent="0.35">
      <c r="A16" s="2882" t="s">
        <v>204</v>
      </c>
      <c r="B16" s="2918" t="s">
        <v>203</v>
      </c>
      <c r="C16" s="2919" t="s">
        <v>1710</v>
      </c>
      <c r="D16" s="2920" t="s">
        <v>205</v>
      </c>
      <c r="E16" s="2921">
        <v>5</v>
      </c>
      <c r="F16" s="2921">
        <v>5</v>
      </c>
      <c r="G16" s="2913">
        <v>1</v>
      </c>
      <c r="H16" s="2887">
        <v>1</v>
      </c>
      <c r="I16" s="139">
        <v>1</v>
      </c>
      <c r="J16" s="2888">
        <v>1.1000000000000001</v>
      </c>
      <c r="K16" s="2888">
        <v>0.9</v>
      </c>
      <c r="L16" s="2888">
        <v>0.99</v>
      </c>
      <c r="M16" s="2889">
        <v>0</v>
      </c>
      <c r="N16" s="2888">
        <v>0.89</v>
      </c>
      <c r="O16" s="2923" t="s">
        <v>208</v>
      </c>
      <c r="P16" s="2880"/>
    </row>
    <row r="17" spans="1:16" ht="15" customHeight="1" x14ac:dyDescent="0.35">
      <c r="A17" s="2882" t="s">
        <v>215</v>
      </c>
      <c r="B17" s="2918" t="s">
        <v>214</v>
      </c>
      <c r="C17" s="2919" t="s">
        <v>219</v>
      </c>
      <c r="D17" s="2920" t="s">
        <v>216</v>
      </c>
      <c r="E17" s="2921">
        <v>12666</v>
      </c>
      <c r="F17" s="2921">
        <v>12600</v>
      </c>
      <c r="G17" s="2913">
        <v>1.01</v>
      </c>
      <c r="H17" s="2925">
        <v>1.0197000000000001</v>
      </c>
      <c r="I17" s="139">
        <v>1</v>
      </c>
      <c r="J17" s="2888">
        <v>1.1000000000000001</v>
      </c>
      <c r="K17" s="2888">
        <v>0.9</v>
      </c>
      <c r="L17" s="2888">
        <v>0.99</v>
      </c>
      <c r="M17" s="2889">
        <v>0</v>
      </c>
      <c r="N17" s="2888">
        <v>0.89</v>
      </c>
      <c r="O17" s="2923" t="s">
        <v>1711</v>
      </c>
      <c r="P17" s="2880"/>
    </row>
    <row r="18" spans="1:16" ht="18.5" customHeight="1" x14ac:dyDescent="0.35">
      <c r="A18" s="2892" t="s">
        <v>224</v>
      </c>
      <c r="B18" s="2918" t="s">
        <v>223</v>
      </c>
      <c r="C18" s="2919" t="s">
        <v>1712</v>
      </c>
      <c r="D18" s="2926" t="s">
        <v>225</v>
      </c>
      <c r="E18" s="2927">
        <v>8449</v>
      </c>
      <c r="F18" s="2927">
        <v>8449</v>
      </c>
      <c r="G18" s="2913">
        <v>1</v>
      </c>
      <c r="H18" s="2887">
        <v>1</v>
      </c>
      <c r="I18" s="139">
        <v>0.95</v>
      </c>
      <c r="J18" s="2888">
        <v>1</v>
      </c>
      <c r="K18" s="2888">
        <v>0.8</v>
      </c>
      <c r="L18" s="2888">
        <v>0.94</v>
      </c>
      <c r="M18" s="2889">
        <v>0</v>
      </c>
      <c r="N18" s="2888">
        <v>0.79</v>
      </c>
      <c r="O18" s="2928" t="s">
        <v>1713</v>
      </c>
      <c r="P18" s="2880"/>
    </row>
    <row r="19" spans="1:16" ht="19" customHeight="1" x14ac:dyDescent="0.35">
      <c r="A19" s="2892" t="s">
        <v>248</v>
      </c>
      <c r="B19" s="2918" t="s">
        <v>247</v>
      </c>
      <c r="C19" s="2919" t="s">
        <v>1714</v>
      </c>
      <c r="D19" s="2926" t="s">
        <v>249</v>
      </c>
      <c r="E19" s="2927">
        <v>2</v>
      </c>
      <c r="F19" s="2927">
        <v>2586</v>
      </c>
      <c r="G19" s="2913">
        <v>1</v>
      </c>
      <c r="H19" s="2887">
        <v>0.99299999999999999</v>
      </c>
      <c r="I19" s="139">
        <v>0.95</v>
      </c>
      <c r="J19" s="2888">
        <v>1</v>
      </c>
      <c r="K19" s="2888">
        <v>0.8</v>
      </c>
      <c r="L19" s="2888">
        <v>0.94</v>
      </c>
      <c r="M19" s="2889">
        <v>0</v>
      </c>
      <c r="N19" s="2888">
        <v>0.79</v>
      </c>
      <c r="O19" s="2928" t="s">
        <v>250</v>
      </c>
      <c r="P19" s="2880"/>
    </row>
    <row r="20" spans="1:16" ht="18" customHeight="1" x14ac:dyDescent="0.35">
      <c r="A20" s="2915" t="s">
        <v>682</v>
      </c>
      <c r="B20" s="2918" t="s">
        <v>258</v>
      </c>
      <c r="C20" s="2919" t="s">
        <v>1715</v>
      </c>
      <c r="D20" s="2926" t="s">
        <v>260</v>
      </c>
      <c r="E20" s="2927">
        <v>2421</v>
      </c>
      <c r="F20" s="2927">
        <v>2507</v>
      </c>
      <c r="G20" s="2913">
        <v>0.96499999999999997</v>
      </c>
      <c r="H20" s="2887">
        <v>0.98899999999999999</v>
      </c>
      <c r="I20" s="141">
        <v>0.9</v>
      </c>
      <c r="J20" s="2914">
        <v>1</v>
      </c>
      <c r="K20" s="2914">
        <v>0.7</v>
      </c>
      <c r="L20" s="2914">
        <v>0.89</v>
      </c>
      <c r="M20" s="2914">
        <v>0</v>
      </c>
      <c r="N20" s="2914">
        <v>0.69</v>
      </c>
      <c r="O20" s="2928" t="s">
        <v>250</v>
      </c>
      <c r="P20" s="2880"/>
    </row>
    <row r="21" spans="1:16" ht="18" customHeight="1" x14ac:dyDescent="0.35">
      <c r="A21" s="2882" t="s">
        <v>265</v>
      </c>
      <c r="B21" s="2918" t="s">
        <v>683</v>
      </c>
      <c r="C21" s="2919" t="s">
        <v>1716</v>
      </c>
      <c r="D21" s="2926" t="s">
        <v>1717</v>
      </c>
      <c r="E21" s="2929">
        <v>0.87409999999999999</v>
      </c>
      <c r="F21" s="2929">
        <v>0.98099999999999998</v>
      </c>
      <c r="G21" s="2913">
        <v>0.87</v>
      </c>
      <c r="H21" s="2887">
        <v>0.95</v>
      </c>
      <c r="I21" s="141">
        <v>0.8</v>
      </c>
      <c r="J21" s="2914">
        <v>1</v>
      </c>
      <c r="K21" s="2914">
        <v>0.7</v>
      </c>
      <c r="L21" s="2914">
        <v>0.79</v>
      </c>
      <c r="M21" s="2914">
        <v>0</v>
      </c>
      <c r="N21" s="2914">
        <v>0.69</v>
      </c>
      <c r="O21" s="2928" t="s">
        <v>1718</v>
      </c>
      <c r="P21" s="2880"/>
    </row>
    <row r="22" spans="1:16" ht="26.5" customHeight="1" x14ac:dyDescent="0.35">
      <c r="A22" s="2882" t="s">
        <v>274</v>
      </c>
      <c r="B22" s="2918" t="s">
        <v>273</v>
      </c>
      <c r="C22" s="2919" t="s">
        <v>1719</v>
      </c>
      <c r="D22" s="2926" t="s">
        <v>276</v>
      </c>
      <c r="E22" s="2927">
        <v>90.7</v>
      </c>
      <c r="F22" s="2927">
        <v>100</v>
      </c>
      <c r="G22" s="2913">
        <v>0.90700000000000003</v>
      </c>
      <c r="H22" s="2887">
        <v>0.85</v>
      </c>
      <c r="I22" s="141">
        <v>0.8</v>
      </c>
      <c r="J22" s="2914">
        <v>1</v>
      </c>
      <c r="K22" s="2914">
        <v>0.7</v>
      </c>
      <c r="L22" s="2914">
        <v>0.79</v>
      </c>
      <c r="M22" s="2914">
        <v>0</v>
      </c>
      <c r="N22" s="2914">
        <v>0.69</v>
      </c>
      <c r="O22" s="2928" t="s">
        <v>1720</v>
      </c>
      <c r="P22" s="2880"/>
    </row>
    <row r="23" spans="1:16" ht="26.5" customHeight="1" x14ac:dyDescent="0.35">
      <c r="A23" s="2930" t="s">
        <v>684</v>
      </c>
      <c r="B23" s="2918" t="s">
        <v>288</v>
      </c>
      <c r="C23" s="2919" t="s">
        <v>295</v>
      </c>
      <c r="D23" s="2931" t="s">
        <v>1721</v>
      </c>
      <c r="E23" s="2932">
        <v>82.4</v>
      </c>
      <c r="F23" s="2932">
        <v>50</v>
      </c>
      <c r="G23" s="2933">
        <v>1.65</v>
      </c>
      <c r="H23" s="2887">
        <v>1.63</v>
      </c>
      <c r="I23" s="141">
        <v>0.41</v>
      </c>
      <c r="J23" s="2914">
        <v>0.5</v>
      </c>
      <c r="K23" s="2914">
        <v>0.31</v>
      </c>
      <c r="L23" s="2914">
        <v>0.4</v>
      </c>
      <c r="M23" s="2914">
        <v>0</v>
      </c>
      <c r="N23" s="2914">
        <v>0.3</v>
      </c>
      <c r="O23" s="2934" t="s">
        <v>292</v>
      </c>
      <c r="P23" s="2880"/>
    </row>
    <row r="24" spans="1:16" ht="26.5" customHeight="1" x14ac:dyDescent="0.35">
      <c r="A24" s="2930" t="s">
        <v>307</v>
      </c>
      <c r="B24" s="2918" t="s">
        <v>306</v>
      </c>
      <c r="C24" s="2919" t="s">
        <v>313</v>
      </c>
      <c r="D24" s="2931" t="s">
        <v>308</v>
      </c>
      <c r="E24" s="2932">
        <v>143</v>
      </c>
      <c r="F24" s="2932">
        <v>152</v>
      </c>
      <c r="G24" s="2933">
        <v>0.94079999999999997</v>
      </c>
      <c r="H24" s="2935">
        <v>0.86</v>
      </c>
      <c r="I24" s="139">
        <v>0.9</v>
      </c>
      <c r="J24" s="2888">
        <v>1</v>
      </c>
      <c r="K24" s="2888">
        <v>0.8</v>
      </c>
      <c r="L24" s="2888">
        <v>0.89</v>
      </c>
      <c r="M24" s="2889">
        <v>0</v>
      </c>
      <c r="N24" s="2888">
        <v>0.79</v>
      </c>
      <c r="O24" s="2934" t="s">
        <v>311</v>
      </c>
      <c r="P24" s="2880"/>
    </row>
    <row r="25" spans="1:16" ht="18.5" customHeight="1" x14ac:dyDescent="0.35">
      <c r="A25" s="2892" t="s">
        <v>321</v>
      </c>
      <c r="B25" s="2883" t="s">
        <v>320</v>
      </c>
      <c r="C25" s="2884" t="s">
        <v>329</v>
      </c>
      <c r="D25" s="2883" t="s">
        <v>322</v>
      </c>
      <c r="E25" s="2885">
        <v>98.65</v>
      </c>
      <c r="F25" s="2885">
        <v>101.42</v>
      </c>
      <c r="G25" s="2936">
        <v>0.95</v>
      </c>
      <c r="H25" s="2887">
        <v>1.02</v>
      </c>
      <c r="I25" s="139">
        <v>0.96</v>
      </c>
      <c r="J25" s="2888">
        <v>1</v>
      </c>
      <c r="K25" s="2888">
        <v>0.85</v>
      </c>
      <c r="L25" s="2888">
        <v>0.95</v>
      </c>
      <c r="M25" s="2889">
        <v>0</v>
      </c>
      <c r="N25" s="2888">
        <v>0.84</v>
      </c>
      <c r="O25" s="2937" t="s">
        <v>326</v>
      </c>
      <c r="P25" s="2880"/>
    </row>
    <row r="26" spans="1:16" ht="18.5" customHeight="1" x14ac:dyDescent="0.35">
      <c r="A26" s="2882" t="s">
        <v>355</v>
      </c>
      <c r="B26" s="2883" t="s">
        <v>354</v>
      </c>
      <c r="C26" s="2884" t="s">
        <v>1722</v>
      </c>
      <c r="D26" s="2938" t="s">
        <v>356</v>
      </c>
      <c r="E26" s="2939">
        <v>1866</v>
      </c>
      <c r="F26" s="2939">
        <v>406</v>
      </c>
      <c r="G26" s="2940">
        <v>4.5</v>
      </c>
      <c r="H26" s="2941">
        <v>4.4400000000000004</v>
      </c>
      <c r="I26" s="142" t="s">
        <v>364</v>
      </c>
      <c r="J26" s="19" t="s">
        <v>365</v>
      </c>
      <c r="K26" s="19" t="s">
        <v>362</v>
      </c>
      <c r="L26" s="19" t="s">
        <v>363</v>
      </c>
      <c r="M26" s="19" t="s">
        <v>361</v>
      </c>
      <c r="N26" s="19" t="s">
        <v>113</v>
      </c>
      <c r="O26" s="2937" t="s">
        <v>360</v>
      </c>
      <c r="P26" s="2880"/>
    </row>
    <row r="27" spans="1:16" ht="15" customHeight="1" x14ac:dyDescent="0.35">
      <c r="A27" s="2892" t="s">
        <v>375</v>
      </c>
      <c r="B27" s="2883" t="s">
        <v>374</v>
      </c>
      <c r="C27" s="2884" t="s">
        <v>381</v>
      </c>
      <c r="D27" s="2902" t="s">
        <v>376</v>
      </c>
      <c r="E27" s="2904">
        <v>1.94</v>
      </c>
      <c r="F27" s="2904">
        <v>5</v>
      </c>
      <c r="G27" s="2942">
        <v>0.97</v>
      </c>
      <c r="H27" s="2887">
        <v>1.0185999999999999</v>
      </c>
      <c r="I27" s="139">
        <v>0.96</v>
      </c>
      <c r="J27" s="2888">
        <v>1</v>
      </c>
      <c r="K27" s="2888">
        <v>0.85</v>
      </c>
      <c r="L27" s="2888">
        <v>0.95</v>
      </c>
      <c r="M27" s="2889">
        <v>0</v>
      </c>
      <c r="N27" s="2888">
        <v>0.84</v>
      </c>
      <c r="O27" s="2943" t="s">
        <v>379</v>
      </c>
      <c r="P27" s="2880"/>
    </row>
    <row r="28" spans="1:16" ht="15" customHeight="1" x14ac:dyDescent="0.35">
      <c r="A28" s="2892" t="s">
        <v>387</v>
      </c>
      <c r="B28" s="2883" t="s">
        <v>386</v>
      </c>
      <c r="C28" s="2884" t="s">
        <v>391</v>
      </c>
      <c r="D28" s="2916" t="s">
        <v>388</v>
      </c>
      <c r="E28" s="2917">
        <v>3948</v>
      </c>
      <c r="F28" s="2917">
        <v>3200</v>
      </c>
      <c r="G28" s="2913">
        <v>1.29</v>
      </c>
      <c r="H28" s="2887">
        <v>1.0163</v>
      </c>
      <c r="I28" s="139">
        <v>0.96</v>
      </c>
      <c r="J28" s="2888">
        <v>1</v>
      </c>
      <c r="K28" s="2888">
        <v>0.85</v>
      </c>
      <c r="L28" s="2888">
        <v>0.95</v>
      </c>
      <c r="M28" s="2889">
        <v>0</v>
      </c>
      <c r="N28" s="2888">
        <v>0.84</v>
      </c>
      <c r="O28" s="2943" t="s">
        <v>379</v>
      </c>
      <c r="P28" s="2880"/>
    </row>
    <row r="29" spans="1:16" ht="19.5" customHeight="1" x14ac:dyDescent="0.35">
      <c r="A29" s="2882" t="s">
        <v>396</v>
      </c>
      <c r="B29" s="2883" t="s">
        <v>395</v>
      </c>
      <c r="C29" s="2884" t="s">
        <v>1723</v>
      </c>
      <c r="D29" s="2916" t="s">
        <v>397</v>
      </c>
      <c r="E29" s="2917">
        <v>45</v>
      </c>
      <c r="F29" s="2917">
        <v>40</v>
      </c>
      <c r="G29" s="2913">
        <v>1.1299999999999999</v>
      </c>
      <c r="H29" s="2887">
        <v>1.0900000000000001</v>
      </c>
      <c r="I29" s="139">
        <v>0.9</v>
      </c>
      <c r="J29" s="2888">
        <v>1</v>
      </c>
      <c r="K29" s="2888">
        <v>0.8</v>
      </c>
      <c r="L29" s="2888">
        <v>0.89</v>
      </c>
      <c r="M29" s="2889">
        <v>0</v>
      </c>
      <c r="N29" s="2888">
        <v>0.79</v>
      </c>
      <c r="O29" s="2890" t="s">
        <v>1724</v>
      </c>
      <c r="P29" s="2880"/>
    </row>
    <row r="30" spans="1:16" ht="19.5" customHeight="1" x14ac:dyDescent="0.35">
      <c r="A30" s="2882" t="s">
        <v>406</v>
      </c>
      <c r="B30" s="2918" t="s">
        <v>405</v>
      </c>
      <c r="C30" s="2919" t="s">
        <v>413</v>
      </c>
      <c r="D30" s="2931" t="s">
        <v>407</v>
      </c>
      <c r="E30" s="2932">
        <v>22</v>
      </c>
      <c r="F30" s="2932">
        <v>20</v>
      </c>
      <c r="G30" s="2913">
        <v>0.91</v>
      </c>
      <c r="H30" s="2887">
        <v>0.92</v>
      </c>
      <c r="I30" s="139">
        <v>0.7</v>
      </c>
      <c r="J30" s="2888">
        <v>1</v>
      </c>
      <c r="K30" s="2888">
        <v>0.6</v>
      </c>
      <c r="L30" s="2888">
        <v>0.69</v>
      </c>
      <c r="M30" s="2889">
        <v>0</v>
      </c>
      <c r="N30" s="2888">
        <v>0.59</v>
      </c>
      <c r="O30" s="2934" t="s">
        <v>410</v>
      </c>
      <c r="P30" s="2880"/>
    </row>
    <row r="31" spans="1:16" ht="19.5" customHeight="1" x14ac:dyDescent="0.35">
      <c r="A31" s="2930" t="s">
        <v>800</v>
      </c>
      <c r="B31" s="2918" t="s">
        <v>808</v>
      </c>
      <c r="C31" s="2919" t="s">
        <v>811</v>
      </c>
      <c r="D31" s="2931" t="s">
        <v>809</v>
      </c>
      <c r="E31" s="2932">
        <v>15</v>
      </c>
      <c r="F31" s="2932">
        <v>15</v>
      </c>
      <c r="G31" s="2913">
        <v>1</v>
      </c>
      <c r="H31" s="2887">
        <v>1</v>
      </c>
      <c r="I31" s="139">
        <v>1</v>
      </c>
      <c r="J31" s="2888">
        <v>1</v>
      </c>
      <c r="K31" s="2888">
        <v>0.9</v>
      </c>
      <c r="L31" s="2888">
        <v>0.99</v>
      </c>
      <c r="M31" s="2889">
        <v>0</v>
      </c>
      <c r="N31" s="2888">
        <v>0.89</v>
      </c>
      <c r="O31" s="2934" t="s">
        <v>410</v>
      </c>
      <c r="P31" s="2880"/>
    </row>
    <row r="32" spans="1:16" ht="19.5" customHeight="1" x14ac:dyDescent="0.35">
      <c r="A32" s="2882" t="s">
        <v>425</v>
      </c>
      <c r="B32" s="2918" t="s">
        <v>424</v>
      </c>
      <c r="C32" s="2919" t="s">
        <v>429</v>
      </c>
      <c r="D32" s="2944" t="s">
        <v>426</v>
      </c>
      <c r="E32" s="2945">
        <v>75724</v>
      </c>
      <c r="F32" s="2945">
        <v>112241</v>
      </c>
      <c r="G32" s="2908">
        <v>0.67469999999999997</v>
      </c>
      <c r="H32" s="2946">
        <v>0.78159999999999996</v>
      </c>
      <c r="I32" s="139">
        <v>0.8</v>
      </c>
      <c r="J32" s="2888">
        <v>1</v>
      </c>
      <c r="K32" s="2888">
        <v>0.6</v>
      </c>
      <c r="L32" s="2888">
        <v>0.79</v>
      </c>
      <c r="M32" s="2889">
        <v>0</v>
      </c>
      <c r="N32" s="2888">
        <v>0.59</v>
      </c>
      <c r="O32" s="2947" t="s">
        <v>428</v>
      </c>
      <c r="P32" s="2880"/>
    </row>
    <row r="33" spans="1:16" ht="19.5" customHeight="1" x14ac:dyDescent="0.35">
      <c r="A33" s="2882" t="s">
        <v>436</v>
      </c>
      <c r="B33" s="2918" t="s">
        <v>435</v>
      </c>
      <c r="C33" s="2919" t="s">
        <v>438</v>
      </c>
      <c r="D33" s="2944" t="s">
        <v>426</v>
      </c>
      <c r="E33" s="2945">
        <v>6812</v>
      </c>
      <c r="F33" s="2945">
        <v>11159</v>
      </c>
      <c r="G33" s="2908">
        <v>0.61</v>
      </c>
      <c r="H33" s="2894">
        <v>0.79</v>
      </c>
      <c r="I33" s="139">
        <v>0.8</v>
      </c>
      <c r="J33" s="2888">
        <v>1</v>
      </c>
      <c r="K33" s="2888">
        <v>0.6</v>
      </c>
      <c r="L33" s="2888">
        <v>0.79</v>
      </c>
      <c r="M33" s="2889">
        <v>0</v>
      </c>
      <c r="N33" s="2888">
        <v>0.59</v>
      </c>
      <c r="O33" s="2947" t="s">
        <v>428</v>
      </c>
      <c r="P33" s="2880"/>
    </row>
    <row r="34" spans="1:16" ht="19.5" customHeight="1" x14ac:dyDescent="0.35">
      <c r="A34" s="2882" t="s">
        <v>443</v>
      </c>
      <c r="B34" s="2918" t="s">
        <v>442</v>
      </c>
      <c r="C34" s="2919" t="s">
        <v>450</v>
      </c>
      <c r="D34" s="2918" t="s">
        <v>1725</v>
      </c>
      <c r="E34" s="2919">
        <v>61</v>
      </c>
      <c r="F34" s="2919">
        <v>4538</v>
      </c>
      <c r="G34" s="2897">
        <v>1.2999999999999999E-2</v>
      </c>
      <c r="H34" s="2948">
        <v>9.2999999999999999E-2</v>
      </c>
      <c r="I34" s="142" t="s">
        <v>688</v>
      </c>
      <c r="J34" s="19" t="s">
        <v>362</v>
      </c>
      <c r="K34" s="19">
        <v>3.01</v>
      </c>
      <c r="L34" s="19" t="s">
        <v>365</v>
      </c>
      <c r="M34" s="19" t="s">
        <v>686</v>
      </c>
      <c r="N34" s="19" t="s">
        <v>687</v>
      </c>
      <c r="O34" s="2949" t="s">
        <v>1726</v>
      </c>
      <c r="P34" s="2880"/>
    </row>
    <row r="35" spans="1:16" ht="19.5" customHeight="1" x14ac:dyDescent="0.35">
      <c r="A35" s="2882" t="s">
        <v>458</v>
      </c>
      <c r="B35" s="2918" t="s">
        <v>689</v>
      </c>
      <c r="C35" s="2919" t="s">
        <v>1727</v>
      </c>
      <c r="D35" s="2920" t="s">
        <v>1728</v>
      </c>
      <c r="E35" s="2919">
        <v>15121</v>
      </c>
      <c r="F35" s="2919">
        <v>17194</v>
      </c>
      <c r="G35" s="2886">
        <v>0.87939999999999996</v>
      </c>
      <c r="H35" s="2950">
        <v>0.76</v>
      </c>
      <c r="I35" s="139">
        <v>0.6</v>
      </c>
      <c r="J35" s="2888">
        <v>1</v>
      </c>
      <c r="K35" s="2888">
        <v>0.31</v>
      </c>
      <c r="L35" s="2888">
        <v>0.59</v>
      </c>
      <c r="M35" s="2889">
        <v>0</v>
      </c>
      <c r="N35" s="2888">
        <v>0.3</v>
      </c>
      <c r="O35" s="2923" t="s">
        <v>1729</v>
      </c>
      <c r="P35" s="2880"/>
    </row>
    <row r="36" spans="1:16" ht="19.5" customHeight="1" x14ac:dyDescent="0.35">
      <c r="A36" s="2882" t="s">
        <v>735</v>
      </c>
      <c r="B36" s="2918" t="s">
        <v>801</v>
      </c>
      <c r="C36" s="2919" t="s">
        <v>737</v>
      </c>
      <c r="D36" s="2920" t="s">
        <v>1730</v>
      </c>
      <c r="E36" s="2921">
        <v>4110</v>
      </c>
      <c r="F36" s="2921">
        <v>889</v>
      </c>
      <c r="G36" s="2951">
        <v>4.62</v>
      </c>
      <c r="H36" s="2952">
        <v>3.7</v>
      </c>
      <c r="I36" s="197">
        <v>0</v>
      </c>
      <c r="J36" s="2912">
        <v>3.41</v>
      </c>
      <c r="K36" s="2912">
        <v>3.42</v>
      </c>
      <c r="L36" s="2912">
        <v>3.78</v>
      </c>
      <c r="M36" s="2912">
        <v>3.79</v>
      </c>
      <c r="N36" s="2912">
        <v>4.12</v>
      </c>
      <c r="O36" s="2923" t="s">
        <v>1731</v>
      </c>
      <c r="P36" s="2880"/>
    </row>
    <row r="37" spans="1:16" ht="19.5" customHeight="1" x14ac:dyDescent="0.35">
      <c r="A37" s="2882" t="s">
        <v>475</v>
      </c>
      <c r="B37" s="2918" t="s">
        <v>676</v>
      </c>
      <c r="C37" s="2919" t="s">
        <v>480</v>
      </c>
      <c r="D37" s="2920" t="s">
        <v>1732</v>
      </c>
      <c r="E37" s="2921">
        <v>264240</v>
      </c>
      <c r="F37" s="2921">
        <v>889</v>
      </c>
      <c r="G37" s="2924">
        <v>297.23</v>
      </c>
      <c r="H37" s="2898">
        <v>315.33999999999997</v>
      </c>
      <c r="I37" s="142">
        <v>0</v>
      </c>
      <c r="J37" s="19" t="s">
        <v>483</v>
      </c>
      <c r="K37" s="19" t="s">
        <v>483</v>
      </c>
      <c r="L37" s="19" t="s">
        <v>484</v>
      </c>
      <c r="M37" s="19" t="s">
        <v>485</v>
      </c>
      <c r="N37" s="19" t="s">
        <v>486</v>
      </c>
      <c r="O37" s="2923" t="s">
        <v>1733</v>
      </c>
      <c r="P37" s="2880"/>
    </row>
    <row r="38" spans="1:16" ht="26" customHeight="1" x14ac:dyDescent="0.35">
      <c r="A38" s="2882" t="s">
        <v>490</v>
      </c>
      <c r="B38" s="2918" t="s">
        <v>802</v>
      </c>
      <c r="C38" s="2919" t="s">
        <v>492</v>
      </c>
      <c r="D38" s="2920" t="s">
        <v>1734</v>
      </c>
      <c r="E38" s="2921">
        <v>51</v>
      </c>
      <c r="F38" s="2921">
        <v>56</v>
      </c>
      <c r="G38" s="2913">
        <v>0.91069999999999995</v>
      </c>
      <c r="H38" s="2925">
        <v>0.88039999999999996</v>
      </c>
      <c r="I38" s="141">
        <v>0.6</v>
      </c>
      <c r="J38" s="2914">
        <v>1</v>
      </c>
      <c r="K38" s="2914">
        <v>0.31</v>
      </c>
      <c r="L38" s="2914">
        <v>0.59</v>
      </c>
      <c r="M38" s="2914">
        <v>0</v>
      </c>
      <c r="N38" s="2914">
        <v>0.3</v>
      </c>
      <c r="O38" s="2923" t="s">
        <v>1735</v>
      </c>
      <c r="P38" s="2880"/>
    </row>
    <row r="39" spans="1:16" ht="19.5" customHeight="1" x14ac:dyDescent="0.35">
      <c r="A39" s="2882" t="s">
        <v>496</v>
      </c>
      <c r="B39" s="2918" t="s">
        <v>803</v>
      </c>
      <c r="C39" s="2919" t="s">
        <v>746</v>
      </c>
      <c r="D39" s="2920" t="s">
        <v>1730</v>
      </c>
      <c r="E39" s="2921">
        <v>30</v>
      </c>
      <c r="F39" s="2921">
        <v>2530</v>
      </c>
      <c r="G39" s="2953">
        <v>1.2E-2</v>
      </c>
      <c r="H39" s="2954">
        <v>1.2E-2</v>
      </c>
      <c r="I39" s="142">
        <v>0</v>
      </c>
      <c r="J39" s="19">
        <v>1.8</v>
      </c>
      <c r="K39" s="19">
        <v>1.9</v>
      </c>
      <c r="L39" s="19">
        <v>2.1</v>
      </c>
      <c r="M39" s="19">
        <v>2.2000000000000002</v>
      </c>
      <c r="N39" s="19">
        <v>2.23</v>
      </c>
      <c r="O39" s="2923" t="s">
        <v>1459</v>
      </c>
      <c r="P39" s="2880"/>
    </row>
    <row r="40" spans="1:16" ht="19.5" customHeight="1" x14ac:dyDescent="0.35">
      <c r="A40" s="2882" t="s">
        <v>502</v>
      </c>
      <c r="B40" s="2918" t="s">
        <v>691</v>
      </c>
      <c r="C40" s="2919" t="s">
        <v>503</v>
      </c>
      <c r="D40" s="2920" t="s">
        <v>1732</v>
      </c>
      <c r="E40" s="2921">
        <v>23018</v>
      </c>
      <c r="F40" s="2921">
        <v>1267</v>
      </c>
      <c r="G40" s="2924">
        <v>18.170000000000002</v>
      </c>
      <c r="H40" s="2898">
        <v>23.2</v>
      </c>
      <c r="I40" s="142" t="s">
        <v>690</v>
      </c>
      <c r="J40" s="19" t="s">
        <v>692</v>
      </c>
      <c r="K40" s="19" t="s">
        <v>693</v>
      </c>
      <c r="L40" s="19" t="s">
        <v>694</v>
      </c>
      <c r="M40" s="19" t="s">
        <v>695</v>
      </c>
      <c r="N40" s="19" t="s">
        <v>696</v>
      </c>
      <c r="O40" s="2923" t="s">
        <v>1473</v>
      </c>
      <c r="P40" s="2880"/>
    </row>
    <row r="41" spans="1:16" ht="19.5" customHeight="1" x14ac:dyDescent="0.35">
      <c r="A41" s="2892" t="s">
        <v>751</v>
      </c>
      <c r="B41" s="2918" t="s">
        <v>750</v>
      </c>
      <c r="C41" s="2919" t="s">
        <v>1518</v>
      </c>
      <c r="D41" s="2920" t="s">
        <v>1736</v>
      </c>
      <c r="E41" s="2921">
        <v>16</v>
      </c>
      <c r="F41" s="2921">
        <v>19</v>
      </c>
      <c r="G41" s="2913">
        <v>0.84</v>
      </c>
      <c r="H41" s="2925">
        <v>0.82</v>
      </c>
      <c r="I41" s="139">
        <v>0.8</v>
      </c>
      <c r="J41" s="2888">
        <v>1</v>
      </c>
      <c r="K41" s="2888">
        <v>0.6</v>
      </c>
      <c r="L41" s="2888">
        <v>0.79</v>
      </c>
      <c r="M41" s="2889">
        <v>0</v>
      </c>
      <c r="N41" s="2888">
        <v>0.59</v>
      </c>
      <c r="O41" s="2923" t="s">
        <v>755</v>
      </c>
      <c r="P41" s="2880"/>
    </row>
    <row r="42" spans="1:16" ht="19.5" customHeight="1" x14ac:dyDescent="0.35">
      <c r="A42" s="2892" t="s">
        <v>508</v>
      </c>
      <c r="B42" s="2918" t="s">
        <v>507</v>
      </c>
      <c r="C42" s="2919" t="s">
        <v>513</v>
      </c>
      <c r="D42" s="2902" t="s">
        <v>509</v>
      </c>
      <c r="E42" s="2904">
        <v>9</v>
      </c>
      <c r="F42" s="2904">
        <v>9</v>
      </c>
      <c r="G42" s="2913">
        <v>1</v>
      </c>
      <c r="H42" s="2955">
        <v>0.97</v>
      </c>
      <c r="I42" s="139">
        <v>0.95</v>
      </c>
      <c r="J42" s="2888">
        <v>1</v>
      </c>
      <c r="K42" s="2888">
        <v>0.8</v>
      </c>
      <c r="L42" s="2888">
        <v>0.94</v>
      </c>
      <c r="M42" s="2889">
        <v>0</v>
      </c>
      <c r="N42" s="2888">
        <v>0.79</v>
      </c>
      <c r="O42" s="2895" t="s">
        <v>1737</v>
      </c>
      <c r="P42" s="2880"/>
    </row>
    <row r="43" spans="1:16" ht="19.5" customHeight="1" x14ac:dyDescent="0.35">
      <c r="A43" s="2882" t="s">
        <v>523</v>
      </c>
      <c r="B43" s="2918" t="s">
        <v>522</v>
      </c>
      <c r="C43" s="2919" t="s">
        <v>528</v>
      </c>
      <c r="D43" s="2956" t="s">
        <v>1738</v>
      </c>
      <c r="E43" s="2904">
        <v>17767</v>
      </c>
      <c r="F43" s="2904">
        <v>21482</v>
      </c>
      <c r="G43" s="2908">
        <v>0.83</v>
      </c>
      <c r="H43" s="2946">
        <v>0.84489999999999998</v>
      </c>
      <c r="I43" s="139">
        <v>0.9</v>
      </c>
      <c r="J43" s="2888">
        <v>1</v>
      </c>
      <c r="K43" s="2888">
        <v>0.8</v>
      </c>
      <c r="L43" s="2888">
        <v>0.89</v>
      </c>
      <c r="M43" s="2888">
        <v>0.7</v>
      </c>
      <c r="N43" s="2888">
        <v>0.79</v>
      </c>
      <c r="O43" s="2957" t="s">
        <v>527</v>
      </c>
      <c r="P43" s="2880"/>
    </row>
    <row r="44" spans="1:16" ht="19.5" customHeight="1" x14ac:dyDescent="0.35">
      <c r="A44" s="2930" t="s">
        <v>536</v>
      </c>
      <c r="B44" s="2918" t="s">
        <v>535</v>
      </c>
      <c r="C44" s="2919" t="s">
        <v>542</v>
      </c>
      <c r="D44" s="2956" t="s">
        <v>1739</v>
      </c>
      <c r="E44" s="2904">
        <v>97</v>
      </c>
      <c r="F44" s="2904">
        <v>35</v>
      </c>
      <c r="G44" s="2958">
        <v>3</v>
      </c>
      <c r="H44" s="2959">
        <v>1.6</v>
      </c>
      <c r="I44" s="142" t="s">
        <v>547</v>
      </c>
      <c r="J44" s="19" t="s">
        <v>548</v>
      </c>
      <c r="K44" s="19" t="s">
        <v>545</v>
      </c>
      <c r="L44" s="19" t="s">
        <v>546</v>
      </c>
      <c r="M44" s="19" t="s">
        <v>543</v>
      </c>
      <c r="N44" s="19" t="s">
        <v>544</v>
      </c>
      <c r="O44" s="2957" t="s">
        <v>541</v>
      </c>
      <c r="P44" s="2880"/>
    </row>
    <row r="45" spans="1:16" ht="19.5" customHeight="1" x14ac:dyDescent="0.35">
      <c r="A45" s="2930" t="s">
        <v>553</v>
      </c>
      <c r="B45" s="2918" t="s">
        <v>552</v>
      </c>
      <c r="C45" s="2919" t="s">
        <v>558</v>
      </c>
      <c r="D45" s="2956" t="s">
        <v>1740</v>
      </c>
      <c r="E45" s="2904">
        <v>36</v>
      </c>
      <c r="F45" s="2904">
        <v>21482</v>
      </c>
      <c r="G45" s="2913">
        <v>0</v>
      </c>
      <c r="H45" s="2960">
        <v>2.7000000000000001E-3</v>
      </c>
      <c r="I45" s="143">
        <v>1E-3</v>
      </c>
      <c r="J45" s="2961">
        <v>0.01</v>
      </c>
      <c r="K45" s="2962">
        <v>1.0999999999999999E-2</v>
      </c>
      <c r="L45" s="2961">
        <v>0.02</v>
      </c>
      <c r="M45" s="2962">
        <v>2.1000000000000001E-2</v>
      </c>
      <c r="N45" s="2961">
        <v>0.05</v>
      </c>
      <c r="O45" s="2957" t="s">
        <v>557</v>
      </c>
      <c r="P45" s="2880"/>
    </row>
    <row r="46" spans="1:16" ht="19.5" customHeight="1" x14ac:dyDescent="0.35">
      <c r="A46" s="2882" t="s">
        <v>563</v>
      </c>
      <c r="B46" s="2918" t="s">
        <v>562</v>
      </c>
      <c r="C46" s="2919" t="s">
        <v>568</v>
      </c>
      <c r="D46" s="2963" t="s">
        <v>564</v>
      </c>
      <c r="E46" s="2964">
        <v>0.3</v>
      </c>
      <c r="F46" s="2964">
        <v>0.31</v>
      </c>
      <c r="G46" s="2936">
        <v>0.97</v>
      </c>
      <c r="H46" s="2935">
        <v>0.94</v>
      </c>
      <c r="I46" s="139">
        <v>0.96</v>
      </c>
      <c r="J46" s="2888">
        <v>1</v>
      </c>
      <c r="K46" s="2888">
        <v>0.9</v>
      </c>
      <c r="L46" s="2888">
        <v>0.95</v>
      </c>
      <c r="M46" s="2889">
        <v>0</v>
      </c>
      <c r="N46" s="2888">
        <v>0.89</v>
      </c>
      <c r="O46" s="2965" t="s">
        <v>1741</v>
      </c>
      <c r="P46" s="2880"/>
    </row>
    <row r="47" spans="1:16" ht="26.5" customHeight="1" x14ac:dyDescent="0.35">
      <c r="A47" s="2882" t="s">
        <v>570</v>
      </c>
      <c r="B47" s="2918" t="s">
        <v>569</v>
      </c>
      <c r="C47" s="2919" t="s">
        <v>1742</v>
      </c>
      <c r="D47" s="2966" t="s">
        <v>1743</v>
      </c>
      <c r="E47" s="2967">
        <v>105</v>
      </c>
      <c r="F47" s="2967">
        <v>105</v>
      </c>
      <c r="G47" s="2936">
        <v>1</v>
      </c>
      <c r="H47" s="2887">
        <v>1</v>
      </c>
      <c r="I47" s="139">
        <v>0.96</v>
      </c>
      <c r="J47" s="2888">
        <v>1</v>
      </c>
      <c r="K47" s="2888">
        <v>0.86</v>
      </c>
      <c r="L47" s="2888">
        <v>0.95</v>
      </c>
      <c r="M47" s="2968">
        <v>0.8</v>
      </c>
      <c r="N47" s="2888">
        <v>0.85</v>
      </c>
      <c r="O47" s="2969" t="s">
        <v>571</v>
      </c>
      <c r="P47" s="2880"/>
    </row>
    <row r="48" spans="1:16" ht="19.5" customHeight="1" x14ac:dyDescent="0.35">
      <c r="A48" s="2882" t="s">
        <v>576</v>
      </c>
      <c r="B48" s="2918" t="s">
        <v>804</v>
      </c>
      <c r="C48" s="2919" t="s">
        <v>1744</v>
      </c>
      <c r="D48" s="2966" t="s">
        <v>1745</v>
      </c>
      <c r="E48" s="2967">
        <v>18</v>
      </c>
      <c r="F48" s="2967">
        <v>4</v>
      </c>
      <c r="G48" s="2970">
        <v>4.57</v>
      </c>
      <c r="H48" s="2941">
        <v>4.4400000000000004</v>
      </c>
      <c r="I48" s="142">
        <v>4</v>
      </c>
      <c r="J48" s="19">
        <v>5</v>
      </c>
      <c r="K48" s="19">
        <v>2.6</v>
      </c>
      <c r="L48" s="19">
        <v>3.9</v>
      </c>
      <c r="M48" s="19">
        <v>0</v>
      </c>
      <c r="N48" s="19">
        <v>2.5</v>
      </c>
      <c r="O48" s="2969" t="s">
        <v>581</v>
      </c>
      <c r="P48" s="2880"/>
    </row>
    <row r="49" spans="1:16" ht="19.5" customHeight="1" x14ac:dyDescent="0.35">
      <c r="A49" s="2882" t="s">
        <v>588</v>
      </c>
      <c r="B49" s="2918" t="s">
        <v>805</v>
      </c>
      <c r="C49" s="2919" t="s">
        <v>1746</v>
      </c>
      <c r="D49" s="2966" t="s">
        <v>1747</v>
      </c>
      <c r="E49" s="2967">
        <v>36.840000000000003</v>
      </c>
      <c r="F49" s="2967">
        <v>8</v>
      </c>
      <c r="G49" s="2970">
        <v>4.6100000000000003</v>
      </c>
      <c r="H49" s="2941">
        <v>4.6100000000000003</v>
      </c>
      <c r="I49" s="142">
        <v>4</v>
      </c>
      <c r="J49" s="19">
        <v>5</v>
      </c>
      <c r="K49" s="19">
        <v>2.6</v>
      </c>
      <c r="L49" s="19">
        <v>3.9</v>
      </c>
      <c r="M49" s="19">
        <v>0</v>
      </c>
      <c r="N49" s="19">
        <v>2.5</v>
      </c>
      <c r="O49" s="2969" t="s">
        <v>593</v>
      </c>
      <c r="P49" s="2880"/>
    </row>
    <row r="50" spans="1:16" ht="19.5" customHeight="1" x14ac:dyDescent="0.35">
      <c r="A50" s="2882" t="s">
        <v>598</v>
      </c>
      <c r="B50" s="2918" t="s">
        <v>806</v>
      </c>
      <c r="C50" s="2919" t="s">
        <v>1748</v>
      </c>
      <c r="D50" s="2966" t="s">
        <v>1749</v>
      </c>
      <c r="E50" s="2967">
        <v>79</v>
      </c>
      <c r="F50" s="2967">
        <v>91</v>
      </c>
      <c r="G50" s="2886">
        <v>0.87</v>
      </c>
      <c r="H50" s="2971">
        <v>0.86460000000000004</v>
      </c>
      <c r="I50" s="139">
        <v>0.2</v>
      </c>
      <c r="J50" s="2888">
        <v>1</v>
      </c>
      <c r="K50" s="2888">
        <v>0.11</v>
      </c>
      <c r="L50" s="2888">
        <v>0.19</v>
      </c>
      <c r="M50" s="2968">
        <v>0</v>
      </c>
      <c r="N50" s="2888">
        <v>0.1</v>
      </c>
      <c r="O50" s="2969" t="s">
        <v>602</v>
      </c>
      <c r="P50" s="2880"/>
    </row>
    <row r="51" spans="1:16" ht="15.5" customHeight="1" x14ac:dyDescent="0.35">
      <c r="A51" s="2896" t="s">
        <v>608</v>
      </c>
      <c r="B51" s="2918" t="s">
        <v>607</v>
      </c>
      <c r="C51" s="2919" t="s">
        <v>1687</v>
      </c>
      <c r="D51" s="2956" t="s">
        <v>609</v>
      </c>
      <c r="E51" s="2972">
        <v>42</v>
      </c>
      <c r="F51" s="2972">
        <v>42</v>
      </c>
      <c r="G51" s="2886">
        <v>1</v>
      </c>
      <c r="H51" s="2925">
        <v>1</v>
      </c>
      <c r="I51" s="139">
        <v>0.8</v>
      </c>
      <c r="J51" s="2888">
        <v>1</v>
      </c>
      <c r="K51" s="2888">
        <v>0.61</v>
      </c>
      <c r="L51" s="2888">
        <v>0.79</v>
      </c>
      <c r="M51" s="2889">
        <v>0</v>
      </c>
      <c r="N51" s="2888">
        <v>0.6</v>
      </c>
      <c r="O51" s="2957" t="s">
        <v>613</v>
      </c>
      <c r="P51" s="2880"/>
    </row>
    <row r="52" spans="1:16" ht="15.5" customHeight="1" x14ac:dyDescent="0.35">
      <c r="A52" s="2892" t="s">
        <v>627</v>
      </c>
      <c r="B52" s="2918" t="s">
        <v>679</v>
      </c>
      <c r="C52" s="2919" t="s">
        <v>635</v>
      </c>
      <c r="D52" s="2918" t="s">
        <v>1750</v>
      </c>
      <c r="E52" s="2919">
        <v>29</v>
      </c>
      <c r="F52" s="2919">
        <v>31</v>
      </c>
      <c r="G52" s="2886">
        <v>0.94</v>
      </c>
      <c r="H52" s="2887">
        <v>0.94</v>
      </c>
      <c r="I52" s="139">
        <v>0.9</v>
      </c>
      <c r="J52" s="2888">
        <v>1</v>
      </c>
      <c r="K52" s="2888">
        <v>0.8</v>
      </c>
      <c r="L52" s="2973">
        <v>0.89900000000000002</v>
      </c>
      <c r="M52" s="2889">
        <v>0</v>
      </c>
      <c r="N52" s="2973">
        <v>0.79900000000000004</v>
      </c>
      <c r="O52" s="2949" t="s">
        <v>632</v>
      </c>
      <c r="P52" s="2880"/>
    </row>
    <row r="53" spans="1:16" ht="15.5" customHeight="1" x14ac:dyDescent="0.35">
      <c r="A53" s="2882" t="s">
        <v>658</v>
      </c>
      <c r="B53" s="2918" t="s">
        <v>657</v>
      </c>
      <c r="C53" s="2919" t="s">
        <v>1751</v>
      </c>
      <c r="D53" s="2918" t="s">
        <v>1752</v>
      </c>
      <c r="E53" s="2919">
        <v>662</v>
      </c>
      <c r="F53" s="2919">
        <v>662</v>
      </c>
      <c r="G53" s="2886">
        <v>1</v>
      </c>
      <c r="H53" s="2887">
        <v>1</v>
      </c>
      <c r="I53" s="139">
        <v>0.95</v>
      </c>
      <c r="J53" s="2888">
        <v>1</v>
      </c>
      <c r="K53" s="2888">
        <v>0.8</v>
      </c>
      <c r="L53" s="2888">
        <v>0.94</v>
      </c>
      <c r="M53" s="2889">
        <v>0</v>
      </c>
      <c r="N53" s="2888">
        <v>0.79</v>
      </c>
      <c r="O53" s="2949" t="s">
        <v>1753</v>
      </c>
      <c r="P53" s="2880"/>
    </row>
    <row r="54" spans="1:16" ht="15.5" customHeight="1" x14ac:dyDescent="0.35">
      <c r="A54" s="2882" t="s">
        <v>673</v>
      </c>
      <c r="B54" s="2918" t="s">
        <v>672</v>
      </c>
      <c r="C54" s="2919" t="s">
        <v>1754</v>
      </c>
      <c r="D54" s="2918" t="s">
        <v>1755</v>
      </c>
      <c r="E54" s="2919">
        <v>168</v>
      </c>
      <c r="F54" s="2919">
        <v>168</v>
      </c>
      <c r="G54" s="2886">
        <v>1</v>
      </c>
      <c r="H54" s="2887">
        <v>0.996</v>
      </c>
      <c r="I54" s="139">
        <v>0.95</v>
      </c>
      <c r="J54" s="2888">
        <v>1</v>
      </c>
      <c r="K54" s="2888">
        <v>0.8</v>
      </c>
      <c r="L54" s="2888">
        <v>0.94</v>
      </c>
      <c r="M54" s="2889">
        <v>0</v>
      </c>
      <c r="N54" s="2888">
        <v>0.79</v>
      </c>
      <c r="O54" s="2949" t="s">
        <v>1756</v>
      </c>
      <c r="P54" s="2880"/>
    </row>
    <row r="55" spans="1:16" ht="15.5" customHeight="1" thickBot="1" x14ac:dyDescent="0.4">
      <c r="A55" s="2974" t="s">
        <v>894</v>
      </c>
      <c r="B55" s="2975" t="s">
        <v>177</v>
      </c>
      <c r="C55" s="2976" t="s">
        <v>1757</v>
      </c>
      <c r="D55" s="2977" t="s">
        <v>895</v>
      </c>
      <c r="E55" s="2978">
        <v>31</v>
      </c>
      <c r="F55" s="2978">
        <v>31</v>
      </c>
      <c r="G55" s="2979">
        <v>1</v>
      </c>
      <c r="H55" s="2980">
        <v>1.0069999999999999</v>
      </c>
      <c r="I55" s="2981">
        <v>1</v>
      </c>
      <c r="J55" s="2982">
        <v>1.1000000000000001</v>
      </c>
      <c r="K55" s="2982">
        <v>0.9</v>
      </c>
      <c r="L55" s="2982">
        <v>0.99</v>
      </c>
      <c r="M55" s="2983">
        <v>0</v>
      </c>
      <c r="N55" s="2982">
        <v>0.89</v>
      </c>
      <c r="O55" s="2984" t="s">
        <v>180</v>
      </c>
      <c r="P55" s="2880"/>
    </row>
    <row r="56" spans="1:16" x14ac:dyDescent="0.35">
      <c r="A56" s="2985"/>
      <c r="B56" s="2986"/>
      <c r="C56" s="2987"/>
      <c r="D56" s="2986"/>
      <c r="E56" s="2988"/>
      <c r="F56" s="2988"/>
      <c r="G56" s="2988"/>
      <c r="H56" s="2988"/>
      <c r="I56" s="2988"/>
      <c r="J56" s="2988"/>
      <c r="K56" s="2988"/>
      <c r="L56" s="2988"/>
      <c r="M56" s="2988"/>
      <c r="N56" s="2988"/>
      <c r="O56" s="2988"/>
    </row>
  </sheetData>
  <mergeCells count="13">
    <mergeCell ref="G1:G3"/>
    <mergeCell ref="H1:H3"/>
    <mergeCell ref="K1:N1"/>
    <mergeCell ref="O1:O3"/>
    <mergeCell ref="I2:J2"/>
    <mergeCell ref="K2:L2"/>
    <mergeCell ref="M2:N2"/>
    <mergeCell ref="A1:A3"/>
    <mergeCell ref="B1:B3"/>
    <mergeCell ref="C1:C3"/>
    <mergeCell ref="D1:D3"/>
    <mergeCell ref="E1:E3"/>
    <mergeCell ref="F1:F3"/>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B122"/>
  <sheetViews>
    <sheetView topLeftCell="A52" workbookViewId="0">
      <selection activeCell="B68" sqref="B68:G72"/>
    </sheetView>
  </sheetViews>
  <sheetFormatPr baseColWidth="10" defaultRowHeight="14.5" x14ac:dyDescent="0.35"/>
  <sheetData>
    <row r="1" spans="1:28" ht="15" thickBot="1" x14ac:dyDescent="0.4">
      <c r="A1" s="234"/>
      <c r="B1" s="518"/>
      <c r="C1" s="518"/>
      <c r="D1" s="518"/>
      <c r="E1" s="518"/>
      <c r="F1" s="518"/>
      <c r="G1" s="518"/>
      <c r="H1" s="234"/>
      <c r="I1" s="234"/>
      <c r="J1" s="234"/>
      <c r="K1" s="234"/>
      <c r="L1" s="234"/>
      <c r="M1" s="234"/>
      <c r="N1" s="234"/>
      <c r="O1" s="234"/>
      <c r="P1" s="234"/>
      <c r="Q1" s="234"/>
      <c r="R1" s="234"/>
      <c r="S1" s="234"/>
      <c r="T1" s="234"/>
      <c r="U1" s="234"/>
      <c r="V1" s="234"/>
      <c r="W1" s="234"/>
      <c r="X1" s="234"/>
      <c r="Y1" s="234"/>
      <c r="Z1" s="234"/>
      <c r="AA1" s="234"/>
      <c r="AB1" s="234"/>
    </row>
    <row r="2" spans="1:28" x14ac:dyDescent="0.35">
      <c r="A2" s="234"/>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row>
    <row r="3" spans="1:28" x14ac:dyDescent="0.35">
      <c r="A3" s="234"/>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row>
    <row r="4" spans="1:28" ht="15" thickBot="1" x14ac:dyDescent="0.4">
      <c r="A4" s="234"/>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row>
    <row r="5" spans="1:28" ht="15" thickBot="1" x14ac:dyDescent="0.4">
      <c r="A5" s="234"/>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row>
    <row r="6" spans="1:28" x14ac:dyDescent="0.35">
      <c r="A6" s="234"/>
      <c r="B6" s="488" t="s">
        <v>820</v>
      </c>
      <c r="C6" s="489"/>
      <c r="D6" s="489"/>
      <c r="E6" s="489"/>
      <c r="F6" s="489"/>
      <c r="G6" s="489"/>
      <c r="H6" s="490"/>
      <c r="I6" s="542">
        <v>45231</v>
      </c>
      <c r="J6" s="488" t="s">
        <v>4</v>
      </c>
      <c r="K6" s="490"/>
      <c r="L6" s="873" t="s">
        <v>1072</v>
      </c>
      <c r="M6" s="874"/>
      <c r="N6" s="874"/>
      <c r="O6" s="874"/>
      <c r="P6" s="874"/>
      <c r="Q6" s="874"/>
      <c r="R6" s="874"/>
      <c r="S6" s="874"/>
      <c r="T6" s="874"/>
      <c r="U6" s="874"/>
      <c r="V6" s="874"/>
      <c r="W6" s="874"/>
      <c r="X6" s="874"/>
      <c r="Y6" s="874"/>
      <c r="Z6" s="874"/>
      <c r="AA6" s="874"/>
      <c r="AB6" s="874"/>
    </row>
    <row r="7" spans="1:28" ht="15" thickBot="1" x14ac:dyDescent="0.4">
      <c r="A7" s="234"/>
      <c r="B7" s="491"/>
      <c r="C7" s="492"/>
      <c r="D7" s="492"/>
      <c r="E7" s="492"/>
      <c r="F7" s="492"/>
      <c r="G7" s="492"/>
      <c r="H7" s="493"/>
      <c r="I7" s="543"/>
      <c r="J7" s="491"/>
      <c r="K7" s="493"/>
      <c r="L7" s="875"/>
      <c r="M7" s="876"/>
      <c r="N7" s="876"/>
      <c r="O7" s="876"/>
      <c r="P7" s="876"/>
      <c r="Q7" s="876"/>
      <c r="R7" s="876"/>
      <c r="S7" s="876"/>
      <c r="T7" s="876"/>
      <c r="U7" s="876"/>
      <c r="V7" s="876"/>
      <c r="W7" s="876"/>
      <c r="X7" s="876"/>
      <c r="Y7" s="876"/>
      <c r="Z7" s="876"/>
      <c r="AA7" s="876"/>
      <c r="AB7" s="876"/>
    </row>
    <row r="8" spans="1:28" ht="15" thickBot="1" x14ac:dyDescent="0.4">
      <c r="A8" s="234"/>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row>
    <row r="9" spans="1:28" ht="15" thickBot="1" x14ac:dyDescent="0.4">
      <c r="A9" s="234"/>
      <c r="B9" s="500" t="s">
        <v>822</v>
      </c>
      <c r="C9" s="501"/>
      <c r="D9" s="501"/>
      <c r="E9" s="501"/>
      <c r="F9" s="501"/>
      <c r="G9" s="501"/>
      <c r="H9" s="502"/>
      <c r="I9" s="539" t="s">
        <v>948</v>
      </c>
      <c r="J9" s="540"/>
      <c r="K9" s="540"/>
      <c r="L9" s="540"/>
      <c r="M9" s="540"/>
      <c r="N9" s="540"/>
      <c r="O9" s="540"/>
      <c r="P9" s="540"/>
      <c r="Q9" s="540"/>
      <c r="R9" s="540"/>
      <c r="S9" s="540"/>
      <c r="T9" s="540"/>
      <c r="U9" s="540"/>
      <c r="V9" s="540"/>
      <c r="W9" s="540"/>
      <c r="X9" s="540"/>
      <c r="Y9" s="540"/>
      <c r="Z9" s="540"/>
      <c r="AA9" s="540"/>
      <c r="AB9" s="540"/>
    </row>
    <row r="10" spans="1:28" ht="15" thickBot="1" x14ac:dyDescent="0.4">
      <c r="A10" s="234"/>
      <c r="B10" s="537"/>
      <c r="C10" s="538"/>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538"/>
    </row>
    <row r="11" spans="1:28" ht="15" thickBot="1" x14ac:dyDescent="0.4">
      <c r="A11" s="234"/>
      <c r="B11" s="488" t="s">
        <v>5</v>
      </c>
      <c r="C11" s="489"/>
      <c r="D11" s="489"/>
      <c r="E11" s="489"/>
      <c r="F11" s="489"/>
      <c r="G11" s="489"/>
      <c r="H11" s="490"/>
      <c r="I11" s="548" t="s">
        <v>1148</v>
      </c>
      <c r="J11" s="549"/>
      <c r="K11" s="549"/>
      <c r="L11" s="549"/>
      <c r="M11" s="549"/>
      <c r="N11" s="549"/>
      <c r="O11" s="549"/>
      <c r="P11" s="550"/>
      <c r="Q11" s="500" t="s">
        <v>460</v>
      </c>
      <c r="R11" s="501"/>
      <c r="S11" s="501"/>
      <c r="T11" s="501"/>
      <c r="U11" s="502"/>
      <c r="V11" s="500" t="s">
        <v>7</v>
      </c>
      <c r="W11" s="501"/>
      <c r="X11" s="501"/>
      <c r="Y11" s="502"/>
      <c r="Z11" s="500" t="s">
        <v>8</v>
      </c>
      <c r="AA11" s="501"/>
      <c r="AB11" s="501"/>
    </row>
    <row r="12" spans="1:28" ht="15" thickBot="1" x14ac:dyDescent="0.4">
      <c r="A12" s="234"/>
      <c r="B12" s="491"/>
      <c r="C12" s="492"/>
      <c r="D12" s="492"/>
      <c r="E12" s="492"/>
      <c r="F12" s="492"/>
      <c r="G12" s="492"/>
      <c r="H12" s="493"/>
      <c r="I12" s="551"/>
      <c r="J12" s="552"/>
      <c r="K12" s="552"/>
      <c r="L12" s="552"/>
      <c r="M12" s="552"/>
      <c r="N12" s="552"/>
      <c r="O12" s="552"/>
      <c r="P12" s="553"/>
      <c r="Q12" s="517" t="s">
        <v>266</v>
      </c>
      <c r="R12" s="485"/>
      <c r="S12" s="485"/>
      <c r="T12" s="485"/>
      <c r="U12" s="541"/>
      <c r="V12" s="517" t="s">
        <v>97</v>
      </c>
      <c r="W12" s="485"/>
      <c r="X12" s="485"/>
      <c r="Y12" s="541"/>
      <c r="Z12" s="517">
        <v>1</v>
      </c>
      <c r="AA12" s="485"/>
      <c r="AB12" s="485"/>
    </row>
    <row r="13" spans="1:28" ht="15" thickBot="1" x14ac:dyDescent="0.4">
      <c r="A13" s="234"/>
      <c r="B13" s="486"/>
      <c r="C13" s="487"/>
      <c r="D13" s="487"/>
      <c r="E13" s="487"/>
      <c r="F13" s="487"/>
      <c r="G13" s="487"/>
      <c r="H13" s="487"/>
      <c r="I13" s="487"/>
      <c r="J13" s="487"/>
      <c r="K13" s="487"/>
      <c r="L13" s="487"/>
      <c r="M13" s="487"/>
      <c r="N13" s="487"/>
      <c r="O13" s="487"/>
      <c r="P13" s="487"/>
      <c r="Q13" s="487"/>
      <c r="R13" s="487"/>
      <c r="S13" s="487"/>
      <c r="T13" s="487"/>
      <c r="U13" s="487"/>
      <c r="V13" s="487"/>
      <c r="W13" s="487"/>
      <c r="X13" s="487"/>
      <c r="Y13" s="487"/>
      <c r="Z13" s="487"/>
      <c r="AA13" s="487"/>
      <c r="AB13" s="487"/>
    </row>
    <row r="14" spans="1:28" ht="15" thickBot="1" x14ac:dyDescent="0.4">
      <c r="A14" s="234"/>
      <c r="B14" s="488" t="s">
        <v>10</v>
      </c>
      <c r="C14" s="489"/>
      <c r="D14" s="489"/>
      <c r="E14" s="489"/>
      <c r="F14" s="489"/>
      <c r="G14" s="489"/>
      <c r="H14" s="490"/>
      <c r="I14" s="667" t="s">
        <v>98</v>
      </c>
      <c r="J14" s="668"/>
      <c r="K14" s="668"/>
      <c r="L14" s="668"/>
      <c r="M14" s="668"/>
      <c r="N14" s="668"/>
      <c r="O14" s="668"/>
      <c r="P14" s="668"/>
      <c r="Q14" s="668"/>
      <c r="R14" s="668"/>
      <c r="S14" s="668"/>
      <c r="T14" s="668"/>
      <c r="U14" s="782"/>
      <c r="V14" s="500" t="s">
        <v>824</v>
      </c>
      <c r="W14" s="501"/>
      <c r="X14" s="501"/>
      <c r="Y14" s="501"/>
      <c r="Z14" s="501"/>
      <c r="AA14" s="501"/>
      <c r="AB14" s="501"/>
    </row>
    <row r="15" spans="1:28" ht="15" thickBot="1" x14ac:dyDescent="0.4">
      <c r="A15" s="234"/>
      <c r="B15" s="491"/>
      <c r="C15" s="492"/>
      <c r="D15" s="492"/>
      <c r="E15" s="492"/>
      <c r="F15" s="492"/>
      <c r="G15" s="492"/>
      <c r="H15" s="493"/>
      <c r="I15" s="669"/>
      <c r="J15" s="670"/>
      <c r="K15" s="670"/>
      <c r="L15" s="670"/>
      <c r="M15" s="670"/>
      <c r="N15" s="670"/>
      <c r="O15" s="670"/>
      <c r="P15" s="670"/>
      <c r="Q15" s="670"/>
      <c r="R15" s="670"/>
      <c r="S15" s="670"/>
      <c r="T15" s="670"/>
      <c r="U15" s="783"/>
      <c r="V15" s="514" t="s">
        <v>1073</v>
      </c>
      <c r="W15" s="515"/>
      <c r="X15" s="515"/>
      <c r="Y15" s="515"/>
      <c r="Z15" s="515"/>
      <c r="AA15" s="515"/>
      <c r="AB15" s="515"/>
    </row>
    <row r="16" spans="1:28" ht="15" thickBot="1" x14ac:dyDescent="0.4">
      <c r="A16" s="234"/>
      <c r="B16" s="486"/>
      <c r="C16" s="487"/>
      <c r="D16" s="487"/>
      <c r="E16" s="487"/>
      <c r="F16" s="487"/>
      <c r="G16" s="487"/>
      <c r="H16" s="487"/>
      <c r="I16" s="487"/>
      <c r="J16" s="487"/>
      <c r="K16" s="487"/>
      <c r="L16" s="487"/>
      <c r="M16" s="487"/>
      <c r="N16" s="487"/>
      <c r="O16" s="487"/>
      <c r="P16" s="487"/>
      <c r="Q16" s="487"/>
      <c r="R16" s="487"/>
      <c r="S16" s="487"/>
      <c r="T16" s="487"/>
      <c r="U16" s="487"/>
      <c r="V16" s="487"/>
      <c r="W16" s="487"/>
      <c r="X16" s="487"/>
      <c r="Y16" s="487"/>
      <c r="Z16" s="487"/>
      <c r="AA16" s="487"/>
      <c r="AB16" s="487"/>
    </row>
    <row r="17" spans="1:28" ht="15" thickBot="1" x14ac:dyDescent="0.4">
      <c r="A17" s="234"/>
      <c r="B17" s="500" t="s">
        <v>13</v>
      </c>
      <c r="C17" s="501"/>
      <c r="D17" s="501"/>
      <c r="E17" s="501"/>
      <c r="F17" s="501"/>
      <c r="G17" s="501"/>
      <c r="H17" s="502"/>
      <c r="I17" s="517" t="s">
        <v>99</v>
      </c>
      <c r="J17" s="485"/>
      <c r="K17" s="485"/>
      <c r="L17" s="485"/>
      <c r="M17" s="485"/>
      <c r="N17" s="485"/>
      <c r="O17" s="485"/>
      <c r="P17" s="485"/>
      <c r="Q17" s="485"/>
      <c r="R17" s="485"/>
      <c r="S17" s="485"/>
      <c r="T17" s="485"/>
      <c r="U17" s="485"/>
      <c r="V17" s="485"/>
      <c r="W17" s="485"/>
      <c r="X17" s="485"/>
      <c r="Y17" s="485"/>
      <c r="Z17" s="485"/>
      <c r="AA17" s="485"/>
      <c r="AB17" s="485"/>
    </row>
    <row r="18" spans="1:28" ht="15" thickBot="1" x14ac:dyDescent="0.4">
      <c r="A18" s="234"/>
      <c r="B18" s="486"/>
      <c r="C18" s="487"/>
      <c r="D18" s="487"/>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487"/>
    </row>
    <row r="19" spans="1:28" ht="28" customHeight="1" thickBot="1" x14ac:dyDescent="0.4">
      <c r="A19" s="234"/>
      <c r="B19" s="500" t="s">
        <v>826</v>
      </c>
      <c r="C19" s="501"/>
      <c r="D19" s="501"/>
      <c r="E19" s="501"/>
      <c r="F19" s="501"/>
      <c r="G19" s="501"/>
      <c r="H19" s="502"/>
      <c r="I19" s="517" t="s">
        <v>100</v>
      </c>
      <c r="J19" s="485"/>
      <c r="K19" s="485"/>
      <c r="L19" s="485"/>
      <c r="M19" s="485"/>
      <c r="N19" s="485"/>
      <c r="O19" s="485"/>
      <c r="P19" s="485"/>
      <c r="Q19" s="485"/>
      <c r="R19" s="485"/>
      <c r="S19" s="485"/>
      <c r="T19" s="485"/>
      <c r="U19" s="485"/>
      <c r="V19" s="485"/>
      <c r="W19" s="485"/>
      <c r="X19" s="485"/>
      <c r="Y19" s="485"/>
      <c r="Z19" s="485"/>
      <c r="AA19" s="485"/>
      <c r="AB19" s="485"/>
    </row>
    <row r="20" spans="1:28" ht="15" thickBot="1" x14ac:dyDescent="0.4">
      <c r="A20" s="234"/>
      <c r="B20" s="486"/>
      <c r="C20" s="487"/>
      <c r="D20" s="487"/>
      <c r="E20" s="487"/>
      <c r="F20" s="487"/>
      <c r="G20" s="487"/>
      <c r="H20" s="487"/>
      <c r="I20" s="487"/>
      <c r="J20" s="487"/>
      <c r="K20" s="487"/>
      <c r="L20" s="487"/>
      <c r="M20" s="487"/>
      <c r="N20" s="487"/>
      <c r="O20" s="487"/>
      <c r="P20" s="487"/>
      <c r="Q20" s="487"/>
      <c r="R20" s="487"/>
      <c r="S20" s="487"/>
      <c r="T20" s="487"/>
      <c r="U20" s="487"/>
      <c r="V20" s="487"/>
      <c r="W20" s="487"/>
      <c r="X20" s="487"/>
      <c r="Y20" s="487"/>
      <c r="Z20" s="487"/>
      <c r="AA20" s="487"/>
      <c r="AB20" s="487"/>
    </row>
    <row r="21" spans="1:28" ht="15" thickBot="1" x14ac:dyDescent="0.4">
      <c r="A21" s="234"/>
      <c r="B21" s="500" t="s">
        <v>463</v>
      </c>
      <c r="C21" s="501"/>
      <c r="D21" s="501"/>
      <c r="E21" s="501"/>
      <c r="F21" s="501"/>
      <c r="G21" s="502"/>
      <c r="H21" s="514" t="s">
        <v>21</v>
      </c>
      <c r="I21" s="515"/>
      <c r="J21" s="516"/>
      <c r="K21" s="500" t="s">
        <v>835</v>
      </c>
      <c r="L21" s="501"/>
      <c r="M21" s="501"/>
      <c r="N21" s="501"/>
      <c r="O21" s="501"/>
      <c r="P21" s="501"/>
      <c r="Q21" s="501"/>
      <c r="R21" s="501"/>
      <c r="S21" s="501"/>
      <c r="T21" s="502"/>
      <c r="U21" s="517" t="s">
        <v>251</v>
      </c>
      <c r="V21" s="485"/>
      <c r="W21" s="485"/>
      <c r="X21" s="485"/>
      <c r="Y21" s="485"/>
      <c r="Z21" s="485"/>
      <c r="AA21" s="485"/>
      <c r="AB21" s="485"/>
    </row>
    <row r="22" spans="1:28" ht="15" thickBot="1" x14ac:dyDescent="0.4">
      <c r="A22" s="234"/>
      <c r="B22" s="50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row>
    <row r="23" spans="1:28" ht="15" thickBot="1" x14ac:dyDescent="0.4">
      <c r="A23" s="234"/>
      <c r="B23" s="500" t="s">
        <v>836</v>
      </c>
      <c r="C23" s="501"/>
      <c r="D23" s="501"/>
      <c r="E23" s="501"/>
      <c r="F23" s="501"/>
      <c r="G23" s="501"/>
      <c r="H23" s="502"/>
      <c r="I23" s="517" t="s">
        <v>101</v>
      </c>
      <c r="J23" s="485"/>
      <c r="K23" s="485"/>
      <c r="L23" s="485"/>
      <c r="M23" s="485"/>
      <c r="N23" s="485"/>
      <c r="O23" s="485"/>
      <c r="P23" s="485"/>
      <c r="Q23" s="485"/>
      <c r="R23" s="485"/>
      <c r="S23" s="485"/>
      <c r="T23" s="485"/>
      <c r="U23" s="485"/>
      <c r="V23" s="485"/>
      <c r="W23" s="485"/>
      <c r="X23" s="485"/>
      <c r="Y23" s="485"/>
      <c r="Z23" s="485"/>
      <c r="AA23" s="485"/>
      <c r="AB23" s="485"/>
    </row>
    <row r="24" spans="1:28" ht="15" thickBot="1" x14ac:dyDescent="0.4">
      <c r="A24" s="234"/>
      <c r="B24" s="486"/>
      <c r="C24" s="487"/>
      <c r="D24" s="487"/>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row>
    <row r="25" spans="1:28" ht="15" thickBot="1" x14ac:dyDescent="0.4">
      <c r="A25" s="234"/>
      <c r="B25" s="500" t="s">
        <v>268</v>
      </c>
      <c r="C25" s="501"/>
      <c r="D25" s="501"/>
      <c r="E25" s="501"/>
      <c r="F25" s="501"/>
      <c r="G25" s="501"/>
      <c r="H25" s="501"/>
      <c r="I25" s="501"/>
      <c r="J25" s="501"/>
      <c r="K25" s="501"/>
      <c r="L25" s="501"/>
      <c r="M25" s="223"/>
      <c r="N25" s="500" t="s">
        <v>24</v>
      </c>
      <c r="O25" s="501"/>
      <c r="P25" s="501"/>
      <c r="Q25" s="501"/>
      <c r="R25" s="501"/>
      <c r="S25" s="501"/>
      <c r="T25" s="501"/>
      <c r="U25" s="501"/>
      <c r="V25" s="501"/>
      <c r="W25" s="501"/>
      <c r="X25" s="501"/>
      <c r="Y25" s="501"/>
      <c r="Z25" s="501"/>
      <c r="AA25" s="501"/>
      <c r="AB25" s="501"/>
    </row>
    <row r="26" spans="1:28" ht="15" thickBot="1" x14ac:dyDescent="0.4">
      <c r="A26" s="234"/>
      <c r="B26" s="483" t="s">
        <v>69</v>
      </c>
      <c r="C26" s="484"/>
      <c r="D26" s="484"/>
      <c r="E26" s="484"/>
      <c r="F26" s="484"/>
      <c r="G26" s="484"/>
      <c r="H26" s="484"/>
      <c r="I26" s="484"/>
      <c r="J26" s="484"/>
      <c r="K26" s="484"/>
      <c r="L26" s="484"/>
      <c r="M26" s="484"/>
      <c r="N26" s="485" t="s">
        <v>1074</v>
      </c>
      <c r="O26" s="485"/>
      <c r="P26" s="485"/>
      <c r="Q26" s="485"/>
      <c r="R26" s="485"/>
      <c r="S26" s="485"/>
      <c r="T26" s="485"/>
      <c r="U26" s="485"/>
      <c r="V26" s="485"/>
      <c r="W26" s="485"/>
      <c r="X26" s="485"/>
      <c r="Y26" s="485"/>
      <c r="Z26" s="485"/>
      <c r="AA26" s="485"/>
      <c r="AB26" s="485"/>
    </row>
    <row r="27" spans="1:28" ht="15" thickBot="1" x14ac:dyDescent="0.4">
      <c r="A27" s="234"/>
      <c r="B27" s="486"/>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row>
    <row r="28" spans="1:28" ht="15" thickBot="1" x14ac:dyDescent="0.4">
      <c r="A28" s="234"/>
      <c r="B28" s="488" t="s">
        <v>839</v>
      </c>
      <c r="C28" s="489"/>
      <c r="D28" s="489"/>
      <c r="E28" s="489"/>
      <c r="F28" s="489"/>
      <c r="G28" s="489"/>
      <c r="H28" s="490"/>
      <c r="I28" s="494">
        <v>0.02</v>
      </c>
      <c r="J28" s="495"/>
      <c r="K28" s="495"/>
      <c r="L28" s="496"/>
      <c r="M28" s="500" t="s">
        <v>22</v>
      </c>
      <c r="N28" s="501"/>
      <c r="O28" s="501"/>
      <c r="P28" s="501"/>
      <c r="Q28" s="501"/>
      <c r="R28" s="501"/>
      <c r="S28" s="501"/>
      <c r="T28" s="501"/>
      <c r="U28" s="501"/>
      <c r="V28" s="501"/>
      <c r="W28" s="502"/>
      <c r="X28" s="500" t="s">
        <v>18</v>
      </c>
      <c r="Y28" s="501"/>
      <c r="Z28" s="501"/>
      <c r="AA28" s="501"/>
      <c r="AB28" s="501"/>
    </row>
    <row r="29" spans="1:28" x14ac:dyDescent="0.35">
      <c r="A29" s="671"/>
      <c r="B29" s="776"/>
      <c r="C29" s="777"/>
      <c r="D29" s="777"/>
      <c r="E29" s="777"/>
      <c r="F29" s="777"/>
      <c r="G29" s="777"/>
      <c r="H29" s="778"/>
      <c r="I29" s="779"/>
      <c r="J29" s="780"/>
      <c r="K29" s="780"/>
      <c r="L29" s="781"/>
      <c r="M29" s="667" t="s">
        <v>1075</v>
      </c>
      <c r="N29" s="668"/>
      <c r="O29" s="668"/>
      <c r="P29" s="668"/>
      <c r="Q29" s="668"/>
      <c r="R29" s="668"/>
      <c r="S29" s="668"/>
      <c r="T29" s="668"/>
      <c r="U29" s="668"/>
      <c r="V29" s="668"/>
      <c r="W29" s="782"/>
      <c r="X29" s="793" t="s">
        <v>20</v>
      </c>
      <c r="Y29" s="794"/>
      <c r="Z29" s="794"/>
      <c r="AA29" s="794"/>
      <c r="AB29" s="794"/>
    </row>
    <row r="30" spans="1:28" x14ac:dyDescent="0.35">
      <c r="A30" s="671"/>
      <c r="B30" s="776"/>
      <c r="C30" s="777"/>
      <c r="D30" s="777"/>
      <c r="E30" s="777"/>
      <c r="F30" s="777"/>
      <c r="G30" s="777"/>
      <c r="H30" s="778"/>
      <c r="I30" s="779"/>
      <c r="J30" s="780"/>
      <c r="K30" s="780"/>
      <c r="L30" s="781"/>
      <c r="M30" s="619" t="s">
        <v>1076</v>
      </c>
      <c r="N30" s="620"/>
      <c r="O30" s="620"/>
      <c r="P30" s="620"/>
      <c r="Q30" s="620"/>
      <c r="R30" s="620"/>
      <c r="S30" s="620"/>
      <c r="T30" s="620"/>
      <c r="U30" s="620"/>
      <c r="V30" s="620"/>
      <c r="W30" s="819"/>
      <c r="X30" s="795"/>
      <c r="Y30" s="796"/>
      <c r="Z30" s="796"/>
      <c r="AA30" s="796"/>
      <c r="AB30" s="796"/>
    </row>
    <row r="31" spans="1:28" ht="15" thickBot="1" x14ac:dyDescent="0.4">
      <c r="A31" s="671"/>
      <c r="B31" s="491"/>
      <c r="C31" s="492"/>
      <c r="D31" s="492"/>
      <c r="E31" s="492"/>
      <c r="F31" s="492"/>
      <c r="G31" s="492"/>
      <c r="H31" s="493"/>
      <c r="I31" s="497"/>
      <c r="J31" s="498"/>
      <c r="K31" s="498"/>
      <c r="L31" s="499"/>
      <c r="M31" s="669" t="s">
        <v>1077</v>
      </c>
      <c r="N31" s="670"/>
      <c r="O31" s="670"/>
      <c r="P31" s="670"/>
      <c r="Q31" s="670"/>
      <c r="R31" s="670"/>
      <c r="S31" s="670"/>
      <c r="T31" s="670"/>
      <c r="U31" s="670"/>
      <c r="V31" s="670"/>
      <c r="W31" s="783"/>
      <c r="X31" s="797"/>
      <c r="Y31" s="798"/>
      <c r="Z31" s="798"/>
      <c r="AA31" s="798"/>
      <c r="AB31" s="798"/>
    </row>
    <row r="32" spans="1:28" ht="15" thickBot="1" x14ac:dyDescent="0.4">
      <c r="A32" s="234"/>
      <c r="B32" s="486"/>
      <c r="C32" s="487"/>
      <c r="D32" s="487"/>
      <c r="E32" s="487"/>
      <c r="F32" s="487"/>
      <c r="G32" s="487"/>
      <c r="H32" s="487"/>
      <c r="I32" s="487"/>
      <c r="J32" s="487"/>
      <c r="K32" s="487"/>
      <c r="L32" s="487"/>
      <c r="M32" s="487"/>
      <c r="N32" s="487"/>
      <c r="O32" s="487"/>
      <c r="P32" s="487"/>
      <c r="Q32" s="487"/>
      <c r="R32" s="487"/>
      <c r="S32" s="487"/>
      <c r="T32" s="487"/>
      <c r="U32" s="487"/>
      <c r="V32" s="487"/>
      <c r="W32" s="487"/>
      <c r="X32" s="487"/>
      <c r="Y32" s="487"/>
      <c r="Z32" s="487"/>
      <c r="AA32" s="487"/>
      <c r="AB32" s="487"/>
    </row>
    <row r="33" spans="1:28" ht="15" thickBot="1" x14ac:dyDescent="0.4">
      <c r="A33" s="234"/>
      <c r="B33" s="560" t="s">
        <v>842</v>
      </c>
      <c r="C33" s="561"/>
      <c r="D33" s="561"/>
      <c r="E33" s="561"/>
      <c r="F33" s="561"/>
      <c r="G33" s="561"/>
      <c r="H33" s="561"/>
      <c r="I33" s="561"/>
      <c r="J33" s="562"/>
      <c r="K33" s="569" t="s">
        <v>35</v>
      </c>
      <c r="L33" s="570"/>
      <c r="M33" s="570"/>
      <c r="N33" s="570"/>
      <c r="O33" s="570"/>
      <c r="P33" s="570"/>
      <c r="Q33" s="570"/>
      <c r="R33" s="571"/>
      <c r="S33" s="572" t="s">
        <v>36</v>
      </c>
      <c r="T33" s="573"/>
      <c r="U33" s="573"/>
      <c r="V33" s="573"/>
      <c r="W33" s="574"/>
      <c r="X33" s="575" t="s">
        <v>37</v>
      </c>
      <c r="Y33" s="576"/>
      <c r="Z33" s="576"/>
      <c r="AA33" s="576"/>
      <c r="AB33" s="576"/>
    </row>
    <row r="34" spans="1:28" x14ac:dyDescent="0.35">
      <c r="A34" s="234"/>
      <c r="B34" s="563"/>
      <c r="C34" s="564"/>
      <c r="D34" s="564"/>
      <c r="E34" s="564"/>
      <c r="F34" s="564"/>
      <c r="G34" s="564"/>
      <c r="H34" s="564"/>
      <c r="I34" s="564"/>
      <c r="J34" s="565"/>
      <c r="K34" s="577" t="s">
        <v>38</v>
      </c>
      <c r="L34" s="578"/>
      <c r="M34" s="578"/>
      <c r="N34" s="579"/>
      <c r="O34" s="580" t="s">
        <v>39</v>
      </c>
      <c r="P34" s="578"/>
      <c r="Q34" s="578"/>
      <c r="R34" s="579"/>
      <c r="S34" s="580" t="s">
        <v>38</v>
      </c>
      <c r="T34" s="579"/>
      <c r="U34" s="580" t="s">
        <v>39</v>
      </c>
      <c r="V34" s="578"/>
      <c r="W34" s="579"/>
      <c r="X34" s="506" t="s">
        <v>38</v>
      </c>
      <c r="Y34" s="507"/>
      <c r="Z34" s="506" t="s">
        <v>39</v>
      </c>
      <c r="AA34" s="581"/>
      <c r="AB34" s="507"/>
    </row>
    <row r="35" spans="1:28" ht="15" thickBot="1" x14ac:dyDescent="0.4">
      <c r="A35" s="234"/>
      <c r="B35" s="566"/>
      <c r="C35" s="567"/>
      <c r="D35" s="567"/>
      <c r="E35" s="567"/>
      <c r="F35" s="567"/>
      <c r="G35" s="567"/>
      <c r="H35" s="567"/>
      <c r="I35" s="567"/>
      <c r="J35" s="568"/>
      <c r="K35" s="799">
        <v>0.11</v>
      </c>
      <c r="L35" s="800"/>
      <c r="M35" s="800"/>
      <c r="N35" s="801"/>
      <c r="O35" s="802">
        <v>1</v>
      </c>
      <c r="P35" s="800"/>
      <c r="Q35" s="800"/>
      <c r="R35" s="801"/>
      <c r="S35" s="802">
        <v>0.01</v>
      </c>
      <c r="T35" s="801"/>
      <c r="U35" s="802">
        <v>0.1</v>
      </c>
      <c r="V35" s="800"/>
      <c r="W35" s="801"/>
      <c r="X35" s="554">
        <v>0</v>
      </c>
      <c r="Y35" s="556"/>
      <c r="Z35" s="802">
        <v>0</v>
      </c>
      <c r="AA35" s="800"/>
      <c r="AB35" s="800"/>
    </row>
    <row r="36" spans="1:28" ht="15" thickBot="1" x14ac:dyDescent="0.4">
      <c r="A36" s="234"/>
      <c r="B36" s="486"/>
      <c r="C36" s="487"/>
      <c r="D36" s="487"/>
      <c r="E36" s="487"/>
      <c r="F36" s="487"/>
      <c r="G36" s="487"/>
      <c r="H36" s="487"/>
      <c r="I36" s="487"/>
      <c r="J36" s="487"/>
      <c r="K36" s="487"/>
      <c r="L36" s="487"/>
      <c r="M36" s="487"/>
      <c r="N36" s="487"/>
      <c r="O36" s="487"/>
      <c r="P36" s="487"/>
      <c r="Q36" s="487"/>
      <c r="R36" s="487"/>
      <c r="S36" s="487"/>
      <c r="T36" s="487"/>
      <c r="U36" s="487"/>
      <c r="V36" s="487"/>
      <c r="W36" s="487"/>
      <c r="X36" s="487"/>
      <c r="Y36" s="487"/>
      <c r="Z36" s="487"/>
      <c r="AA36" s="487"/>
      <c r="AB36" s="487"/>
    </row>
    <row r="37" spans="1:28" ht="15" thickBot="1" x14ac:dyDescent="0.4">
      <c r="A37" s="248"/>
      <c r="B37" s="500" t="s">
        <v>40</v>
      </c>
      <c r="C37" s="501"/>
      <c r="D37" s="501"/>
      <c r="E37" s="501"/>
      <c r="F37" s="501"/>
      <c r="G37" s="501"/>
      <c r="H37" s="501"/>
      <c r="I37" s="501"/>
      <c r="J37" s="501"/>
      <c r="K37" s="501"/>
      <c r="L37" s="501"/>
      <c r="M37" s="501"/>
      <c r="N37" s="501"/>
      <c r="O37" s="501"/>
      <c r="P37" s="501"/>
      <c r="Q37" s="501"/>
      <c r="R37" s="501"/>
      <c r="S37" s="501"/>
      <c r="T37" s="501"/>
      <c r="U37" s="501"/>
      <c r="V37" s="501"/>
      <c r="W37" s="501"/>
      <c r="X37" s="501"/>
      <c r="Y37" s="501"/>
      <c r="Z37" s="501"/>
      <c r="AA37" s="501"/>
      <c r="AB37" s="501"/>
    </row>
    <row r="38" spans="1:28" ht="115.5" thickBot="1" x14ac:dyDescent="0.4">
      <c r="A38" s="248"/>
      <c r="B38" s="500" t="s">
        <v>41</v>
      </c>
      <c r="C38" s="501"/>
      <c r="D38" s="501"/>
      <c r="E38" s="501"/>
      <c r="F38" s="501"/>
      <c r="G38" s="502"/>
      <c r="H38" s="121" t="s">
        <v>102</v>
      </c>
      <c r="I38" s="121" t="s">
        <v>103</v>
      </c>
      <c r="J38" s="121" t="s">
        <v>42</v>
      </c>
      <c r="K38" s="557" t="s">
        <v>43</v>
      </c>
      <c r="L38" s="558"/>
      <c r="M38" s="558"/>
      <c r="N38" s="558"/>
      <c r="O38" s="558"/>
      <c r="P38" s="558"/>
      <c r="Q38" s="558"/>
      <c r="R38" s="558"/>
      <c r="S38" s="558"/>
      <c r="T38" s="558"/>
      <c r="U38" s="558"/>
      <c r="V38" s="558"/>
      <c r="W38" s="558"/>
      <c r="X38" s="558"/>
      <c r="Y38" s="558"/>
      <c r="Z38" s="558"/>
      <c r="AA38" s="558"/>
      <c r="AB38" s="559"/>
    </row>
    <row r="39" spans="1:28" ht="28" customHeight="1" x14ac:dyDescent="0.35">
      <c r="A39" s="591"/>
      <c r="B39" s="803" t="s">
        <v>467</v>
      </c>
      <c r="C39" s="804"/>
      <c r="D39" s="804"/>
      <c r="E39" s="804"/>
      <c r="F39" s="804"/>
      <c r="G39" s="805"/>
      <c r="H39" s="937">
        <v>4</v>
      </c>
      <c r="I39" s="937">
        <v>954</v>
      </c>
      <c r="J39" s="940">
        <v>0</v>
      </c>
      <c r="K39" s="652" t="s">
        <v>1149</v>
      </c>
      <c r="L39" s="653"/>
      <c r="M39" s="653"/>
      <c r="N39" s="653"/>
      <c r="O39" s="653"/>
      <c r="P39" s="653"/>
      <c r="Q39" s="653"/>
      <c r="R39" s="653"/>
      <c r="S39" s="653"/>
      <c r="T39" s="653"/>
      <c r="U39" s="653"/>
      <c r="V39" s="653"/>
      <c r="W39" s="653"/>
      <c r="X39" s="653"/>
      <c r="Y39" s="653"/>
      <c r="Z39" s="653"/>
      <c r="AA39" s="653"/>
      <c r="AB39" s="654"/>
    </row>
    <row r="40" spans="1:28" x14ac:dyDescent="0.35">
      <c r="A40" s="591"/>
      <c r="B40" s="814"/>
      <c r="C40" s="815"/>
      <c r="D40" s="815"/>
      <c r="E40" s="815"/>
      <c r="F40" s="815"/>
      <c r="G40" s="816"/>
      <c r="H40" s="938"/>
      <c r="I40" s="938"/>
      <c r="J40" s="941"/>
      <c r="K40" s="646"/>
      <c r="L40" s="647"/>
      <c r="M40" s="647"/>
      <c r="N40" s="647"/>
      <c r="O40" s="647"/>
      <c r="P40" s="647"/>
      <c r="Q40" s="647"/>
      <c r="R40" s="647"/>
      <c r="S40" s="647"/>
      <c r="T40" s="647"/>
      <c r="U40" s="647"/>
      <c r="V40" s="647"/>
      <c r="W40" s="647"/>
      <c r="X40" s="647"/>
      <c r="Y40" s="647"/>
      <c r="Z40" s="647"/>
      <c r="AA40" s="647"/>
      <c r="AB40" s="648"/>
    </row>
    <row r="41" spans="1:28" ht="42" customHeight="1" x14ac:dyDescent="0.35">
      <c r="A41" s="591"/>
      <c r="B41" s="806"/>
      <c r="C41" s="807"/>
      <c r="D41" s="807"/>
      <c r="E41" s="807"/>
      <c r="F41" s="807"/>
      <c r="G41" s="808"/>
      <c r="H41" s="939"/>
      <c r="I41" s="939"/>
      <c r="J41" s="942"/>
      <c r="K41" s="658" t="s">
        <v>1150</v>
      </c>
      <c r="L41" s="659"/>
      <c r="M41" s="659"/>
      <c r="N41" s="659"/>
      <c r="O41" s="659"/>
      <c r="P41" s="659"/>
      <c r="Q41" s="659"/>
      <c r="R41" s="659"/>
      <c r="S41" s="659"/>
      <c r="T41" s="659"/>
      <c r="U41" s="659"/>
      <c r="V41" s="659"/>
      <c r="W41" s="659"/>
      <c r="X41" s="659"/>
      <c r="Y41" s="659"/>
      <c r="Z41" s="659"/>
      <c r="AA41" s="659"/>
      <c r="AB41" s="660"/>
    </row>
    <row r="42" spans="1:28" ht="28" customHeight="1" x14ac:dyDescent="0.35">
      <c r="A42" s="591"/>
      <c r="B42" s="811" t="s">
        <v>469</v>
      </c>
      <c r="C42" s="812"/>
      <c r="D42" s="812"/>
      <c r="E42" s="812"/>
      <c r="F42" s="812"/>
      <c r="G42" s="813"/>
      <c r="H42" s="937">
        <v>12</v>
      </c>
      <c r="I42" s="937">
        <v>1786</v>
      </c>
      <c r="J42" s="940">
        <v>0.01</v>
      </c>
      <c r="K42" s="652" t="s">
        <v>1151</v>
      </c>
      <c r="L42" s="653"/>
      <c r="M42" s="653"/>
      <c r="N42" s="653"/>
      <c r="O42" s="653"/>
      <c r="P42" s="653"/>
      <c r="Q42" s="653"/>
      <c r="R42" s="653"/>
      <c r="S42" s="653"/>
      <c r="T42" s="653"/>
      <c r="U42" s="653"/>
      <c r="V42" s="653"/>
      <c r="W42" s="653"/>
      <c r="X42" s="653"/>
      <c r="Y42" s="653"/>
      <c r="Z42" s="653"/>
      <c r="AA42" s="653"/>
      <c r="AB42" s="654"/>
    </row>
    <row r="43" spans="1:28" x14ac:dyDescent="0.35">
      <c r="A43" s="591"/>
      <c r="B43" s="814"/>
      <c r="C43" s="815"/>
      <c r="D43" s="815"/>
      <c r="E43" s="815"/>
      <c r="F43" s="815"/>
      <c r="G43" s="816"/>
      <c r="H43" s="938"/>
      <c r="I43" s="938"/>
      <c r="J43" s="941"/>
      <c r="K43" s="646"/>
      <c r="L43" s="647"/>
      <c r="M43" s="647"/>
      <c r="N43" s="647"/>
      <c r="O43" s="647"/>
      <c r="P43" s="647"/>
      <c r="Q43" s="647"/>
      <c r="R43" s="647"/>
      <c r="S43" s="647"/>
      <c r="T43" s="647"/>
      <c r="U43" s="647"/>
      <c r="V43" s="647"/>
      <c r="W43" s="647"/>
      <c r="X43" s="647"/>
      <c r="Y43" s="647"/>
      <c r="Z43" s="647"/>
      <c r="AA43" s="647"/>
      <c r="AB43" s="648"/>
    </row>
    <row r="44" spans="1:28" ht="56" customHeight="1" x14ac:dyDescent="0.35">
      <c r="A44" s="591"/>
      <c r="B44" s="806"/>
      <c r="C44" s="807"/>
      <c r="D44" s="807"/>
      <c r="E44" s="807"/>
      <c r="F44" s="807"/>
      <c r="G44" s="808"/>
      <c r="H44" s="939"/>
      <c r="I44" s="939"/>
      <c r="J44" s="942"/>
      <c r="K44" s="658" t="s">
        <v>1152</v>
      </c>
      <c r="L44" s="659"/>
      <c r="M44" s="659"/>
      <c r="N44" s="659"/>
      <c r="O44" s="659"/>
      <c r="P44" s="659"/>
      <c r="Q44" s="659"/>
      <c r="R44" s="659"/>
      <c r="S44" s="659"/>
      <c r="T44" s="659"/>
      <c r="U44" s="659"/>
      <c r="V44" s="659"/>
      <c r="W44" s="659"/>
      <c r="X44" s="659"/>
      <c r="Y44" s="659"/>
      <c r="Z44" s="659"/>
      <c r="AA44" s="659"/>
      <c r="AB44" s="660"/>
    </row>
    <row r="45" spans="1:28" ht="28" customHeight="1" x14ac:dyDescent="0.35">
      <c r="A45" s="591"/>
      <c r="B45" s="811" t="s">
        <v>470</v>
      </c>
      <c r="C45" s="812"/>
      <c r="D45" s="812"/>
      <c r="E45" s="812"/>
      <c r="F45" s="812"/>
      <c r="G45" s="813"/>
      <c r="H45" s="937">
        <v>23</v>
      </c>
      <c r="I45" s="937">
        <v>1531</v>
      </c>
      <c r="J45" s="940">
        <v>0.02</v>
      </c>
      <c r="K45" s="652" t="s">
        <v>1153</v>
      </c>
      <c r="L45" s="653"/>
      <c r="M45" s="653"/>
      <c r="N45" s="653"/>
      <c r="O45" s="653"/>
      <c r="P45" s="653"/>
      <c r="Q45" s="653"/>
      <c r="R45" s="653"/>
      <c r="S45" s="653"/>
      <c r="T45" s="653"/>
      <c r="U45" s="653"/>
      <c r="V45" s="653"/>
      <c r="W45" s="653"/>
      <c r="X45" s="653"/>
      <c r="Y45" s="653"/>
      <c r="Z45" s="653"/>
      <c r="AA45" s="653"/>
      <c r="AB45" s="654"/>
    </row>
    <row r="46" spans="1:28" x14ac:dyDescent="0.35">
      <c r="A46" s="591"/>
      <c r="B46" s="814"/>
      <c r="C46" s="815"/>
      <c r="D46" s="815"/>
      <c r="E46" s="815"/>
      <c r="F46" s="815"/>
      <c r="G46" s="816"/>
      <c r="H46" s="938"/>
      <c r="I46" s="938"/>
      <c r="J46" s="941"/>
      <c r="K46" s="646"/>
      <c r="L46" s="647"/>
      <c r="M46" s="647"/>
      <c r="N46" s="647"/>
      <c r="O46" s="647"/>
      <c r="P46" s="647"/>
      <c r="Q46" s="647"/>
      <c r="R46" s="647"/>
      <c r="S46" s="647"/>
      <c r="T46" s="647"/>
      <c r="U46" s="647"/>
      <c r="V46" s="647"/>
      <c r="W46" s="647"/>
      <c r="X46" s="647"/>
      <c r="Y46" s="647"/>
      <c r="Z46" s="647"/>
      <c r="AA46" s="647"/>
      <c r="AB46" s="648"/>
    </row>
    <row r="47" spans="1:28" ht="70" customHeight="1" x14ac:dyDescent="0.35">
      <c r="A47" s="591"/>
      <c r="B47" s="806"/>
      <c r="C47" s="807"/>
      <c r="D47" s="807"/>
      <c r="E47" s="807"/>
      <c r="F47" s="807"/>
      <c r="G47" s="808"/>
      <c r="H47" s="939"/>
      <c r="I47" s="939"/>
      <c r="J47" s="942"/>
      <c r="K47" s="658" t="s">
        <v>1154</v>
      </c>
      <c r="L47" s="659"/>
      <c r="M47" s="659"/>
      <c r="N47" s="659"/>
      <c r="O47" s="659"/>
      <c r="P47" s="659"/>
      <c r="Q47" s="659"/>
      <c r="R47" s="659"/>
      <c r="S47" s="659"/>
      <c r="T47" s="659"/>
      <c r="U47" s="659"/>
      <c r="V47" s="659"/>
      <c r="W47" s="659"/>
      <c r="X47" s="659"/>
      <c r="Y47" s="659"/>
      <c r="Z47" s="659"/>
      <c r="AA47" s="659"/>
      <c r="AB47" s="660"/>
    </row>
    <row r="48" spans="1:28" ht="28" customHeight="1" x14ac:dyDescent="0.35">
      <c r="A48" s="591"/>
      <c r="B48" s="811" t="s">
        <v>471</v>
      </c>
      <c r="C48" s="812"/>
      <c r="D48" s="812"/>
      <c r="E48" s="812"/>
      <c r="F48" s="812"/>
      <c r="G48" s="812"/>
      <c r="H48" s="818">
        <v>16</v>
      </c>
      <c r="I48" s="628">
        <v>1198</v>
      </c>
      <c r="J48" s="631">
        <v>0.01</v>
      </c>
      <c r="K48" s="652" t="s">
        <v>1155</v>
      </c>
      <c r="L48" s="653"/>
      <c r="M48" s="653"/>
      <c r="N48" s="653"/>
      <c r="O48" s="653"/>
      <c r="P48" s="653"/>
      <c r="Q48" s="653"/>
      <c r="R48" s="653"/>
      <c r="S48" s="653"/>
      <c r="T48" s="653"/>
      <c r="U48" s="653"/>
      <c r="V48" s="653"/>
      <c r="W48" s="653"/>
      <c r="X48" s="653"/>
      <c r="Y48" s="653"/>
      <c r="Z48" s="653"/>
      <c r="AA48" s="653"/>
      <c r="AB48" s="654"/>
    </row>
    <row r="49" spans="1:28" x14ac:dyDescent="0.35">
      <c r="A49" s="591"/>
      <c r="B49" s="814"/>
      <c r="C49" s="815"/>
      <c r="D49" s="815"/>
      <c r="E49" s="815"/>
      <c r="F49" s="815"/>
      <c r="G49" s="815"/>
      <c r="H49" s="819"/>
      <c r="I49" s="629"/>
      <c r="J49" s="632"/>
      <c r="K49" s="646"/>
      <c r="L49" s="647"/>
      <c r="M49" s="647"/>
      <c r="N49" s="647"/>
      <c r="O49" s="647"/>
      <c r="P49" s="647"/>
      <c r="Q49" s="647"/>
      <c r="R49" s="647"/>
      <c r="S49" s="647"/>
      <c r="T49" s="647"/>
      <c r="U49" s="647"/>
      <c r="V49" s="647"/>
      <c r="W49" s="647"/>
      <c r="X49" s="647"/>
      <c r="Y49" s="647"/>
      <c r="Z49" s="647"/>
      <c r="AA49" s="647"/>
      <c r="AB49" s="648"/>
    </row>
    <row r="50" spans="1:28" ht="56" customHeight="1" thickBot="1" x14ac:dyDescent="0.4">
      <c r="A50" s="591"/>
      <c r="B50" s="806"/>
      <c r="C50" s="807"/>
      <c r="D50" s="807"/>
      <c r="E50" s="807"/>
      <c r="F50" s="807"/>
      <c r="G50" s="807"/>
      <c r="H50" s="783"/>
      <c r="I50" s="820"/>
      <c r="J50" s="633"/>
      <c r="K50" s="658" t="s">
        <v>1156</v>
      </c>
      <c r="L50" s="659"/>
      <c r="M50" s="659"/>
      <c r="N50" s="659"/>
      <c r="O50" s="659"/>
      <c r="P50" s="659"/>
      <c r="Q50" s="659"/>
      <c r="R50" s="659"/>
      <c r="S50" s="659"/>
      <c r="T50" s="659"/>
      <c r="U50" s="659"/>
      <c r="V50" s="659"/>
      <c r="W50" s="659"/>
      <c r="X50" s="659"/>
      <c r="Y50" s="659"/>
      <c r="Z50" s="659"/>
      <c r="AA50" s="659"/>
      <c r="AB50" s="660"/>
    </row>
    <row r="51" spans="1:28" ht="15" thickBot="1" x14ac:dyDescent="0.4">
      <c r="A51" s="248"/>
      <c r="B51" s="661" t="s">
        <v>46</v>
      </c>
      <c r="C51" s="662"/>
      <c r="D51" s="662"/>
      <c r="E51" s="662"/>
      <c r="F51" s="662"/>
      <c r="G51" s="663"/>
      <c r="H51" s="284">
        <v>55</v>
      </c>
      <c r="I51" s="227">
        <v>5469</v>
      </c>
      <c r="J51" s="296">
        <v>0.01</v>
      </c>
      <c r="K51" s="664"/>
      <c r="L51" s="665"/>
      <c r="M51" s="665"/>
      <c r="N51" s="665"/>
      <c r="O51" s="665"/>
      <c r="P51" s="665"/>
      <c r="Q51" s="665"/>
      <c r="R51" s="665"/>
      <c r="S51" s="665"/>
      <c r="T51" s="665"/>
      <c r="U51" s="665"/>
      <c r="V51" s="665"/>
      <c r="W51" s="665"/>
      <c r="X51" s="665"/>
      <c r="Y51" s="665"/>
      <c r="Z51" s="665"/>
      <c r="AA51" s="665"/>
      <c r="AB51" s="666"/>
    </row>
    <row r="52" spans="1:28" ht="15" thickBot="1" x14ac:dyDescent="0.4">
      <c r="A52" s="248"/>
      <c r="B52" s="486"/>
      <c r="C52" s="487"/>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7"/>
      <c r="AB52" s="487"/>
    </row>
    <row r="53" spans="1:28" ht="15" thickBot="1" x14ac:dyDescent="0.4">
      <c r="A53" s="248"/>
      <c r="B53" s="500" t="s">
        <v>855</v>
      </c>
      <c r="C53" s="501"/>
      <c r="D53" s="501"/>
      <c r="E53" s="501"/>
      <c r="F53" s="501"/>
      <c r="G53" s="501"/>
      <c r="H53" s="501"/>
      <c r="I53" s="501"/>
      <c r="J53" s="501"/>
      <c r="K53" s="501"/>
      <c r="L53" s="501"/>
      <c r="M53" s="501"/>
      <c r="N53" s="501"/>
      <c r="O53" s="501"/>
      <c r="P53" s="501"/>
      <c r="Q53" s="501"/>
      <c r="R53" s="501"/>
      <c r="S53" s="501"/>
      <c r="T53" s="501"/>
      <c r="U53" s="501"/>
      <c r="V53" s="501"/>
      <c r="W53" s="501"/>
      <c r="X53" s="501"/>
      <c r="Y53" s="501"/>
      <c r="Z53" s="501"/>
      <c r="AA53" s="501"/>
      <c r="AB53" s="501"/>
    </row>
    <row r="54" spans="1:28" x14ac:dyDescent="0.35">
      <c r="A54" s="234"/>
      <c r="B54" s="667" t="s">
        <v>71</v>
      </c>
      <c r="C54" s="668"/>
      <c r="D54" s="668"/>
      <c r="E54" s="668"/>
      <c r="F54" s="668"/>
      <c r="G54" s="668"/>
      <c r="H54" s="668"/>
      <c r="I54" s="668"/>
      <c r="J54" s="668"/>
      <c r="K54" s="668"/>
      <c r="L54" s="668"/>
      <c r="M54" s="668"/>
      <c r="N54" s="668"/>
      <c r="O54" s="668"/>
      <c r="P54" s="668"/>
      <c r="Q54" s="668"/>
      <c r="R54" s="668"/>
      <c r="S54" s="668"/>
      <c r="T54" s="668"/>
      <c r="U54" s="668"/>
      <c r="V54" s="668"/>
      <c r="W54" s="668"/>
      <c r="X54" s="668"/>
      <c r="Y54" s="668"/>
      <c r="Z54" s="668"/>
      <c r="AA54" s="668"/>
      <c r="AB54" s="668"/>
    </row>
    <row r="55" spans="1:28" x14ac:dyDescent="0.35">
      <c r="A55" s="234"/>
      <c r="B55" s="619"/>
      <c r="C55" s="620"/>
      <c r="D55" s="620"/>
      <c r="E55" s="62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row>
    <row r="56" spans="1:28" x14ac:dyDescent="0.35">
      <c r="A56" s="234"/>
      <c r="B56" s="619"/>
      <c r="C56" s="620"/>
      <c r="D56" s="620"/>
      <c r="E56" s="620"/>
      <c r="F56" s="620"/>
      <c r="G56" s="620"/>
      <c r="H56" s="620"/>
      <c r="I56" s="620"/>
      <c r="J56" s="620"/>
      <c r="K56" s="620"/>
      <c r="L56" s="620"/>
      <c r="M56" s="620"/>
      <c r="N56" s="620"/>
      <c r="O56" s="620"/>
      <c r="P56" s="620"/>
      <c r="Q56" s="620"/>
      <c r="R56" s="620"/>
      <c r="S56" s="620"/>
      <c r="T56" s="620"/>
      <c r="U56" s="620"/>
      <c r="V56" s="620"/>
      <c r="W56" s="620"/>
      <c r="X56" s="620"/>
      <c r="Y56" s="620"/>
      <c r="Z56" s="620"/>
      <c r="AA56" s="620"/>
      <c r="AB56" s="620"/>
    </row>
    <row r="57" spans="1:28" x14ac:dyDescent="0.35">
      <c r="A57" s="234"/>
      <c r="B57" s="619"/>
      <c r="C57" s="620"/>
      <c r="D57" s="620"/>
      <c r="E57" s="620"/>
      <c r="F57" s="620"/>
      <c r="G57" s="620"/>
      <c r="H57" s="620"/>
      <c r="I57" s="620"/>
      <c r="J57" s="620"/>
      <c r="K57" s="620"/>
      <c r="L57" s="620"/>
      <c r="M57" s="620"/>
      <c r="N57" s="620"/>
      <c r="O57" s="620"/>
      <c r="P57" s="620"/>
      <c r="Q57" s="620"/>
      <c r="R57" s="620"/>
      <c r="S57" s="620"/>
      <c r="T57" s="620"/>
      <c r="U57" s="620"/>
      <c r="V57" s="620"/>
      <c r="W57" s="620"/>
      <c r="X57" s="620"/>
      <c r="Y57" s="620"/>
      <c r="Z57" s="620"/>
      <c r="AA57" s="620"/>
      <c r="AB57" s="620"/>
    </row>
    <row r="58" spans="1:28" s="246" customFormat="1" x14ac:dyDescent="0.35">
      <c r="A58" s="234"/>
      <c r="B58" s="619"/>
      <c r="C58" s="620"/>
      <c r="D58" s="620"/>
      <c r="E58" s="620"/>
      <c r="F58" s="620"/>
      <c r="G58" s="620"/>
      <c r="H58" s="620"/>
      <c r="I58" s="620"/>
      <c r="J58" s="620"/>
      <c r="K58" s="620"/>
      <c r="L58" s="620"/>
      <c r="M58" s="620"/>
      <c r="N58" s="620"/>
      <c r="O58" s="620"/>
      <c r="P58" s="620"/>
      <c r="Q58" s="620"/>
      <c r="R58" s="620"/>
      <c r="S58" s="620"/>
      <c r="T58" s="620"/>
      <c r="U58" s="620"/>
      <c r="V58" s="620"/>
      <c r="W58" s="620"/>
      <c r="X58" s="620"/>
      <c r="Y58" s="620"/>
      <c r="Z58" s="620"/>
      <c r="AA58" s="620"/>
      <c r="AB58" s="620"/>
    </row>
    <row r="59" spans="1:28" x14ac:dyDescent="0.35">
      <c r="A59" s="234"/>
      <c r="B59" s="619"/>
      <c r="C59" s="620"/>
      <c r="D59" s="620"/>
      <c r="E59" s="620"/>
      <c r="F59" s="620"/>
      <c r="G59" s="620"/>
      <c r="H59" s="620"/>
      <c r="I59" s="620"/>
      <c r="J59" s="620"/>
      <c r="K59" s="620"/>
      <c r="L59" s="620"/>
      <c r="M59" s="620"/>
      <c r="N59" s="620"/>
      <c r="O59" s="620"/>
      <c r="P59" s="620"/>
      <c r="Q59" s="620"/>
      <c r="R59" s="620"/>
      <c r="S59" s="620"/>
      <c r="T59" s="620"/>
      <c r="U59" s="620"/>
      <c r="V59" s="620"/>
      <c r="W59" s="620"/>
      <c r="X59" s="620"/>
      <c r="Y59" s="620"/>
      <c r="Z59" s="620"/>
      <c r="AA59" s="620"/>
      <c r="AB59" s="620"/>
    </row>
    <row r="60" spans="1:28" x14ac:dyDescent="0.35">
      <c r="A60" s="234"/>
      <c r="B60" s="619"/>
      <c r="C60" s="620"/>
      <c r="D60" s="620"/>
      <c r="E60" s="620"/>
      <c r="F60" s="620"/>
      <c r="G60" s="620"/>
      <c r="H60" s="620"/>
      <c r="I60" s="620"/>
      <c r="J60" s="620"/>
      <c r="K60" s="620"/>
      <c r="L60" s="620"/>
      <c r="M60" s="620"/>
      <c r="N60" s="620"/>
      <c r="O60" s="620"/>
      <c r="P60" s="620"/>
      <c r="Q60" s="620"/>
      <c r="R60" s="620"/>
      <c r="S60" s="620"/>
      <c r="T60" s="620"/>
      <c r="U60" s="620"/>
      <c r="V60" s="620"/>
      <c r="W60" s="620"/>
      <c r="X60" s="620"/>
      <c r="Y60" s="620"/>
      <c r="Z60" s="620"/>
      <c r="AA60" s="620"/>
      <c r="AB60" s="620"/>
    </row>
    <row r="61" spans="1:28" x14ac:dyDescent="0.35">
      <c r="A61" s="234"/>
      <c r="B61" s="61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x14ac:dyDescent="0.35">
      <c r="A62" s="234"/>
      <c r="B62" s="619"/>
      <c r="C62" s="620"/>
      <c r="D62" s="620"/>
      <c r="E62" s="620"/>
      <c r="F62" s="620"/>
      <c r="G62" s="620"/>
      <c r="H62" s="620"/>
      <c r="I62" s="620"/>
      <c r="J62" s="620"/>
      <c r="K62" s="620"/>
      <c r="L62" s="620"/>
      <c r="M62" s="620"/>
      <c r="N62" s="620"/>
      <c r="O62" s="620"/>
      <c r="P62" s="620"/>
      <c r="Q62" s="620"/>
      <c r="R62" s="620"/>
      <c r="S62" s="620"/>
      <c r="T62" s="620"/>
      <c r="U62" s="620"/>
      <c r="V62" s="620"/>
      <c r="W62" s="620"/>
      <c r="X62" s="620"/>
      <c r="Y62" s="620"/>
      <c r="Z62" s="620"/>
      <c r="AA62" s="620"/>
      <c r="AB62" s="620"/>
    </row>
    <row r="63" spans="1:28" x14ac:dyDescent="0.35">
      <c r="A63" s="234"/>
      <c r="B63" s="61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ht="15" thickBot="1" x14ac:dyDescent="0.4">
      <c r="A64" s="234"/>
      <c r="B64" s="669"/>
      <c r="C64" s="670"/>
      <c r="D64" s="670"/>
      <c r="E64" s="670"/>
      <c r="F64" s="670"/>
      <c r="G64" s="670"/>
      <c r="H64" s="670"/>
      <c r="I64" s="670"/>
      <c r="J64" s="670"/>
      <c r="K64" s="670"/>
      <c r="L64" s="670"/>
      <c r="M64" s="670"/>
      <c r="N64" s="670"/>
      <c r="O64" s="670"/>
      <c r="P64" s="670"/>
      <c r="Q64" s="670"/>
      <c r="R64" s="670"/>
      <c r="S64" s="670"/>
      <c r="T64" s="670"/>
      <c r="U64" s="670"/>
      <c r="V64" s="670"/>
      <c r="W64" s="670"/>
      <c r="X64" s="670"/>
      <c r="Y64" s="670"/>
      <c r="Z64" s="670"/>
      <c r="AA64" s="670"/>
      <c r="AB64" s="670"/>
    </row>
    <row r="65" spans="1:28" ht="15" thickBot="1" x14ac:dyDescent="0.4">
      <c r="A65" s="234"/>
      <c r="B65" s="486"/>
      <c r="C65" s="487"/>
      <c r="D65" s="487"/>
      <c r="E65" s="487"/>
      <c r="F65" s="487"/>
      <c r="G65" s="487"/>
      <c r="H65" s="487"/>
      <c r="I65" s="487"/>
      <c r="J65" s="487"/>
      <c r="K65" s="487"/>
      <c r="L65" s="487"/>
      <c r="M65" s="487"/>
      <c r="N65" s="487"/>
      <c r="O65" s="487"/>
      <c r="P65" s="487"/>
      <c r="Q65" s="487"/>
      <c r="R65" s="487"/>
      <c r="S65" s="487"/>
      <c r="T65" s="487"/>
      <c r="U65" s="487"/>
      <c r="V65" s="487"/>
      <c r="W65" s="487"/>
      <c r="X65" s="487"/>
      <c r="Y65" s="487"/>
      <c r="Z65" s="487"/>
      <c r="AA65" s="487"/>
      <c r="AB65" s="487"/>
    </row>
    <row r="66" spans="1:28" ht="14.5" customHeight="1" x14ac:dyDescent="0.35">
      <c r="A66" s="671"/>
      <c r="B66" s="672" t="s">
        <v>41</v>
      </c>
      <c r="C66" s="673"/>
      <c r="D66" s="673"/>
      <c r="E66" s="673"/>
      <c r="F66" s="673"/>
      <c r="G66" s="674"/>
      <c r="H66" s="678" t="s">
        <v>595</v>
      </c>
      <c r="I66" s="674"/>
      <c r="J66" s="678" t="s">
        <v>595</v>
      </c>
      <c r="K66" s="673"/>
      <c r="L66" s="673"/>
      <c r="M66" s="674"/>
      <c r="N66" s="678" t="s">
        <v>49</v>
      </c>
      <c r="O66" s="673"/>
      <c r="P66" s="673"/>
      <c r="Q66" s="673"/>
      <c r="R66" s="673"/>
      <c r="S66" s="673"/>
      <c r="T66" s="673"/>
      <c r="U66" s="674"/>
      <c r="V66" s="680" t="s">
        <v>50</v>
      </c>
      <c r="W66" s="681"/>
      <c r="X66" s="681"/>
      <c r="Y66" s="681"/>
      <c r="Z66" s="681"/>
      <c r="AA66" s="681"/>
      <c r="AB66" s="682"/>
    </row>
    <row r="67" spans="1:28" ht="14.5" customHeight="1" x14ac:dyDescent="0.35">
      <c r="A67" s="671"/>
      <c r="B67" s="675"/>
      <c r="C67" s="676"/>
      <c r="D67" s="676"/>
      <c r="E67" s="676"/>
      <c r="F67" s="676"/>
      <c r="G67" s="677"/>
      <c r="H67" s="679" t="s">
        <v>816</v>
      </c>
      <c r="I67" s="677"/>
      <c r="J67" s="679" t="s">
        <v>596</v>
      </c>
      <c r="K67" s="676"/>
      <c r="L67" s="676"/>
      <c r="M67" s="677"/>
      <c r="N67" s="679"/>
      <c r="O67" s="676"/>
      <c r="P67" s="676"/>
      <c r="Q67" s="676"/>
      <c r="R67" s="676"/>
      <c r="S67" s="676"/>
      <c r="T67" s="676"/>
      <c r="U67" s="677"/>
      <c r="V67" s="683"/>
      <c r="W67" s="684"/>
      <c r="X67" s="684"/>
      <c r="Y67" s="684"/>
      <c r="Z67" s="684"/>
      <c r="AA67" s="684"/>
      <c r="AB67" s="685"/>
    </row>
    <row r="68" spans="1:28" ht="29" customHeight="1" x14ac:dyDescent="0.35">
      <c r="A68" s="671"/>
      <c r="B68" s="822" t="s">
        <v>467</v>
      </c>
      <c r="C68" s="823"/>
      <c r="D68" s="823"/>
      <c r="E68" s="823"/>
      <c r="F68" s="823"/>
      <c r="G68" s="824"/>
      <c r="H68" s="943">
        <v>0</v>
      </c>
      <c r="I68" s="944"/>
      <c r="J68" s="943">
        <v>0</v>
      </c>
      <c r="K68" s="949"/>
      <c r="L68" s="949"/>
      <c r="M68" s="944"/>
      <c r="N68" s="952" t="s">
        <v>1157</v>
      </c>
      <c r="O68" s="953"/>
      <c r="P68" s="953"/>
      <c r="Q68" s="953"/>
      <c r="R68" s="953"/>
      <c r="S68" s="953"/>
      <c r="T68" s="953"/>
      <c r="U68" s="954"/>
      <c r="V68" s="952" t="s">
        <v>1086</v>
      </c>
      <c r="W68" s="953"/>
      <c r="X68" s="953"/>
      <c r="Y68" s="953"/>
      <c r="Z68" s="953"/>
      <c r="AA68" s="953"/>
      <c r="AB68" s="954"/>
    </row>
    <row r="69" spans="1:28" x14ac:dyDescent="0.35">
      <c r="A69" s="671"/>
      <c r="B69" s="771"/>
      <c r="C69" s="772"/>
      <c r="D69" s="772"/>
      <c r="E69" s="772"/>
      <c r="F69" s="772"/>
      <c r="G69" s="825"/>
      <c r="H69" s="945"/>
      <c r="I69" s="946"/>
      <c r="J69" s="945"/>
      <c r="K69" s="950"/>
      <c r="L69" s="950"/>
      <c r="M69" s="946"/>
      <c r="N69" s="955"/>
      <c r="O69" s="788"/>
      <c r="P69" s="788"/>
      <c r="Q69" s="788"/>
      <c r="R69" s="788"/>
      <c r="S69" s="788"/>
      <c r="T69" s="788"/>
      <c r="U69" s="956"/>
      <c r="V69" s="960"/>
      <c r="W69" s="961"/>
      <c r="X69" s="961"/>
      <c r="Y69" s="961"/>
      <c r="Z69" s="961"/>
      <c r="AA69" s="961"/>
      <c r="AB69" s="962"/>
    </row>
    <row r="70" spans="1:28" ht="38" customHeight="1" x14ac:dyDescent="0.35">
      <c r="A70" s="671"/>
      <c r="B70" s="771"/>
      <c r="C70" s="772"/>
      <c r="D70" s="772"/>
      <c r="E70" s="772"/>
      <c r="F70" s="772"/>
      <c r="G70" s="825"/>
      <c r="H70" s="945"/>
      <c r="I70" s="946"/>
      <c r="J70" s="945"/>
      <c r="K70" s="950"/>
      <c r="L70" s="950"/>
      <c r="M70" s="946"/>
      <c r="N70" s="955"/>
      <c r="O70" s="788"/>
      <c r="P70" s="788"/>
      <c r="Q70" s="788"/>
      <c r="R70" s="788"/>
      <c r="S70" s="788"/>
      <c r="T70" s="788"/>
      <c r="U70" s="956"/>
      <c r="V70" s="955" t="s">
        <v>1158</v>
      </c>
      <c r="W70" s="788"/>
      <c r="X70" s="788"/>
      <c r="Y70" s="788"/>
      <c r="Z70" s="788"/>
      <c r="AA70" s="788"/>
      <c r="AB70" s="956"/>
    </row>
    <row r="71" spans="1:28" x14ac:dyDescent="0.35">
      <c r="A71" s="671"/>
      <c r="B71" s="771"/>
      <c r="C71" s="772"/>
      <c r="D71" s="772"/>
      <c r="E71" s="772"/>
      <c r="F71" s="772"/>
      <c r="G71" s="825"/>
      <c r="H71" s="945"/>
      <c r="I71" s="946"/>
      <c r="J71" s="945"/>
      <c r="K71" s="950"/>
      <c r="L71" s="950"/>
      <c r="M71" s="946"/>
      <c r="N71" s="955"/>
      <c r="O71" s="788"/>
      <c r="P71" s="788"/>
      <c r="Q71" s="788"/>
      <c r="R71" s="788"/>
      <c r="S71" s="788"/>
      <c r="T71" s="788"/>
      <c r="U71" s="956"/>
      <c r="V71" s="955"/>
      <c r="W71" s="788"/>
      <c r="X71" s="788"/>
      <c r="Y71" s="788"/>
      <c r="Z71" s="788"/>
      <c r="AA71" s="788"/>
      <c r="AB71" s="956"/>
    </row>
    <row r="72" spans="1:28" ht="42" customHeight="1" x14ac:dyDescent="0.35">
      <c r="A72" s="671"/>
      <c r="B72" s="826"/>
      <c r="C72" s="827"/>
      <c r="D72" s="827"/>
      <c r="E72" s="827"/>
      <c r="F72" s="827"/>
      <c r="G72" s="828"/>
      <c r="H72" s="947"/>
      <c r="I72" s="948"/>
      <c r="J72" s="947"/>
      <c r="K72" s="951"/>
      <c r="L72" s="951"/>
      <c r="M72" s="948"/>
      <c r="N72" s="957"/>
      <c r="O72" s="958"/>
      <c r="P72" s="958"/>
      <c r="Q72" s="958"/>
      <c r="R72" s="958"/>
      <c r="S72" s="958"/>
      <c r="T72" s="958"/>
      <c r="U72" s="959"/>
      <c r="V72" s="957" t="s">
        <v>1159</v>
      </c>
      <c r="W72" s="958"/>
      <c r="X72" s="958"/>
      <c r="Y72" s="958"/>
      <c r="Z72" s="958"/>
      <c r="AA72" s="958"/>
      <c r="AB72" s="959"/>
    </row>
    <row r="73" spans="1:28" ht="29" customHeight="1" x14ac:dyDescent="0.35">
      <c r="A73" s="671"/>
      <c r="B73" s="822" t="s">
        <v>469</v>
      </c>
      <c r="C73" s="823"/>
      <c r="D73" s="823"/>
      <c r="E73" s="823"/>
      <c r="F73" s="823"/>
      <c r="G73" s="824"/>
      <c r="H73" s="943">
        <v>0.01</v>
      </c>
      <c r="I73" s="944"/>
      <c r="J73" s="943">
        <v>0.01</v>
      </c>
      <c r="K73" s="949"/>
      <c r="L73" s="949"/>
      <c r="M73" s="944"/>
      <c r="N73" s="952" t="s">
        <v>1160</v>
      </c>
      <c r="O73" s="953"/>
      <c r="P73" s="953"/>
      <c r="Q73" s="953"/>
      <c r="R73" s="953"/>
      <c r="S73" s="953"/>
      <c r="T73" s="953"/>
      <c r="U73" s="954"/>
      <c r="V73" s="952" t="s">
        <v>1086</v>
      </c>
      <c r="W73" s="953"/>
      <c r="X73" s="953"/>
      <c r="Y73" s="953"/>
      <c r="Z73" s="953"/>
      <c r="AA73" s="953"/>
      <c r="AB73" s="954"/>
    </row>
    <row r="74" spans="1:28" x14ac:dyDescent="0.35">
      <c r="A74" s="671"/>
      <c r="B74" s="771"/>
      <c r="C74" s="772"/>
      <c r="D74" s="772"/>
      <c r="E74" s="772"/>
      <c r="F74" s="772"/>
      <c r="G74" s="825"/>
      <c r="H74" s="945"/>
      <c r="I74" s="946"/>
      <c r="J74" s="945"/>
      <c r="K74" s="950"/>
      <c r="L74" s="950"/>
      <c r="M74" s="946"/>
      <c r="N74" s="955"/>
      <c r="O74" s="788"/>
      <c r="P74" s="788"/>
      <c r="Q74" s="788"/>
      <c r="R74" s="788"/>
      <c r="S74" s="788"/>
      <c r="T74" s="788"/>
      <c r="U74" s="956"/>
      <c r="V74" s="960"/>
      <c r="W74" s="961"/>
      <c r="X74" s="961"/>
      <c r="Y74" s="961"/>
      <c r="Z74" s="961"/>
      <c r="AA74" s="961"/>
      <c r="AB74" s="962"/>
    </row>
    <row r="75" spans="1:28" ht="58" customHeight="1" x14ac:dyDescent="0.35">
      <c r="A75" s="671"/>
      <c r="B75" s="771"/>
      <c r="C75" s="772"/>
      <c r="D75" s="772"/>
      <c r="E75" s="772"/>
      <c r="F75" s="772"/>
      <c r="G75" s="825"/>
      <c r="H75" s="945"/>
      <c r="I75" s="946"/>
      <c r="J75" s="945"/>
      <c r="K75" s="950"/>
      <c r="L75" s="950"/>
      <c r="M75" s="946"/>
      <c r="N75" s="955"/>
      <c r="O75" s="788"/>
      <c r="P75" s="788"/>
      <c r="Q75" s="788"/>
      <c r="R75" s="788"/>
      <c r="S75" s="788"/>
      <c r="T75" s="788"/>
      <c r="U75" s="956"/>
      <c r="V75" s="955" t="s">
        <v>1090</v>
      </c>
      <c r="W75" s="788"/>
      <c r="X75" s="788"/>
      <c r="Y75" s="788"/>
      <c r="Z75" s="788"/>
      <c r="AA75" s="788"/>
      <c r="AB75" s="956"/>
    </row>
    <row r="76" spans="1:28" ht="72.5" customHeight="1" x14ac:dyDescent="0.35">
      <c r="A76" s="671"/>
      <c r="B76" s="771"/>
      <c r="C76" s="772"/>
      <c r="D76" s="772"/>
      <c r="E76" s="772"/>
      <c r="F76" s="772"/>
      <c r="G76" s="825"/>
      <c r="H76" s="945"/>
      <c r="I76" s="946"/>
      <c r="J76" s="945"/>
      <c r="K76" s="950"/>
      <c r="L76" s="950"/>
      <c r="M76" s="946"/>
      <c r="N76" s="955"/>
      <c r="O76" s="788"/>
      <c r="P76" s="788"/>
      <c r="Q76" s="788"/>
      <c r="R76" s="788"/>
      <c r="S76" s="788"/>
      <c r="T76" s="788"/>
      <c r="U76" s="956"/>
      <c r="V76" s="955" t="s">
        <v>1091</v>
      </c>
      <c r="W76" s="788"/>
      <c r="X76" s="788"/>
      <c r="Y76" s="788"/>
      <c r="Z76" s="788"/>
      <c r="AA76" s="788"/>
      <c r="AB76" s="956"/>
    </row>
    <row r="77" spans="1:28" x14ac:dyDescent="0.35">
      <c r="A77" s="671"/>
      <c r="B77" s="771"/>
      <c r="C77" s="772"/>
      <c r="D77" s="772"/>
      <c r="E77" s="772"/>
      <c r="F77" s="772"/>
      <c r="G77" s="825"/>
      <c r="H77" s="945"/>
      <c r="I77" s="946"/>
      <c r="J77" s="945"/>
      <c r="K77" s="950"/>
      <c r="L77" s="950"/>
      <c r="M77" s="946"/>
      <c r="N77" s="955"/>
      <c r="O77" s="788"/>
      <c r="P77" s="788"/>
      <c r="Q77" s="788"/>
      <c r="R77" s="788"/>
      <c r="S77" s="788"/>
      <c r="T77" s="788"/>
      <c r="U77" s="956"/>
      <c r="V77" s="955"/>
      <c r="W77" s="788"/>
      <c r="X77" s="788"/>
      <c r="Y77" s="788"/>
      <c r="Z77" s="788"/>
      <c r="AA77" s="788"/>
      <c r="AB77" s="956"/>
    </row>
    <row r="78" spans="1:28" ht="58" customHeight="1" x14ac:dyDescent="0.35">
      <c r="A78" s="671"/>
      <c r="B78" s="826"/>
      <c r="C78" s="827"/>
      <c r="D78" s="827"/>
      <c r="E78" s="827"/>
      <c r="F78" s="827"/>
      <c r="G78" s="828"/>
      <c r="H78" s="947"/>
      <c r="I78" s="948"/>
      <c r="J78" s="947"/>
      <c r="K78" s="951"/>
      <c r="L78" s="951"/>
      <c r="M78" s="948"/>
      <c r="N78" s="957"/>
      <c r="O78" s="958"/>
      <c r="P78" s="958"/>
      <c r="Q78" s="958"/>
      <c r="R78" s="958"/>
      <c r="S78" s="958"/>
      <c r="T78" s="958"/>
      <c r="U78" s="959"/>
      <c r="V78" s="957" t="s">
        <v>1092</v>
      </c>
      <c r="W78" s="958"/>
      <c r="X78" s="958"/>
      <c r="Y78" s="958"/>
      <c r="Z78" s="958"/>
      <c r="AA78" s="958"/>
      <c r="AB78" s="959"/>
    </row>
    <row r="79" spans="1:28" ht="43.5" customHeight="1" x14ac:dyDescent="0.35">
      <c r="A79" s="671"/>
      <c r="B79" s="822" t="s">
        <v>470</v>
      </c>
      <c r="C79" s="823"/>
      <c r="D79" s="823"/>
      <c r="E79" s="823"/>
      <c r="F79" s="823"/>
      <c r="G79" s="824"/>
      <c r="H79" s="963">
        <v>0.01</v>
      </c>
      <c r="I79" s="964"/>
      <c r="J79" s="963">
        <v>0.02</v>
      </c>
      <c r="K79" s="969"/>
      <c r="L79" s="969"/>
      <c r="M79" s="964"/>
      <c r="N79" s="952" t="s">
        <v>1161</v>
      </c>
      <c r="O79" s="953"/>
      <c r="P79" s="953"/>
      <c r="Q79" s="953"/>
      <c r="R79" s="953"/>
      <c r="S79" s="953"/>
      <c r="T79" s="953"/>
      <c r="U79" s="954"/>
      <c r="V79" s="952" t="s">
        <v>1086</v>
      </c>
      <c r="W79" s="953"/>
      <c r="X79" s="953"/>
      <c r="Y79" s="953"/>
      <c r="Z79" s="953"/>
      <c r="AA79" s="953"/>
      <c r="AB79" s="954"/>
    </row>
    <row r="80" spans="1:28" x14ac:dyDescent="0.35">
      <c r="A80" s="671"/>
      <c r="B80" s="771"/>
      <c r="C80" s="772"/>
      <c r="D80" s="772"/>
      <c r="E80" s="772"/>
      <c r="F80" s="772"/>
      <c r="G80" s="825"/>
      <c r="H80" s="965"/>
      <c r="I80" s="966"/>
      <c r="J80" s="965"/>
      <c r="K80" s="970"/>
      <c r="L80" s="970"/>
      <c r="M80" s="966"/>
      <c r="N80" s="955"/>
      <c r="O80" s="788"/>
      <c r="P80" s="788"/>
      <c r="Q80" s="788"/>
      <c r="R80" s="788"/>
      <c r="S80" s="788"/>
      <c r="T80" s="788"/>
      <c r="U80" s="956"/>
      <c r="V80" s="960"/>
      <c r="W80" s="961"/>
      <c r="X80" s="961"/>
      <c r="Y80" s="961"/>
      <c r="Z80" s="961"/>
      <c r="AA80" s="961"/>
      <c r="AB80" s="962"/>
    </row>
    <row r="81" spans="1:28" ht="58" customHeight="1" x14ac:dyDescent="0.35">
      <c r="A81" s="671"/>
      <c r="B81" s="771"/>
      <c r="C81" s="772"/>
      <c r="D81" s="772"/>
      <c r="E81" s="772"/>
      <c r="F81" s="772"/>
      <c r="G81" s="825"/>
      <c r="H81" s="965"/>
      <c r="I81" s="966"/>
      <c r="J81" s="965"/>
      <c r="K81" s="970"/>
      <c r="L81" s="970"/>
      <c r="M81" s="966"/>
      <c r="N81" s="955"/>
      <c r="O81" s="788"/>
      <c r="P81" s="788"/>
      <c r="Q81" s="788"/>
      <c r="R81" s="788"/>
      <c r="S81" s="788"/>
      <c r="T81" s="788"/>
      <c r="U81" s="956"/>
      <c r="V81" s="955" t="s">
        <v>1094</v>
      </c>
      <c r="W81" s="788"/>
      <c r="X81" s="788"/>
      <c r="Y81" s="788"/>
      <c r="Z81" s="788"/>
      <c r="AA81" s="788"/>
      <c r="AB81" s="956"/>
    </row>
    <row r="82" spans="1:28" ht="58" customHeight="1" x14ac:dyDescent="0.35">
      <c r="A82" s="671"/>
      <c r="B82" s="771"/>
      <c r="C82" s="772"/>
      <c r="D82" s="772"/>
      <c r="E82" s="772"/>
      <c r="F82" s="772"/>
      <c r="G82" s="825"/>
      <c r="H82" s="965"/>
      <c r="I82" s="966"/>
      <c r="J82" s="965"/>
      <c r="K82" s="970"/>
      <c r="L82" s="970"/>
      <c r="M82" s="966"/>
      <c r="N82" s="955"/>
      <c r="O82" s="788"/>
      <c r="P82" s="788"/>
      <c r="Q82" s="788"/>
      <c r="R82" s="788"/>
      <c r="S82" s="788"/>
      <c r="T82" s="788"/>
      <c r="U82" s="956"/>
      <c r="V82" s="955" t="s">
        <v>1095</v>
      </c>
      <c r="W82" s="788"/>
      <c r="X82" s="788"/>
      <c r="Y82" s="788"/>
      <c r="Z82" s="788"/>
      <c r="AA82" s="788"/>
      <c r="AB82" s="956"/>
    </row>
    <row r="83" spans="1:28" x14ac:dyDescent="0.35">
      <c r="A83" s="671"/>
      <c r="B83" s="771"/>
      <c r="C83" s="772"/>
      <c r="D83" s="772"/>
      <c r="E83" s="772"/>
      <c r="F83" s="772"/>
      <c r="G83" s="825"/>
      <c r="H83" s="965"/>
      <c r="I83" s="966"/>
      <c r="J83" s="965"/>
      <c r="K83" s="970"/>
      <c r="L83" s="970"/>
      <c r="M83" s="966"/>
      <c r="N83" s="955"/>
      <c r="O83" s="788"/>
      <c r="P83" s="788"/>
      <c r="Q83" s="788"/>
      <c r="R83" s="788"/>
      <c r="S83" s="788"/>
      <c r="T83" s="788"/>
      <c r="U83" s="956"/>
      <c r="V83" s="955"/>
      <c r="W83" s="788"/>
      <c r="X83" s="788"/>
      <c r="Y83" s="788"/>
      <c r="Z83" s="788"/>
      <c r="AA83" s="788"/>
      <c r="AB83" s="956"/>
    </row>
    <row r="84" spans="1:28" ht="101.5" customHeight="1" x14ac:dyDescent="0.35">
      <c r="A84" s="671"/>
      <c r="B84" s="826"/>
      <c r="C84" s="827"/>
      <c r="D84" s="827"/>
      <c r="E84" s="827"/>
      <c r="F84" s="827"/>
      <c r="G84" s="828"/>
      <c r="H84" s="972"/>
      <c r="I84" s="973"/>
      <c r="J84" s="972"/>
      <c r="K84" s="974"/>
      <c r="L84" s="974"/>
      <c r="M84" s="973"/>
      <c r="N84" s="957"/>
      <c r="O84" s="958"/>
      <c r="P84" s="958"/>
      <c r="Q84" s="958"/>
      <c r="R84" s="958"/>
      <c r="S84" s="958"/>
      <c r="T84" s="958"/>
      <c r="U84" s="959"/>
      <c r="V84" s="957" t="s">
        <v>1096</v>
      </c>
      <c r="W84" s="958"/>
      <c r="X84" s="958"/>
      <c r="Y84" s="958"/>
      <c r="Z84" s="958"/>
      <c r="AA84" s="958"/>
      <c r="AB84" s="959"/>
    </row>
    <row r="85" spans="1:28" ht="116" customHeight="1" x14ac:dyDescent="0.35">
      <c r="A85" s="671"/>
      <c r="B85" s="822" t="s">
        <v>471</v>
      </c>
      <c r="C85" s="823"/>
      <c r="D85" s="823"/>
      <c r="E85" s="823"/>
      <c r="F85" s="823"/>
      <c r="G85" s="824"/>
      <c r="H85" s="963">
        <v>0.01</v>
      </c>
      <c r="I85" s="964"/>
      <c r="J85" s="963">
        <v>0.01</v>
      </c>
      <c r="K85" s="969"/>
      <c r="L85" s="969"/>
      <c r="M85" s="964"/>
      <c r="N85" s="838" t="s">
        <v>1162</v>
      </c>
      <c r="O85" s="839"/>
      <c r="P85" s="839"/>
      <c r="Q85" s="839"/>
      <c r="R85" s="839"/>
      <c r="S85" s="839"/>
      <c r="T85" s="839"/>
      <c r="U85" s="840"/>
      <c r="V85" s="838" t="s">
        <v>1086</v>
      </c>
      <c r="W85" s="839"/>
      <c r="X85" s="839"/>
      <c r="Y85" s="839"/>
      <c r="Z85" s="839"/>
      <c r="AA85" s="839"/>
      <c r="AB85" s="840"/>
    </row>
    <row r="86" spans="1:28" x14ac:dyDescent="0.35">
      <c r="A86" s="671"/>
      <c r="B86" s="771"/>
      <c r="C86" s="772"/>
      <c r="D86" s="772"/>
      <c r="E86" s="772"/>
      <c r="F86" s="772"/>
      <c r="G86" s="825"/>
      <c r="H86" s="965"/>
      <c r="I86" s="966"/>
      <c r="J86" s="965"/>
      <c r="K86" s="970"/>
      <c r="L86" s="970"/>
      <c r="M86" s="966"/>
      <c r="N86" s="841"/>
      <c r="O86" s="842"/>
      <c r="P86" s="842"/>
      <c r="Q86" s="842"/>
      <c r="R86" s="842"/>
      <c r="S86" s="842"/>
      <c r="T86" s="842"/>
      <c r="U86" s="843"/>
      <c r="V86" s="847"/>
      <c r="W86" s="586"/>
      <c r="X86" s="586"/>
      <c r="Y86" s="586"/>
      <c r="Z86" s="586"/>
      <c r="AA86" s="586"/>
      <c r="AB86" s="587"/>
    </row>
    <row r="87" spans="1:28" ht="101.5" customHeight="1" x14ac:dyDescent="0.35">
      <c r="A87" s="671"/>
      <c r="B87" s="771"/>
      <c r="C87" s="772"/>
      <c r="D87" s="772"/>
      <c r="E87" s="772"/>
      <c r="F87" s="772"/>
      <c r="G87" s="825"/>
      <c r="H87" s="965"/>
      <c r="I87" s="966"/>
      <c r="J87" s="965"/>
      <c r="K87" s="970"/>
      <c r="L87" s="970"/>
      <c r="M87" s="966"/>
      <c r="N87" s="841" t="s">
        <v>1163</v>
      </c>
      <c r="O87" s="842"/>
      <c r="P87" s="842"/>
      <c r="Q87" s="842"/>
      <c r="R87" s="842"/>
      <c r="S87" s="842"/>
      <c r="T87" s="842"/>
      <c r="U87" s="843"/>
      <c r="V87" s="841" t="s">
        <v>1164</v>
      </c>
      <c r="W87" s="842"/>
      <c r="X87" s="842"/>
      <c r="Y87" s="842"/>
      <c r="Z87" s="842"/>
      <c r="AA87" s="842"/>
      <c r="AB87" s="843"/>
    </row>
    <row r="88" spans="1:28" x14ac:dyDescent="0.35">
      <c r="A88" s="671"/>
      <c r="B88" s="771"/>
      <c r="C88" s="772"/>
      <c r="D88" s="772"/>
      <c r="E88" s="772"/>
      <c r="F88" s="772"/>
      <c r="G88" s="825"/>
      <c r="H88" s="965"/>
      <c r="I88" s="966"/>
      <c r="J88" s="965"/>
      <c r="K88" s="970"/>
      <c r="L88" s="970"/>
      <c r="M88" s="966"/>
      <c r="N88" s="841"/>
      <c r="O88" s="842"/>
      <c r="P88" s="842"/>
      <c r="Q88" s="842"/>
      <c r="R88" s="842"/>
      <c r="S88" s="842"/>
      <c r="T88" s="842"/>
      <c r="U88" s="843"/>
      <c r="V88" s="847"/>
      <c r="W88" s="586"/>
      <c r="X88" s="586"/>
      <c r="Y88" s="586"/>
      <c r="Z88" s="586"/>
      <c r="AA88" s="586"/>
      <c r="AB88" s="587"/>
    </row>
    <row r="89" spans="1:28" ht="43.5" customHeight="1" thickBot="1" x14ac:dyDescent="0.4">
      <c r="A89" s="671"/>
      <c r="B89" s="848"/>
      <c r="C89" s="849"/>
      <c r="D89" s="849"/>
      <c r="E89" s="849"/>
      <c r="F89" s="849"/>
      <c r="G89" s="850"/>
      <c r="H89" s="967"/>
      <c r="I89" s="968"/>
      <c r="J89" s="967"/>
      <c r="K89" s="971"/>
      <c r="L89" s="971"/>
      <c r="M89" s="968"/>
      <c r="N89" s="863"/>
      <c r="O89" s="552"/>
      <c r="P89" s="552"/>
      <c r="Q89" s="552"/>
      <c r="R89" s="552"/>
      <c r="S89" s="552"/>
      <c r="T89" s="552"/>
      <c r="U89" s="975"/>
      <c r="V89" s="863" t="s">
        <v>1101</v>
      </c>
      <c r="W89" s="552"/>
      <c r="X89" s="552"/>
      <c r="Y89" s="552"/>
      <c r="Z89" s="552"/>
      <c r="AA89" s="552"/>
      <c r="AB89" s="975"/>
    </row>
    <row r="90" spans="1:28" ht="15" thickBot="1" x14ac:dyDescent="0.4">
      <c r="A90" s="234"/>
      <c r="B90" s="503"/>
      <c r="C90" s="504"/>
      <c r="D90" s="504"/>
      <c r="E90" s="504"/>
      <c r="F90" s="504"/>
      <c r="G90" s="504"/>
      <c r="H90" s="504"/>
      <c r="I90" s="504"/>
      <c r="J90" s="504"/>
      <c r="K90" s="504"/>
      <c r="L90" s="504"/>
      <c r="M90" s="504"/>
      <c r="N90" s="504"/>
      <c r="O90" s="504"/>
      <c r="P90" s="504"/>
      <c r="Q90" s="504"/>
      <c r="R90" s="504"/>
      <c r="S90" s="504"/>
      <c r="T90" s="504"/>
      <c r="U90" s="504"/>
      <c r="V90" s="504"/>
      <c r="W90" s="504"/>
      <c r="X90" s="504"/>
      <c r="Y90" s="504"/>
      <c r="Z90" s="504"/>
      <c r="AA90" s="504"/>
      <c r="AB90" s="504"/>
    </row>
    <row r="91" spans="1:28" x14ac:dyDescent="0.35">
      <c r="A91" s="234"/>
      <c r="B91" s="714" t="s">
        <v>856</v>
      </c>
      <c r="C91" s="715"/>
      <c r="D91" s="715"/>
      <c r="E91" s="715"/>
      <c r="F91" s="715"/>
      <c r="G91" s="715"/>
      <c r="H91" s="715" t="s">
        <v>857</v>
      </c>
      <c r="I91" s="715"/>
      <c r="J91" s="715"/>
      <c r="K91" s="715"/>
      <c r="L91" s="715"/>
      <c r="M91" s="715"/>
      <c r="N91" s="715"/>
      <c r="O91" s="715"/>
      <c r="P91" s="715"/>
      <c r="Q91" s="715"/>
      <c r="R91" s="718"/>
      <c r="S91" s="714" t="s">
        <v>858</v>
      </c>
      <c r="T91" s="715"/>
      <c r="U91" s="715"/>
      <c r="V91" s="715"/>
      <c r="W91" s="715"/>
      <c r="X91" s="715"/>
      <c r="Y91" s="715"/>
      <c r="Z91" s="715"/>
      <c r="AA91" s="715"/>
      <c r="AB91" s="715"/>
    </row>
    <row r="92" spans="1:28" ht="15" thickBot="1" x14ac:dyDescent="0.4">
      <c r="A92" s="234"/>
      <c r="B92" s="716"/>
      <c r="C92" s="717"/>
      <c r="D92" s="717"/>
      <c r="E92" s="717"/>
      <c r="F92" s="717"/>
      <c r="G92" s="717"/>
      <c r="H92" s="717"/>
      <c r="I92" s="717"/>
      <c r="J92" s="717"/>
      <c r="K92" s="717"/>
      <c r="L92" s="717"/>
      <c r="M92" s="717"/>
      <c r="N92" s="717"/>
      <c r="O92" s="717"/>
      <c r="P92" s="717"/>
      <c r="Q92" s="717"/>
      <c r="R92" s="719"/>
      <c r="S92" s="716"/>
      <c r="T92" s="717"/>
      <c r="U92" s="717"/>
      <c r="V92" s="717"/>
      <c r="W92" s="717"/>
      <c r="X92" s="717"/>
      <c r="Y92" s="717"/>
      <c r="Z92" s="717"/>
      <c r="AA92" s="717"/>
      <c r="AB92" s="717"/>
    </row>
    <row r="93" spans="1:28" ht="42" customHeight="1" thickBot="1" x14ac:dyDescent="0.4">
      <c r="A93" s="234"/>
      <c r="B93" s="976">
        <v>1.01E-2</v>
      </c>
      <c r="C93" s="977"/>
      <c r="D93" s="977"/>
      <c r="E93" s="977"/>
      <c r="F93" s="977"/>
      <c r="G93" s="978"/>
      <c r="H93" s="902" t="s">
        <v>1165</v>
      </c>
      <c r="I93" s="903"/>
      <c r="J93" s="903"/>
      <c r="K93" s="903"/>
      <c r="L93" s="903"/>
      <c r="M93" s="903"/>
      <c r="N93" s="903"/>
      <c r="O93" s="903"/>
      <c r="P93" s="903"/>
      <c r="Q93" s="903"/>
      <c r="R93" s="904"/>
      <c r="S93" s="503"/>
      <c r="T93" s="504"/>
      <c r="U93" s="504"/>
      <c r="V93" s="504"/>
      <c r="W93" s="504"/>
      <c r="X93" s="504"/>
      <c r="Y93" s="504"/>
      <c r="Z93" s="504"/>
      <c r="AA93" s="504"/>
      <c r="AB93" s="504"/>
    </row>
    <row r="94" spans="1:28" ht="15" thickBot="1" x14ac:dyDescent="0.4">
      <c r="A94" s="234"/>
      <c r="B94" s="700"/>
      <c r="C94" s="701"/>
      <c r="D94" s="701"/>
      <c r="E94" s="701"/>
      <c r="F94" s="701"/>
      <c r="G94" s="701"/>
      <c r="H94" s="701"/>
      <c r="I94" s="701"/>
      <c r="J94" s="701"/>
      <c r="K94" s="701"/>
      <c r="L94" s="701"/>
      <c r="M94" s="701"/>
      <c r="N94" s="701"/>
      <c r="O94" s="701"/>
      <c r="P94" s="701"/>
      <c r="Q94" s="701"/>
      <c r="R94" s="701"/>
      <c r="S94" s="701"/>
      <c r="T94" s="701"/>
      <c r="U94" s="701"/>
      <c r="V94" s="701"/>
      <c r="W94" s="701"/>
      <c r="X94" s="701"/>
      <c r="Y94" s="701"/>
      <c r="Z94" s="701"/>
      <c r="AA94" s="701"/>
      <c r="AB94" s="701"/>
    </row>
    <row r="95" spans="1:28" ht="14.5" customHeight="1" x14ac:dyDescent="0.35">
      <c r="A95" s="671"/>
      <c r="B95" s="702" t="s">
        <v>861</v>
      </c>
      <c r="C95" s="703"/>
      <c r="D95" s="703"/>
      <c r="E95" s="703"/>
      <c r="F95" s="703"/>
      <c r="G95" s="703"/>
      <c r="H95" s="704"/>
      <c r="I95" s="867" t="s">
        <v>1103</v>
      </c>
      <c r="J95" s="868"/>
      <c r="K95" s="868"/>
      <c r="L95" s="868"/>
      <c r="M95" s="868"/>
      <c r="N95" s="868"/>
      <c r="O95" s="868"/>
      <c r="P95" s="869"/>
      <c r="Q95" s="702" t="s">
        <v>863</v>
      </c>
      <c r="R95" s="703"/>
      <c r="S95" s="703"/>
      <c r="T95" s="703"/>
      <c r="U95" s="704"/>
      <c r="V95" s="784" t="s">
        <v>1106</v>
      </c>
      <c r="W95" s="785"/>
      <c r="X95" s="785"/>
      <c r="Y95" s="785"/>
      <c r="Z95" s="785"/>
      <c r="AA95" s="785"/>
      <c r="AB95" s="785"/>
    </row>
    <row r="96" spans="1:28" ht="14.5" customHeight="1" x14ac:dyDescent="0.35">
      <c r="A96" s="671"/>
      <c r="B96" s="705"/>
      <c r="C96" s="706"/>
      <c r="D96" s="706"/>
      <c r="E96" s="706"/>
      <c r="F96" s="706"/>
      <c r="G96" s="706"/>
      <c r="H96" s="707"/>
      <c r="I96" s="870" t="s">
        <v>1104</v>
      </c>
      <c r="J96" s="871"/>
      <c r="K96" s="871"/>
      <c r="L96" s="871"/>
      <c r="M96" s="871"/>
      <c r="N96" s="871"/>
      <c r="O96" s="871"/>
      <c r="P96" s="872"/>
      <c r="Q96" s="705"/>
      <c r="R96" s="706"/>
      <c r="S96" s="706"/>
      <c r="T96" s="706"/>
      <c r="U96" s="707"/>
      <c r="V96" s="787" t="s">
        <v>1107</v>
      </c>
      <c r="W96" s="788"/>
      <c r="X96" s="788"/>
      <c r="Y96" s="788"/>
      <c r="Z96" s="788"/>
      <c r="AA96" s="788"/>
      <c r="AB96" s="788"/>
    </row>
    <row r="97" spans="1:28" ht="14.5" customHeight="1" x14ac:dyDescent="0.35">
      <c r="A97" s="234"/>
      <c r="B97" s="705"/>
      <c r="C97" s="706"/>
      <c r="D97" s="706"/>
      <c r="E97" s="706"/>
      <c r="F97" s="706"/>
      <c r="G97" s="706"/>
      <c r="H97" s="707"/>
      <c r="I97" s="870" t="s">
        <v>1105</v>
      </c>
      <c r="J97" s="871"/>
      <c r="K97" s="871"/>
      <c r="L97" s="871"/>
      <c r="M97" s="871"/>
      <c r="N97" s="871"/>
      <c r="O97" s="871"/>
      <c r="P97" s="872"/>
      <c r="Q97" s="705"/>
      <c r="R97" s="706"/>
      <c r="S97" s="706"/>
      <c r="T97" s="706"/>
      <c r="U97" s="707"/>
      <c r="V97" s="787" t="s">
        <v>1108</v>
      </c>
      <c r="W97" s="788"/>
      <c r="X97" s="788"/>
      <c r="Y97" s="788"/>
      <c r="Z97" s="788"/>
      <c r="AA97" s="788"/>
      <c r="AB97" s="788"/>
    </row>
    <row r="98" spans="1:28" x14ac:dyDescent="0.35">
      <c r="A98" s="234"/>
      <c r="B98" s="234"/>
      <c r="C98" s="234"/>
      <c r="D98" s="234"/>
      <c r="E98" s="234"/>
      <c r="F98" s="234"/>
      <c r="G98" s="234"/>
      <c r="H98" s="234"/>
      <c r="I98" s="234"/>
      <c r="J98" s="234"/>
      <c r="K98" s="234"/>
      <c r="L98" s="234"/>
      <c r="M98" s="234"/>
      <c r="N98" s="234"/>
      <c r="O98" s="234"/>
      <c r="P98" s="234"/>
      <c r="Q98" s="234"/>
      <c r="R98" s="234"/>
      <c r="S98" s="234"/>
      <c r="T98" s="234"/>
      <c r="U98" s="234"/>
      <c r="V98" s="234"/>
      <c r="W98" s="234"/>
      <c r="X98" s="234"/>
      <c r="Y98" s="234"/>
      <c r="Z98" s="234"/>
      <c r="AA98" s="234"/>
      <c r="AB98" s="234"/>
    </row>
    <row r="99" spans="1:28" x14ac:dyDescent="0.35">
      <c r="A99" s="234"/>
      <c r="B99" s="234"/>
      <c r="C99" s="234"/>
      <c r="D99" s="234"/>
      <c r="E99" s="234"/>
      <c r="F99" s="234"/>
      <c r="G99" s="234"/>
      <c r="H99" s="234"/>
      <c r="I99" s="234"/>
      <c r="J99" s="234"/>
      <c r="K99" s="234"/>
      <c r="L99" s="234"/>
      <c r="M99" s="234"/>
      <c r="N99" s="234"/>
      <c r="O99" s="234"/>
      <c r="P99" s="234"/>
      <c r="Q99" s="234"/>
      <c r="R99" s="234"/>
      <c r="S99" s="234"/>
      <c r="T99" s="234"/>
      <c r="U99" s="234"/>
      <c r="V99" s="234"/>
      <c r="W99" s="234"/>
      <c r="X99" s="234"/>
      <c r="Y99" s="234"/>
      <c r="Z99" s="234"/>
      <c r="AA99" s="234"/>
      <c r="AB99" s="234"/>
    </row>
    <row r="100" spans="1:28" x14ac:dyDescent="0.35">
      <c r="A100" s="234"/>
      <c r="B100" s="234"/>
      <c r="C100" s="234"/>
      <c r="D100" s="234"/>
      <c r="E100" s="234"/>
      <c r="F100" s="234"/>
      <c r="G100" s="234"/>
      <c r="H100" s="234"/>
      <c r="I100" s="234"/>
      <c r="J100" s="234"/>
      <c r="K100" s="234"/>
      <c r="L100" s="234"/>
      <c r="M100" s="234"/>
      <c r="N100" s="234"/>
      <c r="O100" s="234"/>
      <c r="P100" s="234"/>
      <c r="Q100" s="234"/>
      <c r="R100" s="234"/>
      <c r="S100" s="234"/>
      <c r="T100" s="234"/>
      <c r="U100" s="234"/>
      <c r="V100" s="234"/>
      <c r="W100" s="234"/>
      <c r="X100" s="234"/>
      <c r="Y100" s="234"/>
      <c r="Z100" s="234"/>
      <c r="AA100" s="234"/>
      <c r="AB100" s="234"/>
    </row>
    <row r="101" spans="1:28" x14ac:dyDescent="0.35">
      <c r="A101" s="234"/>
      <c r="B101" s="234"/>
      <c r="C101" s="234"/>
      <c r="D101" s="234"/>
      <c r="E101" s="234"/>
      <c r="F101" s="234"/>
      <c r="G101" s="234"/>
      <c r="H101" s="234"/>
      <c r="I101" s="234"/>
      <c r="J101" s="234"/>
      <c r="K101" s="234"/>
      <c r="L101" s="234"/>
      <c r="M101" s="234"/>
      <c r="N101" s="234"/>
      <c r="O101" s="234"/>
      <c r="P101" s="234"/>
      <c r="Q101" s="234"/>
      <c r="R101" s="234"/>
      <c r="S101" s="234"/>
      <c r="T101" s="234"/>
      <c r="U101" s="234"/>
      <c r="V101" s="234"/>
      <c r="W101" s="234"/>
      <c r="X101" s="234"/>
      <c r="Y101" s="234"/>
      <c r="Z101" s="234"/>
      <c r="AA101" s="234"/>
      <c r="AB101" s="234"/>
    </row>
    <row r="102" spans="1:28" x14ac:dyDescent="0.35">
      <c r="A102" s="234"/>
      <c r="B102" s="234"/>
      <c r="C102" s="234"/>
      <c r="D102" s="234"/>
      <c r="E102" s="234"/>
      <c r="F102" s="234"/>
      <c r="G102" s="234"/>
      <c r="H102" s="234"/>
      <c r="I102" s="234"/>
      <c r="J102" s="234"/>
      <c r="K102" s="234"/>
      <c r="L102" s="234"/>
      <c r="M102" s="234"/>
      <c r="N102" s="234"/>
      <c r="O102" s="234"/>
      <c r="P102" s="234"/>
      <c r="Q102" s="234"/>
      <c r="R102" s="234"/>
      <c r="S102" s="234"/>
      <c r="T102" s="234"/>
      <c r="U102" s="234"/>
      <c r="V102" s="234"/>
      <c r="W102" s="234"/>
      <c r="X102" s="234"/>
      <c r="Y102" s="234"/>
      <c r="Z102" s="234"/>
      <c r="AA102" s="234"/>
      <c r="AB102" s="234"/>
    </row>
    <row r="103" spans="1:28" x14ac:dyDescent="0.35">
      <c r="A103" s="234"/>
      <c r="B103" s="234"/>
      <c r="C103" s="234"/>
      <c r="D103" s="234"/>
      <c r="E103" s="234"/>
      <c r="F103" s="234"/>
      <c r="G103" s="234"/>
      <c r="H103" s="234"/>
      <c r="I103" s="234"/>
      <c r="J103" s="234"/>
      <c r="K103" s="234"/>
      <c r="L103" s="234"/>
      <c r="M103" s="234"/>
      <c r="N103" s="234"/>
      <c r="O103" s="234"/>
      <c r="P103" s="234"/>
      <c r="Q103" s="234"/>
      <c r="R103" s="234"/>
      <c r="S103" s="234"/>
      <c r="T103" s="234"/>
      <c r="U103" s="234"/>
      <c r="V103" s="234"/>
      <c r="W103" s="234"/>
      <c r="X103" s="234"/>
      <c r="Y103" s="234"/>
      <c r="Z103" s="234"/>
      <c r="AA103" s="234"/>
      <c r="AB103" s="234"/>
    </row>
    <row r="104" spans="1:28" x14ac:dyDescent="0.35">
      <c r="A104" s="234"/>
      <c r="B104" s="234"/>
      <c r="C104" s="234"/>
      <c r="D104" s="234"/>
      <c r="E104" s="234"/>
      <c r="F104" s="234"/>
      <c r="G104" s="234"/>
      <c r="H104" s="234"/>
      <c r="I104" s="234"/>
      <c r="J104" s="234"/>
      <c r="K104" s="234"/>
      <c r="L104" s="234"/>
      <c r="M104" s="234"/>
      <c r="N104" s="234"/>
      <c r="O104" s="234"/>
      <c r="P104" s="234"/>
      <c r="Q104" s="234"/>
      <c r="R104" s="234"/>
      <c r="S104" s="234"/>
      <c r="T104" s="234"/>
      <c r="U104" s="234"/>
      <c r="V104" s="234"/>
      <c r="W104" s="234"/>
      <c r="X104" s="234"/>
      <c r="Y104" s="234"/>
      <c r="Z104" s="234"/>
      <c r="AA104" s="234"/>
      <c r="AB104" s="234"/>
    </row>
    <row r="105" spans="1:28" x14ac:dyDescent="0.35">
      <c r="A105" s="234"/>
      <c r="B105" s="234"/>
      <c r="C105" s="234"/>
      <c r="D105" s="234"/>
      <c r="E105" s="234"/>
      <c r="F105" s="234"/>
      <c r="G105" s="234"/>
      <c r="H105" s="234"/>
      <c r="I105" s="234"/>
      <c r="J105" s="234"/>
      <c r="K105" s="234"/>
      <c r="L105" s="234"/>
      <c r="M105" s="234"/>
      <c r="N105" s="234"/>
      <c r="O105" s="234"/>
      <c r="P105" s="234"/>
      <c r="Q105" s="234"/>
      <c r="R105" s="234"/>
      <c r="S105" s="234"/>
      <c r="T105" s="234"/>
      <c r="U105" s="234"/>
      <c r="V105" s="234"/>
      <c r="W105" s="234"/>
      <c r="X105" s="234"/>
      <c r="Y105" s="234"/>
      <c r="Z105" s="234"/>
      <c r="AA105" s="234"/>
      <c r="AB105" s="234"/>
    </row>
    <row r="106" spans="1:28" x14ac:dyDescent="0.35">
      <c r="A106" s="234"/>
      <c r="B106" s="234"/>
      <c r="C106" s="234"/>
      <c r="D106" s="234"/>
      <c r="E106" s="234"/>
      <c r="F106" s="234"/>
      <c r="G106" s="234"/>
      <c r="H106" s="234"/>
      <c r="I106" s="234"/>
      <c r="J106" s="234"/>
      <c r="K106" s="234"/>
      <c r="L106" s="234"/>
      <c r="M106" s="234"/>
      <c r="N106" s="234"/>
      <c r="O106" s="234"/>
      <c r="P106" s="234"/>
      <c r="Q106" s="234"/>
      <c r="R106" s="234"/>
      <c r="S106" s="234"/>
      <c r="T106" s="234"/>
      <c r="U106" s="234"/>
      <c r="V106" s="234"/>
      <c r="W106" s="234"/>
      <c r="X106" s="234"/>
      <c r="Y106" s="234"/>
      <c r="Z106" s="234"/>
      <c r="AA106" s="234"/>
      <c r="AB106" s="234"/>
    </row>
    <row r="107" spans="1:28" x14ac:dyDescent="0.35">
      <c r="A107" s="234"/>
      <c r="B107" s="234"/>
      <c r="C107" s="234"/>
      <c r="D107" s="234"/>
      <c r="E107" s="234"/>
      <c r="F107" s="234"/>
      <c r="G107" s="234"/>
      <c r="H107" s="234"/>
      <c r="I107" s="234"/>
      <c r="J107" s="234"/>
      <c r="K107" s="234"/>
      <c r="L107" s="234"/>
      <c r="M107" s="234"/>
      <c r="N107" s="234"/>
      <c r="O107" s="234"/>
      <c r="P107" s="234"/>
      <c r="Q107" s="234"/>
      <c r="R107" s="234"/>
      <c r="S107" s="234"/>
      <c r="T107" s="234"/>
      <c r="U107" s="234"/>
      <c r="V107" s="234"/>
      <c r="W107" s="234"/>
      <c r="X107" s="234"/>
      <c r="Y107" s="234"/>
      <c r="Z107" s="234"/>
      <c r="AA107" s="234"/>
      <c r="AB107" s="234"/>
    </row>
    <row r="108" spans="1:28" x14ac:dyDescent="0.35">
      <c r="A108" s="234"/>
      <c r="B108" s="234"/>
      <c r="C108" s="234"/>
      <c r="D108" s="234"/>
      <c r="E108" s="234"/>
      <c r="F108" s="234"/>
      <c r="G108" s="234"/>
      <c r="H108" s="234"/>
      <c r="I108" s="234"/>
      <c r="J108" s="234"/>
      <c r="K108" s="234"/>
      <c r="L108" s="234"/>
      <c r="M108" s="234"/>
      <c r="N108" s="234"/>
      <c r="O108" s="234"/>
      <c r="P108" s="234"/>
      <c r="Q108" s="234"/>
      <c r="R108" s="234"/>
      <c r="S108" s="234"/>
      <c r="T108" s="234"/>
      <c r="U108" s="234"/>
      <c r="V108" s="234"/>
      <c r="W108" s="234"/>
      <c r="X108" s="234"/>
      <c r="Y108" s="234"/>
      <c r="Z108" s="234"/>
      <c r="AA108" s="234"/>
      <c r="AB108" s="234"/>
    </row>
    <row r="109" spans="1:28" x14ac:dyDescent="0.35">
      <c r="A109" s="234"/>
      <c r="B109" s="234"/>
      <c r="C109" s="234"/>
      <c r="D109" s="234"/>
      <c r="E109" s="234"/>
      <c r="F109" s="234"/>
      <c r="G109" s="234"/>
      <c r="H109" s="234"/>
      <c r="I109" s="234"/>
      <c r="J109" s="234"/>
      <c r="K109" s="234"/>
      <c r="L109" s="234"/>
      <c r="M109" s="234"/>
      <c r="N109" s="234"/>
      <c r="O109" s="234"/>
      <c r="P109" s="234"/>
      <c r="Q109" s="234"/>
      <c r="R109" s="234"/>
      <c r="S109" s="234"/>
      <c r="T109" s="234"/>
      <c r="U109" s="234"/>
      <c r="V109" s="234"/>
      <c r="W109" s="234"/>
      <c r="X109" s="234"/>
      <c r="Y109" s="234"/>
      <c r="Z109" s="234"/>
      <c r="AA109" s="234"/>
      <c r="AB109" s="234"/>
    </row>
    <row r="110" spans="1:28" x14ac:dyDescent="0.35">
      <c r="A110" s="234"/>
      <c r="B110" s="234"/>
      <c r="C110" s="234"/>
      <c r="D110" s="234"/>
      <c r="E110" s="234"/>
      <c r="F110" s="234"/>
      <c r="G110" s="234"/>
      <c r="H110" s="234"/>
      <c r="I110" s="234"/>
      <c r="J110" s="234"/>
      <c r="K110" s="234"/>
      <c r="L110" s="234"/>
      <c r="M110" s="234"/>
      <c r="N110" s="234"/>
      <c r="O110" s="234"/>
      <c r="P110" s="234"/>
      <c r="Q110" s="234"/>
      <c r="R110" s="234"/>
      <c r="S110" s="234"/>
      <c r="T110" s="234"/>
      <c r="U110" s="234"/>
      <c r="V110" s="234"/>
      <c r="W110" s="234"/>
      <c r="X110" s="234"/>
      <c r="Y110" s="234"/>
      <c r="Z110" s="234"/>
      <c r="AA110" s="234"/>
      <c r="AB110" s="234"/>
    </row>
    <row r="111" spans="1:28" x14ac:dyDescent="0.35">
      <c r="A111" s="234"/>
      <c r="B111" s="234"/>
      <c r="C111" s="234"/>
      <c r="D111" s="234"/>
      <c r="E111" s="234"/>
      <c r="F111" s="234"/>
      <c r="G111" s="234"/>
      <c r="H111" s="234"/>
      <c r="I111" s="234"/>
      <c r="J111" s="234"/>
      <c r="K111" s="234"/>
      <c r="L111" s="234"/>
      <c r="M111" s="234"/>
      <c r="N111" s="234"/>
      <c r="O111" s="234"/>
      <c r="P111" s="234"/>
      <c r="Q111" s="234"/>
      <c r="R111" s="234"/>
      <c r="S111" s="234"/>
      <c r="T111" s="234"/>
      <c r="U111" s="234"/>
      <c r="V111" s="234"/>
      <c r="W111" s="234"/>
      <c r="X111" s="234"/>
      <c r="Y111" s="234"/>
      <c r="Z111" s="234"/>
      <c r="AA111" s="234"/>
      <c r="AB111" s="234"/>
    </row>
    <row r="112" spans="1:28" x14ac:dyDescent="0.35">
      <c r="A112" s="234"/>
      <c r="B112" s="234"/>
      <c r="C112" s="234"/>
      <c r="D112" s="234"/>
      <c r="E112" s="234"/>
      <c r="F112" s="234"/>
      <c r="G112" s="234"/>
      <c r="H112" s="234"/>
      <c r="I112" s="234"/>
      <c r="J112" s="234"/>
      <c r="K112" s="234"/>
      <c r="L112" s="234"/>
      <c r="M112" s="234"/>
      <c r="N112" s="234"/>
      <c r="O112" s="234"/>
      <c r="P112" s="234"/>
      <c r="Q112" s="234"/>
      <c r="R112" s="234"/>
      <c r="S112" s="234"/>
      <c r="T112" s="234"/>
      <c r="U112" s="234"/>
      <c r="V112" s="234"/>
      <c r="W112" s="234"/>
      <c r="X112" s="234"/>
      <c r="Y112" s="234"/>
      <c r="Z112" s="234"/>
      <c r="AA112" s="234"/>
      <c r="AB112" s="234"/>
    </row>
    <row r="113" spans="1:28" x14ac:dyDescent="0.35">
      <c r="A113" s="234"/>
      <c r="B113" s="234"/>
      <c r="C113" s="234"/>
      <c r="D113" s="234"/>
      <c r="E113" s="234"/>
      <c r="F113" s="234"/>
      <c r="G113" s="234"/>
      <c r="H113" s="234"/>
      <c r="I113" s="234"/>
      <c r="J113" s="234"/>
      <c r="K113" s="234"/>
      <c r="L113" s="234"/>
      <c r="M113" s="234"/>
      <c r="N113" s="234"/>
      <c r="O113" s="234"/>
      <c r="P113" s="234"/>
      <c r="Q113" s="234"/>
      <c r="R113" s="234"/>
      <c r="S113" s="234"/>
      <c r="T113" s="234"/>
      <c r="U113" s="234"/>
      <c r="V113" s="234"/>
      <c r="W113" s="234"/>
      <c r="X113" s="234"/>
      <c r="Y113" s="234"/>
      <c r="Z113" s="234"/>
      <c r="AA113" s="234"/>
      <c r="AB113" s="234"/>
    </row>
    <row r="114" spans="1:28" x14ac:dyDescent="0.35">
      <c r="A114" s="234"/>
      <c r="B114" s="234"/>
      <c r="C114" s="234"/>
      <c r="D114" s="234"/>
      <c r="E114" s="234"/>
      <c r="F114" s="234"/>
      <c r="G114" s="234"/>
      <c r="H114" s="234"/>
      <c r="I114" s="234"/>
      <c r="J114" s="234"/>
      <c r="K114" s="234"/>
      <c r="L114" s="234"/>
      <c r="M114" s="234"/>
      <c r="N114" s="234"/>
      <c r="O114" s="234"/>
      <c r="P114" s="234"/>
      <c r="Q114" s="234"/>
      <c r="R114" s="234"/>
      <c r="S114" s="234"/>
      <c r="T114" s="234"/>
      <c r="U114" s="234"/>
      <c r="V114" s="234"/>
      <c r="W114" s="234"/>
      <c r="X114" s="234"/>
      <c r="Y114" s="234"/>
      <c r="Z114" s="234"/>
      <c r="AA114" s="234"/>
      <c r="AB114" s="234"/>
    </row>
    <row r="115" spans="1:28" x14ac:dyDescent="0.35">
      <c r="A115" s="234"/>
      <c r="B115" s="234"/>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234"/>
      <c r="AB115" s="234"/>
    </row>
    <row r="116" spans="1:28" x14ac:dyDescent="0.35">
      <c r="A116" s="234"/>
      <c r="B116" s="234"/>
      <c r="C116" s="234"/>
      <c r="D116" s="234"/>
      <c r="E116" s="234"/>
      <c r="F116" s="234"/>
      <c r="G116" s="234"/>
      <c r="H116" s="234"/>
      <c r="I116" s="234"/>
      <c r="J116" s="234"/>
      <c r="K116" s="234"/>
      <c r="L116" s="234"/>
      <c r="M116" s="234"/>
      <c r="N116" s="234"/>
      <c r="O116" s="234"/>
      <c r="P116" s="234"/>
      <c r="Q116" s="234"/>
      <c r="R116" s="234"/>
      <c r="S116" s="234"/>
      <c r="T116" s="234"/>
      <c r="U116" s="234"/>
      <c r="V116" s="234"/>
      <c r="W116" s="234"/>
      <c r="X116" s="234"/>
      <c r="Y116" s="234"/>
      <c r="Z116" s="234"/>
      <c r="AA116" s="234"/>
      <c r="AB116" s="234"/>
    </row>
    <row r="117" spans="1:28" x14ac:dyDescent="0.35">
      <c r="A117" s="234"/>
      <c r="B117" s="234"/>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234"/>
      <c r="AB117" s="234"/>
    </row>
    <row r="118" spans="1:28" x14ac:dyDescent="0.35">
      <c r="A118" s="234"/>
      <c r="B118" s="234"/>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234"/>
      <c r="AB118" s="234"/>
    </row>
    <row r="119" spans="1:28" x14ac:dyDescent="0.35">
      <c r="A119" s="234"/>
      <c r="B119" s="234"/>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234"/>
      <c r="AB119" s="234"/>
    </row>
    <row r="120" spans="1:28" x14ac:dyDescent="0.35">
      <c r="A120" s="234"/>
      <c r="B120" s="234"/>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234"/>
      <c r="AB120" s="234"/>
    </row>
    <row r="121" spans="1:28" x14ac:dyDescent="0.35">
      <c r="A121" s="234"/>
      <c r="B121" s="234"/>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234"/>
      <c r="AB121" s="234"/>
    </row>
    <row r="122" spans="1:28" x14ac:dyDescent="0.35">
      <c r="A122" s="234"/>
      <c r="B122" s="234"/>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234"/>
      <c r="AB122" s="234"/>
    </row>
  </sheetData>
  <mergeCells count="188">
    <mergeCell ref="B94:AB94"/>
    <mergeCell ref="A95:A96"/>
    <mergeCell ref="B95:H97"/>
    <mergeCell ref="I95:P95"/>
    <mergeCell ref="I96:P96"/>
    <mergeCell ref="I97:P97"/>
    <mergeCell ref="Q95:U97"/>
    <mergeCell ref="V95:AB95"/>
    <mergeCell ref="V96:AB96"/>
    <mergeCell ref="V97:AB97"/>
    <mergeCell ref="B90:AB90"/>
    <mergeCell ref="B91:G92"/>
    <mergeCell ref="H91:R92"/>
    <mergeCell ref="S91:AB92"/>
    <mergeCell ref="B93:G93"/>
    <mergeCell ref="H93:R93"/>
    <mergeCell ref="S93:AB93"/>
    <mergeCell ref="N87:U87"/>
    <mergeCell ref="N88:U88"/>
    <mergeCell ref="N89:U89"/>
    <mergeCell ref="V85:AB85"/>
    <mergeCell ref="V86:AB86"/>
    <mergeCell ref="V87:AB87"/>
    <mergeCell ref="V88:AB88"/>
    <mergeCell ref="V89:AB89"/>
    <mergeCell ref="V81:AB81"/>
    <mergeCell ref="V82:AB82"/>
    <mergeCell ref="V83:AB83"/>
    <mergeCell ref="V84:AB84"/>
    <mergeCell ref="A73:A78"/>
    <mergeCell ref="B73:G78"/>
    <mergeCell ref="H73:I78"/>
    <mergeCell ref="J73:M78"/>
    <mergeCell ref="N73:U78"/>
    <mergeCell ref="V73:AB73"/>
    <mergeCell ref="V74:AB74"/>
    <mergeCell ref="V75:AB75"/>
    <mergeCell ref="A85:A89"/>
    <mergeCell ref="B85:G89"/>
    <mergeCell ref="H85:I89"/>
    <mergeCell ref="J85:M89"/>
    <mergeCell ref="N85:U85"/>
    <mergeCell ref="N86:U86"/>
    <mergeCell ref="V76:AB76"/>
    <mergeCell ref="V77:AB77"/>
    <mergeCell ref="V78:AB78"/>
    <mergeCell ref="A79:A84"/>
    <mergeCell ref="B79:G84"/>
    <mergeCell ref="H79:I84"/>
    <mergeCell ref="J79:M84"/>
    <mergeCell ref="N79:U84"/>
    <mergeCell ref="V79:AB79"/>
    <mergeCell ref="V80:AB80"/>
    <mergeCell ref="N66:U67"/>
    <mergeCell ref="V66:AB67"/>
    <mergeCell ref="A68:A72"/>
    <mergeCell ref="B68:G72"/>
    <mergeCell ref="H68:I72"/>
    <mergeCell ref="J68:M72"/>
    <mergeCell ref="N68:U72"/>
    <mergeCell ref="V68:AB68"/>
    <mergeCell ref="V69:AB69"/>
    <mergeCell ref="V70:AB70"/>
    <mergeCell ref="A66:A67"/>
    <mergeCell ref="B66:G67"/>
    <mergeCell ref="H66:I66"/>
    <mergeCell ref="H67:I67"/>
    <mergeCell ref="J66:M66"/>
    <mergeCell ref="J67:M67"/>
    <mergeCell ref="V71:AB71"/>
    <mergeCell ref="V72:AB72"/>
    <mergeCell ref="B51:G51"/>
    <mergeCell ref="K51:AB51"/>
    <mergeCell ref="B52:AB52"/>
    <mergeCell ref="B53:AB53"/>
    <mergeCell ref="B54:AB64"/>
    <mergeCell ref="B65:AB65"/>
    <mergeCell ref="A48:A50"/>
    <mergeCell ref="B48:G50"/>
    <mergeCell ref="H48:H50"/>
    <mergeCell ref="I48:I50"/>
    <mergeCell ref="J48:J50"/>
    <mergeCell ref="K48:AB48"/>
    <mergeCell ref="K49:AB49"/>
    <mergeCell ref="K50:AB50"/>
    <mergeCell ref="A45:A47"/>
    <mergeCell ref="B45:G47"/>
    <mergeCell ref="H45:H47"/>
    <mergeCell ref="I45:I47"/>
    <mergeCell ref="J45:J47"/>
    <mergeCell ref="K45:AB45"/>
    <mergeCell ref="K46:AB46"/>
    <mergeCell ref="K47:AB47"/>
    <mergeCell ref="K40:AB40"/>
    <mergeCell ref="K41:AB41"/>
    <mergeCell ref="A42:A44"/>
    <mergeCell ref="B42:G44"/>
    <mergeCell ref="H42:H44"/>
    <mergeCell ref="I42:I44"/>
    <mergeCell ref="J42:J44"/>
    <mergeCell ref="K42:AB42"/>
    <mergeCell ref="K43:AB43"/>
    <mergeCell ref="K44:AB44"/>
    <mergeCell ref="B36:AB36"/>
    <mergeCell ref="B37:AB37"/>
    <mergeCell ref="B38:G38"/>
    <mergeCell ref="K38:AB38"/>
    <mergeCell ref="A39:A41"/>
    <mergeCell ref="B39:G41"/>
    <mergeCell ref="H39:H41"/>
    <mergeCell ref="I39:I41"/>
    <mergeCell ref="J39:J41"/>
    <mergeCell ref="K39:AB39"/>
    <mergeCell ref="Z34:AB34"/>
    <mergeCell ref="K35:N35"/>
    <mergeCell ref="O35:R35"/>
    <mergeCell ref="S35:T35"/>
    <mergeCell ref="U35:W35"/>
    <mergeCell ref="X35:Y35"/>
    <mergeCell ref="Z35:AB35"/>
    <mergeCell ref="B32:AB32"/>
    <mergeCell ref="B33:J35"/>
    <mergeCell ref="K33:R33"/>
    <mergeCell ref="S33:W33"/>
    <mergeCell ref="X33:AB33"/>
    <mergeCell ref="K34:N34"/>
    <mergeCell ref="O34:R34"/>
    <mergeCell ref="S34:T34"/>
    <mergeCell ref="U34:W34"/>
    <mergeCell ref="X34:Y34"/>
    <mergeCell ref="B27:AB27"/>
    <mergeCell ref="B28:H31"/>
    <mergeCell ref="I28:L31"/>
    <mergeCell ref="M28:W28"/>
    <mergeCell ref="X28:AB28"/>
    <mergeCell ref="A29:A31"/>
    <mergeCell ref="M29:W29"/>
    <mergeCell ref="M30:W30"/>
    <mergeCell ref="M31:W31"/>
    <mergeCell ref="X29:AB31"/>
    <mergeCell ref="B23:H23"/>
    <mergeCell ref="I23:AB23"/>
    <mergeCell ref="B24:AB24"/>
    <mergeCell ref="B25:L25"/>
    <mergeCell ref="N25:AB25"/>
    <mergeCell ref="B26:M26"/>
    <mergeCell ref="N26:AB26"/>
    <mergeCell ref="B20:AB20"/>
    <mergeCell ref="B21:G21"/>
    <mergeCell ref="H21:J21"/>
    <mergeCell ref="K21:T21"/>
    <mergeCell ref="U21:AB21"/>
    <mergeCell ref="B22:AB22"/>
    <mergeCell ref="B16:AB16"/>
    <mergeCell ref="B17:H17"/>
    <mergeCell ref="I17:AB17"/>
    <mergeCell ref="B18:AB18"/>
    <mergeCell ref="B19:H19"/>
    <mergeCell ref="I19:AB19"/>
    <mergeCell ref="Z12:AB12"/>
    <mergeCell ref="B13:AB13"/>
    <mergeCell ref="B14:H15"/>
    <mergeCell ref="I14:U15"/>
    <mergeCell ref="V14:AB14"/>
    <mergeCell ref="V15:AB15"/>
    <mergeCell ref="B9:H9"/>
    <mergeCell ref="I9:AB9"/>
    <mergeCell ref="B10:AB10"/>
    <mergeCell ref="B11:H12"/>
    <mergeCell ref="I11:P12"/>
    <mergeCell ref="Q11:U11"/>
    <mergeCell ref="V11:Y11"/>
    <mergeCell ref="Z11:AB11"/>
    <mergeCell ref="Q12:U12"/>
    <mergeCell ref="V12:Y12"/>
    <mergeCell ref="B5:AB5"/>
    <mergeCell ref="B6:H7"/>
    <mergeCell ref="I6:I7"/>
    <mergeCell ref="J6:K7"/>
    <mergeCell ref="L6:AB7"/>
    <mergeCell ref="B8:AB8"/>
    <mergeCell ref="B1:D1"/>
    <mergeCell ref="E1:G1"/>
    <mergeCell ref="B2:G4"/>
    <mergeCell ref="H2:AB2"/>
    <mergeCell ref="H3:O3"/>
    <mergeCell ref="P3:AB3"/>
    <mergeCell ref="H4:AB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B1:AB93"/>
  <sheetViews>
    <sheetView topLeftCell="A2" zoomScale="70" zoomScaleNormal="70" workbookViewId="0">
      <selection activeCell="J65" sqref="J65:M69"/>
    </sheetView>
  </sheetViews>
  <sheetFormatPr baseColWidth="10" defaultColWidth="3.54296875" defaultRowHeight="14.5" x14ac:dyDescent="0.35"/>
  <cols>
    <col min="1" max="1" width="3.54296875" style="218"/>
    <col min="2" max="2" width="2.81640625" style="218" customWidth="1"/>
    <col min="3" max="6" width="2.54296875" style="218" customWidth="1"/>
    <col min="7" max="7" width="4.453125" style="218" customWidth="1"/>
    <col min="8" max="8" width="14.453125" style="218" customWidth="1"/>
    <col min="9" max="9" width="18.453125" style="218" customWidth="1"/>
    <col min="10" max="10" width="13.54296875" style="218" customWidth="1"/>
    <col min="11" max="12" width="3.453125" style="218" customWidth="1"/>
    <col min="13" max="15" width="2.54296875" style="218" customWidth="1"/>
    <col min="16" max="17" width="3.453125" style="218" customWidth="1"/>
    <col min="18" max="18" width="3.54296875" style="218"/>
    <col min="19" max="19" width="3.453125" style="218" customWidth="1"/>
    <col min="20" max="20" width="7.453125" style="218" customWidth="1"/>
    <col min="21" max="21" width="3.453125" style="218" customWidth="1"/>
    <col min="22" max="22" width="3.54296875" style="218"/>
    <col min="23" max="25" width="5" style="218" customWidth="1"/>
    <col min="26" max="26" width="6.54296875" style="218" customWidth="1"/>
    <col min="27" max="27" width="4.1796875" style="218" customWidth="1"/>
    <col min="28" max="28" width="2" style="218" customWidth="1"/>
    <col min="29" max="16384" width="3.54296875" style="218"/>
  </cols>
  <sheetData>
    <row r="1" spans="2:28" ht="15" thickBot="1" x14ac:dyDescent="0.4">
      <c r="B1" s="247"/>
      <c r="C1" s="247"/>
      <c r="D1" s="247"/>
      <c r="E1" s="247"/>
      <c r="F1" s="247"/>
    </row>
    <row r="2" spans="2:28" ht="45.75" customHeight="1" x14ac:dyDescent="0.35">
      <c r="B2" s="1041"/>
      <c r="C2" s="1042"/>
      <c r="D2" s="1042"/>
      <c r="E2" s="1042"/>
      <c r="F2" s="1042"/>
      <c r="G2" s="1042"/>
      <c r="H2" s="1047" t="s">
        <v>0</v>
      </c>
      <c r="I2" s="1047"/>
      <c r="J2" s="1047"/>
      <c r="K2" s="1047"/>
      <c r="L2" s="1047"/>
      <c r="M2" s="1047"/>
      <c r="N2" s="1047"/>
      <c r="O2" s="1047"/>
      <c r="P2" s="1047"/>
      <c r="Q2" s="1047"/>
      <c r="R2" s="1047"/>
      <c r="S2" s="1047"/>
      <c r="T2" s="1047"/>
      <c r="U2" s="1047"/>
      <c r="V2" s="1047"/>
      <c r="W2" s="1047"/>
      <c r="X2" s="1047"/>
      <c r="Y2" s="1047"/>
      <c r="Z2" s="1047"/>
      <c r="AA2" s="1047"/>
      <c r="AB2" s="1048"/>
    </row>
    <row r="3" spans="2:28" x14ac:dyDescent="0.35">
      <c r="B3" s="1043"/>
      <c r="C3" s="1044"/>
      <c r="D3" s="1044"/>
      <c r="E3" s="1044"/>
      <c r="F3" s="1044"/>
      <c r="G3" s="1044"/>
      <c r="H3" s="1049" t="s">
        <v>818</v>
      </c>
      <c r="I3" s="1049"/>
      <c r="J3" s="1049"/>
      <c r="K3" s="1049"/>
      <c r="L3" s="1049"/>
      <c r="M3" s="1049"/>
      <c r="N3" s="1049"/>
      <c r="O3" s="1049"/>
      <c r="P3" s="1049" t="s">
        <v>63</v>
      </c>
      <c r="Q3" s="1049"/>
      <c r="R3" s="1049"/>
      <c r="S3" s="1049"/>
      <c r="T3" s="1049"/>
      <c r="U3" s="1049"/>
      <c r="V3" s="1049"/>
      <c r="W3" s="1049"/>
      <c r="X3" s="1049"/>
      <c r="Y3" s="1049"/>
      <c r="Z3" s="1049"/>
      <c r="AA3" s="1049"/>
      <c r="AB3" s="1050"/>
    </row>
    <row r="4" spans="2:28" ht="15" thickBot="1" x14ac:dyDescent="0.4">
      <c r="B4" s="1045"/>
      <c r="C4" s="1046"/>
      <c r="D4" s="1046"/>
      <c r="E4" s="1046"/>
      <c r="F4" s="1046"/>
      <c r="G4" s="1046"/>
      <c r="H4" s="1051" t="s">
        <v>819</v>
      </c>
      <c r="I4" s="1051"/>
      <c r="J4" s="1051"/>
      <c r="K4" s="1051"/>
      <c r="L4" s="1051"/>
      <c r="M4" s="1051"/>
      <c r="N4" s="1051"/>
      <c r="O4" s="1051"/>
      <c r="P4" s="1051"/>
      <c r="Q4" s="1051"/>
      <c r="R4" s="1051"/>
      <c r="S4" s="1051"/>
      <c r="T4" s="1051"/>
      <c r="U4" s="1051"/>
      <c r="V4" s="1051"/>
      <c r="W4" s="1051"/>
      <c r="X4" s="1051"/>
      <c r="Y4" s="1051"/>
      <c r="Z4" s="1051"/>
      <c r="AA4" s="1051"/>
      <c r="AB4" s="1052"/>
    </row>
    <row r="5" spans="2:28" ht="6" customHeight="1" thickBot="1" x14ac:dyDescent="0.4">
      <c r="B5" s="980"/>
      <c r="C5" s="980"/>
      <c r="D5" s="980"/>
      <c r="E5" s="980"/>
      <c r="F5" s="980"/>
      <c r="G5" s="980"/>
      <c r="H5" s="980"/>
      <c r="I5" s="980"/>
      <c r="J5" s="980"/>
      <c r="K5" s="980"/>
      <c r="L5" s="980"/>
      <c r="M5" s="980"/>
      <c r="N5" s="980"/>
      <c r="O5" s="980"/>
      <c r="P5" s="980"/>
      <c r="Q5" s="980"/>
      <c r="R5" s="980"/>
      <c r="S5" s="980"/>
      <c r="T5" s="980"/>
      <c r="U5" s="980"/>
      <c r="V5" s="980"/>
      <c r="W5" s="980"/>
      <c r="X5" s="980"/>
      <c r="Y5" s="980"/>
      <c r="Z5" s="980"/>
      <c r="AA5" s="980"/>
      <c r="AB5" s="980"/>
    </row>
    <row r="6" spans="2:28" ht="13" customHeight="1" x14ac:dyDescent="0.35">
      <c r="B6" s="1025" t="s">
        <v>926</v>
      </c>
      <c r="C6" s="1026"/>
      <c r="D6" s="1026"/>
      <c r="E6" s="1026"/>
      <c r="F6" s="1026"/>
      <c r="G6" s="1026"/>
      <c r="H6" s="1026"/>
      <c r="I6" s="1029">
        <v>45231</v>
      </c>
      <c r="J6" s="1031" t="s">
        <v>4</v>
      </c>
      <c r="K6" s="1032"/>
      <c r="L6" s="1035" t="s">
        <v>1072</v>
      </c>
      <c r="M6" s="1036"/>
      <c r="N6" s="1036"/>
      <c r="O6" s="1036"/>
      <c r="P6" s="1036"/>
      <c r="Q6" s="1036"/>
      <c r="R6" s="1036"/>
      <c r="S6" s="1036"/>
      <c r="T6" s="1036"/>
      <c r="U6" s="1036"/>
      <c r="V6" s="1036"/>
      <c r="W6" s="1036"/>
      <c r="X6" s="1036"/>
      <c r="Y6" s="1036"/>
      <c r="Z6" s="1036"/>
      <c r="AA6" s="1036"/>
      <c r="AB6" s="1037"/>
    </row>
    <row r="7" spans="2:28" ht="13" customHeight="1" thickBot="1" x14ac:dyDescent="0.4">
      <c r="B7" s="1027"/>
      <c r="C7" s="1028"/>
      <c r="D7" s="1028"/>
      <c r="E7" s="1028"/>
      <c r="F7" s="1028"/>
      <c r="G7" s="1028"/>
      <c r="H7" s="1028"/>
      <c r="I7" s="1030"/>
      <c r="J7" s="1033"/>
      <c r="K7" s="1034"/>
      <c r="L7" s="1038"/>
      <c r="M7" s="1039"/>
      <c r="N7" s="1039"/>
      <c r="O7" s="1039"/>
      <c r="P7" s="1039"/>
      <c r="Q7" s="1039"/>
      <c r="R7" s="1039"/>
      <c r="S7" s="1039"/>
      <c r="T7" s="1039"/>
      <c r="U7" s="1039"/>
      <c r="V7" s="1039"/>
      <c r="W7" s="1039"/>
      <c r="X7" s="1039"/>
      <c r="Y7" s="1039"/>
      <c r="Z7" s="1039"/>
      <c r="AA7" s="1039"/>
      <c r="AB7" s="1040"/>
    </row>
    <row r="8" spans="2:28" ht="6" customHeight="1" thickBot="1" x14ac:dyDescent="0.4">
      <c r="B8" s="1053"/>
      <c r="C8" s="1054"/>
      <c r="D8" s="1054"/>
      <c r="E8" s="1054"/>
      <c r="F8" s="1054"/>
      <c r="G8" s="1054"/>
      <c r="H8" s="1054"/>
      <c r="I8" s="1054"/>
      <c r="J8" s="1054"/>
      <c r="K8" s="1054"/>
      <c r="L8" s="1054"/>
      <c r="M8" s="1054"/>
      <c r="N8" s="1054"/>
      <c r="O8" s="1054"/>
      <c r="P8" s="1054"/>
      <c r="Q8" s="1054"/>
      <c r="R8" s="1054"/>
      <c r="S8" s="1054"/>
      <c r="T8" s="1054"/>
      <c r="U8" s="1054"/>
      <c r="V8" s="1054"/>
      <c r="W8" s="1054"/>
      <c r="X8" s="1054"/>
      <c r="Y8" s="1054"/>
      <c r="Z8" s="1054"/>
      <c r="AA8" s="1054"/>
      <c r="AB8" s="1055"/>
    </row>
    <row r="9" spans="2:28" ht="29.5" customHeight="1" thickBot="1" x14ac:dyDescent="0.4">
      <c r="B9" s="982" t="s">
        <v>822</v>
      </c>
      <c r="C9" s="983"/>
      <c r="D9" s="983"/>
      <c r="E9" s="983"/>
      <c r="F9" s="983"/>
      <c r="G9" s="983"/>
      <c r="H9" s="984"/>
      <c r="I9" s="1056" t="s">
        <v>948</v>
      </c>
      <c r="J9" s="1057"/>
      <c r="K9" s="1057"/>
      <c r="L9" s="1057"/>
      <c r="M9" s="1057"/>
      <c r="N9" s="1057"/>
      <c r="O9" s="1057"/>
      <c r="P9" s="1057"/>
      <c r="Q9" s="1057"/>
      <c r="R9" s="1057"/>
      <c r="S9" s="1057"/>
      <c r="T9" s="1057"/>
      <c r="U9" s="1057"/>
      <c r="V9" s="1057"/>
      <c r="W9" s="1057"/>
      <c r="X9" s="1057"/>
      <c r="Y9" s="1057"/>
      <c r="Z9" s="1057"/>
      <c r="AA9" s="1057"/>
      <c r="AB9" s="1058"/>
    </row>
    <row r="10" spans="2:28" ht="6" customHeight="1" thickBot="1" x14ac:dyDescent="0.4">
      <c r="B10" s="1053"/>
      <c r="C10" s="1054"/>
      <c r="D10" s="1054"/>
      <c r="E10" s="1054"/>
      <c r="F10" s="1054"/>
      <c r="G10" s="1054"/>
      <c r="H10" s="1054"/>
      <c r="I10" s="1054"/>
      <c r="J10" s="1054"/>
      <c r="K10" s="1054"/>
      <c r="L10" s="1054"/>
      <c r="M10" s="1054"/>
      <c r="N10" s="1054"/>
      <c r="O10" s="1054"/>
      <c r="P10" s="1054"/>
      <c r="Q10" s="1054"/>
      <c r="R10" s="1054"/>
      <c r="S10" s="1054"/>
      <c r="T10" s="1054"/>
      <c r="U10" s="1054"/>
      <c r="V10" s="1054"/>
      <c r="W10" s="1054"/>
      <c r="X10" s="1054"/>
      <c r="Y10" s="1054"/>
      <c r="Z10" s="1054"/>
      <c r="AA10" s="1054"/>
      <c r="AB10" s="1055"/>
    </row>
    <row r="11" spans="2:28" ht="16" customHeight="1" thickBot="1" x14ac:dyDescent="0.4">
      <c r="B11" s="1031" t="s">
        <v>5</v>
      </c>
      <c r="C11" s="1059"/>
      <c r="D11" s="1059"/>
      <c r="E11" s="1059"/>
      <c r="F11" s="1059"/>
      <c r="G11" s="1059"/>
      <c r="H11" s="1032"/>
      <c r="I11" s="1061" t="s">
        <v>104</v>
      </c>
      <c r="J11" s="1062"/>
      <c r="K11" s="1062"/>
      <c r="L11" s="1062"/>
      <c r="M11" s="1062"/>
      <c r="N11" s="1062"/>
      <c r="O11" s="1062"/>
      <c r="P11" s="1063"/>
      <c r="Q11" s="1067" t="s">
        <v>460</v>
      </c>
      <c r="R11" s="1068"/>
      <c r="S11" s="1068"/>
      <c r="T11" s="1068"/>
      <c r="U11" s="1069"/>
      <c r="V11" s="1067" t="s">
        <v>7</v>
      </c>
      <c r="W11" s="1068"/>
      <c r="X11" s="1068"/>
      <c r="Y11" s="1069"/>
      <c r="Z11" s="982" t="s">
        <v>8</v>
      </c>
      <c r="AA11" s="983"/>
      <c r="AB11" s="984"/>
    </row>
    <row r="12" spans="2:28" ht="24" customHeight="1" thickBot="1" x14ac:dyDescent="0.4">
      <c r="B12" s="1033"/>
      <c r="C12" s="1060"/>
      <c r="D12" s="1060"/>
      <c r="E12" s="1060"/>
      <c r="F12" s="1060"/>
      <c r="G12" s="1060"/>
      <c r="H12" s="1034"/>
      <c r="I12" s="1064"/>
      <c r="J12" s="1065"/>
      <c r="K12" s="1065"/>
      <c r="L12" s="1065"/>
      <c r="M12" s="1065"/>
      <c r="N12" s="1065"/>
      <c r="O12" s="1065"/>
      <c r="P12" s="1066"/>
      <c r="Q12" s="1070" t="s">
        <v>266</v>
      </c>
      <c r="R12" s="1071"/>
      <c r="S12" s="1071"/>
      <c r="T12" s="1071"/>
      <c r="U12" s="1072"/>
      <c r="V12" s="1073" t="s">
        <v>105</v>
      </c>
      <c r="W12" s="1074"/>
      <c r="X12" s="1074"/>
      <c r="Y12" s="1075"/>
      <c r="Z12" s="1070">
        <v>1</v>
      </c>
      <c r="AA12" s="1071"/>
      <c r="AB12" s="1072"/>
    </row>
    <row r="13" spans="2:28" ht="6" customHeight="1" thickBot="1" x14ac:dyDescent="0.4">
      <c r="B13" s="993"/>
      <c r="C13" s="994"/>
      <c r="D13" s="994"/>
      <c r="E13" s="994"/>
      <c r="F13" s="994"/>
      <c r="G13" s="994"/>
      <c r="H13" s="994"/>
      <c r="I13" s="994"/>
      <c r="J13" s="994"/>
      <c r="K13" s="994"/>
      <c r="L13" s="994"/>
      <c r="M13" s="994"/>
      <c r="N13" s="994"/>
      <c r="O13" s="994"/>
      <c r="P13" s="994"/>
      <c r="Q13" s="994"/>
      <c r="R13" s="994"/>
      <c r="S13" s="994"/>
      <c r="T13" s="994"/>
      <c r="U13" s="994"/>
      <c r="V13" s="994"/>
      <c r="W13" s="994"/>
      <c r="X13" s="994"/>
      <c r="Y13" s="994"/>
      <c r="Z13" s="994"/>
      <c r="AA13" s="994"/>
      <c r="AB13" s="995"/>
    </row>
    <row r="14" spans="2:28" ht="16" customHeight="1" thickBot="1" x14ac:dyDescent="0.4">
      <c r="B14" s="1031" t="s">
        <v>10</v>
      </c>
      <c r="C14" s="1059"/>
      <c r="D14" s="1059"/>
      <c r="E14" s="1059"/>
      <c r="F14" s="1059"/>
      <c r="G14" s="1059"/>
      <c r="H14" s="1032"/>
      <c r="I14" s="1079" t="s">
        <v>106</v>
      </c>
      <c r="J14" s="1080"/>
      <c r="K14" s="1080"/>
      <c r="L14" s="1080"/>
      <c r="M14" s="1080"/>
      <c r="N14" s="1080"/>
      <c r="O14" s="1080"/>
      <c r="P14" s="1080"/>
      <c r="Q14" s="1080"/>
      <c r="R14" s="1080"/>
      <c r="S14" s="1080"/>
      <c r="T14" s="1080"/>
      <c r="U14" s="1081"/>
      <c r="V14" s="982" t="s">
        <v>824</v>
      </c>
      <c r="W14" s="983"/>
      <c r="X14" s="983"/>
      <c r="Y14" s="983"/>
      <c r="Z14" s="983"/>
      <c r="AA14" s="983"/>
      <c r="AB14" s="984"/>
    </row>
    <row r="15" spans="2:28" ht="28.5" customHeight="1" thickBot="1" x14ac:dyDescent="0.4">
      <c r="B15" s="1033"/>
      <c r="C15" s="1060"/>
      <c r="D15" s="1060"/>
      <c r="E15" s="1060"/>
      <c r="F15" s="1060"/>
      <c r="G15" s="1060"/>
      <c r="H15" s="1034"/>
      <c r="I15" s="1082"/>
      <c r="J15" s="1083"/>
      <c r="K15" s="1083"/>
      <c r="L15" s="1083"/>
      <c r="M15" s="1083"/>
      <c r="N15" s="1083"/>
      <c r="O15" s="1083"/>
      <c r="P15" s="1083"/>
      <c r="Q15" s="1083"/>
      <c r="R15" s="1083"/>
      <c r="S15" s="1083"/>
      <c r="T15" s="1083"/>
      <c r="U15" s="1084"/>
      <c r="V15" s="1076" t="s">
        <v>1073</v>
      </c>
      <c r="W15" s="1077"/>
      <c r="X15" s="1077"/>
      <c r="Y15" s="1077"/>
      <c r="Z15" s="1077"/>
      <c r="AA15" s="1077"/>
      <c r="AB15" s="1078"/>
    </row>
    <row r="16" spans="2:28" ht="6" customHeight="1" thickBot="1" x14ac:dyDescent="0.4">
      <c r="B16" s="993"/>
      <c r="C16" s="994"/>
      <c r="D16" s="994"/>
      <c r="E16" s="994"/>
      <c r="F16" s="994"/>
      <c r="G16" s="994"/>
      <c r="H16" s="994"/>
      <c r="I16" s="994"/>
      <c r="J16" s="994"/>
      <c r="K16" s="994"/>
      <c r="L16" s="994"/>
      <c r="M16" s="994"/>
      <c r="N16" s="994"/>
      <c r="O16" s="994"/>
      <c r="P16" s="994"/>
      <c r="Q16" s="994"/>
      <c r="R16" s="994"/>
      <c r="S16" s="994"/>
      <c r="T16" s="994"/>
      <c r="U16" s="994"/>
      <c r="V16" s="994"/>
      <c r="W16" s="994"/>
      <c r="X16" s="994"/>
      <c r="Y16" s="994"/>
      <c r="Z16" s="994"/>
      <c r="AA16" s="994"/>
      <c r="AB16" s="995"/>
    </row>
    <row r="17" spans="2:28" ht="42" customHeight="1" thickBot="1" x14ac:dyDescent="0.4">
      <c r="B17" s="982" t="s">
        <v>13</v>
      </c>
      <c r="C17" s="983"/>
      <c r="D17" s="983"/>
      <c r="E17" s="983"/>
      <c r="F17" s="983"/>
      <c r="G17" s="983"/>
      <c r="H17" s="984"/>
      <c r="I17" s="985" t="s">
        <v>107</v>
      </c>
      <c r="J17" s="986"/>
      <c r="K17" s="986"/>
      <c r="L17" s="986"/>
      <c r="M17" s="986"/>
      <c r="N17" s="986"/>
      <c r="O17" s="986"/>
      <c r="P17" s="986"/>
      <c r="Q17" s="986"/>
      <c r="R17" s="986"/>
      <c r="S17" s="986"/>
      <c r="T17" s="986"/>
      <c r="U17" s="986"/>
      <c r="V17" s="986"/>
      <c r="W17" s="986"/>
      <c r="X17" s="986"/>
      <c r="Y17" s="986"/>
      <c r="Z17" s="986"/>
      <c r="AA17" s="986"/>
      <c r="AB17" s="987"/>
    </row>
    <row r="18" spans="2:28" ht="6" customHeight="1" thickBot="1" x14ac:dyDescent="0.4">
      <c r="B18" s="993"/>
      <c r="C18" s="994"/>
      <c r="D18" s="994"/>
      <c r="E18" s="994"/>
      <c r="F18" s="994"/>
      <c r="G18" s="994"/>
      <c r="H18" s="994"/>
      <c r="I18" s="994"/>
      <c r="J18" s="994"/>
      <c r="K18" s="994"/>
      <c r="L18" s="994"/>
      <c r="M18" s="994"/>
      <c r="N18" s="994"/>
      <c r="O18" s="994"/>
      <c r="P18" s="994"/>
      <c r="Q18" s="994"/>
      <c r="R18" s="994"/>
      <c r="S18" s="994"/>
      <c r="T18" s="994"/>
      <c r="U18" s="994"/>
      <c r="V18" s="994"/>
      <c r="W18" s="994"/>
      <c r="X18" s="994"/>
      <c r="Y18" s="994"/>
      <c r="Z18" s="994"/>
      <c r="AA18" s="994"/>
      <c r="AB18" s="995"/>
    </row>
    <row r="19" spans="2:28" ht="42" customHeight="1" thickBot="1" x14ac:dyDescent="0.4">
      <c r="B19" s="982" t="s">
        <v>826</v>
      </c>
      <c r="C19" s="983"/>
      <c r="D19" s="983"/>
      <c r="E19" s="983"/>
      <c r="F19" s="983"/>
      <c r="G19" s="983"/>
      <c r="H19" s="984"/>
      <c r="I19" s="985" t="s">
        <v>108</v>
      </c>
      <c r="J19" s="986"/>
      <c r="K19" s="986"/>
      <c r="L19" s="986"/>
      <c r="M19" s="986"/>
      <c r="N19" s="986"/>
      <c r="O19" s="986"/>
      <c r="P19" s="986"/>
      <c r="Q19" s="986"/>
      <c r="R19" s="986"/>
      <c r="S19" s="986"/>
      <c r="T19" s="986"/>
      <c r="U19" s="986"/>
      <c r="V19" s="986"/>
      <c r="W19" s="986"/>
      <c r="X19" s="986"/>
      <c r="Y19" s="986"/>
      <c r="Z19" s="986"/>
      <c r="AA19" s="986"/>
      <c r="AB19" s="987"/>
    </row>
    <row r="20" spans="2:28" ht="6" customHeight="1" thickBot="1" x14ac:dyDescent="0.4">
      <c r="B20" s="993"/>
      <c r="C20" s="994"/>
      <c r="D20" s="994"/>
      <c r="E20" s="994"/>
      <c r="F20" s="994"/>
      <c r="G20" s="994"/>
      <c r="H20" s="994"/>
      <c r="I20" s="994"/>
      <c r="J20" s="994"/>
      <c r="K20" s="994"/>
      <c r="L20" s="994"/>
      <c r="M20" s="994"/>
      <c r="N20" s="994"/>
      <c r="O20" s="994"/>
      <c r="P20" s="994"/>
      <c r="Q20" s="994"/>
      <c r="R20" s="994"/>
      <c r="S20" s="994"/>
      <c r="T20" s="994"/>
      <c r="U20" s="994"/>
      <c r="V20" s="994"/>
      <c r="W20" s="994"/>
      <c r="X20" s="994"/>
      <c r="Y20" s="994"/>
      <c r="Z20" s="994"/>
      <c r="AA20" s="994"/>
      <c r="AB20" s="995"/>
    </row>
    <row r="21" spans="2:28" ht="36.65" customHeight="1" thickBot="1" x14ac:dyDescent="0.4">
      <c r="B21" s="982" t="s">
        <v>463</v>
      </c>
      <c r="C21" s="983"/>
      <c r="D21" s="983"/>
      <c r="E21" s="983"/>
      <c r="F21" s="983"/>
      <c r="G21" s="984"/>
      <c r="H21" s="1076" t="s">
        <v>109</v>
      </c>
      <c r="I21" s="1077"/>
      <c r="J21" s="1078"/>
      <c r="K21" s="982" t="s">
        <v>835</v>
      </c>
      <c r="L21" s="983"/>
      <c r="M21" s="983"/>
      <c r="N21" s="983"/>
      <c r="O21" s="983"/>
      <c r="P21" s="983"/>
      <c r="Q21" s="983"/>
      <c r="R21" s="983"/>
      <c r="S21" s="983"/>
      <c r="T21" s="984"/>
      <c r="U21" s="985" t="s">
        <v>59</v>
      </c>
      <c r="V21" s="986"/>
      <c r="W21" s="986"/>
      <c r="X21" s="986"/>
      <c r="Y21" s="986"/>
      <c r="Z21" s="986"/>
      <c r="AA21" s="986"/>
      <c r="AB21" s="987"/>
    </row>
    <row r="22" spans="2:28" ht="6" customHeight="1" thickBot="1" x14ac:dyDescent="0.4">
      <c r="B22" s="979"/>
      <c r="C22" s="980"/>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1"/>
    </row>
    <row r="23" spans="2:28" ht="33" customHeight="1" thickBot="1" x14ac:dyDescent="0.4">
      <c r="B23" s="982" t="s">
        <v>836</v>
      </c>
      <c r="C23" s="983"/>
      <c r="D23" s="983"/>
      <c r="E23" s="983"/>
      <c r="F23" s="983"/>
      <c r="G23" s="983"/>
      <c r="H23" s="984"/>
      <c r="I23" s="985" t="s">
        <v>111</v>
      </c>
      <c r="J23" s="986"/>
      <c r="K23" s="986"/>
      <c r="L23" s="986"/>
      <c r="M23" s="986"/>
      <c r="N23" s="986"/>
      <c r="O23" s="986"/>
      <c r="P23" s="986"/>
      <c r="Q23" s="986"/>
      <c r="R23" s="986"/>
      <c r="S23" s="986"/>
      <c r="T23" s="986"/>
      <c r="U23" s="986"/>
      <c r="V23" s="986"/>
      <c r="W23" s="986"/>
      <c r="X23" s="986"/>
      <c r="Y23" s="986"/>
      <c r="Z23" s="986"/>
      <c r="AA23" s="986"/>
      <c r="AB23" s="987"/>
    </row>
    <row r="24" spans="2:28" ht="6" customHeight="1" thickBot="1" x14ac:dyDescent="0.4">
      <c r="B24" s="993"/>
      <c r="C24" s="994"/>
      <c r="D24" s="994"/>
      <c r="E24" s="994"/>
      <c r="F24" s="994"/>
      <c r="G24" s="994"/>
      <c r="H24" s="994"/>
      <c r="I24" s="994"/>
      <c r="J24" s="994"/>
      <c r="K24" s="994"/>
      <c r="L24" s="994"/>
      <c r="M24" s="994"/>
      <c r="N24" s="994"/>
      <c r="O24" s="994"/>
      <c r="P24" s="994"/>
      <c r="Q24" s="994"/>
      <c r="R24" s="994"/>
      <c r="S24" s="994"/>
      <c r="T24" s="994"/>
      <c r="U24" s="994"/>
      <c r="V24" s="994"/>
      <c r="W24" s="994"/>
      <c r="X24" s="994"/>
      <c r="Y24" s="994"/>
      <c r="Z24" s="994"/>
      <c r="AA24" s="994"/>
      <c r="AB24" s="995"/>
    </row>
    <row r="25" spans="2:28" ht="26.5" customHeight="1" thickBot="1" x14ac:dyDescent="0.4">
      <c r="B25" s="982" t="s">
        <v>268</v>
      </c>
      <c r="C25" s="983"/>
      <c r="D25" s="983"/>
      <c r="E25" s="983"/>
      <c r="F25" s="983"/>
      <c r="G25" s="983"/>
      <c r="H25" s="983"/>
      <c r="I25" s="983"/>
      <c r="J25" s="983"/>
      <c r="K25" s="983"/>
      <c r="L25" s="983"/>
      <c r="M25" s="254"/>
      <c r="N25" s="982" t="s">
        <v>24</v>
      </c>
      <c r="O25" s="983"/>
      <c r="P25" s="983"/>
      <c r="Q25" s="983"/>
      <c r="R25" s="983"/>
      <c r="S25" s="983"/>
      <c r="T25" s="983"/>
      <c r="U25" s="983"/>
      <c r="V25" s="983"/>
      <c r="W25" s="983"/>
      <c r="X25" s="983"/>
      <c r="Y25" s="983"/>
      <c r="Z25" s="983"/>
      <c r="AA25" s="983"/>
      <c r="AB25" s="984"/>
    </row>
    <row r="26" spans="2:28" ht="48.65" customHeight="1" thickBot="1" x14ac:dyDescent="0.4">
      <c r="B26" s="1097" t="s">
        <v>80</v>
      </c>
      <c r="C26" s="1098"/>
      <c r="D26" s="1098"/>
      <c r="E26" s="1098"/>
      <c r="F26" s="1098"/>
      <c r="G26" s="1098"/>
      <c r="H26" s="1098"/>
      <c r="I26" s="1098"/>
      <c r="J26" s="1098"/>
      <c r="K26" s="1098"/>
      <c r="L26" s="1098"/>
      <c r="M26" s="1099"/>
      <c r="N26" s="986" t="s">
        <v>1074</v>
      </c>
      <c r="O26" s="986"/>
      <c r="P26" s="986"/>
      <c r="Q26" s="986"/>
      <c r="R26" s="986"/>
      <c r="S26" s="986"/>
      <c r="T26" s="986"/>
      <c r="U26" s="986"/>
      <c r="V26" s="986"/>
      <c r="W26" s="986"/>
      <c r="X26" s="986"/>
      <c r="Y26" s="986"/>
      <c r="Z26" s="986"/>
      <c r="AA26" s="986"/>
      <c r="AB26" s="987"/>
    </row>
    <row r="27" spans="2:28" ht="6" customHeight="1" thickBot="1" x14ac:dyDescent="0.4">
      <c r="B27" s="993"/>
      <c r="C27" s="994"/>
      <c r="D27" s="994"/>
      <c r="E27" s="994"/>
      <c r="F27" s="994"/>
      <c r="G27" s="994"/>
      <c r="H27" s="994"/>
      <c r="I27" s="994"/>
      <c r="J27" s="994"/>
      <c r="K27" s="994"/>
      <c r="L27" s="994"/>
      <c r="M27" s="994"/>
      <c r="N27" s="994"/>
      <c r="O27" s="994"/>
      <c r="P27" s="994"/>
      <c r="Q27" s="994"/>
      <c r="R27" s="994"/>
      <c r="S27" s="994"/>
      <c r="T27" s="994"/>
      <c r="U27" s="994"/>
      <c r="V27" s="994"/>
      <c r="W27" s="994"/>
      <c r="X27" s="994"/>
      <c r="Y27" s="994"/>
      <c r="Z27" s="994"/>
      <c r="AA27" s="994"/>
      <c r="AB27" s="995"/>
    </row>
    <row r="28" spans="2:28" ht="18" customHeight="1" thickBot="1" x14ac:dyDescent="0.4">
      <c r="B28" s="1031" t="s">
        <v>839</v>
      </c>
      <c r="C28" s="1059"/>
      <c r="D28" s="1059"/>
      <c r="E28" s="1059"/>
      <c r="F28" s="1059"/>
      <c r="G28" s="1059"/>
      <c r="H28" s="1032"/>
      <c r="I28" s="1085" t="s">
        <v>112</v>
      </c>
      <c r="J28" s="1086"/>
      <c r="K28" s="1086"/>
      <c r="L28" s="1087"/>
      <c r="M28" s="982" t="s">
        <v>22</v>
      </c>
      <c r="N28" s="983"/>
      <c r="O28" s="983"/>
      <c r="P28" s="983"/>
      <c r="Q28" s="983"/>
      <c r="R28" s="983"/>
      <c r="S28" s="983"/>
      <c r="T28" s="983"/>
      <c r="U28" s="983"/>
      <c r="V28" s="983"/>
      <c r="W28" s="984"/>
      <c r="X28" s="982" t="s">
        <v>18</v>
      </c>
      <c r="Y28" s="983"/>
      <c r="Z28" s="983"/>
      <c r="AA28" s="983"/>
      <c r="AB28" s="984"/>
    </row>
    <row r="29" spans="2:28" ht="42" customHeight="1" thickBot="1" x14ac:dyDescent="0.4">
      <c r="B29" s="1033"/>
      <c r="C29" s="1060"/>
      <c r="D29" s="1060"/>
      <c r="E29" s="1060"/>
      <c r="F29" s="1060"/>
      <c r="G29" s="1060"/>
      <c r="H29" s="1034"/>
      <c r="I29" s="1088"/>
      <c r="J29" s="1089"/>
      <c r="K29" s="1089"/>
      <c r="L29" s="1090"/>
      <c r="M29" s="1091" t="s">
        <v>110</v>
      </c>
      <c r="N29" s="1092"/>
      <c r="O29" s="1092"/>
      <c r="P29" s="1092"/>
      <c r="Q29" s="1092"/>
      <c r="R29" s="1092"/>
      <c r="S29" s="1092"/>
      <c r="T29" s="1092"/>
      <c r="U29" s="1092"/>
      <c r="V29" s="1092"/>
      <c r="W29" s="1093"/>
      <c r="X29" s="1094" t="s">
        <v>123</v>
      </c>
      <c r="Y29" s="1095"/>
      <c r="Z29" s="1095"/>
      <c r="AA29" s="1095"/>
      <c r="AB29" s="1096"/>
    </row>
    <row r="30" spans="2:28" ht="6" customHeight="1" thickBot="1" x14ac:dyDescent="0.4">
      <c r="B30" s="993"/>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5"/>
    </row>
    <row r="31" spans="2:28" ht="15" customHeight="1" thickBot="1" x14ac:dyDescent="0.4">
      <c r="B31" s="996" t="s">
        <v>842</v>
      </c>
      <c r="C31" s="997"/>
      <c r="D31" s="997"/>
      <c r="E31" s="997"/>
      <c r="F31" s="997"/>
      <c r="G31" s="997"/>
      <c r="H31" s="997"/>
      <c r="I31" s="997"/>
      <c r="J31" s="998"/>
      <c r="K31" s="1005" t="s">
        <v>35</v>
      </c>
      <c r="L31" s="1006"/>
      <c r="M31" s="1006"/>
      <c r="N31" s="1006"/>
      <c r="O31" s="1006"/>
      <c r="P31" s="1006"/>
      <c r="Q31" s="1006"/>
      <c r="R31" s="1006"/>
      <c r="S31" s="1007" t="s">
        <v>36</v>
      </c>
      <c r="T31" s="1007"/>
      <c r="U31" s="1007"/>
      <c r="V31" s="1007"/>
      <c r="W31" s="1008"/>
      <c r="X31" s="989" t="s">
        <v>37</v>
      </c>
      <c r="Y31" s="990"/>
      <c r="Z31" s="991"/>
      <c r="AA31" s="991"/>
      <c r="AB31" s="992"/>
    </row>
    <row r="32" spans="2:28" ht="14.25" customHeight="1" x14ac:dyDescent="0.35">
      <c r="B32" s="999"/>
      <c r="C32" s="1000"/>
      <c r="D32" s="1000"/>
      <c r="E32" s="1000"/>
      <c r="F32" s="1000"/>
      <c r="G32" s="1000"/>
      <c r="H32" s="1000"/>
      <c r="I32" s="1000"/>
      <c r="J32" s="1001"/>
      <c r="K32" s="1009" t="s">
        <v>38</v>
      </c>
      <c r="L32" s="1010"/>
      <c r="M32" s="1010"/>
      <c r="N32" s="1010"/>
      <c r="O32" s="1010" t="s">
        <v>39</v>
      </c>
      <c r="P32" s="1010"/>
      <c r="Q32" s="1010"/>
      <c r="R32" s="1010"/>
      <c r="S32" s="1010" t="s">
        <v>38</v>
      </c>
      <c r="T32" s="1010"/>
      <c r="U32" s="1010" t="s">
        <v>39</v>
      </c>
      <c r="V32" s="1010"/>
      <c r="W32" s="1010"/>
      <c r="X32" s="1011" t="s">
        <v>38</v>
      </c>
      <c r="Y32" s="1012"/>
      <c r="Z32" s="1010" t="s">
        <v>39</v>
      </c>
      <c r="AA32" s="1010"/>
      <c r="AB32" s="1013"/>
    </row>
    <row r="33" spans="2:28" ht="15" customHeight="1" thickBot="1" x14ac:dyDescent="0.4">
      <c r="B33" s="1002"/>
      <c r="C33" s="1003"/>
      <c r="D33" s="1003"/>
      <c r="E33" s="1003"/>
      <c r="F33" s="1003"/>
      <c r="G33" s="1003"/>
      <c r="H33" s="1003"/>
      <c r="I33" s="1003"/>
      <c r="J33" s="1004"/>
      <c r="K33" s="1014">
        <v>0</v>
      </c>
      <c r="L33" s="1015"/>
      <c r="M33" s="1015"/>
      <c r="N33" s="1015"/>
      <c r="O33" s="1015">
        <v>2.99</v>
      </c>
      <c r="P33" s="1015"/>
      <c r="Q33" s="1015"/>
      <c r="R33" s="1015"/>
      <c r="S33" s="1015">
        <v>3</v>
      </c>
      <c r="T33" s="1015"/>
      <c r="U33" s="1015">
        <v>4.1900000000000004</v>
      </c>
      <c r="V33" s="1015"/>
      <c r="W33" s="1015"/>
      <c r="X33" s="1015">
        <v>4.2</v>
      </c>
      <c r="Y33" s="1110"/>
      <c r="Z33" s="1015">
        <v>5</v>
      </c>
      <c r="AA33" s="1015"/>
      <c r="AB33" s="1111"/>
    </row>
    <row r="34" spans="2:28" ht="6" customHeight="1" thickBot="1" x14ac:dyDescent="0.4">
      <c r="B34" s="993"/>
      <c r="C34" s="994"/>
      <c r="D34" s="994"/>
      <c r="E34" s="994"/>
      <c r="F34" s="994"/>
      <c r="G34" s="994"/>
      <c r="H34" s="994"/>
      <c r="I34" s="994"/>
      <c r="J34" s="994"/>
      <c r="K34" s="994"/>
      <c r="L34" s="994"/>
      <c r="M34" s="994"/>
      <c r="N34" s="994"/>
      <c r="O34" s="994"/>
      <c r="P34" s="994"/>
      <c r="Q34" s="994"/>
      <c r="R34" s="994"/>
      <c r="S34" s="994"/>
      <c r="T34" s="994"/>
      <c r="U34" s="994"/>
      <c r="V34" s="994"/>
      <c r="W34" s="994"/>
      <c r="X34" s="994"/>
      <c r="Y34" s="994"/>
      <c r="Z34" s="994"/>
      <c r="AA34" s="994"/>
      <c r="AB34" s="995"/>
    </row>
    <row r="35" spans="2:28" s="248" customFormat="1" ht="15" customHeight="1" thickBot="1" x14ac:dyDescent="0.4">
      <c r="B35" s="1100" t="s">
        <v>40</v>
      </c>
      <c r="C35" s="1101"/>
      <c r="D35" s="1101"/>
      <c r="E35" s="1101"/>
      <c r="F35" s="1101"/>
      <c r="G35" s="1101"/>
      <c r="H35" s="1102"/>
      <c r="I35" s="1102"/>
      <c r="J35" s="1102"/>
      <c r="K35" s="1101"/>
      <c r="L35" s="1101"/>
      <c r="M35" s="1101"/>
      <c r="N35" s="1101"/>
      <c r="O35" s="1101"/>
      <c r="P35" s="1101"/>
      <c r="Q35" s="1101"/>
      <c r="R35" s="1101"/>
      <c r="S35" s="1101"/>
      <c r="T35" s="1101"/>
      <c r="U35" s="1101"/>
      <c r="V35" s="1101"/>
      <c r="W35" s="1101"/>
      <c r="X35" s="1101"/>
      <c r="Y35" s="1101"/>
      <c r="Z35" s="1101"/>
      <c r="AA35" s="1101"/>
      <c r="AB35" s="1103"/>
    </row>
    <row r="36" spans="2:28" s="248" customFormat="1" ht="32.25" customHeight="1" x14ac:dyDescent="0.35">
      <c r="B36" s="1104" t="s">
        <v>41</v>
      </c>
      <c r="C36" s="1105"/>
      <c r="D36" s="1105"/>
      <c r="E36" s="1105"/>
      <c r="F36" s="1105"/>
      <c r="G36" s="1106"/>
      <c r="H36" s="297" t="s">
        <v>977</v>
      </c>
      <c r="I36" s="298" t="s">
        <v>978</v>
      </c>
      <c r="J36" s="299" t="s">
        <v>42</v>
      </c>
      <c r="K36" s="1104" t="s">
        <v>43</v>
      </c>
      <c r="L36" s="1105"/>
      <c r="M36" s="1105"/>
      <c r="N36" s="1105"/>
      <c r="O36" s="1105"/>
      <c r="P36" s="1105"/>
      <c r="Q36" s="1105"/>
      <c r="R36" s="1105"/>
      <c r="S36" s="1105"/>
      <c r="T36" s="1105"/>
      <c r="U36" s="1105"/>
      <c r="V36" s="1105"/>
      <c r="W36" s="1105"/>
      <c r="X36" s="1105"/>
      <c r="Y36" s="1105"/>
      <c r="Z36" s="1105"/>
      <c r="AA36" s="1105"/>
      <c r="AB36" s="1106"/>
    </row>
    <row r="37" spans="2:28" s="248" customFormat="1" ht="307.5" customHeight="1" x14ac:dyDescent="0.35">
      <c r="B37" s="1016" t="s">
        <v>117</v>
      </c>
      <c r="C37" s="1017"/>
      <c r="D37" s="1017"/>
      <c r="E37" s="1017"/>
      <c r="F37" s="1017"/>
      <c r="G37" s="1018"/>
      <c r="H37" s="194">
        <f>(4.8+4.5)</f>
        <v>9.3000000000000007</v>
      </c>
      <c r="I37" s="249">
        <f>47+14</f>
        <v>61</v>
      </c>
      <c r="J37" s="195">
        <f>H37/2</f>
        <v>4.6500000000000004</v>
      </c>
      <c r="K37" s="1107" t="s">
        <v>1166</v>
      </c>
      <c r="L37" s="1108"/>
      <c r="M37" s="1108"/>
      <c r="N37" s="1108"/>
      <c r="O37" s="1108"/>
      <c r="P37" s="1108"/>
      <c r="Q37" s="1108"/>
      <c r="R37" s="1108"/>
      <c r="S37" s="1108"/>
      <c r="T37" s="1108"/>
      <c r="U37" s="1108"/>
      <c r="V37" s="1108"/>
      <c r="W37" s="1108"/>
      <c r="X37" s="1108"/>
      <c r="Y37" s="1108"/>
      <c r="Z37" s="1108"/>
      <c r="AA37" s="1108"/>
      <c r="AB37" s="1109"/>
    </row>
    <row r="38" spans="2:28" s="248" customFormat="1" ht="349.5" customHeight="1" thickBot="1" x14ac:dyDescent="0.4">
      <c r="B38" s="1016" t="s">
        <v>731</v>
      </c>
      <c r="C38" s="1017"/>
      <c r="D38" s="1017"/>
      <c r="E38" s="1017"/>
      <c r="F38" s="1017"/>
      <c r="G38" s="1018"/>
      <c r="H38" s="300">
        <f>4.8+4.8</f>
        <v>9.6</v>
      </c>
      <c r="I38" s="249">
        <v>96</v>
      </c>
      <c r="J38" s="195">
        <f>H38/2</f>
        <v>4.8</v>
      </c>
      <c r="K38" s="1019" t="s">
        <v>1167</v>
      </c>
      <c r="L38" s="1020"/>
      <c r="M38" s="1020"/>
      <c r="N38" s="1020"/>
      <c r="O38" s="1020"/>
      <c r="P38" s="1020"/>
      <c r="Q38" s="1020"/>
      <c r="R38" s="1020"/>
      <c r="S38" s="1020"/>
      <c r="T38" s="1020"/>
      <c r="U38" s="1020"/>
      <c r="V38" s="1020"/>
      <c r="W38" s="1020"/>
      <c r="X38" s="1020"/>
      <c r="Y38" s="1020"/>
      <c r="Z38" s="1020"/>
      <c r="AA38" s="1020"/>
      <c r="AB38" s="1021"/>
    </row>
    <row r="39" spans="2:28" s="248" customFormat="1" ht="15" hidden="1" thickBot="1" x14ac:dyDescent="0.4">
      <c r="B39" s="1016"/>
      <c r="C39" s="1017"/>
      <c r="D39" s="1017"/>
      <c r="E39" s="1017"/>
      <c r="F39" s="1017"/>
      <c r="G39" s="1018"/>
      <c r="H39" s="252"/>
      <c r="I39" s="249"/>
      <c r="J39" s="251" t="e">
        <f t="shared" ref="J39:J43" si="0">+H39/I39</f>
        <v>#DIV/0!</v>
      </c>
      <c r="K39" s="1022"/>
      <c r="L39" s="1023"/>
      <c r="M39" s="1023"/>
      <c r="N39" s="1023"/>
      <c r="O39" s="1023"/>
      <c r="P39" s="1023"/>
      <c r="Q39" s="1023"/>
      <c r="R39" s="1023"/>
      <c r="S39" s="1023"/>
      <c r="T39" s="1023"/>
      <c r="U39" s="1023"/>
      <c r="V39" s="1023"/>
      <c r="W39" s="1023"/>
      <c r="X39" s="1023"/>
      <c r="Y39" s="1023"/>
      <c r="Z39" s="1023"/>
      <c r="AA39" s="1023"/>
      <c r="AB39" s="1024"/>
    </row>
    <row r="40" spans="2:28" s="248" customFormat="1" ht="15" hidden="1" thickBot="1" x14ac:dyDescent="0.4">
      <c r="B40" s="1016"/>
      <c r="C40" s="1017"/>
      <c r="D40" s="1017"/>
      <c r="E40" s="1017"/>
      <c r="F40" s="1017"/>
      <c r="G40" s="1018"/>
      <c r="H40" s="252"/>
      <c r="I40" s="249"/>
      <c r="J40" s="251" t="e">
        <f t="shared" si="0"/>
        <v>#DIV/0!</v>
      </c>
      <c r="K40" s="1022"/>
      <c r="L40" s="1023"/>
      <c r="M40" s="1023"/>
      <c r="N40" s="1023"/>
      <c r="O40" s="1023"/>
      <c r="P40" s="1023"/>
      <c r="Q40" s="1023"/>
      <c r="R40" s="1023"/>
      <c r="S40" s="1023"/>
      <c r="T40" s="1023"/>
      <c r="U40" s="1023"/>
      <c r="V40" s="1023"/>
      <c r="W40" s="1023"/>
      <c r="X40" s="1023"/>
      <c r="Y40" s="1023"/>
      <c r="Z40" s="1023"/>
      <c r="AA40" s="1023"/>
      <c r="AB40" s="1024"/>
    </row>
    <row r="41" spans="2:28" s="248" customFormat="1" ht="15" hidden="1" thickBot="1" x14ac:dyDescent="0.4">
      <c r="B41" s="1016"/>
      <c r="C41" s="1017"/>
      <c r="D41" s="1017"/>
      <c r="E41" s="1017"/>
      <c r="F41" s="1017"/>
      <c r="G41" s="1018"/>
      <c r="H41" s="252"/>
      <c r="I41" s="249"/>
      <c r="J41" s="251" t="e">
        <f t="shared" si="0"/>
        <v>#DIV/0!</v>
      </c>
      <c r="K41" s="1022"/>
      <c r="L41" s="1023"/>
      <c r="M41" s="1023"/>
      <c r="N41" s="1023"/>
      <c r="O41" s="1023"/>
      <c r="P41" s="1023"/>
      <c r="Q41" s="1023"/>
      <c r="R41" s="1023"/>
      <c r="S41" s="1023"/>
      <c r="T41" s="1023"/>
      <c r="U41" s="1023"/>
      <c r="V41" s="1023"/>
      <c r="W41" s="1023"/>
      <c r="X41" s="1023"/>
      <c r="Y41" s="1023"/>
      <c r="Z41" s="1023"/>
      <c r="AA41" s="1023"/>
      <c r="AB41" s="1024"/>
    </row>
    <row r="42" spans="2:28" s="248" customFormat="1" ht="15" hidden="1" thickBot="1" x14ac:dyDescent="0.4">
      <c r="B42" s="1016"/>
      <c r="C42" s="1017"/>
      <c r="D42" s="1017"/>
      <c r="E42" s="1017"/>
      <c r="F42" s="1017"/>
      <c r="G42" s="1018"/>
      <c r="H42" s="252"/>
      <c r="I42" s="249"/>
      <c r="J42" s="251" t="e">
        <f t="shared" si="0"/>
        <v>#DIV/0!</v>
      </c>
      <c r="K42" s="1022"/>
      <c r="L42" s="1023"/>
      <c r="M42" s="1023"/>
      <c r="N42" s="1023"/>
      <c r="O42" s="1023"/>
      <c r="P42" s="1023"/>
      <c r="Q42" s="1023"/>
      <c r="R42" s="1023"/>
      <c r="S42" s="1023"/>
      <c r="T42" s="1023"/>
      <c r="U42" s="1023"/>
      <c r="V42" s="1023"/>
      <c r="W42" s="1023"/>
      <c r="X42" s="1023"/>
      <c r="Y42" s="1023"/>
      <c r="Z42" s="1023"/>
      <c r="AA42" s="1023"/>
      <c r="AB42" s="1024"/>
    </row>
    <row r="43" spans="2:28" s="248" customFormat="1" ht="15" hidden="1" thickBot="1" x14ac:dyDescent="0.4">
      <c r="B43" s="1016"/>
      <c r="C43" s="1017"/>
      <c r="D43" s="1017"/>
      <c r="E43" s="1017"/>
      <c r="F43" s="1017"/>
      <c r="G43" s="1018"/>
      <c r="H43" s="252"/>
      <c r="I43" s="249"/>
      <c r="J43" s="251" t="e">
        <f t="shared" si="0"/>
        <v>#DIV/0!</v>
      </c>
      <c r="K43" s="1022"/>
      <c r="L43" s="1023"/>
      <c r="M43" s="1023"/>
      <c r="N43" s="1023"/>
      <c r="O43" s="1023"/>
      <c r="P43" s="1023"/>
      <c r="Q43" s="1023"/>
      <c r="R43" s="1023"/>
      <c r="S43" s="1023"/>
      <c r="T43" s="1023"/>
      <c r="U43" s="1023"/>
      <c r="V43" s="1023"/>
      <c r="W43" s="1023"/>
      <c r="X43" s="1023"/>
      <c r="Y43" s="1023"/>
      <c r="Z43" s="1023"/>
      <c r="AA43" s="1023"/>
      <c r="AB43" s="1024"/>
    </row>
    <row r="44" spans="2:28" s="248" customFormat="1" ht="15.75" customHeight="1" thickBot="1" x14ac:dyDescent="0.4">
      <c r="B44" s="1112" t="s">
        <v>46</v>
      </c>
      <c r="C44" s="1113"/>
      <c r="D44" s="1113"/>
      <c r="E44" s="1113"/>
      <c r="F44" s="1113"/>
      <c r="G44" s="1114"/>
      <c r="H44" s="301">
        <f>SUM(H37:H38)</f>
        <v>18.899999999999999</v>
      </c>
      <c r="I44" s="261">
        <f>SUM(I37:I38)</f>
        <v>157</v>
      </c>
      <c r="J44" s="302">
        <f>SUM(J37:J38)/2</f>
        <v>4.7249999999999996</v>
      </c>
      <c r="K44" s="1115"/>
      <c r="L44" s="1116"/>
      <c r="M44" s="1116"/>
      <c r="N44" s="1116"/>
      <c r="O44" s="1116"/>
      <c r="P44" s="1116"/>
      <c r="Q44" s="1116"/>
      <c r="R44" s="1116"/>
      <c r="S44" s="1116"/>
      <c r="T44" s="1116"/>
      <c r="U44" s="1116"/>
      <c r="V44" s="1116"/>
      <c r="W44" s="1116"/>
      <c r="X44" s="1116"/>
      <c r="Y44" s="1116"/>
      <c r="Z44" s="1116"/>
      <c r="AA44" s="1116"/>
      <c r="AB44" s="1117"/>
    </row>
    <row r="45" spans="2:28" s="248" customFormat="1" ht="6" customHeight="1" thickBot="1" x14ac:dyDescent="0.4">
      <c r="B45" s="486">
        <v>4.8</v>
      </c>
      <c r="C45" s="487"/>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7"/>
      <c r="AB45" s="1118"/>
    </row>
    <row r="46" spans="2:28" s="248" customFormat="1" ht="14.5" customHeight="1" thickBot="1" x14ac:dyDescent="0.4">
      <c r="B46" s="982" t="s">
        <v>855</v>
      </c>
      <c r="C46" s="983"/>
      <c r="D46" s="983"/>
      <c r="E46" s="983"/>
      <c r="F46" s="983"/>
      <c r="G46" s="983"/>
      <c r="H46" s="983"/>
      <c r="I46" s="983"/>
      <c r="J46" s="983"/>
      <c r="K46" s="983"/>
      <c r="L46" s="983"/>
      <c r="M46" s="983"/>
      <c r="N46" s="983"/>
      <c r="O46" s="983"/>
      <c r="P46" s="983"/>
      <c r="Q46" s="983"/>
      <c r="R46" s="983"/>
      <c r="S46" s="983"/>
      <c r="T46" s="983"/>
      <c r="U46" s="983"/>
      <c r="V46" s="983"/>
      <c r="W46" s="983"/>
      <c r="X46" s="983"/>
      <c r="Y46" s="983"/>
      <c r="Z46" s="983"/>
      <c r="AA46" s="983"/>
      <c r="AB46" s="984"/>
    </row>
    <row r="47" spans="2:28" ht="24.75" customHeight="1" x14ac:dyDescent="0.35">
      <c r="B47" s="1079" t="s">
        <v>71</v>
      </c>
      <c r="C47" s="1080"/>
      <c r="D47" s="1080"/>
      <c r="E47" s="1080"/>
      <c r="F47" s="1080"/>
      <c r="G47" s="1080"/>
      <c r="H47" s="1080"/>
      <c r="I47" s="1080"/>
      <c r="J47" s="1080"/>
      <c r="K47" s="1080"/>
      <c r="L47" s="1080"/>
      <c r="M47" s="1080"/>
      <c r="N47" s="1080"/>
      <c r="O47" s="1080"/>
      <c r="P47" s="1080"/>
      <c r="Q47" s="1080"/>
      <c r="R47" s="1080"/>
      <c r="S47" s="1080"/>
      <c r="T47" s="1080"/>
      <c r="U47" s="1080"/>
      <c r="V47" s="1080"/>
      <c r="W47" s="1080"/>
      <c r="X47" s="1080"/>
      <c r="Y47" s="1080"/>
      <c r="Z47" s="1080"/>
      <c r="AA47" s="1080"/>
      <c r="AB47" s="1081"/>
    </row>
    <row r="48" spans="2:28" ht="24.75" customHeight="1" x14ac:dyDescent="0.35">
      <c r="B48" s="1126"/>
      <c r="C48" s="1127"/>
      <c r="D48" s="1127"/>
      <c r="E48" s="1127"/>
      <c r="F48" s="1127"/>
      <c r="G48" s="1127"/>
      <c r="H48" s="1127"/>
      <c r="I48" s="1127"/>
      <c r="J48" s="1127"/>
      <c r="K48" s="1127"/>
      <c r="L48" s="1127"/>
      <c r="M48" s="1127"/>
      <c r="N48" s="1127"/>
      <c r="O48" s="1127"/>
      <c r="P48" s="1127"/>
      <c r="Q48" s="1127"/>
      <c r="R48" s="1127"/>
      <c r="S48" s="1127"/>
      <c r="T48" s="1127"/>
      <c r="U48" s="1127"/>
      <c r="V48" s="1127"/>
      <c r="W48" s="1127"/>
      <c r="X48" s="1127"/>
      <c r="Y48" s="1127"/>
      <c r="Z48" s="1127"/>
      <c r="AA48" s="1127"/>
      <c r="AB48" s="1128"/>
    </row>
    <row r="49" spans="2:28" ht="24.75" customHeight="1" x14ac:dyDescent="0.35">
      <c r="B49" s="1126"/>
      <c r="C49" s="1127"/>
      <c r="D49" s="1127"/>
      <c r="E49" s="1127"/>
      <c r="F49" s="1127"/>
      <c r="G49" s="1127"/>
      <c r="H49" s="1127"/>
      <c r="I49" s="1127"/>
      <c r="J49" s="1127"/>
      <c r="K49" s="1127"/>
      <c r="L49" s="1127"/>
      <c r="M49" s="1127"/>
      <c r="N49" s="1127"/>
      <c r="O49" s="1127"/>
      <c r="P49" s="1127"/>
      <c r="Q49" s="1127"/>
      <c r="R49" s="1127"/>
      <c r="S49" s="1127"/>
      <c r="T49" s="1127"/>
      <c r="U49" s="1127"/>
      <c r="V49" s="1127"/>
      <c r="W49" s="1127"/>
      <c r="X49" s="1127"/>
      <c r="Y49" s="1127"/>
      <c r="Z49" s="1127"/>
      <c r="AA49" s="1127"/>
      <c r="AB49" s="1128"/>
    </row>
    <row r="50" spans="2:28" ht="24.75" customHeight="1" x14ac:dyDescent="0.35">
      <c r="B50" s="1126"/>
      <c r="C50" s="1127"/>
      <c r="D50" s="1127"/>
      <c r="E50" s="1127"/>
      <c r="F50" s="1127"/>
      <c r="G50" s="1127"/>
      <c r="H50" s="1127"/>
      <c r="I50" s="1127"/>
      <c r="J50" s="1127"/>
      <c r="K50" s="1127"/>
      <c r="L50" s="1127"/>
      <c r="M50" s="1127"/>
      <c r="N50" s="1127"/>
      <c r="O50" s="1127"/>
      <c r="P50" s="1127"/>
      <c r="Q50" s="1127"/>
      <c r="R50" s="1127"/>
      <c r="S50" s="1127"/>
      <c r="T50" s="1127"/>
      <c r="U50" s="1127"/>
      <c r="V50" s="1127"/>
      <c r="W50" s="1127"/>
      <c r="X50" s="1127"/>
      <c r="Y50" s="1127"/>
      <c r="Z50" s="1127"/>
      <c r="AA50" s="1127"/>
      <c r="AB50" s="1128"/>
    </row>
    <row r="51" spans="2:28" ht="24.75" customHeight="1" x14ac:dyDescent="0.35">
      <c r="B51" s="1126"/>
      <c r="C51" s="1127"/>
      <c r="D51" s="1127"/>
      <c r="E51" s="1127"/>
      <c r="F51" s="1127"/>
      <c r="G51" s="1127"/>
      <c r="H51" s="1127"/>
      <c r="I51" s="1127"/>
      <c r="J51" s="1127"/>
      <c r="K51" s="1127"/>
      <c r="L51" s="1127"/>
      <c r="M51" s="1127"/>
      <c r="N51" s="1127"/>
      <c r="O51" s="1127"/>
      <c r="P51" s="1127"/>
      <c r="Q51" s="1127"/>
      <c r="R51" s="1127"/>
      <c r="S51" s="1127"/>
      <c r="T51" s="1127"/>
      <c r="U51" s="1127"/>
      <c r="V51" s="1127"/>
      <c r="W51" s="1127"/>
      <c r="X51" s="1127"/>
      <c r="Y51" s="1127"/>
      <c r="Z51" s="1127"/>
      <c r="AA51" s="1127"/>
      <c r="AB51" s="1128"/>
    </row>
    <row r="52" spans="2:28" ht="24.75" customHeight="1" x14ac:dyDescent="0.35">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1127"/>
      <c r="AB52" s="1128"/>
    </row>
    <row r="53" spans="2:28" ht="24.75" customHeight="1" x14ac:dyDescent="0.35">
      <c r="B53" s="1126"/>
      <c r="C53" s="1127"/>
      <c r="D53" s="1127"/>
      <c r="E53" s="1127"/>
      <c r="F53" s="1127"/>
      <c r="G53" s="1127"/>
      <c r="H53" s="1127"/>
      <c r="I53" s="1127"/>
      <c r="J53" s="1127"/>
      <c r="K53" s="1127"/>
      <c r="L53" s="1127"/>
      <c r="M53" s="1127"/>
      <c r="N53" s="1127"/>
      <c r="O53" s="1127"/>
      <c r="P53" s="1127"/>
      <c r="Q53" s="1127"/>
      <c r="R53" s="1127"/>
      <c r="S53" s="1127"/>
      <c r="T53" s="1127"/>
      <c r="U53" s="1127"/>
      <c r="V53" s="1127"/>
      <c r="W53" s="1127"/>
      <c r="X53" s="1127"/>
      <c r="Y53" s="1127"/>
      <c r="Z53" s="1127"/>
      <c r="AA53" s="1127"/>
      <c r="AB53" s="1128"/>
    </row>
    <row r="54" spans="2:28" ht="24.75" customHeight="1" x14ac:dyDescent="0.35">
      <c r="B54" s="1126"/>
      <c r="C54" s="1127"/>
      <c r="D54" s="1127"/>
      <c r="E54" s="1127"/>
      <c r="F54" s="1127"/>
      <c r="G54" s="1127"/>
      <c r="H54" s="1127"/>
      <c r="I54" s="1127"/>
      <c r="J54" s="1127"/>
      <c r="K54" s="1127"/>
      <c r="L54" s="1127"/>
      <c r="M54" s="1127"/>
      <c r="N54" s="1127"/>
      <c r="O54" s="1127"/>
      <c r="P54" s="1127"/>
      <c r="Q54" s="1127"/>
      <c r="R54" s="1127"/>
      <c r="S54" s="1127"/>
      <c r="T54" s="1127"/>
      <c r="U54" s="1127"/>
      <c r="V54" s="1127"/>
      <c r="W54" s="1127"/>
      <c r="X54" s="1127"/>
      <c r="Y54" s="1127"/>
      <c r="Z54" s="1127"/>
      <c r="AA54" s="1127"/>
      <c r="AB54" s="1128"/>
    </row>
    <row r="55" spans="2:28" ht="24.75" customHeight="1" x14ac:dyDescent="0.35">
      <c r="B55" s="1126"/>
      <c r="C55" s="1127"/>
      <c r="D55" s="1127"/>
      <c r="E55" s="1127"/>
      <c r="F55" s="1127"/>
      <c r="G55" s="1127"/>
      <c r="H55" s="1127"/>
      <c r="I55" s="1127"/>
      <c r="J55" s="1127"/>
      <c r="K55" s="1127"/>
      <c r="L55" s="1127"/>
      <c r="M55" s="1127"/>
      <c r="N55" s="1127"/>
      <c r="O55" s="1127"/>
      <c r="P55" s="1127"/>
      <c r="Q55" s="1127"/>
      <c r="R55" s="1127"/>
      <c r="S55" s="1127"/>
      <c r="T55" s="1127"/>
      <c r="U55" s="1127"/>
      <c r="V55" s="1127"/>
      <c r="W55" s="1127"/>
      <c r="X55" s="1127"/>
      <c r="Y55" s="1127"/>
      <c r="Z55" s="1127"/>
      <c r="AA55" s="1127"/>
      <c r="AB55" s="1128"/>
    </row>
    <row r="56" spans="2:28" ht="24.75" customHeight="1" thickBot="1" x14ac:dyDescent="0.4">
      <c r="B56" s="1082"/>
      <c r="C56" s="1083"/>
      <c r="D56" s="1083"/>
      <c r="E56" s="1083"/>
      <c r="F56" s="1083"/>
      <c r="G56" s="1083"/>
      <c r="H56" s="1083"/>
      <c r="I56" s="1083"/>
      <c r="J56" s="1083"/>
      <c r="K56" s="1083"/>
      <c r="L56" s="1083"/>
      <c r="M56" s="1083"/>
      <c r="N56" s="1083"/>
      <c r="O56" s="1083"/>
      <c r="P56" s="1083"/>
      <c r="Q56" s="1083"/>
      <c r="R56" s="1083"/>
      <c r="S56" s="1083"/>
      <c r="T56" s="1083"/>
      <c r="U56" s="1083"/>
      <c r="V56" s="1083"/>
      <c r="W56" s="1083"/>
      <c r="X56" s="1083"/>
      <c r="Y56" s="1083"/>
      <c r="Z56" s="1083"/>
      <c r="AA56" s="1083"/>
      <c r="AB56" s="1084"/>
    </row>
    <row r="57" spans="2:28" ht="6" customHeight="1" thickBot="1" x14ac:dyDescent="0.4">
      <c r="B57" s="993"/>
      <c r="C57" s="994"/>
      <c r="D57" s="994"/>
      <c r="E57" s="994"/>
      <c r="F57" s="994"/>
      <c r="G57" s="994"/>
      <c r="H57" s="994"/>
      <c r="I57" s="994"/>
      <c r="J57" s="994"/>
      <c r="K57" s="994"/>
      <c r="L57" s="994"/>
      <c r="M57" s="994"/>
      <c r="N57" s="994"/>
      <c r="O57" s="994"/>
      <c r="P57" s="994"/>
      <c r="Q57" s="994"/>
      <c r="R57" s="994"/>
      <c r="S57" s="994"/>
      <c r="T57" s="994"/>
      <c r="U57" s="994"/>
      <c r="V57" s="994"/>
      <c r="W57" s="994"/>
      <c r="X57" s="994"/>
      <c r="Y57" s="994"/>
      <c r="Z57" s="994"/>
      <c r="AA57" s="994"/>
      <c r="AB57" s="995"/>
    </row>
    <row r="58" spans="2:28" ht="27" customHeight="1" x14ac:dyDescent="0.35">
      <c r="B58" s="1129" t="s">
        <v>41</v>
      </c>
      <c r="C58" s="988"/>
      <c r="D58" s="988"/>
      <c r="E58" s="988"/>
      <c r="F58" s="988"/>
      <c r="G58" s="988"/>
      <c r="H58" s="988" t="s">
        <v>60</v>
      </c>
      <c r="I58" s="988"/>
      <c r="J58" s="988" t="s">
        <v>48</v>
      </c>
      <c r="K58" s="988"/>
      <c r="L58" s="988"/>
      <c r="M58" s="988"/>
      <c r="N58" s="988" t="s">
        <v>49</v>
      </c>
      <c r="O58" s="988"/>
      <c r="P58" s="988"/>
      <c r="Q58" s="988"/>
      <c r="R58" s="988"/>
      <c r="S58" s="988"/>
      <c r="T58" s="988"/>
      <c r="U58" s="988"/>
      <c r="V58" s="1130" t="s">
        <v>50</v>
      </c>
      <c r="W58" s="1130"/>
      <c r="X58" s="1130"/>
      <c r="Y58" s="1130"/>
      <c r="Z58" s="1130"/>
      <c r="AA58" s="1130"/>
      <c r="AB58" s="1131"/>
    </row>
    <row r="59" spans="2:28" ht="58.5" customHeight="1" x14ac:dyDescent="0.35">
      <c r="B59" s="1119" t="s">
        <v>117</v>
      </c>
      <c r="C59" s="1120"/>
      <c r="D59" s="1120"/>
      <c r="E59" s="1120"/>
      <c r="F59" s="1120"/>
      <c r="G59" s="1120"/>
      <c r="H59" s="1121">
        <v>4.7</v>
      </c>
      <c r="I59" s="1121"/>
      <c r="J59" s="1121">
        <v>4.7</v>
      </c>
      <c r="K59" s="1121"/>
      <c r="L59" s="1121"/>
      <c r="M59" s="1121"/>
      <c r="N59" s="1122" t="s">
        <v>1168</v>
      </c>
      <c r="O59" s="1122"/>
      <c r="P59" s="1122"/>
      <c r="Q59" s="1122"/>
      <c r="R59" s="1122"/>
      <c r="S59" s="1122"/>
      <c r="T59" s="1122"/>
      <c r="U59" s="1122"/>
      <c r="V59" s="1123" t="s">
        <v>1169</v>
      </c>
      <c r="W59" s="1124"/>
      <c r="X59" s="1124"/>
      <c r="Y59" s="1124"/>
      <c r="Z59" s="1124"/>
      <c r="AA59" s="1124"/>
      <c r="AB59" s="1125"/>
    </row>
    <row r="60" spans="2:28" ht="61.5" customHeight="1" x14ac:dyDescent="0.35">
      <c r="B60" s="1119" t="s">
        <v>731</v>
      </c>
      <c r="C60" s="1120"/>
      <c r="D60" s="1120"/>
      <c r="E60" s="1120"/>
      <c r="F60" s="1120"/>
      <c r="G60" s="1120"/>
      <c r="H60" s="1133">
        <v>4.7</v>
      </c>
      <c r="I60" s="1133"/>
      <c r="J60" s="1133">
        <v>4.8</v>
      </c>
      <c r="K60" s="1133"/>
      <c r="L60" s="1133"/>
      <c r="M60" s="1133"/>
      <c r="N60" s="1134" t="s">
        <v>1170</v>
      </c>
      <c r="O60" s="1134"/>
      <c r="P60" s="1134"/>
      <c r="Q60" s="1134"/>
      <c r="R60" s="1134"/>
      <c r="S60" s="1134"/>
      <c r="T60" s="1134"/>
      <c r="U60" s="1134"/>
      <c r="V60" s="1134" t="s">
        <v>51</v>
      </c>
      <c r="W60" s="1134"/>
      <c r="X60" s="1134"/>
      <c r="Y60" s="1134"/>
      <c r="Z60" s="1134"/>
      <c r="AA60" s="1134"/>
      <c r="AB60" s="1135"/>
    </row>
    <row r="61" spans="2:28" ht="15" thickBot="1" x14ac:dyDescent="0.4">
      <c r="B61" s="1043"/>
      <c r="C61" s="1044"/>
      <c r="D61" s="1044"/>
      <c r="E61" s="1044"/>
      <c r="F61" s="1044"/>
      <c r="G61" s="1044"/>
      <c r="H61" s="1044"/>
      <c r="I61" s="1044"/>
      <c r="J61" s="1044"/>
      <c r="K61" s="1044"/>
      <c r="L61" s="1044"/>
      <c r="M61" s="1044"/>
      <c r="N61" s="1044"/>
      <c r="O61" s="1044"/>
      <c r="P61" s="1044"/>
      <c r="Q61" s="1044"/>
      <c r="R61" s="1044"/>
      <c r="S61" s="1044"/>
      <c r="T61" s="1044"/>
      <c r="U61" s="1044"/>
      <c r="V61" s="1044"/>
      <c r="W61" s="1044"/>
      <c r="X61" s="1044"/>
      <c r="Y61" s="1044"/>
      <c r="Z61" s="1044"/>
      <c r="AA61" s="1044"/>
      <c r="AB61" s="1132"/>
    </row>
    <row r="62" spans="2:28" ht="4.5" customHeight="1" thickBot="1" x14ac:dyDescent="0.4">
      <c r="B62" s="979"/>
      <c r="C62" s="980"/>
      <c r="D62" s="980"/>
      <c r="E62" s="980"/>
      <c r="F62" s="980"/>
      <c r="G62" s="980"/>
      <c r="H62" s="980"/>
      <c r="I62" s="980"/>
      <c r="J62" s="980"/>
      <c r="K62" s="980"/>
      <c r="L62" s="980"/>
      <c r="M62" s="980"/>
      <c r="N62" s="980"/>
      <c r="O62" s="980"/>
      <c r="P62" s="980"/>
      <c r="Q62" s="980"/>
      <c r="R62" s="980"/>
      <c r="S62" s="980"/>
      <c r="T62" s="980"/>
      <c r="U62" s="980"/>
      <c r="V62" s="980"/>
      <c r="W62" s="980"/>
      <c r="X62" s="980"/>
      <c r="Y62" s="980"/>
      <c r="Z62" s="980"/>
      <c r="AA62" s="980"/>
      <c r="AB62" s="981"/>
    </row>
    <row r="63" spans="2:28" ht="14.5" customHeight="1" x14ac:dyDescent="0.35">
      <c r="B63" s="1155" t="s">
        <v>856</v>
      </c>
      <c r="C63" s="1156"/>
      <c r="D63" s="1156"/>
      <c r="E63" s="1156"/>
      <c r="F63" s="1156"/>
      <c r="G63" s="1156"/>
      <c r="H63" s="1157" t="s">
        <v>857</v>
      </c>
      <c r="I63" s="1157"/>
      <c r="J63" s="1157"/>
      <c r="K63" s="1157"/>
      <c r="L63" s="1157"/>
      <c r="M63" s="1157"/>
      <c r="N63" s="1157"/>
      <c r="O63" s="1157"/>
      <c r="P63" s="1157"/>
      <c r="Q63" s="1157"/>
      <c r="R63" s="1158"/>
      <c r="S63" s="1159" t="s">
        <v>858</v>
      </c>
      <c r="T63" s="1157"/>
      <c r="U63" s="1157"/>
      <c r="V63" s="1157"/>
      <c r="W63" s="1157"/>
      <c r="X63" s="1157"/>
      <c r="Y63" s="1157"/>
      <c r="Z63" s="1157"/>
      <c r="AA63" s="1157"/>
      <c r="AB63" s="1158"/>
    </row>
    <row r="64" spans="2:28" ht="16" customHeight="1" thickBot="1" x14ac:dyDescent="0.4">
      <c r="B64" s="1155"/>
      <c r="C64" s="1156"/>
      <c r="D64" s="1156"/>
      <c r="E64" s="1156"/>
      <c r="F64" s="1156"/>
      <c r="G64" s="1156"/>
      <c r="H64" s="1157"/>
      <c r="I64" s="1157"/>
      <c r="J64" s="1157"/>
      <c r="K64" s="1157"/>
      <c r="L64" s="1157"/>
      <c r="M64" s="1157"/>
      <c r="N64" s="1157"/>
      <c r="O64" s="1157"/>
      <c r="P64" s="1157"/>
      <c r="Q64" s="1157"/>
      <c r="R64" s="1158"/>
      <c r="S64" s="1159"/>
      <c r="T64" s="1157"/>
      <c r="U64" s="1157"/>
      <c r="V64" s="1157"/>
      <c r="W64" s="1157"/>
      <c r="X64" s="1157"/>
      <c r="Y64" s="1157"/>
      <c r="Z64" s="1157"/>
      <c r="AA64" s="1157"/>
      <c r="AB64" s="1158"/>
    </row>
    <row r="65" spans="2:28" ht="103.5" customHeight="1" thickBot="1" x14ac:dyDescent="0.4">
      <c r="B65" s="976">
        <v>4.7300000000000002E-2</v>
      </c>
      <c r="C65" s="977"/>
      <c r="D65" s="977"/>
      <c r="E65" s="977"/>
      <c r="F65" s="977"/>
      <c r="G65" s="978"/>
      <c r="H65" s="1160" t="s">
        <v>1171</v>
      </c>
      <c r="I65" s="1161"/>
      <c r="J65" s="1161"/>
      <c r="K65" s="1161"/>
      <c r="L65" s="1161"/>
      <c r="M65" s="1161"/>
      <c r="N65" s="1161"/>
      <c r="O65" s="1161"/>
      <c r="P65" s="1161"/>
      <c r="Q65" s="1161"/>
      <c r="R65" s="1162"/>
      <c r="S65" s="979"/>
      <c r="T65" s="980"/>
      <c r="U65" s="980"/>
      <c r="V65" s="980"/>
      <c r="W65" s="980"/>
      <c r="X65" s="980"/>
      <c r="Y65" s="980"/>
      <c r="Z65" s="980"/>
      <c r="AA65" s="980"/>
      <c r="AB65" s="981"/>
    </row>
    <row r="66" spans="2:28" ht="4" customHeight="1" thickBot="1" x14ac:dyDescent="0.4">
      <c r="B66" s="700"/>
      <c r="C66" s="701"/>
      <c r="D66" s="701"/>
      <c r="E66" s="701"/>
      <c r="F66" s="701"/>
      <c r="G66" s="701"/>
      <c r="H66" s="701"/>
      <c r="I66" s="701"/>
      <c r="J66" s="701"/>
      <c r="K66" s="701"/>
      <c r="L66" s="701"/>
      <c r="M66" s="701"/>
      <c r="N66" s="701"/>
      <c r="O66" s="701"/>
      <c r="P66" s="701"/>
      <c r="Q66" s="701"/>
      <c r="R66" s="701"/>
      <c r="S66" s="701"/>
      <c r="T66" s="701"/>
      <c r="U66" s="701"/>
      <c r="V66" s="701"/>
      <c r="W66" s="701"/>
      <c r="X66" s="701"/>
      <c r="Y66" s="701"/>
      <c r="Z66" s="701"/>
      <c r="AA66" s="701"/>
      <c r="AB66" s="1136"/>
    </row>
    <row r="67" spans="2:28" ht="15" customHeight="1" x14ac:dyDescent="0.35">
      <c r="B67" s="1137" t="s">
        <v>861</v>
      </c>
      <c r="C67" s="1138"/>
      <c r="D67" s="1138"/>
      <c r="E67" s="1138"/>
      <c r="F67" s="1138"/>
      <c r="G67" s="1138"/>
      <c r="H67" s="1139"/>
      <c r="I67" s="1143" t="s">
        <v>1172</v>
      </c>
      <c r="J67" s="1144"/>
      <c r="K67" s="1144"/>
      <c r="L67" s="1144"/>
      <c r="M67" s="1144"/>
      <c r="N67" s="1144"/>
      <c r="O67" s="1144"/>
      <c r="P67" s="1145"/>
      <c r="Q67" s="1137" t="s">
        <v>863</v>
      </c>
      <c r="R67" s="1138"/>
      <c r="S67" s="1138"/>
      <c r="T67" s="1138"/>
      <c r="U67" s="1139"/>
      <c r="V67" s="1149" t="s">
        <v>1173</v>
      </c>
      <c r="W67" s="1150"/>
      <c r="X67" s="1150"/>
      <c r="Y67" s="1150"/>
      <c r="Z67" s="1150"/>
      <c r="AA67" s="1150"/>
      <c r="AB67" s="1151"/>
    </row>
    <row r="68" spans="2:28" ht="15" thickBot="1" x14ac:dyDescent="0.4">
      <c r="B68" s="1140"/>
      <c r="C68" s="1141"/>
      <c r="D68" s="1141"/>
      <c r="E68" s="1141"/>
      <c r="F68" s="1141"/>
      <c r="G68" s="1141"/>
      <c r="H68" s="1142"/>
      <c r="I68" s="1146"/>
      <c r="J68" s="1147"/>
      <c r="K68" s="1147"/>
      <c r="L68" s="1147"/>
      <c r="M68" s="1147"/>
      <c r="N68" s="1147"/>
      <c r="O68" s="1147"/>
      <c r="P68" s="1148"/>
      <c r="Q68" s="1140"/>
      <c r="R68" s="1141"/>
      <c r="S68" s="1141"/>
      <c r="T68" s="1141"/>
      <c r="U68" s="1142"/>
      <c r="V68" s="1152"/>
      <c r="W68" s="1153"/>
      <c r="X68" s="1153"/>
      <c r="Y68" s="1153"/>
      <c r="Z68" s="1153"/>
      <c r="AA68" s="1153"/>
      <c r="AB68" s="1154"/>
    </row>
    <row r="93" ht="6" customHeight="1" x14ac:dyDescent="0.35"/>
  </sheetData>
  <mergeCells count="126">
    <mergeCell ref="B66:AB66"/>
    <mergeCell ref="B67:H68"/>
    <mergeCell ref="I67:P68"/>
    <mergeCell ref="Q67:U68"/>
    <mergeCell ref="V67:AB68"/>
    <mergeCell ref="B62:AB62"/>
    <mergeCell ref="B63:G64"/>
    <mergeCell ref="H63:R64"/>
    <mergeCell ref="S63:AB64"/>
    <mergeCell ref="B65:G65"/>
    <mergeCell ref="H65:R65"/>
    <mergeCell ref="S65:AB65"/>
    <mergeCell ref="B61:G61"/>
    <mergeCell ref="H61:I61"/>
    <mergeCell ref="J61:M61"/>
    <mergeCell ref="N61:U61"/>
    <mergeCell ref="V61:AB61"/>
    <mergeCell ref="B60:G60"/>
    <mergeCell ref="H60:I60"/>
    <mergeCell ref="J60:M60"/>
    <mergeCell ref="N60:U60"/>
    <mergeCell ref="V60:AB60"/>
    <mergeCell ref="B59:G59"/>
    <mergeCell ref="H59:I59"/>
    <mergeCell ref="J59:M59"/>
    <mergeCell ref="N59:U59"/>
    <mergeCell ref="V59:AB59"/>
    <mergeCell ref="B46:AB46"/>
    <mergeCell ref="B47:AB56"/>
    <mergeCell ref="B57:AB57"/>
    <mergeCell ref="B58:G58"/>
    <mergeCell ref="N58:U58"/>
    <mergeCell ref="V58:AB58"/>
    <mergeCell ref="B43:G43"/>
    <mergeCell ref="K43:AB43"/>
    <mergeCell ref="B44:G44"/>
    <mergeCell ref="K44:AB44"/>
    <mergeCell ref="B45:AB45"/>
    <mergeCell ref="B40:G40"/>
    <mergeCell ref="K40:AB40"/>
    <mergeCell ref="B41:G41"/>
    <mergeCell ref="K41:AB41"/>
    <mergeCell ref="B42:G42"/>
    <mergeCell ref="K42:AB42"/>
    <mergeCell ref="B34:AB34"/>
    <mergeCell ref="B35:AB35"/>
    <mergeCell ref="B36:G36"/>
    <mergeCell ref="K36:AB36"/>
    <mergeCell ref="B37:G37"/>
    <mergeCell ref="K37:AB37"/>
    <mergeCell ref="O33:R33"/>
    <mergeCell ref="S33:T33"/>
    <mergeCell ref="U33:W33"/>
    <mergeCell ref="X33:Y33"/>
    <mergeCell ref="Z33:AB33"/>
    <mergeCell ref="M28:W28"/>
    <mergeCell ref="X28:AB28"/>
    <mergeCell ref="M29:W29"/>
    <mergeCell ref="X29:AB29"/>
    <mergeCell ref="B24:AB24"/>
    <mergeCell ref="B25:L25"/>
    <mergeCell ref="N25:AB25"/>
    <mergeCell ref="B26:M26"/>
    <mergeCell ref="N26:AB26"/>
    <mergeCell ref="B20:AB20"/>
    <mergeCell ref="B21:G21"/>
    <mergeCell ref="H21:J21"/>
    <mergeCell ref="K21:T21"/>
    <mergeCell ref="U21:AB21"/>
    <mergeCell ref="B13:AB13"/>
    <mergeCell ref="B14:H15"/>
    <mergeCell ref="I14:U15"/>
    <mergeCell ref="V14:AB14"/>
    <mergeCell ref="V15:AB15"/>
    <mergeCell ref="B16:AB16"/>
    <mergeCell ref="B17:H17"/>
    <mergeCell ref="I17:AB17"/>
    <mergeCell ref="B18:AB18"/>
    <mergeCell ref="B19:H19"/>
    <mergeCell ref="I19:AB19"/>
    <mergeCell ref="B8:AB8"/>
    <mergeCell ref="B9:H9"/>
    <mergeCell ref="I9:AB9"/>
    <mergeCell ref="B10:AB10"/>
    <mergeCell ref="B11:H12"/>
    <mergeCell ref="I11:P12"/>
    <mergeCell ref="Q11:U11"/>
    <mergeCell ref="V11:Y11"/>
    <mergeCell ref="Z11:AB11"/>
    <mergeCell ref="Q12:U12"/>
    <mergeCell ref="V12:Y12"/>
    <mergeCell ref="Z12:AB12"/>
    <mergeCell ref="B5:AB5"/>
    <mergeCell ref="B6:H7"/>
    <mergeCell ref="I6:I7"/>
    <mergeCell ref="J6:K7"/>
    <mergeCell ref="L6:AB7"/>
    <mergeCell ref="B2:G4"/>
    <mergeCell ref="H2:AB2"/>
    <mergeCell ref="H3:O3"/>
    <mergeCell ref="P3:AB3"/>
    <mergeCell ref="H4:AB4"/>
    <mergeCell ref="B22:AB22"/>
    <mergeCell ref="B23:H23"/>
    <mergeCell ref="I23:AB23"/>
    <mergeCell ref="H58:I58"/>
    <mergeCell ref="J58:M58"/>
    <mergeCell ref="X31:AB31"/>
    <mergeCell ref="B30:AB30"/>
    <mergeCell ref="B31:J33"/>
    <mergeCell ref="K31:R31"/>
    <mergeCell ref="S31:W31"/>
    <mergeCell ref="K32:N32"/>
    <mergeCell ref="O32:R32"/>
    <mergeCell ref="S32:T32"/>
    <mergeCell ref="U32:W32"/>
    <mergeCell ref="X32:Y32"/>
    <mergeCell ref="Z32:AB32"/>
    <mergeCell ref="K33:N33"/>
    <mergeCell ref="B38:G38"/>
    <mergeCell ref="K38:AB38"/>
    <mergeCell ref="B39:G39"/>
    <mergeCell ref="K39:AB39"/>
    <mergeCell ref="B27:AB27"/>
    <mergeCell ref="B28:H29"/>
    <mergeCell ref="I28:L29"/>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'C:\Users\erika.munoz\Downloads\[SRPI-IND-005-V1_Satisfaccion_actividades_de_responsabilidad_social NF - copia.xlsx]Listas'!#REF!</xm:f>
          </x14:formula1>
          <xm:sqref>X29:AB29</xm:sqref>
        </x14:dataValidation>
        <x14:dataValidation type="list" allowBlank="1" showInputMessage="1" showErrorMessage="1">
          <x14:formula1>
            <xm:f>'C:\Users\erika.munoz\Downloads\[SRPI-IND-005-V1_Satisfaccion_actividades_de_responsabilidad_social NF - copia.xlsx]Listas'!#REF!</xm:f>
          </x14:formula1>
          <xm:sqref>N26:AB26</xm:sqref>
        </x14:dataValidation>
        <x14:dataValidation type="list" allowBlank="1" showInputMessage="1" showErrorMessage="1">
          <x14:formula1>
            <xm:f>'C:\Users\erika.munoz\Downloads\[SRPI-IND-005-V1_Satisfaccion_actividades_de_responsabilidad_social NF - copia.xlsx]Listas'!#REF!</xm:f>
          </x14:formula1>
          <xm:sqref>U21:AB21</xm:sqref>
        </x14:dataValidation>
        <x14:dataValidation type="list" allowBlank="1" showInputMessage="1" showErrorMessage="1">
          <x14:formula1>
            <xm:f>'C:\Users\erika.munoz\Downloads\[SRPI-IND-005-V1_Satisfaccion_actividades_de_responsabilidad_social NF - copia.xlsx]Listas'!#REF!</xm:f>
          </x14:formula1>
          <xm:sqref>V15:AB15</xm:sqref>
        </x14:dataValidation>
        <x14:dataValidation type="list" allowBlank="1" showInputMessage="1" showErrorMessage="1">
          <x14:formula1>
            <xm:f>'C:\Users\erika.munoz\Downloads\[SRPI-IND-005-V1_Satisfaccion_actividades_de_responsabilidad_social NF - copia.xlsx]Listas'!#REF!</xm:f>
          </x14:formula1>
          <xm:sqref>Q12:U12</xm:sqref>
        </x14:dataValidation>
        <x14:dataValidation type="list" allowBlank="1" showInputMessage="1" showErrorMessage="1">
          <x14:formula1>
            <xm:f>'C:\Users\erika.munoz\Downloads\[SRPI-IND-005-V1_Satisfaccion_actividades_de_responsabilidad_social NF - copia.xlsx]Listas'!#REF!</xm:f>
          </x14:formula1>
          <xm:sqref>I9:AB9</xm:sqref>
        </x14:dataValidation>
        <x14:dataValidation type="list" allowBlank="1" showInputMessage="1" showErrorMessage="1">
          <x14:formula1>
            <xm:f>'C:\Users\erika.munoz\Downloads\[SRPI-IND-005-V1_Satisfaccion_actividades_de_responsabilidad_social NF - copia.xlsx]Listas'!#REF!</xm:f>
          </x14:formula1>
          <xm:sqref>L6:AB7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B1:AB97"/>
  <sheetViews>
    <sheetView topLeftCell="A52" workbookViewId="0">
      <selection activeCell="J65" sqref="J65:M69"/>
    </sheetView>
  </sheetViews>
  <sheetFormatPr baseColWidth="10" defaultColWidth="3.54296875" defaultRowHeight="14.5" x14ac:dyDescent="0.35"/>
  <cols>
    <col min="1" max="1" width="3.54296875" style="218"/>
    <col min="2" max="2" width="2.81640625" style="218" customWidth="1"/>
    <col min="3" max="6" width="2.54296875" style="218" customWidth="1"/>
    <col min="7" max="7" width="4.453125" style="218" customWidth="1"/>
    <col min="8" max="8" width="14.453125" style="218" customWidth="1"/>
    <col min="9" max="9" width="18.453125" style="218" customWidth="1"/>
    <col min="10" max="10" width="13.54296875" style="218" customWidth="1"/>
    <col min="11" max="12" width="3.453125" style="218" customWidth="1"/>
    <col min="13" max="15" width="2.54296875" style="218" customWidth="1"/>
    <col min="16" max="17" width="3.453125" style="218" customWidth="1"/>
    <col min="18" max="18" width="3.54296875" style="218"/>
    <col min="19" max="19" width="3.453125" style="218" customWidth="1"/>
    <col min="20" max="20" width="7.453125" style="218" customWidth="1"/>
    <col min="21" max="21" width="3.453125" style="218" customWidth="1"/>
    <col min="22" max="22" width="3.54296875" style="218"/>
    <col min="23" max="25" width="5" style="218" customWidth="1"/>
    <col min="26" max="26" width="6.54296875" style="218" customWidth="1"/>
    <col min="27" max="27" width="4.1796875" style="218" customWidth="1"/>
    <col min="28" max="28" width="2" style="218" customWidth="1"/>
    <col min="29" max="16384" width="3.54296875" style="218"/>
  </cols>
  <sheetData>
    <row r="1" spans="2:28" ht="15" thickBot="1" x14ac:dyDescent="0.4">
      <c r="B1" s="247"/>
      <c r="C1" s="247"/>
      <c r="D1" s="247"/>
      <c r="E1" s="247"/>
      <c r="F1" s="247"/>
    </row>
    <row r="2" spans="2:28" ht="45.75" customHeight="1" x14ac:dyDescent="0.35">
      <c r="B2" s="1041"/>
      <c r="C2" s="1042"/>
      <c r="D2" s="1042"/>
      <c r="E2" s="1042"/>
      <c r="F2" s="1042"/>
      <c r="G2" s="1042"/>
      <c r="H2" s="1047" t="s">
        <v>0</v>
      </c>
      <c r="I2" s="1047"/>
      <c r="J2" s="1047"/>
      <c r="K2" s="1047"/>
      <c r="L2" s="1047"/>
      <c r="M2" s="1047"/>
      <c r="N2" s="1047"/>
      <c r="O2" s="1047"/>
      <c r="P2" s="1047"/>
      <c r="Q2" s="1047"/>
      <c r="R2" s="1047"/>
      <c r="S2" s="1047"/>
      <c r="T2" s="1047"/>
      <c r="U2" s="1047"/>
      <c r="V2" s="1047"/>
      <c r="W2" s="1047"/>
      <c r="X2" s="1047"/>
      <c r="Y2" s="1047"/>
      <c r="Z2" s="1047"/>
      <c r="AA2" s="1047"/>
      <c r="AB2" s="1048"/>
    </row>
    <row r="3" spans="2:28" x14ac:dyDescent="0.35">
      <c r="B3" s="1043"/>
      <c r="C3" s="1044"/>
      <c r="D3" s="1044"/>
      <c r="E3" s="1044"/>
      <c r="F3" s="1044"/>
      <c r="G3" s="1044"/>
      <c r="H3" s="1049" t="s">
        <v>818</v>
      </c>
      <c r="I3" s="1049"/>
      <c r="J3" s="1049"/>
      <c r="K3" s="1049"/>
      <c r="L3" s="1049"/>
      <c r="M3" s="1049"/>
      <c r="N3" s="1049"/>
      <c r="O3" s="1049"/>
      <c r="P3" s="1049" t="s">
        <v>63</v>
      </c>
      <c r="Q3" s="1049"/>
      <c r="R3" s="1049"/>
      <c r="S3" s="1049"/>
      <c r="T3" s="1049"/>
      <c r="U3" s="1049"/>
      <c r="V3" s="1049"/>
      <c r="W3" s="1049"/>
      <c r="X3" s="1049"/>
      <c r="Y3" s="1049"/>
      <c r="Z3" s="1049"/>
      <c r="AA3" s="1049"/>
      <c r="AB3" s="1050"/>
    </row>
    <row r="4" spans="2:28" ht="15" thickBot="1" x14ac:dyDescent="0.4">
      <c r="B4" s="1045"/>
      <c r="C4" s="1046"/>
      <c r="D4" s="1046"/>
      <c r="E4" s="1046"/>
      <c r="F4" s="1046"/>
      <c r="G4" s="1046"/>
      <c r="H4" s="1051" t="s">
        <v>819</v>
      </c>
      <c r="I4" s="1051"/>
      <c r="J4" s="1051"/>
      <c r="K4" s="1051"/>
      <c r="L4" s="1051"/>
      <c r="M4" s="1051"/>
      <c r="N4" s="1051"/>
      <c r="O4" s="1051"/>
      <c r="P4" s="1051"/>
      <c r="Q4" s="1051"/>
      <c r="R4" s="1051"/>
      <c r="S4" s="1051"/>
      <c r="T4" s="1051"/>
      <c r="U4" s="1051"/>
      <c r="V4" s="1051"/>
      <c r="W4" s="1051"/>
      <c r="X4" s="1051"/>
      <c r="Y4" s="1051"/>
      <c r="Z4" s="1051"/>
      <c r="AA4" s="1051"/>
      <c r="AB4" s="1052"/>
    </row>
    <row r="5" spans="2:28" ht="6" customHeight="1" thickBot="1" x14ac:dyDescent="0.4">
      <c r="B5" s="980"/>
      <c r="C5" s="980"/>
      <c r="D5" s="980"/>
      <c r="E5" s="980"/>
      <c r="F5" s="980"/>
      <c r="G5" s="980"/>
      <c r="H5" s="980"/>
      <c r="I5" s="980"/>
      <c r="J5" s="980"/>
      <c r="K5" s="980"/>
      <c r="L5" s="980"/>
      <c r="M5" s="980"/>
      <c r="N5" s="980"/>
      <c r="O5" s="980"/>
      <c r="P5" s="980"/>
      <c r="Q5" s="980"/>
      <c r="R5" s="980"/>
      <c r="S5" s="980"/>
      <c r="T5" s="980"/>
      <c r="U5" s="980"/>
      <c r="V5" s="980"/>
      <c r="W5" s="980"/>
      <c r="X5" s="980"/>
      <c r="Y5" s="980"/>
      <c r="Z5" s="980"/>
      <c r="AA5" s="980"/>
      <c r="AB5" s="980"/>
    </row>
    <row r="6" spans="2:28" ht="13" customHeight="1" x14ac:dyDescent="0.35">
      <c r="B6" s="1025" t="s">
        <v>926</v>
      </c>
      <c r="C6" s="1026"/>
      <c r="D6" s="1026"/>
      <c r="E6" s="1026"/>
      <c r="F6" s="1026"/>
      <c r="G6" s="1026"/>
      <c r="H6" s="1026"/>
      <c r="I6" s="1029">
        <v>45352</v>
      </c>
      <c r="J6" s="1031" t="s">
        <v>4</v>
      </c>
      <c r="K6" s="1032"/>
      <c r="L6" s="1035" t="s">
        <v>1072</v>
      </c>
      <c r="M6" s="1036"/>
      <c r="N6" s="1036"/>
      <c r="O6" s="1036"/>
      <c r="P6" s="1036"/>
      <c r="Q6" s="1036"/>
      <c r="R6" s="1036"/>
      <c r="S6" s="1036"/>
      <c r="T6" s="1036"/>
      <c r="U6" s="1036"/>
      <c r="V6" s="1036"/>
      <c r="W6" s="1036"/>
      <c r="X6" s="1036"/>
      <c r="Y6" s="1036"/>
      <c r="Z6" s="1036"/>
      <c r="AA6" s="1036"/>
      <c r="AB6" s="1037"/>
    </row>
    <row r="7" spans="2:28" ht="13" customHeight="1" thickBot="1" x14ac:dyDescent="0.4">
      <c r="B7" s="1027"/>
      <c r="C7" s="1028"/>
      <c r="D7" s="1028"/>
      <c r="E7" s="1028"/>
      <c r="F7" s="1028"/>
      <c r="G7" s="1028"/>
      <c r="H7" s="1028"/>
      <c r="I7" s="1030"/>
      <c r="J7" s="1033"/>
      <c r="K7" s="1034"/>
      <c r="L7" s="1038"/>
      <c r="M7" s="1039"/>
      <c r="N7" s="1039"/>
      <c r="O7" s="1039"/>
      <c r="P7" s="1039"/>
      <c r="Q7" s="1039"/>
      <c r="R7" s="1039"/>
      <c r="S7" s="1039"/>
      <c r="T7" s="1039"/>
      <c r="U7" s="1039"/>
      <c r="V7" s="1039"/>
      <c r="W7" s="1039"/>
      <c r="X7" s="1039"/>
      <c r="Y7" s="1039"/>
      <c r="Z7" s="1039"/>
      <c r="AA7" s="1039"/>
      <c r="AB7" s="1040"/>
    </row>
    <row r="8" spans="2:28" ht="6" customHeight="1" thickBot="1" x14ac:dyDescent="0.4">
      <c r="B8" s="1053"/>
      <c r="C8" s="1054"/>
      <c r="D8" s="1054"/>
      <c r="E8" s="1054"/>
      <c r="F8" s="1054"/>
      <c r="G8" s="1054"/>
      <c r="H8" s="1054"/>
      <c r="I8" s="1054"/>
      <c r="J8" s="1054"/>
      <c r="K8" s="1054"/>
      <c r="L8" s="1054"/>
      <c r="M8" s="1054"/>
      <c r="N8" s="1054"/>
      <c r="O8" s="1054"/>
      <c r="P8" s="1054"/>
      <c r="Q8" s="1054"/>
      <c r="R8" s="1054"/>
      <c r="S8" s="1054"/>
      <c r="T8" s="1054"/>
      <c r="U8" s="1054"/>
      <c r="V8" s="1054"/>
      <c r="W8" s="1054"/>
      <c r="X8" s="1054"/>
      <c r="Y8" s="1054"/>
      <c r="Z8" s="1054"/>
      <c r="AA8" s="1054"/>
      <c r="AB8" s="1055"/>
    </row>
    <row r="9" spans="2:28" ht="29.5" customHeight="1" thickBot="1" x14ac:dyDescent="0.4">
      <c r="B9" s="982" t="s">
        <v>822</v>
      </c>
      <c r="C9" s="983"/>
      <c r="D9" s="983"/>
      <c r="E9" s="983"/>
      <c r="F9" s="983"/>
      <c r="G9" s="983"/>
      <c r="H9" s="984"/>
      <c r="I9" s="1056" t="s">
        <v>1174</v>
      </c>
      <c r="J9" s="1057"/>
      <c r="K9" s="1057"/>
      <c r="L9" s="1057"/>
      <c r="M9" s="1057"/>
      <c r="N9" s="1057"/>
      <c r="O9" s="1057"/>
      <c r="P9" s="1057"/>
      <c r="Q9" s="1057"/>
      <c r="R9" s="1057"/>
      <c r="S9" s="1057"/>
      <c r="T9" s="1057"/>
      <c r="U9" s="1057"/>
      <c r="V9" s="1057"/>
      <c r="W9" s="1057"/>
      <c r="X9" s="1057"/>
      <c r="Y9" s="1057"/>
      <c r="Z9" s="1057"/>
      <c r="AA9" s="1057"/>
      <c r="AB9" s="1058"/>
    </row>
    <row r="10" spans="2:28" ht="6" customHeight="1" thickBot="1" x14ac:dyDescent="0.4">
      <c r="B10" s="1053"/>
      <c r="C10" s="1054"/>
      <c r="D10" s="1054"/>
      <c r="E10" s="1054"/>
      <c r="F10" s="1054"/>
      <c r="G10" s="1054"/>
      <c r="H10" s="1054"/>
      <c r="I10" s="1054"/>
      <c r="J10" s="1054"/>
      <c r="K10" s="1054"/>
      <c r="L10" s="1054"/>
      <c r="M10" s="1054"/>
      <c r="N10" s="1054"/>
      <c r="O10" s="1054"/>
      <c r="P10" s="1054"/>
      <c r="Q10" s="1054"/>
      <c r="R10" s="1054"/>
      <c r="S10" s="1054"/>
      <c r="T10" s="1054"/>
      <c r="U10" s="1054"/>
      <c r="V10" s="1054"/>
      <c r="W10" s="1054"/>
      <c r="X10" s="1054"/>
      <c r="Y10" s="1054"/>
      <c r="Z10" s="1054"/>
      <c r="AA10" s="1054"/>
      <c r="AB10" s="1055"/>
    </row>
    <row r="11" spans="2:28" ht="16" customHeight="1" thickBot="1" x14ac:dyDescent="0.4">
      <c r="B11" s="1031" t="s">
        <v>5</v>
      </c>
      <c r="C11" s="1059"/>
      <c r="D11" s="1059"/>
      <c r="E11" s="1059"/>
      <c r="F11" s="1059"/>
      <c r="G11" s="1059"/>
      <c r="H11" s="1032"/>
      <c r="I11" s="1061" t="s">
        <v>118</v>
      </c>
      <c r="J11" s="1062"/>
      <c r="K11" s="1062"/>
      <c r="L11" s="1062"/>
      <c r="M11" s="1062"/>
      <c r="N11" s="1062"/>
      <c r="O11" s="1062"/>
      <c r="P11" s="1063"/>
      <c r="Q11" s="1067" t="s">
        <v>460</v>
      </c>
      <c r="R11" s="1068"/>
      <c r="S11" s="1068"/>
      <c r="T11" s="1068"/>
      <c r="U11" s="1069"/>
      <c r="V11" s="1067" t="s">
        <v>7</v>
      </c>
      <c r="W11" s="1068"/>
      <c r="X11" s="1068"/>
      <c r="Y11" s="1069"/>
      <c r="Z11" s="982" t="s">
        <v>8</v>
      </c>
      <c r="AA11" s="983"/>
      <c r="AB11" s="984"/>
    </row>
    <row r="12" spans="2:28" ht="24" customHeight="1" thickBot="1" x14ac:dyDescent="0.4">
      <c r="B12" s="1033"/>
      <c r="C12" s="1060"/>
      <c r="D12" s="1060"/>
      <c r="E12" s="1060"/>
      <c r="F12" s="1060"/>
      <c r="G12" s="1060"/>
      <c r="H12" s="1034"/>
      <c r="I12" s="1064"/>
      <c r="J12" s="1065"/>
      <c r="K12" s="1065"/>
      <c r="L12" s="1065"/>
      <c r="M12" s="1065"/>
      <c r="N12" s="1065"/>
      <c r="O12" s="1065"/>
      <c r="P12" s="1066"/>
      <c r="Q12" s="1070" t="s">
        <v>121</v>
      </c>
      <c r="R12" s="1071"/>
      <c r="S12" s="1071"/>
      <c r="T12" s="1071"/>
      <c r="U12" s="1072"/>
      <c r="V12" s="1073" t="s">
        <v>119</v>
      </c>
      <c r="W12" s="1074"/>
      <c r="X12" s="1074"/>
      <c r="Y12" s="1075"/>
      <c r="Z12" s="1070">
        <v>1</v>
      </c>
      <c r="AA12" s="1071"/>
      <c r="AB12" s="1072"/>
    </row>
    <row r="13" spans="2:28" ht="6" customHeight="1" thickBot="1" x14ac:dyDescent="0.4">
      <c r="B13" s="993"/>
      <c r="C13" s="994"/>
      <c r="D13" s="994"/>
      <c r="E13" s="994"/>
      <c r="F13" s="994"/>
      <c r="G13" s="994"/>
      <c r="H13" s="994"/>
      <c r="I13" s="994"/>
      <c r="J13" s="994"/>
      <c r="K13" s="994"/>
      <c r="L13" s="994"/>
      <c r="M13" s="994"/>
      <c r="N13" s="994"/>
      <c r="O13" s="994"/>
      <c r="P13" s="994"/>
      <c r="Q13" s="994"/>
      <c r="R13" s="994"/>
      <c r="S13" s="994"/>
      <c r="T13" s="994"/>
      <c r="U13" s="994"/>
      <c r="V13" s="994"/>
      <c r="W13" s="994"/>
      <c r="X13" s="994"/>
      <c r="Y13" s="994"/>
      <c r="Z13" s="994"/>
      <c r="AA13" s="994"/>
      <c r="AB13" s="995"/>
    </row>
    <row r="14" spans="2:28" ht="16" customHeight="1" thickBot="1" x14ac:dyDescent="0.4">
      <c r="B14" s="1031" t="s">
        <v>10</v>
      </c>
      <c r="C14" s="1059"/>
      <c r="D14" s="1059"/>
      <c r="E14" s="1059"/>
      <c r="F14" s="1059"/>
      <c r="G14" s="1059"/>
      <c r="H14" s="1032"/>
      <c r="I14" s="1079" t="s">
        <v>120</v>
      </c>
      <c r="J14" s="1080"/>
      <c r="K14" s="1080"/>
      <c r="L14" s="1080"/>
      <c r="M14" s="1080"/>
      <c r="N14" s="1080"/>
      <c r="O14" s="1080"/>
      <c r="P14" s="1080"/>
      <c r="Q14" s="1080"/>
      <c r="R14" s="1080"/>
      <c r="S14" s="1080"/>
      <c r="T14" s="1080"/>
      <c r="U14" s="1081"/>
      <c r="V14" s="982" t="s">
        <v>824</v>
      </c>
      <c r="W14" s="983"/>
      <c r="X14" s="983"/>
      <c r="Y14" s="983"/>
      <c r="Z14" s="983"/>
      <c r="AA14" s="983"/>
      <c r="AB14" s="984"/>
    </row>
    <row r="15" spans="2:28" ht="28.5" customHeight="1" thickBot="1" x14ac:dyDescent="0.4">
      <c r="B15" s="1033"/>
      <c r="C15" s="1060"/>
      <c r="D15" s="1060"/>
      <c r="E15" s="1060"/>
      <c r="F15" s="1060"/>
      <c r="G15" s="1060"/>
      <c r="H15" s="1034"/>
      <c r="I15" s="1082"/>
      <c r="J15" s="1083"/>
      <c r="K15" s="1083"/>
      <c r="L15" s="1083"/>
      <c r="M15" s="1083"/>
      <c r="N15" s="1083"/>
      <c r="O15" s="1083"/>
      <c r="P15" s="1083"/>
      <c r="Q15" s="1083"/>
      <c r="R15" s="1083"/>
      <c r="S15" s="1083"/>
      <c r="T15" s="1083"/>
      <c r="U15" s="1084"/>
      <c r="V15" s="1076" t="s">
        <v>1073</v>
      </c>
      <c r="W15" s="1077"/>
      <c r="X15" s="1077"/>
      <c r="Y15" s="1077"/>
      <c r="Z15" s="1077"/>
      <c r="AA15" s="1077"/>
      <c r="AB15" s="1078"/>
    </row>
    <row r="16" spans="2:28" ht="6" customHeight="1" thickBot="1" x14ac:dyDescent="0.4">
      <c r="B16" s="993"/>
      <c r="C16" s="994"/>
      <c r="D16" s="994"/>
      <c r="E16" s="994"/>
      <c r="F16" s="994"/>
      <c r="G16" s="994"/>
      <c r="H16" s="994"/>
      <c r="I16" s="994"/>
      <c r="J16" s="994"/>
      <c r="K16" s="994"/>
      <c r="L16" s="994"/>
      <c r="M16" s="994"/>
      <c r="N16" s="994"/>
      <c r="O16" s="994"/>
      <c r="P16" s="994"/>
      <c r="Q16" s="994"/>
      <c r="R16" s="994"/>
      <c r="S16" s="994"/>
      <c r="T16" s="994"/>
      <c r="U16" s="994"/>
      <c r="V16" s="994"/>
      <c r="W16" s="994"/>
      <c r="X16" s="994"/>
      <c r="Y16" s="994"/>
      <c r="Z16" s="994"/>
      <c r="AA16" s="994"/>
      <c r="AB16" s="995"/>
    </row>
    <row r="17" spans="2:28" ht="42" customHeight="1" thickBot="1" x14ac:dyDescent="0.4">
      <c r="B17" s="982" t="s">
        <v>13</v>
      </c>
      <c r="C17" s="983"/>
      <c r="D17" s="983"/>
      <c r="E17" s="983"/>
      <c r="F17" s="983"/>
      <c r="G17" s="983"/>
      <c r="H17" s="984"/>
      <c r="I17" s="985" t="s">
        <v>1175</v>
      </c>
      <c r="J17" s="986"/>
      <c r="K17" s="986"/>
      <c r="L17" s="986"/>
      <c r="M17" s="986"/>
      <c r="N17" s="986"/>
      <c r="O17" s="986"/>
      <c r="P17" s="986"/>
      <c r="Q17" s="986"/>
      <c r="R17" s="986"/>
      <c r="S17" s="986"/>
      <c r="T17" s="986"/>
      <c r="U17" s="986"/>
      <c r="V17" s="986"/>
      <c r="W17" s="986"/>
      <c r="X17" s="986"/>
      <c r="Y17" s="986"/>
      <c r="Z17" s="986"/>
      <c r="AA17" s="986"/>
      <c r="AB17" s="987"/>
    </row>
    <row r="18" spans="2:28" ht="6" customHeight="1" thickBot="1" x14ac:dyDescent="0.4">
      <c r="B18" s="993"/>
      <c r="C18" s="994"/>
      <c r="D18" s="994"/>
      <c r="E18" s="994"/>
      <c r="F18" s="994"/>
      <c r="G18" s="994"/>
      <c r="H18" s="994"/>
      <c r="I18" s="994"/>
      <c r="J18" s="994"/>
      <c r="K18" s="994"/>
      <c r="L18" s="994"/>
      <c r="M18" s="994"/>
      <c r="N18" s="994"/>
      <c r="O18" s="994"/>
      <c r="P18" s="994"/>
      <c r="Q18" s="994"/>
      <c r="R18" s="994"/>
      <c r="S18" s="994"/>
      <c r="T18" s="994"/>
      <c r="U18" s="994"/>
      <c r="V18" s="994"/>
      <c r="W18" s="994"/>
      <c r="X18" s="994"/>
      <c r="Y18" s="994"/>
      <c r="Z18" s="994"/>
      <c r="AA18" s="994"/>
      <c r="AB18" s="995"/>
    </row>
    <row r="19" spans="2:28" ht="75" customHeight="1" thickBot="1" x14ac:dyDescent="0.4">
      <c r="B19" s="982" t="s">
        <v>826</v>
      </c>
      <c r="C19" s="983"/>
      <c r="D19" s="983"/>
      <c r="E19" s="983"/>
      <c r="F19" s="983"/>
      <c r="G19" s="983"/>
      <c r="H19" s="984"/>
      <c r="I19" s="985" t="s">
        <v>122</v>
      </c>
      <c r="J19" s="986"/>
      <c r="K19" s="986"/>
      <c r="L19" s="986"/>
      <c r="M19" s="986"/>
      <c r="N19" s="986"/>
      <c r="O19" s="986"/>
      <c r="P19" s="986"/>
      <c r="Q19" s="986"/>
      <c r="R19" s="986"/>
      <c r="S19" s="986"/>
      <c r="T19" s="986"/>
      <c r="U19" s="986"/>
      <c r="V19" s="986"/>
      <c r="W19" s="986"/>
      <c r="X19" s="986"/>
      <c r="Y19" s="986"/>
      <c r="Z19" s="986"/>
      <c r="AA19" s="986"/>
      <c r="AB19" s="987"/>
    </row>
    <row r="20" spans="2:28" ht="6" customHeight="1" thickBot="1" x14ac:dyDescent="0.4">
      <c r="B20" s="993"/>
      <c r="C20" s="994"/>
      <c r="D20" s="994"/>
      <c r="E20" s="994"/>
      <c r="F20" s="994"/>
      <c r="G20" s="994"/>
      <c r="H20" s="994"/>
      <c r="I20" s="994"/>
      <c r="J20" s="994"/>
      <c r="K20" s="994"/>
      <c r="L20" s="994"/>
      <c r="M20" s="994"/>
      <c r="N20" s="994"/>
      <c r="O20" s="994"/>
      <c r="P20" s="994"/>
      <c r="Q20" s="994"/>
      <c r="R20" s="994"/>
      <c r="S20" s="994"/>
      <c r="T20" s="994"/>
      <c r="U20" s="994"/>
      <c r="V20" s="994"/>
      <c r="W20" s="994"/>
      <c r="X20" s="994"/>
      <c r="Y20" s="994"/>
      <c r="Z20" s="994"/>
      <c r="AA20" s="994"/>
      <c r="AB20" s="995"/>
    </row>
    <row r="21" spans="2:28" ht="36.65" customHeight="1" thickBot="1" x14ac:dyDescent="0.4">
      <c r="B21" s="982" t="s">
        <v>463</v>
      </c>
      <c r="C21" s="983"/>
      <c r="D21" s="983"/>
      <c r="E21" s="983"/>
      <c r="F21" s="983"/>
      <c r="G21" s="984"/>
      <c r="H21" s="1076" t="s">
        <v>21</v>
      </c>
      <c r="I21" s="1077"/>
      <c r="J21" s="1078"/>
      <c r="K21" s="982" t="s">
        <v>835</v>
      </c>
      <c r="L21" s="983"/>
      <c r="M21" s="983"/>
      <c r="N21" s="983"/>
      <c r="O21" s="983"/>
      <c r="P21" s="983"/>
      <c r="Q21" s="983"/>
      <c r="R21" s="983"/>
      <c r="S21" s="983"/>
      <c r="T21" s="984"/>
      <c r="U21" s="985" t="s">
        <v>59</v>
      </c>
      <c r="V21" s="986"/>
      <c r="W21" s="986"/>
      <c r="X21" s="986"/>
      <c r="Y21" s="986"/>
      <c r="Z21" s="986"/>
      <c r="AA21" s="986"/>
      <c r="AB21" s="987"/>
    </row>
    <row r="22" spans="2:28" ht="6" customHeight="1" thickBot="1" x14ac:dyDescent="0.4">
      <c r="B22" s="979"/>
      <c r="C22" s="980"/>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1"/>
    </row>
    <row r="23" spans="2:28" ht="33" customHeight="1" thickBot="1" x14ac:dyDescent="0.4">
      <c r="B23" s="982" t="s">
        <v>836</v>
      </c>
      <c r="C23" s="983"/>
      <c r="D23" s="983"/>
      <c r="E23" s="983"/>
      <c r="F23" s="983"/>
      <c r="G23" s="983"/>
      <c r="H23" s="984"/>
      <c r="I23" s="985" t="s">
        <v>125</v>
      </c>
      <c r="J23" s="986"/>
      <c r="K23" s="986"/>
      <c r="L23" s="986"/>
      <c r="M23" s="986"/>
      <c r="N23" s="986"/>
      <c r="O23" s="986"/>
      <c r="P23" s="986"/>
      <c r="Q23" s="986"/>
      <c r="R23" s="986"/>
      <c r="S23" s="986"/>
      <c r="T23" s="986"/>
      <c r="U23" s="986"/>
      <c r="V23" s="986"/>
      <c r="W23" s="986"/>
      <c r="X23" s="986"/>
      <c r="Y23" s="986"/>
      <c r="Z23" s="986"/>
      <c r="AA23" s="986"/>
      <c r="AB23" s="987"/>
    </row>
    <row r="24" spans="2:28" ht="6" customHeight="1" thickBot="1" x14ac:dyDescent="0.4">
      <c r="B24" s="993"/>
      <c r="C24" s="994"/>
      <c r="D24" s="994"/>
      <c r="E24" s="994"/>
      <c r="F24" s="994"/>
      <c r="G24" s="994"/>
      <c r="H24" s="994"/>
      <c r="I24" s="994"/>
      <c r="J24" s="994"/>
      <c r="K24" s="994"/>
      <c r="L24" s="994"/>
      <c r="M24" s="994"/>
      <c r="N24" s="994"/>
      <c r="O24" s="994"/>
      <c r="P24" s="994"/>
      <c r="Q24" s="994"/>
      <c r="R24" s="994"/>
      <c r="S24" s="994"/>
      <c r="T24" s="994"/>
      <c r="U24" s="994"/>
      <c r="V24" s="994"/>
      <c r="W24" s="994"/>
      <c r="X24" s="994"/>
      <c r="Y24" s="994"/>
      <c r="Z24" s="994"/>
      <c r="AA24" s="994"/>
      <c r="AB24" s="995"/>
    </row>
    <row r="25" spans="2:28" ht="26.5" customHeight="1" thickBot="1" x14ac:dyDescent="0.4">
      <c r="B25" s="982" t="s">
        <v>268</v>
      </c>
      <c r="C25" s="983"/>
      <c r="D25" s="983"/>
      <c r="E25" s="983"/>
      <c r="F25" s="983"/>
      <c r="G25" s="983"/>
      <c r="H25" s="983"/>
      <c r="I25" s="983"/>
      <c r="J25" s="983"/>
      <c r="K25" s="983"/>
      <c r="L25" s="983"/>
      <c r="M25" s="254"/>
      <c r="N25" s="982" t="s">
        <v>24</v>
      </c>
      <c r="O25" s="983"/>
      <c r="P25" s="983"/>
      <c r="Q25" s="983"/>
      <c r="R25" s="983"/>
      <c r="S25" s="983"/>
      <c r="T25" s="983"/>
      <c r="U25" s="983"/>
      <c r="V25" s="983"/>
      <c r="W25" s="983"/>
      <c r="X25" s="983"/>
      <c r="Y25" s="983"/>
      <c r="Z25" s="983"/>
      <c r="AA25" s="983"/>
      <c r="AB25" s="984"/>
    </row>
    <row r="26" spans="2:28" ht="48.65" customHeight="1" thickBot="1" x14ac:dyDescent="0.4">
      <c r="B26" s="1097" t="s">
        <v>80</v>
      </c>
      <c r="C26" s="1098"/>
      <c r="D26" s="1098"/>
      <c r="E26" s="1098"/>
      <c r="F26" s="1098"/>
      <c r="G26" s="1098"/>
      <c r="H26" s="1098"/>
      <c r="I26" s="1098"/>
      <c r="J26" s="1098"/>
      <c r="K26" s="1098"/>
      <c r="L26" s="1098"/>
      <c r="M26" s="1099"/>
      <c r="N26" s="986" t="s">
        <v>1074</v>
      </c>
      <c r="O26" s="986"/>
      <c r="P26" s="986"/>
      <c r="Q26" s="986"/>
      <c r="R26" s="986"/>
      <c r="S26" s="986"/>
      <c r="T26" s="986"/>
      <c r="U26" s="986"/>
      <c r="V26" s="986"/>
      <c r="W26" s="986"/>
      <c r="X26" s="986"/>
      <c r="Y26" s="986"/>
      <c r="Z26" s="986"/>
      <c r="AA26" s="986"/>
      <c r="AB26" s="987"/>
    </row>
    <row r="27" spans="2:28" ht="6" customHeight="1" thickBot="1" x14ac:dyDescent="0.4">
      <c r="B27" s="993"/>
      <c r="C27" s="994"/>
      <c r="D27" s="994"/>
      <c r="E27" s="994"/>
      <c r="F27" s="994"/>
      <c r="G27" s="994"/>
      <c r="H27" s="994"/>
      <c r="I27" s="994"/>
      <c r="J27" s="994"/>
      <c r="K27" s="994"/>
      <c r="L27" s="994"/>
      <c r="M27" s="994"/>
      <c r="N27" s="994"/>
      <c r="O27" s="994"/>
      <c r="P27" s="994"/>
      <c r="Q27" s="994"/>
      <c r="R27" s="994"/>
      <c r="S27" s="994"/>
      <c r="T27" s="994"/>
      <c r="U27" s="994"/>
      <c r="V27" s="994"/>
      <c r="W27" s="994"/>
      <c r="X27" s="994"/>
      <c r="Y27" s="994"/>
      <c r="Z27" s="994"/>
      <c r="AA27" s="994"/>
      <c r="AB27" s="995"/>
    </row>
    <row r="28" spans="2:28" ht="18" customHeight="1" thickBot="1" x14ac:dyDescent="0.4">
      <c r="B28" s="1031" t="s">
        <v>839</v>
      </c>
      <c r="C28" s="1059"/>
      <c r="D28" s="1059"/>
      <c r="E28" s="1059"/>
      <c r="F28" s="1059"/>
      <c r="G28" s="1059"/>
      <c r="H28" s="1032"/>
      <c r="I28" s="1085" t="s">
        <v>930</v>
      </c>
      <c r="J28" s="1086"/>
      <c r="K28" s="1086"/>
      <c r="L28" s="1087"/>
      <c r="M28" s="982" t="s">
        <v>22</v>
      </c>
      <c r="N28" s="983"/>
      <c r="O28" s="983"/>
      <c r="P28" s="983"/>
      <c r="Q28" s="983"/>
      <c r="R28" s="983"/>
      <c r="S28" s="983"/>
      <c r="T28" s="983"/>
      <c r="U28" s="983"/>
      <c r="V28" s="983"/>
      <c r="W28" s="984"/>
      <c r="X28" s="982" t="s">
        <v>18</v>
      </c>
      <c r="Y28" s="983"/>
      <c r="Z28" s="983"/>
      <c r="AA28" s="983"/>
      <c r="AB28" s="984"/>
    </row>
    <row r="29" spans="2:28" ht="42" customHeight="1" thickBot="1" x14ac:dyDescent="0.4">
      <c r="B29" s="1033"/>
      <c r="C29" s="1060"/>
      <c r="D29" s="1060"/>
      <c r="E29" s="1060"/>
      <c r="F29" s="1060"/>
      <c r="G29" s="1060"/>
      <c r="H29" s="1034"/>
      <c r="I29" s="1088"/>
      <c r="J29" s="1089"/>
      <c r="K29" s="1089"/>
      <c r="L29" s="1090"/>
      <c r="M29" s="1091" t="s">
        <v>124</v>
      </c>
      <c r="N29" s="1092"/>
      <c r="O29" s="1092"/>
      <c r="P29" s="1092"/>
      <c r="Q29" s="1092"/>
      <c r="R29" s="1092"/>
      <c r="S29" s="1092"/>
      <c r="T29" s="1092"/>
      <c r="U29" s="1092"/>
      <c r="V29" s="1092"/>
      <c r="W29" s="1093"/>
      <c r="X29" s="1094" t="s">
        <v>123</v>
      </c>
      <c r="Y29" s="1095"/>
      <c r="Z29" s="1095"/>
      <c r="AA29" s="1095"/>
      <c r="AB29" s="1096"/>
    </row>
    <row r="30" spans="2:28" ht="6" customHeight="1" thickBot="1" x14ac:dyDescent="0.4">
      <c r="B30" s="993"/>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5"/>
    </row>
    <row r="31" spans="2:28" ht="15" customHeight="1" thickBot="1" x14ac:dyDescent="0.4">
      <c r="B31" s="996" t="s">
        <v>842</v>
      </c>
      <c r="C31" s="997"/>
      <c r="D31" s="997"/>
      <c r="E31" s="997"/>
      <c r="F31" s="997"/>
      <c r="G31" s="997"/>
      <c r="H31" s="997"/>
      <c r="I31" s="997"/>
      <c r="J31" s="998"/>
      <c r="K31" s="1005" t="s">
        <v>35</v>
      </c>
      <c r="L31" s="1006"/>
      <c r="M31" s="1006"/>
      <c r="N31" s="1006"/>
      <c r="O31" s="1006"/>
      <c r="P31" s="1006"/>
      <c r="Q31" s="1006"/>
      <c r="R31" s="1006"/>
      <c r="S31" s="1007" t="s">
        <v>36</v>
      </c>
      <c r="T31" s="1007"/>
      <c r="U31" s="1007"/>
      <c r="V31" s="1007"/>
      <c r="W31" s="1008"/>
      <c r="X31" s="989" t="s">
        <v>37</v>
      </c>
      <c r="Y31" s="990"/>
      <c r="Z31" s="991"/>
      <c r="AA31" s="991"/>
      <c r="AB31" s="992"/>
    </row>
    <row r="32" spans="2:28" ht="14.25" customHeight="1" x14ac:dyDescent="0.35">
      <c r="B32" s="999"/>
      <c r="C32" s="1000"/>
      <c r="D32" s="1000"/>
      <c r="E32" s="1000"/>
      <c r="F32" s="1000"/>
      <c r="G32" s="1000"/>
      <c r="H32" s="1000"/>
      <c r="I32" s="1000"/>
      <c r="J32" s="1001"/>
      <c r="K32" s="1009" t="s">
        <v>38</v>
      </c>
      <c r="L32" s="1010"/>
      <c r="M32" s="1010"/>
      <c r="N32" s="1010"/>
      <c r="O32" s="1010" t="s">
        <v>39</v>
      </c>
      <c r="P32" s="1010"/>
      <c r="Q32" s="1010"/>
      <c r="R32" s="1010"/>
      <c r="S32" s="1010" t="s">
        <v>38</v>
      </c>
      <c r="T32" s="1010"/>
      <c r="U32" s="1010" t="s">
        <v>39</v>
      </c>
      <c r="V32" s="1010"/>
      <c r="W32" s="1010"/>
      <c r="X32" s="1011" t="s">
        <v>38</v>
      </c>
      <c r="Y32" s="1012"/>
      <c r="Z32" s="1010" t="s">
        <v>39</v>
      </c>
      <c r="AA32" s="1010"/>
      <c r="AB32" s="1013"/>
    </row>
    <row r="33" spans="2:28" ht="15" customHeight="1" thickBot="1" x14ac:dyDescent="0.4">
      <c r="B33" s="1002"/>
      <c r="C33" s="1003"/>
      <c r="D33" s="1003"/>
      <c r="E33" s="1003"/>
      <c r="F33" s="1003"/>
      <c r="G33" s="1003"/>
      <c r="H33" s="1003"/>
      <c r="I33" s="1003"/>
      <c r="J33" s="1004"/>
      <c r="K33" s="1014">
        <v>0</v>
      </c>
      <c r="L33" s="1015"/>
      <c r="M33" s="1015"/>
      <c r="N33" s="1015"/>
      <c r="O33" s="1164">
        <v>0.85</v>
      </c>
      <c r="P33" s="1015"/>
      <c r="Q33" s="1015"/>
      <c r="R33" s="1015"/>
      <c r="S33" s="1164">
        <v>0.86</v>
      </c>
      <c r="T33" s="1015"/>
      <c r="U33" s="1164">
        <v>0.95</v>
      </c>
      <c r="V33" s="1015"/>
      <c r="W33" s="1015"/>
      <c r="X33" s="1164">
        <v>0.95</v>
      </c>
      <c r="Y33" s="1110"/>
      <c r="Z33" s="1164">
        <v>1</v>
      </c>
      <c r="AA33" s="1015"/>
      <c r="AB33" s="1111"/>
    </row>
    <row r="34" spans="2:28" ht="6" customHeight="1" thickBot="1" x14ac:dyDescent="0.4">
      <c r="B34" s="993"/>
      <c r="C34" s="994"/>
      <c r="D34" s="994"/>
      <c r="E34" s="994"/>
      <c r="F34" s="994"/>
      <c r="G34" s="994"/>
      <c r="H34" s="994"/>
      <c r="I34" s="994"/>
      <c r="J34" s="994"/>
      <c r="K34" s="994"/>
      <c r="L34" s="994"/>
      <c r="M34" s="994"/>
      <c r="N34" s="994"/>
      <c r="O34" s="994"/>
      <c r="P34" s="994"/>
      <c r="Q34" s="994"/>
      <c r="R34" s="994"/>
      <c r="S34" s="994"/>
      <c r="T34" s="994"/>
      <c r="U34" s="994"/>
      <c r="V34" s="994"/>
      <c r="W34" s="994"/>
      <c r="X34" s="994"/>
      <c r="Y34" s="994"/>
      <c r="Z34" s="994"/>
      <c r="AA34" s="994"/>
      <c r="AB34" s="995"/>
    </row>
    <row r="35" spans="2:28" s="248" customFormat="1" ht="15" customHeight="1" thickBot="1" x14ac:dyDescent="0.4">
      <c r="B35" s="1100" t="s">
        <v>40</v>
      </c>
      <c r="C35" s="1101"/>
      <c r="D35" s="1101"/>
      <c r="E35" s="1101"/>
      <c r="F35" s="1101"/>
      <c r="G35" s="1101"/>
      <c r="H35" s="1102"/>
      <c r="I35" s="1102"/>
      <c r="J35" s="1102"/>
      <c r="K35" s="1101"/>
      <c r="L35" s="1101"/>
      <c r="M35" s="1101"/>
      <c r="N35" s="1101"/>
      <c r="O35" s="1101"/>
      <c r="P35" s="1101"/>
      <c r="Q35" s="1101"/>
      <c r="R35" s="1101"/>
      <c r="S35" s="1101"/>
      <c r="T35" s="1101"/>
      <c r="U35" s="1101"/>
      <c r="V35" s="1101"/>
      <c r="W35" s="1101"/>
      <c r="X35" s="1101"/>
      <c r="Y35" s="1101"/>
      <c r="Z35" s="1101"/>
      <c r="AA35" s="1101"/>
      <c r="AB35" s="1103"/>
    </row>
    <row r="36" spans="2:28" s="248" customFormat="1" ht="32.25" customHeight="1" x14ac:dyDescent="0.35">
      <c r="B36" s="1104" t="s">
        <v>41</v>
      </c>
      <c r="C36" s="1105"/>
      <c r="D36" s="1105"/>
      <c r="E36" s="1105"/>
      <c r="F36" s="1105"/>
      <c r="G36" s="1106"/>
      <c r="H36" s="297" t="s">
        <v>977</v>
      </c>
      <c r="I36" s="298" t="s">
        <v>978</v>
      </c>
      <c r="J36" s="299" t="s">
        <v>42</v>
      </c>
      <c r="K36" s="1104" t="s">
        <v>43</v>
      </c>
      <c r="L36" s="1105"/>
      <c r="M36" s="1105"/>
      <c r="N36" s="1105"/>
      <c r="O36" s="1105"/>
      <c r="P36" s="1105"/>
      <c r="Q36" s="1105"/>
      <c r="R36" s="1105"/>
      <c r="S36" s="1105"/>
      <c r="T36" s="1105"/>
      <c r="U36" s="1105"/>
      <c r="V36" s="1105"/>
      <c r="W36" s="1105"/>
      <c r="X36" s="1105"/>
      <c r="Y36" s="1105"/>
      <c r="Z36" s="1105"/>
      <c r="AA36" s="1105"/>
      <c r="AB36" s="1106"/>
    </row>
    <row r="37" spans="2:28" s="248" customFormat="1" ht="170.25" customHeight="1" x14ac:dyDescent="0.35">
      <c r="B37" s="1016" t="s">
        <v>117</v>
      </c>
      <c r="C37" s="1017"/>
      <c r="D37" s="1017"/>
      <c r="E37" s="1017"/>
      <c r="F37" s="1017"/>
      <c r="G37" s="1018"/>
      <c r="H37" s="303">
        <v>164</v>
      </c>
      <c r="I37" s="179">
        <v>182</v>
      </c>
      <c r="J37" s="251">
        <f>+H37/I37</f>
        <v>0.90109890109890112</v>
      </c>
      <c r="K37" s="1163" t="s">
        <v>1176</v>
      </c>
      <c r="L37" s="1020"/>
      <c r="M37" s="1020"/>
      <c r="N37" s="1020"/>
      <c r="O37" s="1020"/>
      <c r="P37" s="1020"/>
      <c r="Q37" s="1020"/>
      <c r="R37" s="1020"/>
      <c r="S37" s="1020"/>
      <c r="T37" s="1020"/>
      <c r="U37" s="1020"/>
      <c r="V37" s="1020"/>
      <c r="W37" s="1020"/>
      <c r="X37" s="1020"/>
      <c r="Y37" s="1020"/>
      <c r="Z37" s="1020"/>
      <c r="AA37" s="1020"/>
      <c r="AB37" s="1021"/>
    </row>
    <row r="38" spans="2:28" s="248" customFormat="1" ht="327.75" customHeight="1" thickBot="1" x14ac:dyDescent="0.4">
      <c r="B38" s="1016" t="s">
        <v>731</v>
      </c>
      <c r="C38" s="1017"/>
      <c r="D38" s="1017"/>
      <c r="E38" s="1017"/>
      <c r="F38" s="1017"/>
      <c r="G38" s="1018"/>
      <c r="H38" s="252">
        <v>146</v>
      </c>
      <c r="I38" s="249">
        <v>157</v>
      </c>
      <c r="J38" s="251">
        <f>+H38/I38</f>
        <v>0.92993630573248409</v>
      </c>
      <c r="K38" s="1022" t="s">
        <v>1177</v>
      </c>
      <c r="L38" s="1023"/>
      <c r="M38" s="1023"/>
      <c r="N38" s="1023"/>
      <c r="O38" s="1023"/>
      <c r="P38" s="1023"/>
      <c r="Q38" s="1023"/>
      <c r="R38" s="1023"/>
      <c r="S38" s="1023"/>
      <c r="T38" s="1023"/>
      <c r="U38" s="1023"/>
      <c r="V38" s="1023"/>
      <c r="W38" s="1023"/>
      <c r="X38" s="1023"/>
      <c r="Y38" s="1023"/>
      <c r="Z38" s="1023"/>
      <c r="AA38" s="1023"/>
      <c r="AB38" s="1024"/>
    </row>
    <row r="39" spans="2:28" s="248" customFormat="1" ht="15" hidden="1" thickBot="1" x14ac:dyDescent="0.4">
      <c r="B39" s="1016"/>
      <c r="C39" s="1017"/>
      <c r="D39" s="1017"/>
      <c r="E39" s="1017"/>
      <c r="F39" s="1017"/>
      <c r="G39" s="1018"/>
      <c r="H39" s="252"/>
      <c r="I39" s="249"/>
      <c r="J39" s="251" t="e">
        <f t="shared" ref="J39:J48" si="0">+H39/I39</f>
        <v>#DIV/0!</v>
      </c>
      <c r="K39" s="1022"/>
      <c r="L39" s="1023"/>
      <c r="M39" s="1023"/>
      <c r="N39" s="1023"/>
      <c r="O39" s="1023"/>
      <c r="P39" s="1023"/>
      <c r="Q39" s="1023"/>
      <c r="R39" s="1023"/>
      <c r="S39" s="1023"/>
      <c r="T39" s="1023"/>
      <c r="U39" s="1023"/>
      <c r="V39" s="1023"/>
      <c r="W39" s="1023"/>
      <c r="X39" s="1023"/>
      <c r="Y39" s="1023"/>
      <c r="Z39" s="1023"/>
      <c r="AA39" s="1023"/>
      <c r="AB39" s="1024"/>
    </row>
    <row r="40" spans="2:28" s="248" customFormat="1" ht="15" hidden="1" thickBot="1" x14ac:dyDescent="0.4">
      <c r="B40" s="1016"/>
      <c r="C40" s="1017"/>
      <c r="D40" s="1017"/>
      <c r="E40" s="1017"/>
      <c r="F40" s="1017"/>
      <c r="G40" s="1018"/>
      <c r="H40" s="252"/>
      <c r="I40" s="249"/>
      <c r="J40" s="251" t="e">
        <f t="shared" si="0"/>
        <v>#DIV/0!</v>
      </c>
      <c r="K40" s="1022"/>
      <c r="L40" s="1023"/>
      <c r="M40" s="1023"/>
      <c r="N40" s="1023"/>
      <c r="O40" s="1023"/>
      <c r="P40" s="1023"/>
      <c r="Q40" s="1023"/>
      <c r="R40" s="1023"/>
      <c r="S40" s="1023"/>
      <c r="T40" s="1023"/>
      <c r="U40" s="1023"/>
      <c r="V40" s="1023"/>
      <c r="W40" s="1023"/>
      <c r="X40" s="1023"/>
      <c r="Y40" s="1023"/>
      <c r="Z40" s="1023"/>
      <c r="AA40" s="1023"/>
      <c r="AB40" s="1024"/>
    </row>
    <row r="41" spans="2:28" s="248" customFormat="1" ht="15" hidden="1" thickBot="1" x14ac:dyDescent="0.4">
      <c r="B41" s="1016"/>
      <c r="C41" s="1017"/>
      <c r="D41" s="1017"/>
      <c r="E41" s="1017"/>
      <c r="F41" s="1017"/>
      <c r="G41" s="1018"/>
      <c r="H41" s="252"/>
      <c r="I41" s="249"/>
      <c r="J41" s="251" t="e">
        <f t="shared" si="0"/>
        <v>#DIV/0!</v>
      </c>
      <c r="K41" s="1022"/>
      <c r="L41" s="1023"/>
      <c r="M41" s="1023"/>
      <c r="N41" s="1023"/>
      <c r="O41" s="1023"/>
      <c r="P41" s="1023"/>
      <c r="Q41" s="1023"/>
      <c r="R41" s="1023"/>
      <c r="S41" s="1023"/>
      <c r="T41" s="1023"/>
      <c r="U41" s="1023"/>
      <c r="V41" s="1023"/>
      <c r="W41" s="1023"/>
      <c r="X41" s="1023"/>
      <c r="Y41" s="1023"/>
      <c r="Z41" s="1023"/>
      <c r="AA41" s="1023"/>
      <c r="AB41" s="1024"/>
    </row>
    <row r="42" spans="2:28" s="248" customFormat="1" ht="15" hidden="1" thickBot="1" x14ac:dyDescent="0.4">
      <c r="B42" s="1016"/>
      <c r="C42" s="1017"/>
      <c r="D42" s="1017"/>
      <c r="E42" s="1017"/>
      <c r="F42" s="1017"/>
      <c r="G42" s="1018"/>
      <c r="H42" s="252"/>
      <c r="I42" s="249"/>
      <c r="J42" s="251" t="e">
        <f t="shared" si="0"/>
        <v>#DIV/0!</v>
      </c>
      <c r="K42" s="1022"/>
      <c r="L42" s="1023"/>
      <c r="M42" s="1023"/>
      <c r="N42" s="1023"/>
      <c r="O42" s="1023"/>
      <c r="P42" s="1023"/>
      <c r="Q42" s="1023"/>
      <c r="R42" s="1023"/>
      <c r="S42" s="1023"/>
      <c r="T42" s="1023"/>
      <c r="U42" s="1023"/>
      <c r="V42" s="1023"/>
      <c r="W42" s="1023"/>
      <c r="X42" s="1023"/>
      <c r="Y42" s="1023"/>
      <c r="Z42" s="1023"/>
      <c r="AA42" s="1023"/>
      <c r="AB42" s="1024"/>
    </row>
    <row r="43" spans="2:28" s="248" customFormat="1" ht="15" hidden="1" thickBot="1" x14ac:dyDescent="0.4">
      <c r="B43" s="1016"/>
      <c r="C43" s="1017"/>
      <c r="D43" s="1017"/>
      <c r="E43" s="1017"/>
      <c r="F43" s="1017"/>
      <c r="G43" s="1018"/>
      <c r="H43" s="252"/>
      <c r="I43" s="249"/>
      <c r="J43" s="251" t="e">
        <f t="shared" si="0"/>
        <v>#DIV/0!</v>
      </c>
      <c r="K43" s="1022"/>
      <c r="L43" s="1023"/>
      <c r="M43" s="1023"/>
      <c r="N43" s="1023"/>
      <c r="O43" s="1023"/>
      <c r="P43" s="1023"/>
      <c r="Q43" s="1023"/>
      <c r="R43" s="1023"/>
      <c r="S43" s="1023"/>
      <c r="T43" s="1023"/>
      <c r="U43" s="1023"/>
      <c r="V43" s="1023"/>
      <c r="W43" s="1023"/>
      <c r="X43" s="1023"/>
      <c r="Y43" s="1023"/>
      <c r="Z43" s="1023"/>
      <c r="AA43" s="1023"/>
      <c r="AB43" s="1024"/>
    </row>
    <row r="44" spans="2:28" s="248" customFormat="1" ht="15" hidden="1" thickBot="1" x14ac:dyDescent="0.4">
      <c r="B44" s="1016"/>
      <c r="C44" s="1017"/>
      <c r="D44" s="1017"/>
      <c r="E44" s="1017"/>
      <c r="F44" s="1017"/>
      <c r="G44" s="1018"/>
      <c r="H44" s="252"/>
      <c r="I44" s="249"/>
      <c r="J44" s="251" t="e">
        <f t="shared" si="0"/>
        <v>#DIV/0!</v>
      </c>
      <c r="K44" s="1022"/>
      <c r="L44" s="1023"/>
      <c r="M44" s="1023"/>
      <c r="N44" s="1023"/>
      <c r="O44" s="1023"/>
      <c r="P44" s="1023"/>
      <c r="Q44" s="1023"/>
      <c r="R44" s="1023"/>
      <c r="S44" s="1023"/>
      <c r="T44" s="1023"/>
      <c r="U44" s="1023"/>
      <c r="V44" s="1023"/>
      <c r="W44" s="1023"/>
      <c r="X44" s="1023"/>
      <c r="Y44" s="1023"/>
      <c r="Z44" s="1023"/>
      <c r="AA44" s="1023"/>
      <c r="AB44" s="1024"/>
    </row>
    <row r="45" spans="2:28" s="248" customFormat="1" ht="15" hidden="1" thickBot="1" x14ac:dyDescent="0.4">
      <c r="B45" s="1016"/>
      <c r="C45" s="1017"/>
      <c r="D45" s="1017"/>
      <c r="E45" s="1017"/>
      <c r="F45" s="1017"/>
      <c r="G45" s="1018"/>
      <c r="H45" s="252"/>
      <c r="I45" s="249"/>
      <c r="J45" s="251" t="e">
        <f t="shared" si="0"/>
        <v>#DIV/0!</v>
      </c>
      <c r="K45" s="1022"/>
      <c r="L45" s="1023"/>
      <c r="M45" s="1023"/>
      <c r="N45" s="1023"/>
      <c r="O45" s="1023"/>
      <c r="P45" s="1023"/>
      <c r="Q45" s="1023"/>
      <c r="R45" s="1023"/>
      <c r="S45" s="1023"/>
      <c r="T45" s="1023"/>
      <c r="U45" s="1023"/>
      <c r="V45" s="1023"/>
      <c r="W45" s="1023"/>
      <c r="X45" s="1023"/>
      <c r="Y45" s="1023"/>
      <c r="Z45" s="1023"/>
      <c r="AA45" s="1023"/>
      <c r="AB45" s="1024"/>
    </row>
    <row r="46" spans="2:28" s="248" customFormat="1" ht="15" hidden="1" thickBot="1" x14ac:dyDescent="0.4">
      <c r="B46" s="1016"/>
      <c r="C46" s="1017"/>
      <c r="D46" s="1017"/>
      <c r="E46" s="1017"/>
      <c r="F46" s="1017"/>
      <c r="G46" s="1018"/>
      <c r="H46" s="252"/>
      <c r="I46" s="249"/>
      <c r="J46" s="251" t="e">
        <f t="shared" si="0"/>
        <v>#DIV/0!</v>
      </c>
      <c r="K46" s="1022"/>
      <c r="L46" s="1023"/>
      <c r="M46" s="1023"/>
      <c r="N46" s="1023"/>
      <c r="O46" s="1023"/>
      <c r="P46" s="1023"/>
      <c r="Q46" s="1023"/>
      <c r="R46" s="1023"/>
      <c r="S46" s="1023"/>
      <c r="T46" s="1023"/>
      <c r="U46" s="1023"/>
      <c r="V46" s="1023"/>
      <c r="W46" s="1023"/>
      <c r="X46" s="1023"/>
      <c r="Y46" s="1023"/>
      <c r="Z46" s="1023"/>
      <c r="AA46" s="1023"/>
      <c r="AB46" s="1024"/>
    </row>
    <row r="47" spans="2:28" s="248" customFormat="1" ht="15" hidden="1" thickBot="1" x14ac:dyDescent="0.4">
      <c r="B47" s="1016"/>
      <c r="C47" s="1017"/>
      <c r="D47" s="1017"/>
      <c r="E47" s="1017"/>
      <c r="F47" s="1017"/>
      <c r="G47" s="1018"/>
      <c r="H47" s="252"/>
      <c r="I47" s="249"/>
      <c r="J47" s="251" t="e">
        <f t="shared" si="0"/>
        <v>#DIV/0!</v>
      </c>
      <c r="K47" s="1022"/>
      <c r="L47" s="1023"/>
      <c r="M47" s="1023"/>
      <c r="N47" s="1023"/>
      <c r="O47" s="1023"/>
      <c r="P47" s="1023"/>
      <c r="Q47" s="1023"/>
      <c r="R47" s="1023"/>
      <c r="S47" s="1023"/>
      <c r="T47" s="1023"/>
      <c r="U47" s="1023"/>
      <c r="V47" s="1023"/>
      <c r="W47" s="1023"/>
      <c r="X47" s="1023"/>
      <c r="Y47" s="1023"/>
      <c r="Z47" s="1023"/>
      <c r="AA47" s="1023"/>
      <c r="AB47" s="1024"/>
    </row>
    <row r="48" spans="2:28" s="248" customFormat="1" ht="15" hidden="1" thickBot="1" x14ac:dyDescent="0.4">
      <c r="B48" s="1016"/>
      <c r="C48" s="1017"/>
      <c r="D48" s="1017"/>
      <c r="E48" s="1017"/>
      <c r="F48" s="1017"/>
      <c r="G48" s="1018"/>
      <c r="H48" s="253"/>
      <c r="I48" s="250"/>
      <c r="J48" s="251" t="e">
        <f t="shared" si="0"/>
        <v>#DIV/0!</v>
      </c>
      <c r="K48" s="1022"/>
      <c r="L48" s="1023"/>
      <c r="M48" s="1023"/>
      <c r="N48" s="1023"/>
      <c r="O48" s="1023"/>
      <c r="P48" s="1023"/>
      <c r="Q48" s="1023"/>
      <c r="R48" s="1023"/>
      <c r="S48" s="1023"/>
      <c r="T48" s="1023"/>
      <c r="U48" s="1023"/>
      <c r="V48" s="1023"/>
      <c r="W48" s="1023"/>
      <c r="X48" s="1023"/>
      <c r="Y48" s="1023"/>
      <c r="Z48" s="1023"/>
      <c r="AA48" s="1023"/>
      <c r="AB48" s="1024"/>
    </row>
    <row r="49" spans="2:28" s="248" customFormat="1" ht="15.75" customHeight="1" thickBot="1" x14ac:dyDescent="0.4">
      <c r="B49" s="1112" t="s">
        <v>46</v>
      </c>
      <c r="C49" s="1113"/>
      <c r="D49" s="1113"/>
      <c r="E49" s="1113"/>
      <c r="F49" s="1113"/>
      <c r="G49" s="1114"/>
      <c r="H49" s="261">
        <f>SUM(H37:H48)</f>
        <v>310</v>
      </c>
      <c r="I49" s="261">
        <f>SUM(I37:I48)</f>
        <v>339</v>
      </c>
      <c r="J49" s="304">
        <f>+H49/I49</f>
        <v>0.91445427728613571</v>
      </c>
      <c r="K49" s="1115"/>
      <c r="L49" s="1116"/>
      <c r="M49" s="1116"/>
      <c r="N49" s="1116"/>
      <c r="O49" s="1116"/>
      <c r="P49" s="1116"/>
      <c r="Q49" s="1116"/>
      <c r="R49" s="1116"/>
      <c r="S49" s="1116"/>
      <c r="T49" s="1116"/>
      <c r="U49" s="1116"/>
      <c r="V49" s="1116"/>
      <c r="W49" s="1116"/>
      <c r="X49" s="1116"/>
      <c r="Y49" s="1116"/>
      <c r="Z49" s="1116"/>
      <c r="AA49" s="1116"/>
      <c r="AB49" s="1117"/>
    </row>
    <row r="50" spans="2:28" s="248" customFormat="1" ht="6" customHeight="1" thickBot="1" x14ac:dyDescent="0.4">
      <c r="B50" s="486"/>
      <c r="C50" s="487"/>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1118"/>
    </row>
    <row r="51" spans="2:28" s="248" customFormat="1" ht="14.5" customHeight="1" thickBot="1" x14ac:dyDescent="0.4">
      <c r="B51" s="982" t="s">
        <v>855</v>
      </c>
      <c r="C51" s="983"/>
      <c r="D51" s="983"/>
      <c r="E51" s="983"/>
      <c r="F51" s="983"/>
      <c r="G51" s="983"/>
      <c r="H51" s="983"/>
      <c r="I51" s="983"/>
      <c r="J51" s="983"/>
      <c r="K51" s="983"/>
      <c r="L51" s="983"/>
      <c r="M51" s="983"/>
      <c r="N51" s="983"/>
      <c r="O51" s="983"/>
      <c r="P51" s="983"/>
      <c r="Q51" s="983"/>
      <c r="R51" s="983"/>
      <c r="S51" s="983"/>
      <c r="T51" s="983"/>
      <c r="U51" s="983"/>
      <c r="V51" s="983"/>
      <c r="W51" s="983"/>
      <c r="X51" s="983"/>
      <c r="Y51" s="983"/>
      <c r="Z51" s="983"/>
      <c r="AA51" s="983"/>
      <c r="AB51" s="984"/>
    </row>
    <row r="52" spans="2:28" ht="17.25" customHeight="1" x14ac:dyDescent="0.35">
      <c r="B52" s="1079" t="s">
        <v>71</v>
      </c>
      <c r="C52" s="1080"/>
      <c r="D52" s="1080"/>
      <c r="E52" s="1080"/>
      <c r="F52" s="1080"/>
      <c r="G52" s="1080"/>
      <c r="H52" s="1080"/>
      <c r="I52" s="1080"/>
      <c r="J52" s="1080"/>
      <c r="K52" s="1080"/>
      <c r="L52" s="1080"/>
      <c r="M52" s="1080"/>
      <c r="N52" s="1080"/>
      <c r="O52" s="1080"/>
      <c r="P52" s="1080"/>
      <c r="Q52" s="1080"/>
      <c r="R52" s="1080"/>
      <c r="S52" s="1080"/>
      <c r="T52" s="1080"/>
      <c r="U52" s="1080"/>
      <c r="V52" s="1080"/>
      <c r="W52" s="1080"/>
      <c r="X52" s="1080"/>
      <c r="Y52" s="1080"/>
      <c r="Z52" s="1080"/>
      <c r="AA52" s="1080"/>
      <c r="AB52" s="1081"/>
    </row>
    <row r="53" spans="2:28" ht="17.25" customHeight="1" x14ac:dyDescent="0.35">
      <c r="B53" s="1126"/>
      <c r="C53" s="1127"/>
      <c r="D53" s="1127"/>
      <c r="E53" s="1127"/>
      <c r="F53" s="1127"/>
      <c r="G53" s="1127"/>
      <c r="H53" s="1127"/>
      <c r="I53" s="1127"/>
      <c r="J53" s="1127"/>
      <c r="K53" s="1127"/>
      <c r="L53" s="1127"/>
      <c r="M53" s="1127"/>
      <c r="N53" s="1127"/>
      <c r="O53" s="1127"/>
      <c r="P53" s="1127"/>
      <c r="Q53" s="1127"/>
      <c r="R53" s="1127"/>
      <c r="S53" s="1127"/>
      <c r="T53" s="1127"/>
      <c r="U53" s="1127"/>
      <c r="V53" s="1127"/>
      <c r="W53" s="1127"/>
      <c r="X53" s="1127"/>
      <c r="Y53" s="1127"/>
      <c r="Z53" s="1127"/>
      <c r="AA53" s="1127"/>
      <c r="AB53" s="1128"/>
    </row>
    <row r="54" spans="2:28" ht="17.25" customHeight="1" x14ac:dyDescent="0.35">
      <c r="B54" s="1126"/>
      <c r="C54" s="1127"/>
      <c r="D54" s="1127"/>
      <c r="E54" s="1127"/>
      <c r="F54" s="1127"/>
      <c r="G54" s="1127"/>
      <c r="H54" s="1127"/>
      <c r="I54" s="1127"/>
      <c r="J54" s="1127"/>
      <c r="K54" s="1127"/>
      <c r="L54" s="1127"/>
      <c r="M54" s="1127"/>
      <c r="N54" s="1127"/>
      <c r="O54" s="1127"/>
      <c r="P54" s="1127"/>
      <c r="Q54" s="1127"/>
      <c r="R54" s="1127"/>
      <c r="S54" s="1127"/>
      <c r="T54" s="1127"/>
      <c r="U54" s="1127"/>
      <c r="V54" s="1127"/>
      <c r="W54" s="1127"/>
      <c r="X54" s="1127"/>
      <c r="Y54" s="1127"/>
      <c r="Z54" s="1127"/>
      <c r="AA54" s="1127"/>
      <c r="AB54" s="1128"/>
    </row>
    <row r="55" spans="2:28" ht="17.25" customHeight="1" x14ac:dyDescent="0.35">
      <c r="B55" s="1126"/>
      <c r="C55" s="1127"/>
      <c r="D55" s="1127"/>
      <c r="E55" s="1127"/>
      <c r="F55" s="1127"/>
      <c r="G55" s="1127"/>
      <c r="H55" s="1127"/>
      <c r="I55" s="1127"/>
      <c r="J55" s="1127"/>
      <c r="K55" s="1127"/>
      <c r="L55" s="1127"/>
      <c r="M55" s="1127"/>
      <c r="N55" s="1127"/>
      <c r="O55" s="1127"/>
      <c r="P55" s="1127"/>
      <c r="Q55" s="1127"/>
      <c r="R55" s="1127"/>
      <c r="S55" s="1127"/>
      <c r="T55" s="1127"/>
      <c r="U55" s="1127"/>
      <c r="V55" s="1127"/>
      <c r="W55" s="1127"/>
      <c r="X55" s="1127"/>
      <c r="Y55" s="1127"/>
      <c r="Z55" s="1127"/>
      <c r="AA55" s="1127"/>
      <c r="AB55" s="1128"/>
    </row>
    <row r="56" spans="2:28" ht="17.25" customHeight="1" x14ac:dyDescent="0.35">
      <c r="B56" s="1126"/>
      <c r="C56" s="1127"/>
      <c r="D56" s="1127"/>
      <c r="E56" s="1127"/>
      <c r="F56" s="1127"/>
      <c r="G56" s="1127"/>
      <c r="H56" s="1127"/>
      <c r="I56" s="1127"/>
      <c r="J56" s="1127"/>
      <c r="K56" s="1127"/>
      <c r="L56" s="1127"/>
      <c r="M56" s="1127"/>
      <c r="N56" s="1127"/>
      <c r="O56" s="1127"/>
      <c r="P56" s="1127"/>
      <c r="Q56" s="1127"/>
      <c r="R56" s="1127"/>
      <c r="S56" s="1127"/>
      <c r="T56" s="1127"/>
      <c r="U56" s="1127"/>
      <c r="V56" s="1127"/>
      <c r="W56" s="1127"/>
      <c r="X56" s="1127"/>
      <c r="Y56" s="1127"/>
      <c r="Z56" s="1127"/>
      <c r="AA56" s="1127"/>
      <c r="AB56" s="1128"/>
    </row>
    <row r="57" spans="2:28" ht="17.25" customHeight="1" x14ac:dyDescent="0.35">
      <c r="B57" s="1126"/>
      <c r="C57" s="1127"/>
      <c r="D57" s="1127"/>
      <c r="E57" s="1127"/>
      <c r="F57" s="1127"/>
      <c r="G57" s="1127"/>
      <c r="H57" s="1127"/>
      <c r="I57" s="1127"/>
      <c r="J57" s="1127"/>
      <c r="K57" s="1127"/>
      <c r="L57" s="1127"/>
      <c r="M57" s="1127"/>
      <c r="N57" s="1127"/>
      <c r="O57" s="1127"/>
      <c r="P57" s="1127"/>
      <c r="Q57" s="1127"/>
      <c r="R57" s="1127"/>
      <c r="S57" s="1127"/>
      <c r="T57" s="1127"/>
      <c r="U57" s="1127"/>
      <c r="V57" s="1127"/>
      <c r="W57" s="1127"/>
      <c r="X57" s="1127"/>
      <c r="Y57" s="1127"/>
      <c r="Z57" s="1127"/>
      <c r="AA57" s="1127"/>
      <c r="AB57" s="1128"/>
    </row>
    <row r="58" spans="2:28" ht="17.25" customHeight="1" x14ac:dyDescent="0.35">
      <c r="B58" s="1126"/>
      <c r="C58" s="1127"/>
      <c r="D58" s="1127"/>
      <c r="E58" s="1127"/>
      <c r="F58" s="1127"/>
      <c r="G58" s="1127"/>
      <c r="H58" s="1127"/>
      <c r="I58" s="1127"/>
      <c r="J58" s="1127"/>
      <c r="K58" s="1127"/>
      <c r="L58" s="1127"/>
      <c r="M58" s="1127"/>
      <c r="N58" s="1127"/>
      <c r="O58" s="1127"/>
      <c r="P58" s="1127"/>
      <c r="Q58" s="1127"/>
      <c r="R58" s="1127"/>
      <c r="S58" s="1127"/>
      <c r="T58" s="1127"/>
      <c r="U58" s="1127"/>
      <c r="V58" s="1127"/>
      <c r="W58" s="1127"/>
      <c r="X58" s="1127"/>
      <c r="Y58" s="1127"/>
      <c r="Z58" s="1127"/>
      <c r="AA58" s="1127"/>
      <c r="AB58" s="1128"/>
    </row>
    <row r="59" spans="2:28" ht="17.25" customHeight="1" x14ac:dyDescent="0.35">
      <c r="B59" s="1126"/>
      <c r="C59" s="1127"/>
      <c r="D59" s="1127"/>
      <c r="E59" s="1127"/>
      <c r="F59" s="1127"/>
      <c r="G59" s="1127"/>
      <c r="H59" s="1127"/>
      <c r="I59" s="1127"/>
      <c r="J59" s="1127"/>
      <c r="K59" s="1127"/>
      <c r="L59" s="1127"/>
      <c r="M59" s="1127"/>
      <c r="N59" s="1127"/>
      <c r="O59" s="1127"/>
      <c r="P59" s="1127"/>
      <c r="Q59" s="1127"/>
      <c r="R59" s="1127"/>
      <c r="S59" s="1127"/>
      <c r="T59" s="1127"/>
      <c r="U59" s="1127"/>
      <c r="V59" s="1127"/>
      <c r="W59" s="1127"/>
      <c r="X59" s="1127"/>
      <c r="Y59" s="1127"/>
      <c r="Z59" s="1127"/>
      <c r="AA59" s="1127"/>
      <c r="AB59" s="1128"/>
    </row>
    <row r="60" spans="2:28" ht="17.25" customHeight="1" x14ac:dyDescent="0.35">
      <c r="B60" s="1126"/>
      <c r="C60" s="1127"/>
      <c r="D60" s="1127"/>
      <c r="E60" s="1127"/>
      <c r="F60" s="1127"/>
      <c r="G60" s="1127"/>
      <c r="H60" s="1127"/>
      <c r="I60" s="1127"/>
      <c r="J60" s="1127"/>
      <c r="K60" s="1127"/>
      <c r="L60" s="1127"/>
      <c r="M60" s="1127"/>
      <c r="N60" s="1127"/>
      <c r="O60" s="1127"/>
      <c r="P60" s="1127"/>
      <c r="Q60" s="1127"/>
      <c r="R60" s="1127"/>
      <c r="S60" s="1127"/>
      <c r="T60" s="1127"/>
      <c r="U60" s="1127"/>
      <c r="V60" s="1127"/>
      <c r="W60" s="1127"/>
      <c r="X60" s="1127"/>
      <c r="Y60" s="1127"/>
      <c r="Z60" s="1127"/>
      <c r="AA60" s="1127"/>
      <c r="AB60" s="1128"/>
    </row>
    <row r="61" spans="2:28" ht="17.25" customHeight="1" thickBot="1" x14ac:dyDescent="0.4">
      <c r="B61" s="1082"/>
      <c r="C61" s="1083"/>
      <c r="D61" s="1083"/>
      <c r="E61" s="1083"/>
      <c r="F61" s="1083"/>
      <c r="G61" s="1083"/>
      <c r="H61" s="1083"/>
      <c r="I61" s="1083"/>
      <c r="J61" s="1083"/>
      <c r="K61" s="1083"/>
      <c r="L61" s="1083"/>
      <c r="M61" s="1083"/>
      <c r="N61" s="1083"/>
      <c r="O61" s="1083"/>
      <c r="P61" s="1083"/>
      <c r="Q61" s="1083"/>
      <c r="R61" s="1083"/>
      <c r="S61" s="1083"/>
      <c r="T61" s="1083"/>
      <c r="U61" s="1083"/>
      <c r="V61" s="1083"/>
      <c r="W61" s="1083"/>
      <c r="X61" s="1083"/>
      <c r="Y61" s="1083"/>
      <c r="Z61" s="1083"/>
      <c r="AA61" s="1083"/>
      <c r="AB61" s="1084"/>
    </row>
    <row r="62" spans="2:28" ht="6" customHeight="1" thickBot="1" x14ac:dyDescent="0.4">
      <c r="B62" s="993"/>
      <c r="C62" s="994"/>
      <c r="D62" s="994"/>
      <c r="E62" s="994"/>
      <c r="F62" s="994"/>
      <c r="G62" s="994"/>
      <c r="H62" s="994"/>
      <c r="I62" s="994"/>
      <c r="J62" s="994"/>
      <c r="K62" s="994"/>
      <c r="L62" s="994"/>
      <c r="M62" s="994"/>
      <c r="N62" s="994"/>
      <c r="O62" s="994"/>
      <c r="P62" s="994"/>
      <c r="Q62" s="994"/>
      <c r="R62" s="994"/>
      <c r="S62" s="994"/>
      <c r="T62" s="994"/>
      <c r="U62" s="994"/>
      <c r="V62" s="994"/>
      <c r="W62" s="994"/>
      <c r="X62" s="994"/>
      <c r="Y62" s="994"/>
      <c r="Z62" s="994"/>
      <c r="AA62" s="994"/>
      <c r="AB62" s="995"/>
    </row>
    <row r="63" spans="2:28" ht="27" customHeight="1" x14ac:dyDescent="0.35">
      <c r="B63" s="1129" t="s">
        <v>41</v>
      </c>
      <c r="C63" s="988"/>
      <c r="D63" s="988"/>
      <c r="E63" s="988"/>
      <c r="F63" s="988"/>
      <c r="G63" s="988"/>
      <c r="H63" s="988" t="s">
        <v>60</v>
      </c>
      <c r="I63" s="988"/>
      <c r="J63" s="988" t="s">
        <v>48</v>
      </c>
      <c r="K63" s="988"/>
      <c r="L63" s="988"/>
      <c r="M63" s="988"/>
      <c r="N63" s="988" t="s">
        <v>49</v>
      </c>
      <c r="O63" s="988"/>
      <c r="P63" s="988"/>
      <c r="Q63" s="988"/>
      <c r="R63" s="988"/>
      <c r="S63" s="988"/>
      <c r="T63" s="988"/>
      <c r="U63" s="988"/>
      <c r="V63" s="1130" t="s">
        <v>50</v>
      </c>
      <c r="W63" s="1130"/>
      <c r="X63" s="1130"/>
      <c r="Y63" s="1130"/>
      <c r="Z63" s="1130"/>
      <c r="AA63" s="1130"/>
      <c r="AB63" s="1131"/>
    </row>
    <row r="64" spans="2:28" ht="63" customHeight="1" x14ac:dyDescent="0.35">
      <c r="B64" s="1119" t="s">
        <v>1178</v>
      </c>
      <c r="C64" s="1120"/>
      <c r="D64" s="1120"/>
      <c r="E64" s="1120"/>
      <c r="F64" s="1120"/>
      <c r="G64" s="1120"/>
      <c r="H64" s="1165"/>
      <c r="I64" s="1120"/>
      <c r="J64" s="1165">
        <v>0.9</v>
      </c>
      <c r="K64" s="1120"/>
      <c r="L64" s="1120"/>
      <c r="M64" s="1120"/>
      <c r="N64" s="1166"/>
      <c r="O64" s="1166"/>
      <c r="P64" s="1166"/>
      <c r="Q64" s="1166"/>
      <c r="R64" s="1166"/>
      <c r="S64" s="1166"/>
      <c r="T64" s="1166"/>
      <c r="U64" s="1166"/>
      <c r="V64" s="1167" t="s">
        <v>1179</v>
      </c>
      <c r="W64" s="1167"/>
      <c r="X64" s="1167"/>
      <c r="Y64" s="1167"/>
      <c r="Z64" s="1167"/>
      <c r="AA64" s="1167"/>
      <c r="AB64" s="1168"/>
    </row>
    <row r="65" spans="2:28" ht="100.5" customHeight="1" thickBot="1" x14ac:dyDescent="0.4">
      <c r="B65" s="1169" t="s">
        <v>1180</v>
      </c>
      <c r="C65" s="1166"/>
      <c r="D65" s="1166"/>
      <c r="E65" s="1166"/>
      <c r="F65" s="1166"/>
      <c r="G65" s="1166"/>
      <c r="H65" s="1120"/>
      <c r="I65" s="1120"/>
      <c r="J65" s="1165">
        <v>0.93</v>
      </c>
      <c r="K65" s="1120"/>
      <c r="L65" s="1120"/>
      <c r="M65" s="1120"/>
      <c r="N65" s="1120"/>
      <c r="O65" s="1120"/>
      <c r="P65" s="1120"/>
      <c r="Q65" s="1120"/>
      <c r="R65" s="1120"/>
      <c r="S65" s="1120"/>
      <c r="T65" s="1120"/>
      <c r="U65" s="1120"/>
      <c r="V65" s="1167" t="s">
        <v>1181</v>
      </c>
      <c r="W65" s="1170"/>
      <c r="X65" s="1170"/>
      <c r="Y65" s="1170"/>
      <c r="Z65" s="1170"/>
      <c r="AA65" s="1170"/>
      <c r="AB65" s="1171"/>
    </row>
    <row r="66" spans="2:28" ht="4.5" customHeight="1" thickBot="1" x14ac:dyDescent="0.4">
      <c r="B66" s="979"/>
      <c r="C66" s="980"/>
      <c r="D66" s="980"/>
      <c r="E66" s="980"/>
      <c r="F66" s="980"/>
      <c r="G66" s="980"/>
      <c r="H66" s="980"/>
      <c r="I66" s="980"/>
      <c r="J66" s="980"/>
      <c r="K66" s="980"/>
      <c r="L66" s="980"/>
      <c r="M66" s="980"/>
      <c r="N66" s="980"/>
      <c r="O66" s="980"/>
      <c r="P66" s="980"/>
      <c r="Q66" s="980"/>
      <c r="R66" s="980"/>
      <c r="S66" s="980"/>
      <c r="T66" s="980"/>
      <c r="U66" s="980"/>
      <c r="V66" s="980"/>
      <c r="W66" s="980"/>
      <c r="X66" s="980"/>
      <c r="Y66" s="980"/>
      <c r="Z66" s="980"/>
      <c r="AA66" s="980"/>
      <c r="AB66" s="981"/>
    </row>
    <row r="67" spans="2:28" ht="14.5" customHeight="1" x14ac:dyDescent="0.35">
      <c r="B67" s="1155" t="s">
        <v>856</v>
      </c>
      <c r="C67" s="1156"/>
      <c r="D67" s="1156"/>
      <c r="E67" s="1156"/>
      <c r="F67" s="1156"/>
      <c r="G67" s="1156"/>
      <c r="H67" s="1157" t="s">
        <v>857</v>
      </c>
      <c r="I67" s="1157"/>
      <c r="J67" s="1157"/>
      <c r="K67" s="1157"/>
      <c r="L67" s="1157"/>
      <c r="M67" s="1157"/>
      <c r="N67" s="1157"/>
      <c r="O67" s="1157"/>
      <c r="P67" s="1157"/>
      <c r="Q67" s="1157"/>
      <c r="R67" s="1158"/>
      <c r="S67" s="1159" t="s">
        <v>858</v>
      </c>
      <c r="T67" s="1157"/>
      <c r="U67" s="1157"/>
      <c r="V67" s="1157"/>
      <c r="W67" s="1157"/>
      <c r="X67" s="1157"/>
      <c r="Y67" s="1157"/>
      <c r="Z67" s="1157"/>
      <c r="AA67" s="1157"/>
      <c r="AB67" s="1158"/>
    </row>
    <row r="68" spans="2:28" ht="16" customHeight="1" thickBot="1" x14ac:dyDescent="0.4">
      <c r="B68" s="1155"/>
      <c r="C68" s="1156"/>
      <c r="D68" s="1156"/>
      <c r="E68" s="1156"/>
      <c r="F68" s="1156"/>
      <c r="G68" s="1156"/>
      <c r="H68" s="1157"/>
      <c r="I68" s="1157"/>
      <c r="J68" s="1157"/>
      <c r="K68" s="1157"/>
      <c r="L68" s="1157"/>
      <c r="M68" s="1157"/>
      <c r="N68" s="1157"/>
      <c r="O68" s="1157"/>
      <c r="P68" s="1157"/>
      <c r="Q68" s="1157"/>
      <c r="R68" s="1158"/>
      <c r="S68" s="1159"/>
      <c r="T68" s="1157"/>
      <c r="U68" s="1157"/>
      <c r="V68" s="1157"/>
      <c r="W68" s="1157"/>
      <c r="X68" s="1157"/>
      <c r="Y68" s="1157"/>
      <c r="Z68" s="1157"/>
      <c r="AA68" s="1157"/>
      <c r="AB68" s="1158"/>
    </row>
    <row r="69" spans="2:28" ht="168" customHeight="1" thickBot="1" x14ac:dyDescent="0.4">
      <c r="B69" s="720">
        <f>+J49</f>
        <v>0.91445427728613571</v>
      </c>
      <c r="C69" s="721"/>
      <c r="D69" s="721"/>
      <c r="E69" s="721"/>
      <c r="F69" s="721"/>
      <c r="G69" s="722"/>
      <c r="H69" s="1172" t="s">
        <v>1182</v>
      </c>
      <c r="I69" s="1173"/>
      <c r="J69" s="1173"/>
      <c r="K69" s="1173"/>
      <c r="L69" s="1173"/>
      <c r="M69" s="1173"/>
      <c r="N69" s="1173"/>
      <c r="O69" s="1173"/>
      <c r="P69" s="1173"/>
      <c r="Q69" s="1173"/>
      <c r="R69" s="1174"/>
      <c r="S69" s="1175"/>
      <c r="T69" s="1176"/>
      <c r="U69" s="1176"/>
      <c r="V69" s="1176"/>
      <c r="W69" s="1176"/>
      <c r="X69" s="1176"/>
      <c r="Y69" s="1176"/>
      <c r="Z69" s="1176"/>
      <c r="AA69" s="1176"/>
      <c r="AB69" s="1177"/>
    </row>
    <row r="70" spans="2:28" ht="4" customHeight="1" thickBot="1" x14ac:dyDescent="0.4">
      <c r="B70" s="700"/>
      <c r="C70" s="701"/>
      <c r="D70" s="701"/>
      <c r="E70" s="701"/>
      <c r="F70" s="701"/>
      <c r="G70" s="701"/>
      <c r="H70" s="701"/>
      <c r="I70" s="701"/>
      <c r="J70" s="701"/>
      <c r="K70" s="701"/>
      <c r="L70" s="701"/>
      <c r="M70" s="701"/>
      <c r="N70" s="701"/>
      <c r="O70" s="701"/>
      <c r="P70" s="701"/>
      <c r="Q70" s="701"/>
      <c r="R70" s="701"/>
      <c r="S70" s="701"/>
      <c r="T70" s="701"/>
      <c r="U70" s="701"/>
      <c r="V70" s="701"/>
      <c r="W70" s="701"/>
      <c r="X70" s="701"/>
      <c r="Y70" s="701"/>
      <c r="Z70" s="701"/>
      <c r="AA70" s="701"/>
      <c r="AB70" s="1136"/>
    </row>
    <row r="71" spans="2:28" ht="15" customHeight="1" x14ac:dyDescent="0.35">
      <c r="B71" s="1137" t="s">
        <v>861</v>
      </c>
      <c r="C71" s="1138"/>
      <c r="D71" s="1138"/>
      <c r="E71" s="1138"/>
      <c r="F71" s="1138"/>
      <c r="G71" s="1138"/>
      <c r="H71" s="1139"/>
      <c r="I71" s="1143" t="s">
        <v>1183</v>
      </c>
      <c r="J71" s="1144"/>
      <c r="K71" s="1144"/>
      <c r="L71" s="1144"/>
      <c r="M71" s="1144"/>
      <c r="N71" s="1144"/>
      <c r="O71" s="1144"/>
      <c r="P71" s="1145"/>
      <c r="Q71" s="1137" t="s">
        <v>863</v>
      </c>
      <c r="R71" s="1138"/>
      <c r="S71" s="1138"/>
      <c r="T71" s="1138"/>
      <c r="U71" s="1139"/>
      <c r="V71" s="1149" t="s">
        <v>1173</v>
      </c>
      <c r="W71" s="1150"/>
      <c r="X71" s="1150"/>
      <c r="Y71" s="1150"/>
      <c r="Z71" s="1150"/>
      <c r="AA71" s="1150"/>
      <c r="AB71" s="1151"/>
    </row>
    <row r="72" spans="2:28" ht="15" thickBot="1" x14ac:dyDescent="0.4">
      <c r="B72" s="1140"/>
      <c r="C72" s="1141"/>
      <c r="D72" s="1141"/>
      <c r="E72" s="1141"/>
      <c r="F72" s="1141"/>
      <c r="G72" s="1141"/>
      <c r="H72" s="1142"/>
      <c r="I72" s="1146"/>
      <c r="J72" s="1147"/>
      <c r="K72" s="1147"/>
      <c r="L72" s="1147"/>
      <c r="M72" s="1147"/>
      <c r="N72" s="1147"/>
      <c r="O72" s="1147"/>
      <c r="P72" s="1148"/>
      <c r="Q72" s="1140"/>
      <c r="R72" s="1141"/>
      <c r="S72" s="1141"/>
      <c r="T72" s="1141"/>
      <c r="U72" s="1142"/>
      <c r="V72" s="1152"/>
      <c r="W72" s="1153"/>
      <c r="X72" s="1153"/>
      <c r="Y72" s="1153"/>
      <c r="Z72" s="1153"/>
      <c r="AA72" s="1153"/>
      <c r="AB72" s="1154"/>
    </row>
    <row r="97" ht="6" customHeight="1" x14ac:dyDescent="0.35"/>
  </sheetData>
  <mergeCells count="131">
    <mergeCell ref="B66:AB66"/>
    <mergeCell ref="B67:G68"/>
    <mergeCell ref="H67:R68"/>
    <mergeCell ref="S67:AB68"/>
    <mergeCell ref="B69:G69"/>
    <mergeCell ref="H69:R69"/>
    <mergeCell ref="S69:AB69"/>
    <mergeCell ref="B70:AB70"/>
    <mergeCell ref="B71:H72"/>
    <mergeCell ref="I71:P72"/>
    <mergeCell ref="Q71:U72"/>
    <mergeCell ref="V71:AB72"/>
    <mergeCell ref="B64:G64"/>
    <mergeCell ref="H64:I64"/>
    <mergeCell ref="J64:M64"/>
    <mergeCell ref="N64:U64"/>
    <mergeCell ref="V64:AB64"/>
    <mergeCell ref="B65:G65"/>
    <mergeCell ref="H65:I65"/>
    <mergeCell ref="J65:M65"/>
    <mergeCell ref="N65:U65"/>
    <mergeCell ref="V65:AB65"/>
    <mergeCell ref="B49:G49"/>
    <mergeCell ref="K49:AB49"/>
    <mergeCell ref="B50:AB50"/>
    <mergeCell ref="B51:AB51"/>
    <mergeCell ref="B52:AB61"/>
    <mergeCell ref="B62:AB62"/>
    <mergeCell ref="B63:G63"/>
    <mergeCell ref="H63:I63"/>
    <mergeCell ref="J63:M63"/>
    <mergeCell ref="N63:U63"/>
    <mergeCell ref="V63:AB63"/>
    <mergeCell ref="B44:G44"/>
    <mergeCell ref="K44:AB44"/>
    <mergeCell ref="B45:G45"/>
    <mergeCell ref="K45:AB45"/>
    <mergeCell ref="B46:G46"/>
    <mergeCell ref="K46:AB46"/>
    <mergeCell ref="B47:G47"/>
    <mergeCell ref="K47:AB47"/>
    <mergeCell ref="B48:G48"/>
    <mergeCell ref="K48:AB48"/>
    <mergeCell ref="B39:G39"/>
    <mergeCell ref="K39:AB39"/>
    <mergeCell ref="B40:G40"/>
    <mergeCell ref="K40:AB40"/>
    <mergeCell ref="B41:G41"/>
    <mergeCell ref="K41:AB41"/>
    <mergeCell ref="B42:G42"/>
    <mergeCell ref="K42:AB42"/>
    <mergeCell ref="B43:G43"/>
    <mergeCell ref="K43:AB43"/>
    <mergeCell ref="B24:AB24"/>
    <mergeCell ref="B25:L25"/>
    <mergeCell ref="N25:AB25"/>
    <mergeCell ref="B26:M26"/>
    <mergeCell ref="N26:AB26"/>
    <mergeCell ref="B27:AB27"/>
    <mergeCell ref="B28:H29"/>
    <mergeCell ref="I28:L29"/>
    <mergeCell ref="M28:W28"/>
    <mergeCell ref="X28:AB28"/>
    <mergeCell ref="M29:W29"/>
    <mergeCell ref="X29:AB29"/>
    <mergeCell ref="I19:AB19"/>
    <mergeCell ref="B20:AB20"/>
    <mergeCell ref="B21:G21"/>
    <mergeCell ref="H21:J21"/>
    <mergeCell ref="K21:T21"/>
    <mergeCell ref="U21:AB21"/>
    <mergeCell ref="B22:AB22"/>
    <mergeCell ref="B23:H23"/>
    <mergeCell ref="I23:AB23"/>
    <mergeCell ref="B19:H19"/>
    <mergeCell ref="B8:AB8"/>
    <mergeCell ref="B9:H9"/>
    <mergeCell ref="I9:AB9"/>
    <mergeCell ref="B10:AB10"/>
    <mergeCell ref="B11:H12"/>
    <mergeCell ref="I11:P12"/>
    <mergeCell ref="Q11:U11"/>
    <mergeCell ref="V11:Y11"/>
    <mergeCell ref="Z11:AB11"/>
    <mergeCell ref="Q12:U12"/>
    <mergeCell ref="V12:Y12"/>
    <mergeCell ref="Z12:AB12"/>
    <mergeCell ref="B2:G4"/>
    <mergeCell ref="H2:AB2"/>
    <mergeCell ref="H3:O3"/>
    <mergeCell ref="P3:AB3"/>
    <mergeCell ref="H4:AB4"/>
    <mergeCell ref="B5:AB5"/>
    <mergeCell ref="B6:H7"/>
    <mergeCell ref="I6:I7"/>
    <mergeCell ref="J6:K7"/>
    <mergeCell ref="L6:AB7"/>
    <mergeCell ref="B13:AB13"/>
    <mergeCell ref="B14:H15"/>
    <mergeCell ref="I14:U15"/>
    <mergeCell ref="V14:AB14"/>
    <mergeCell ref="V15:AB15"/>
    <mergeCell ref="B16:AB16"/>
    <mergeCell ref="B17:H17"/>
    <mergeCell ref="I17:AB17"/>
    <mergeCell ref="B18:AB18"/>
    <mergeCell ref="B30:AB30"/>
    <mergeCell ref="B31:J33"/>
    <mergeCell ref="K31:R31"/>
    <mergeCell ref="S31:W31"/>
    <mergeCell ref="X31:AB31"/>
    <mergeCell ref="Z32:AB32"/>
    <mergeCell ref="K33:N33"/>
    <mergeCell ref="O33:R33"/>
    <mergeCell ref="S33:T33"/>
    <mergeCell ref="U33:W33"/>
    <mergeCell ref="X33:Y33"/>
    <mergeCell ref="Z33:AB33"/>
    <mergeCell ref="B34:AB34"/>
    <mergeCell ref="B35:AB35"/>
    <mergeCell ref="B36:G36"/>
    <mergeCell ref="K36:AB36"/>
    <mergeCell ref="B37:G37"/>
    <mergeCell ref="K37:AB37"/>
    <mergeCell ref="B38:G38"/>
    <mergeCell ref="K38:AB38"/>
    <mergeCell ref="O32:R32"/>
    <mergeCell ref="K32:N32"/>
    <mergeCell ref="S32:T32"/>
    <mergeCell ref="U32:W32"/>
    <mergeCell ref="X32:Y32"/>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'C:\Users\erika.munoz\Downloads\[SRPI-IND-006_V1 Satisfacción de espacios de participación ciudadana NF.xlsx]Listas'!#REF!</xm:f>
          </x14:formula1>
          <xm:sqref>X29:AB29</xm:sqref>
        </x14:dataValidation>
        <x14:dataValidation type="list" allowBlank="1" showInputMessage="1" showErrorMessage="1">
          <x14:formula1>
            <xm:f>'C:\Users\erika.munoz\Downloads\[SRPI-IND-006_V1 Satisfacción de espacios de participación ciudadana NF.xlsx]Listas'!#REF!</xm:f>
          </x14:formula1>
          <xm:sqref>N26:AB26</xm:sqref>
        </x14:dataValidation>
        <x14:dataValidation type="list" allowBlank="1" showInputMessage="1" showErrorMessage="1">
          <x14:formula1>
            <xm:f>'C:\Users\erika.munoz\Downloads\[SRPI-IND-006_V1 Satisfacción de espacios de participación ciudadana NF.xlsx]Listas'!#REF!</xm:f>
          </x14:formula1>
          <xm:sqref>U21:AB21</xm:sqref>
        </x14:dataValidation>
        <x14:dataValidation type="list" allowBlank="1" showInputMessage="1" showErrorMessage="1">
          <x14:formula1>
            <xm:f>'C:\Users\erika.munoz\Downloads\[SRPI-IND-006_V1 Satisfacción de espacios de participación ciudadana NF.xlsx]Listas'!#REF!</xm:f>
          </x14:formula1>
          <xm:sqref>V15:AB15</xm:sqref>
        </x14:dataValidation>
        <x14:dataValidation type="list" allowBlank="1" showInputMessage="1" showErrorMessage="1">
          <x14:formula1>
            <xm:f>'C:\Users\erika.munoz\Downloads\[SRPI-IND-006_V1 Satisfacción de espacios de participación ciudadana NF.xlsx]Listas'!#REF!</xm:f>
          </x14:formula1>
          <xm:sqref>Q12:U12</xm:sqref>
        </x14:dataValidation>
        <x14:dataValidation type="list" allowBlank="1" showInputMessage="1" showErrorMessage="1">
          <x14:formula1>
            <xm:f>'C:\Users\erika.munoz\Downloads\[SRPI-IND-006_V1 Satisfacción de espacios de participación ciudadana NF.xlsx]Listas'!#REF!</xm:f>
          </x14:formula1>
          <xm:sqref>I9:AB9</xm:sqref>
        </x14:dataValidation>
        <x14:dataValidation type="list" allowBlank="1" showInputMessage="1" showErrorMessage="1">
          <x14:formula1>
            <xm:f>'C:\Users\erika.munoz\Downloads\[SRPI-IND-006_V1 Satisfacción de espacios de participación ciudadana NF.xlsx]Listas'!#REF!</xm:f>
          </x14:formula1>
          <xm:sqref>L6:AB7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B115"/>
  <sheetViews>
    <sheetView topLeftCell="A40" workbookViewId="0">
      <selection activeCell="J65" sqref="J65:M69"/>
    </sheetView>
  </sheetViews>
  <sheetFormatPr baseColWidth="10" defaultRowHeight="14.5" x14ac:dyDescent="0.35"/>
  <sheetData>
    <row r="1" spans="1:28" ht="15" thickBot="1" x14ac:dyDescent="0.4">
      <c r="A1" s="234"/>
      <c r="B1" s="518"/>
      <c r="C1" s="518"/>
      <c r="D1" s="518"/>
      <c r="E1" s="518"/>
      <c r="F1" s="518"/>
      <c r="G1" s="518"/>
      <c r="H1" s="234"/>
      <c r="I1" s="234"/>
      <c r="J1" s="234"/>
      <c r="K1" s="234"/>
      <c r="L1" s="234"/>
      <c r="M1" s="234"/>
      <c r="N1" s="234"/>
      <c r="O1" s="234"/>
      <c r="P1" s="234"/>
      <c r="Q1" s="234"/>
      <c r="R1" s="234"/>
      <c r="S1" s="234"/>
      <c r="T1" s="234"/>
      <c r="U1" s="234"/>
      <c r="V1" s="234"/>
      <c r="W1" s="234"/>
      <c r="X1" s="234"/>
      <c r="Y1" s="234"/>
      <c r="Z1" s="234"/>
      <c r="AA1" s="234"/>
      <c r="AB1" s="234"/>
    </row>
    <row r="2" spans="1:28" x14ac:dyDescent="0.35">
      <c r="A2" s="234"/>
      <c r="B2" s="519"/>
      <c r="C2" s="520"/>
      <c r="D2" s="520"/>
      <c r="E2" s="520"/>
      <c r="F2" s="520"/>
      <c r="G2" s="521"/>
      <c r="H2" s="528" t="s">
        <v>0</v>
      </c>
      <c r="I2" s="529"/>
      <c r="J2" s="529"/>
      <c r="K2" s="529"/>
      <c r="L2" s="529"/>
      <c r="M2" s="529"/>
      <c r="N2" s="529"/>
      <c r="O2" s="529"/>
      <c r="P2" s="529"/>
      <c r="Q2" s="529"/>
      <c r="R2" s="529"/>
      <c r="S2" s="529"/>
      <c r="T2" s="529"/>
      <c r="U2" s="529"/>
      <c r="V2" s="529"/>
      <c r="W2" s="529"/>
      <c r="X2" s="529"/>
      <c r="Y2" s="529"/>
      <c r="Z2" s="529"/>
      <c r="AA2" s="529"/>
      <c r="AB2" s="530"/>
    </row>
    <row r="3" spans="1:28" x14ac:dyDescent="0.35">
      <c r="A3" s="234"/>
      <c r="B3" s="522"/>
      <c r="C3" s="523"/>
      <c r="D3" s="523"/>
      <c r="E3" s="523"/>
      <c r="F3" s="523"/>
      <c r="G3" s="524"/>
      <c r="H3" s="531" t="s">
        <v>818</v>
      </c>
      <c r="I3" s="532"/>
      <c r="J3" s="532"/>
      <c r="K3" s="532"/>
      <c r="L3" s="532"/>
      <c r="M3" s="532"/>
      <c r="N3" s="532"/>
      <c r="O3" s="533"/>
      <c r="P3" s="531" t="s">
        <v>63</v>
      </c>
      <c r="Q3" s="532"/>
      <c r="R3" s="532"/>
      <c r="S3" s="532"/>
      <c r="T3" s="532"/>
      <c r="U3" s="532"/>
      <c r="V3" s="532"/>
      <c r="W3" s="532"/>
      <c r="X3" s="532"/>
      <c r="Y3" s="532"/>
      <c r="Z3" s="532"/>
      <c r="AA3" s="532"/>
      <c r="AB3" s="533"/>
    </row>
    <row r="4" spans="1:28" ht="15" thickBot="1" x14ac:dyDescent="0.4">
      <c r="A4" s="234"/>
      <c r="B4" s="525"/>
      <c r="C4" s="526"/>
      <c r="D4" s="526"/>
      <c r="E4" s="526"/>
      <c r="F4" s="526"/>
      <c r="G4" s="527"/>
      <c r="H4" s="534" t="s">
        <v>819</v>
      </c>
      <c r="I4" s="535"/>
      <c r="J4" s="535"/>
      <c r="K4" s="535"/>
      <c r="L4" s="535"/>
      <c r="M4" s="535"/>
      <c r="N4" s="535"/>
      <c r="O4" s="535"/>
      <c r="P4" s="535"/>
      <c r="Q4" s="535"/>
      <c r="R4" s="535"/>
      <c r="S4" s="535"/>
      <c r="T4" s="535"/>
      <c r="U4" s="535"/>
      <c r="V4" s="535"/>
      <c r="W4" s="535"/>
      <c r="X4" s="535"/>
      <c r="Y4" s="535"/>
      <c r="Z4" s="535"/>
      <c r="AA4" s="535"/>
      <c r="AB4" s="536"/>
    </row>
    <row r="5" spans="1:28" ht="15" thickBot="1" x14ac:dyDescent="0.4">
      <c r="A5" s="234"/>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row>
    <row r="6" spans="1:28" x14ac:dyDescent="0.35">
      <c r="A6" s="234"/>
      <c r="B6" s="488" t="s">
        <v>820</v>
      </c>
      <c r="C6" s="489"/>
      <c r="D6" s="489"/>
      <c r="E6" s="489"/>
      <c r="F6" s="489"/>
      <c r="G6" s="489"/>
      <c r="H6" s="490"/>
      <c r="I6" s="1178" t="s">
        <v>1184</v>
      </c>
      <c r="J6" s="488" t="s">
        <v>4</v>
      </c>
      <c r="K6" s="490"/>
      <c r="L6" s="544" t="s">
        <v>1185</v>
      </c>
      <c r="M6" s="545"/>
      <c r="N6" s="545"/>
      <c r="O6" s="545"/>
      <c r="P6" s="545"/>
      <c r="Q6" s="545"/>
      <c r="R6" s="545"/>
      <c r="S6" s="545"/>
      <c r="T6" s="545"/>
      <c r="U6" s="545"/>
      <c r="V6" s="545"/>
      <c r="W6" s="545"/>
      <c r="X6" s="545"/>
      <c r="Y6" s="545"/>
      <c r="Z6" s="545"/>
      <c r="AA6" s="545"/>
      <c r="AB6" s="545"/>
    </row>
    <row r="7" spans="1:28" ht="15" thickBot="1" x14ac:dyDescent="0.4">
      <c r="A7" s="234"/>
      <c r="B7" s="491"/>
      <c r="C7" s="492"/>
      <c r="D7" s="492"/>
      <c r="E7" s="492"/>
      <c r="F7" s="492"/>
      <c r="G7" s="492"/>
      <c r="H7" s="493"/>
      <c r="I7" s="1179"/>
      <c r="J7" s="491"/>
      <c r="K7" s="493"/>
      <c r="L7" s="546"/>
      <c r="M7" s="547"/>
      <c r="N7" s="547"/>
      <c r="O7" s="547"/>
      <c r="P7" s="547"/>
      <c r="Q7" s="547"/>
      <c r="R7" s="547"/>
      <c r="S7" s="547"/>
      <c r="T7" s="547"/>
      <c r="U7" s="547"/>
      <c r="V7" s="547"/>
      <c r="W7" s="547"/>
      <c r="X7" s="547"/>
      <c r="Y7" s="547"/>
      <c r="Z7" s="547"/>
      <c r="AA7" s="547"/>
      <c r="AB7" s="547"/>
    </row>
    <row r="8" spans="1:28" ht="15" thickBot="1" x14ac:dyDescent="0.4">
      <c r="A8" s="234"/>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row>
    <row r="9" spans="1:28" ht="15" thickBot="1" x14ac:dyDescent="0.4">
      <c r="A9" s="234"/>
      <c r="B9" s="500" t="s">
        <v>822</v>
      </c>
      <c r="C9" s="501"/>
      <c r="D9" s="501"/>
      <c r="E9" s="501"/>
      <c r="F9" s="501"/>
      <c r="G9" s="501"/>
      <c r="H9" s="502"/>
      <c r="I9" s="539" t="s">
        <v>948</v>
      </c>
      <c r="J9" s="540"/>
      <c r="K9" s="540"/>
      <c r="L9" s="540"/>
      <c r="M9" s="540"/>
      <c r="N9" s="540"/>
      <c r="O9" s="540"/>
      <c r="P9" s="540"/>
      <c r="Q9" s="540"/>
      <c r="R9" s="540"/>
      <c r="S9" s="540"/>
      <c r="T9" s="540"/>
      <c r="U9" s="540"/>
      <c r="V9" s="540"/>
      <c r="W9" s="540"/>
      <c r="X9" s="540"/>
      <c r="Y9" s="540"/>
      <c r="Z9" s="540"/>
      <c r="AA9" s="540"/>
      <c r="AB9" s="540"/>
    </row>
    <row r="10" spans="1:28" ht="15" thickBot="1" x14ac:dyDescent="0.4">
      <c r="A10" s="234"/>
      <c r="B10" s="537"/>
      <c r="C10" s="538"/>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538"/>
    </row>
    <row r="11" spans="1:28" ht="15" thickBot="1" x14ac:dyDescent="0.4">
      <c r="A11" s="234"/>
      <c r="B11" s="488" t="s">
        <v>5</v>
      </c>
      <c r="C11" s="489"/>
      <c r="D11" s="489"/>
      <c r="E11" s="489"/>
      <c r="F11" s="489"/>
      <c r="G11" s="489"/>
      <c r="H11" s="490"/>
      <c r="I11" s="548" t="s">
        <v>126</v>
      </c>
      <c r="J11" s="549"/>
      <c r="K11" s="549"/>
      <c r="L11" s="549"/>
      <c r="M11" s="549"/>
      <c r="N11" s="549"/>
      <c r="O11" s="549"/>
      <c r="P11" s="550"/>
      <c r="Q11" s="500" t="s">
        <v>460</v>
      </c>
      <c r="R11" s="501"/>
      <c r="S11" s="501"/>
      <c r="T11" s="501"/>
      <c r="U11" s="502"/>
      <c r="V11" s="500" t="s">
        <v>7</v>
      </c>
      <c r="W11" s="501"/>
      <c r="X11" s="501"/>
      <c r="Y11" s="502"/>
      <c r="Z11" s="500" t="s">
        <v>8</v>
      </c>
      <c r="AA11" s="501"/>
      <c r="AB11" s="501"/>
    </row>
    <row r="12" spans="1:28" ht="15" thickBot="1" x14ac:dyDescent="0.4">
      <c r="A12" s="234"/>
      <c r="B12" s="491"/>
      <c r="C12" s="492"/>
      <c r="D12" s="492"/>
      <c r="E12" s="492"/>
      <c r="F12" s="492"/>
      <c r="G12" s="492"/>
      <c r="H12" s="493"/>
      <c r="I12" s="551"/>
      <c r="J12" s="552"/>
      <c r="K12" s="552"/>
      <c r="L12" s="552"/>
      <c r="M12" s="552"/>
      <c r="N12" s="552"/>
      <c r="O12" s="552"/>
      <c r="P12" s="553"/>
      <c r="Q12" s="517" t="s">
        <v>129</v>
      </c>
      <c r="R12" s="485"/>
      <c r="S12" s="485"/>
      <c r="T12" s="485"/>
      <c r="U12" s="541"/>
      <c r="V12" s="517" t="s">
        <v>127</v>
      </c>
      <c r="W12" s="485"/>
      <c r="X12" s="485"/>
      <c r="Y12" s="541"/>
      <c r="Z12" s="517">
        <v>4</v>
      </c>
      <c r="AA12" s="485"/>
      <c r="AB12" s="485"/>
    </row>
    <row r="13" spans="1:28" ht="15" thickBot="1" x14ac:dyDescent="0.4">
      <c r="A13" s="234"/>
      <c r="B13" s="486"/>
      <c r="C13" s="487"/>
      <c r="D13" s="487"/>
      <c r="E13" s="487"/>
      <c r="F13" s="487"/>
      <c r="G13" s="487"/>
      <c r="H13" s="487"/>
      <c r="I13" s="487"/>
      <c r="J13" s="487"/>
      <c r="K13" s="487"/>
      <c r="L13" s="487"/>
      <c r="M13" s="487"/>
      <c r="N13" s="487"/>
      <c r="O13" s="487"/>
      <c r="P13" s="487"/>
      <c r="Q13" s="487"/>
      <c r="R13" s="487"/>
      <c r="S13" s="487"/>
      <c r="T13" s="487"/>
      <c r="U13" s="487"/>
      <c r="V13" s="487"/>
      <c r="W13" s="487"/>
      <c r="X13" s="487"/>
      <c r="Y13" s="487"/>
      <c r="Z13" s="487"/>
      <c r="AA13" s="487"/>
      <c r="AB13" s="487"/>
    </row>
    <row r="14" spans="1:28" ht="15" thickBot="1" x14ac:dyDescent="0.4">
      <c r="A14" s="234"/>
      <c r="B14" s="488" t="s">
        <v>10</v>
      </c>
      <c r="C14" s="489"/>
      <c r="D14" s="489"/>
      <c r="E14" s="489"/>
      <c r="F14" s="489"/>
      <c r="G14" s="489"/>
      <c r="H14" s="490"/>
      <c r="I14" s="508" t="s">
        <v>128</v>
      </c>
      <c r="J14" s="509"/>
      <c r="K14" s="509"/>
      <c r="L14" s="509"/>
      <c r="M14" s="509"/>
      <c r="N14" s="509"/>
      <c r="O14" s="509"/>
      <c r="P14" s="509"/>
      <c r="Q14" s="509"/>
      <c r="R14" s="509"/>
      <c r="S14" s="509"/>
      <c r="T14" s="509"/>
      <c r="U14" s="510"/>
      <c r="V14" s="500" t="s">
        <v>824</v>
      </c>
      <c r="W14" s="501"/>
      <c r="X14" s="501"/>
      <c r="Y14" s="501"/>
      <c r="Z14" s="501"/>
      <c r="AA14" s="501"/>
      <c r="AB14" s="501"/>
    </row>
    <row r="15" spans="1:28" ht="15" thickBot="1" x14ac:dyDescent="0.4">
      <c r="A15" s="234"/>
      <c r="B15" s="491"/>
      <c r="C15" s="492"/>
      <c r="D15" s="492"/>
      <c r="E15" s="492"/>
      <c r="F15" s="492"/>
      <c r="G15" s="492"/>
      <c r="H15" s="493"/>
      <c r="I15" s="511"/>
      <c r="J15" s="512"/>
      <c r="K15" s="512"/>
      <c r="L15" s="512"/>
      <c r="M15" s="512"/>
      <c r="N15" s="512"/>
      <c r="O15" s="512"/>
      <c r="P15" s="512"/>
      <c r="Q15" s="512"/>
      <c r="R15" s="512"/>
      <c r="S15" s="512"/>
      <c r="T15" s="512"/>
      <c r="U15" s="513"/>
      <c r="V15" s="514" t="s">
        <v>20</v>
      </c>
      <c r="W15" s="515"/>
      <c r="X15" s="515"/>
      <c r="Y15" s="515"/>
      <c r="Z15" s="515"/>
      <c r="AA15" s="515"/>
      <c r="AB15" s="515"/>
    </row>
    <row r="16" spans="1:28" ht="15" thickBot="1" x14ac:dyDescent="0.4">
      <c r="A16" s="234"/>
      <c r="B16" s="486"/>
      <c r="C16" s="487"/>
      <c r="D16" s="487"/>
      <c r="E16" s="487"/>
      <c r="F16" s="487"/>
      <c r="G16" s="487"/>
      <c r="H16" s="487"/>
      <c r="I16" s="487"/>
      <c r="J16" s="487"/>
      <c r="K16" s="487"/>
      <c r="L16" s="487"/>
      <c r="M16" s="487"/>
      <c r="N16" s="487"/>
      <c r="O16" s="487"/>
      <c r="P16" s="487"/>
      <c r="Q16" s="487"/>
      <c r="R16" s="487"/>
      <c r="S16" s="487"/>
      <c r="T16" s="487"/>
      <c r="U16" s="487"/>
      <c r="V16" s="487"/>
      <c r="W16" s="487"/>
      <c r="X16" s="487"/>
      <c r="Y16" s="487"/>
      <c r="Z16" s="487"/>
      <c r="AA16" s="487"/>
      <c r="AB16" s="487"/>
    </row>
    <row r="17" spans="1:28" ht="15" thickBot="1" x14ac:dyDescent="0.4">
      <c r="A17" s="234"/>
      <c r="B17" s="500" t="s">
        <v>13</v>
      </c>
      <c r="C17" s="501"/>
      <c r="D17" s="501"/>
      <c r="E17" s="501"/>
      <c r="F17" s="501"/>
      <c r="G17" s="501"/>
      <c r="H17" s="502"/>
      <c r="I17" s="517" t="s">
        <v>130</v>
      </c>
      <c r="J17" s="485"/>
      <c r="K17" s="485"/>
      <c r="L17" s="485"/>
      <c r="M17" s="485"/>
      <c r="N17" s="485"/>
      <c r="O17" s="485"/>
      <c r="P17" s="485"/>
      <c r="Q17" s="485"/>
      <c r="R17" s="485"/>
      <c r="S17" s="485"/>
      <c r="T17" s="485"/>
      <c r="U17" s="485"/>
      <c r="V17" s="485"/>
      <c r="W17" s="485"/>
      <c r="X17" s="485"/>
      <c r="Y17" s="485"/>
      <c r="Z17" s="485"/>
      <c r="AA17" s="485"/>
      <c r="AB17" s="485"/>
    </row>
    <row r="18" spans="1:28" ht="15" thickBot="1" x14ac:dyDescent="0.4">
      <c r="A18" s="234"/>
      <c r="B18" s="486"/>
      <c r="C18" s="487"/>
      <c r="D18" s="487"/>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487"/>
    </row>
    <row r="19" spans="1:28" ht="15" thickBot="1" x14ac:dyDescent="0.4">
      <c r="A19" s="234"/>
      <c r="B19" s="500" t="s">
        <v>826</v>
      </c>
      <c r="C19" s="501"/>
      <c r="D19" s="501"/>
      <c r="E19" s="501"/>
      <c r="F19" s="501"/>
      <c r="G19" s="501"/>
      <c r="H19" s="502"/>
      <c r="I19" s="517" t="s">
        <v>131</v>
      </c>
      <c r="J19" s="485"/>
      <c r="K19" s="485"/>
      <c r="L19" s="485"/>
      <c r="M19" s="485"/>
      <c r="N19" s="485"/>
      <c r="O19" s="485"/>
      <c r="P19" s="485"/>
      <c r="Q19" s="485"/>
      <c r="R19" s="485"/>
      <c r="S19" s="485"/>
      <c r="T19" s="485"/>
      <c r="U19" s="485"/>
      <c r="V19" s="485"/>
      <c r="W19" s="485"/>
      <c r="X19" s="485"/>
      <c r="Y19" s="485"/>
      <c r="Z19" s="485"/>
      <c r="AA19" s="485"/>
      <c r="AB19" s="485"/>
    </row>
    <row r="20" spans="1:28" ht="15" thickBot="1" x14ac:dyDescent="0.4">
      <c r="A20" s="234"/>
      <c r="B20" s="486"/>
      <c r="C20" s="487"/>
      <c r="D20" s="487"/>
      <c r="E20" s="487"/>
      <c r="F20" s="487"/>
      <c r="G20" s="487"/>
      <c r="H20" s="487"/>
      <c r="I20" s="487"/>
      <c r="J20" s="487"/>
      <c r="K20" s="487"/>
      <c r="L20" s="487"/>
      <c r="M20" s="487"/>
      <c r="N20" s="487"/>
      <c r="O20" s="487"/>
      <c r="P20" s="487"/>
      <c r="Q20" s="487"/>
      <c r="R20" s="487"/>
      <c r="S20" s="487"/>
      <c r="T20" s="487"/>
      <c r="U20" s="487"/>
      <c r="V20" s="487"/>
      <c r="W20" s="487"/>
      <c r="X20" s="487"/>
      <c r="Y20" s="487"/>
      <c r="Z20" s="487"/>
      <c r="AA20" s="487"/>
      <c r="AB20" s="487"/>
    </row>
    <row r="21" spans="1:28" ht="15" thickBot="1" x14ac:dyDescent="0.4">
      <c r="A21" s="234"/>
      <c r="B21" s="500" t="s">
        <v>463</v>
      </c>
      <c r="C21" s="501"/>
      <c r="D21" s="501"/>
      <c r="E21" s="501"/>
      <c r="F21" s="501"/>
      <c r="G21" s="502"/>
      <c r="H21" s="514" t="s">
        <v>21</v>
      </c>
      <c r="I21" s="515"/>
      <c r="J21" s="516"/>
      <c r="K21" s="500" t="s">
        <v>835</v>
      </c>
      <c r="L21" s="501"/>
      <c r="M21" s="501"/>
      <c r="N21" s="501"/>
      <c r="O21" s="501"/>
      <c r="P21" s="501"/>
      <c r="Q21" s="501"/>
      <c r="R21" s="501"/>
      <c r="S21" s="501"/>
      <c r="T21" s="502"/>
      <c r="U21" s="517" t="s">
        <v>30</v>
      </c>
      <c r="V21" s="485"/>
      <c r="W21" s="485"/>
      <c r="X21" s="485"/>
      <c r="Y21" s="485"/>
      <c r="Z21" s="485"/>
      <c r="AA21" s="485"/>
      <c r="AB21" s="485"/>
    </row>
    <row r="22" spans="1:28" ht="15" thickBot="1" x14ac:dyDescent="0.4">
      <c r="A22" s="234"/>
      <c r="B22" s="50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row>
    <row r="23" spans="1:28" ht="15" thickBot="1" x14ac:dyDescent="0.4">
      <c r="A23" s="234"/>
      <c r="B23" s="500" t="s">
        <v>836</v>
      </c>
      <c r="C23" s="501"/>
      <c r="D23" s="501"/>
      <c r="E23" s="501"/>
      <c r="F23" s="501"/>
      <c r="G23" s="501"/>
      <c r="H23" s="502"/>
      <c r="I23" s="517" t="s">
        <v>135</v>
      </c>
      <c r="J23" s="485"/>
      <c r="K23" s="485"/>
      <c r="L23" s="485"/>
      <c r="M23" s="485"/>
      <c r="N23" s="485"/>
      <c r="O23" s="485"/>
      <c r="P23" s="485"/>
      <c r="Q23" s="485"/>
      <c r="R23" s="485"/>
      <c r="S23" s="485"/>
      <c r="T23" s="485"/>
      <c r="U23" s="485"/>
      <c r="V23" s="485"/>
      <c r="W23" s="485"/>
      <c r="X23" s="485"/>
      <c r="Y23" s="485"/>
      <c r="Z23" s="485"/>
      <c r="AA23" s="485"/>
      <c r="AB23" s="485"/>
    </row>
    <row r="24" spans="1:28" ht="15" thickBot="1" x14ac:dyDescent="0.4">
      <c r="A24" s="234"/>
      <c r="B24" s="486"/>
      <c r="C24" s="487"/>
      <c r="D24" s="487"/>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row>
    <row r="25" spans="1:28" ht="15" thickBot="1" x14ac:dyDescent="0.4">
      <c r="A25" s="234"/>
      <c r="B25" s="500" t="s">
        <v>268</v>
      </c>
      <c r="C25" s="501"/>
      <c r="D25" s="501"/>
      <c r="E25" s="501"/>
      <c r="F25" s="501"/>
      <c r="G25" s="501"/>
      <c r="H25" s="501"/>
      <c r="I25" s="501"/>
      <c r="J25" s="501"/>
      <c r="K25" s="501"/>
      <c r="L25" s="501"/>
      <c r="M25" s="223"/>
      <c r="N25" s="500" t="s">
        <v>24</v>
      </c>
      <c r="O25" s="501"/>
      <c r="P25" s="501"/>
      <c r="Q25" s="501"/>
      <c r="R25" s="501"/>
      <c r="S25" s="501"/>
      <c r="T25" s="501"/>
      <c r="U25" s="501"/>
      <c r="V25" s="501"/>
      <c r="W25" s="501"/>
      <c r="X25" s="501"/>
      <c r="Y25" s="501"/>
      <c r="Z25" s="501"/>
      <c r="AA25" s="501"/>
      <c r="AB25" s="501"/>
    </row>
    <row r="26" spans="1:28" ht="15" thickBot="1" x14ac:dyDescent="0.4">
      <c r="A26" s="234"/>
      <c r="B26" s="483" t="s">
        <v>134</v>
      </c>
      <c r="C26" s="484"/>
      <c r="D26" s="484"/>
      <c r="E26" s="484"/>
      <c r="F26" s="484"/>
      <c r="G26" s="484"/>
      <c r="H26" s="484"/>
      <c r="I26" s="484"/>
      <c r="J26" s="484"/>
      <c r="K26" s="484"/>
      <c r="L26" s="484"/>
      <c r="M26" s="484"/>
      <c r="N26" s="485" t="s">
        <v>1186</v>
      </c>
      <c r="O26" s="485"/>
      <c r="P26" s="485"/>
      <c r="Q26" s="485"/>
      <c r="R26" s="485"/>
      <c r="S26" s="485"/>
      <c r="T26" s="485"/>
      <c r="U26" s="485"/>
      <c r="V26" s="485"/>
      <c r="W26" s="485"/>
      <c r="X26" s="485"/>
      <c r="Y26" s="485"/>
      <c r="Z26" s="485"/>
      <c r="AA26" s="485"/>
      <c r="AB26" s="485"/>
    </row>
    <row r="27" spans="1:28" ht="15" thickBot="1" x14ac:dyDescent="0.4">
      <c r="A27" s="234"/>
      <c r="B27" s="486"/>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row>
    <row r="28" spans="1:28" ht="15" thickBot="1" x14ac:dyDescent="0.4">
      <c r="A28" s="234"/>
      <c r="B28" s="488" t="s">
        <v>839</v>
      </c>
      <c r="C28" s="489"/>
      <c r="D28" s="489"/>
      <c r="E28" s="489"/>
      <c r="F28" s="489"/>
      <c r="G28" s="489"/>
      <c r="H28" s="490"/>
      <c r="I28" s="494">
        <v>0.79</v>
      </c>
      <c r="J28" s="495"/>
      <c r="K28" s="495"/>
      <c r="L28" s="496"/>
      <c r="M28" s="500" t="s">
        <v>22</v>
      </c>
      <c r="N28" s="501"/>
      <c r="O28" s="501"/>
      <c r="P28" s="501"/>
      <c r="Q28" s="501"/>
      <c r="R28" s="501"/>
      <c r="S28" s="501"/>
      <c r="T28" s="501"/>
      <c r="U28" s="501"/>
      <c r="V28" s="501"/>
      <c r="W28" s="502"/>
      <c r="X28" s="500" t="s">
        <v>18</v>
      </c>
      <c r="Y28" s="501"/>
      <c r="Z28" s="501"/>
      <c r="AA28" s="501"/>
      <c r="AB28" s="501"/>
    </row>
    <row r="29" spans="1:28" ht="15" thickBot="1" x14ac:dyDescent="0.4">
      <c r="A29" s="234"/>
      <c r="B29" s="491"/>
      <c r="C29" s="492"/>
      <c r="D29" s="492"/>
      <c r="E29" s="492"/>
      <c r="F29" s="492"/>
      <c r="G29" s="492"/>
      <c r="H29" s="493"/>
      <c r="I29" s="497"/>
      <c r="J29" s="498"/>
      <c r="K29" s="498"/>
      <c r="L29" s="499"/>
      <c r="M29" s="503" t="s">
        <v>133</v>
      </c>
      <c r="N29" s="504"/>
      <c r="O29" s="504"/>
      <c r="P29" s="504"/>
      <c r="Q29" s="504"/>
      <c r="R29" s="504"/>
      <c r="S29" s="504"/>
      <c r="T29" s="504"/>
      <c r="U29" s="504"/>
      <c r="V29" s="504"/>
      <c r="W29" s="505"/>
      <c r="X29" s="483" t="s">
        <v>20</v>
      </c>
      <c r="Y29" s="484"/>
      <c r="Z29" s="484"/>
      <c r="AA29" s="484"/>
      <c r="AB29" s="484"/>
    </row>
    <row r="30" spans="1:28" ht="15" thickBot="1" x14ac:dyDescent="0.4">
      <c r="A30" s="234"/>
      <c r="B30" s="486"/>
      <c r="C30" s="487"/>
      <c r="D30" s="487"/>
      <c r="E30" s="487"/>
      <c r="F30" s="487"/>
      <c r="G30" s="487"/>
      <c r="H30" s="487"/>
      <c r="I30" s="487"/>
      <c r="J30" s="487"/>
      <c r="K30" s="487"/>
      <c r="L30" s="487"/>
      <c r="M30" s="487"/>
      <c r="N30" s="487"/>
      <c r="O30" s="487"/>
      <c r="P30" s="487"/>
      <c r="Q30" s="487"/>
      <c r="R30" s="487"/>
      <c r="S30" s="487"/>
      <c r="T30" s="487"/>
      <c r="U30" s="487"/>
      <c r="V30" s="487"/>
      <c r="W30" s="487"/>
      <c r="X30" s="487"/>
      <c r="Y30" s="487"/>
      <c r="Z30" s="487"/>
      <c r="AA30" s="487"/>
      <c r="AB30" s="487"/>
    </row>
    <row r="31" spans="1:28" ht="15" thickBot="1" x14ac:dyDescent="0.4">
      <c r="A31" s="234"/>
      <c r="B31" s="560" t="s">
        <v>842</v>
      </c>
      <c r="C31" s="561"/>
      <c r="D31" s="561"/>
      <c r="E31" s="561"/>
      <c r="F31" s="561"/>
      <c r="G31" s="561"/>
      <c r="H31" s="561"/>
      <c r="I31" s="561"/>
      <c r="J31" s="562"/>
      <c r="K31" s="569" t="s">
        <v>35</v>
      </c>
      <c r="L31" s="570"/>
      <c r="M31" s="570"/>
      <c r="N31" s="570"/>
      <c r="O31" s="570"/>
      <c r="P31" s="570"/>
      <c r="Q31" s="570"/>
      <c r="R31" s="571"/>
      <c r="S31" s="572" t="s">
        <v>36</v>
      </c>
      <c r="T31" s="573"/>
      <c r="U31" s="573"/>
      <c r="V31" s="573"/>
      <c r="W31" s="574"/>
      <c r="X31" s="575" t="s">
        <v>37</v>
      </c>
      <c r="Y31" s="576"/>
      <c r="Z31" s="576"/>
      <c r="AA31" s="576"/>
      <c r="AB31" s="576"/>
    </row>
    <row r="32" spans="1:28" x14ac:dyDescent="0.35">
      <c r="A32" s="234"/>
      <c r="B32" s="563"/>
      <c r="C32" s="564"/>
      <c r="D32" s="564"/>
      <c r="E32" s="564"/>
      <c r="F32" s="564"/>
      <c r="G32" s="564"/>
      <c r="H32" s="564"/>
      <c r="I32" s="564"/>
      <c r="J32" s="565"/>
      <c r="K32" s="577" t="s">
        <v>38</v>
      </c>
      <c r="L32" s="578"/>
      <c r="M32" s="578"/>
      <c r="N32" s="579"/>
      <c r="O32" s="580" t="s">
        <v>39</v>
      </c>
      <c r="P32" s="578"/>
      <c r="Q32" s="578"/>
      <c r="R32" s="579"/>
      <c r="S32" s="580" t="s">
        <v>38</v>
      </c>
      <c r="T32" s="579"/>
      <c r="U32" s="580" t="s">
        <v>39</v>
      </c>
      <c r="V32" s="578"/>
      <c r="W32" s="579"/>
      <c r="X32" s="506" t="s">
        <v>38</v>
      </c>
      <c r="Y32" s="507"/>
      <c r="Z32" s="506" t="s">
        <v>39</v>
      </c>
      <c r="AA32" s="581"/>
      <c r="AB32" s="507"/>
    </row>
    <row r="33" spans="1:28" ht="15" thickBot="1" x14ac:dyDescent="0.4">
      <c r="A33" s="234"/>
      <c r="B33" s="566"/>
      <c r="C33" s="567"/>
      <c r="D33" s="567"/>
      <c r="E33" s="567"/>
      <c r="F33" s="567"/>
      <c r="G33" s="567"/>
      <c r="H33" s="567"/>
      <c r="I33" s="567"/>
      <c r="J33" s="568"/>
      <c r="K33" s="582">
        <v>0</v>
      </c>
      <c r="L33" s="583"/>
      <c r="M33" s="583"/>
      <c r="N33" s="584"/>
      <c r="O33" s="749">
        <v>69</v>
      </c>
      <c r="P33" s="583"/>
      <c r="Q33" s="583"/>
      <c r="R33" s="584"/>
      <c r="S33" s="749">
        <v>70</v>
      </c>
      <c r="T33" s="584"/>
      <c r="U33" s="749">
        <v>79</v>
      </c>
      <c r="V33" s="583"/>
      <c r="W33" s="584"/>
      <c r="X33" s="749">
        <v>80</v>
      </c>
      <c r="Y33" s="584"/>
      <c r="Z33" s="749">
        <v>100</v>
      </c>
      <c r="AA33" s="583"/>
      <c r="AB33" s="584"/>
    </row>
    <row r="34" spans="1:28" ht="15" thickBot="1" x14ac:dyDescent="0.4">
      <c r="A34" s="234"/>
      <c r="B34" s="486"/>
      <c r="C34" s="487"/>
      <c r="D34" s="487"/>
      <c r="E34" s="487"/>
      <c r="F34" s="487"/>
      <c r="G34" s="487"/>
      <c r="H34" s="487"/>
      <c r="I34" s="487"/>
      <c r="J34" s="487"/>
      <c r="K34" s="487"/>
      <c r="L34" s="487"/>
      <c r="M34" s="487"/>
      <c r="N34" s="487"/>
      <c r="O34" s="487"/>
      <c r="P34" s="487"/>
      <c r="Q34" s="487"/>
      <c r="R34" s="487"/>
      <c r="S34" s="487"/>
      <c r="T34" s="487"/>
      <c r="U34" s="487"/>
      <c r="V34" s="487"/>
      <c r="W34" s="487"/>
      <c r="X34" s="487"/>
      <c r="Y34" s="487"/>
      <c r="Z34" s="487"/>
      <c r="AA34" s="487"/>
      <c r="AB34" s="487"/>
    </row>
    <row r="35" spans="1:28" ht="15" thickBot="1" x14ac:dyDescent="0.4">
      <c r="A35" s="248"/>
      <c r="B35" s="488" t="s">
        <v>40</v>
      </c>
      <c r="C35" s="489"/>
      <c r="D35" s="489"/>
      <c r="E35" s="489"/>
      <c r="F35" s="489"/>
      <c r="G35" s="489"/>
      <c r="H35" s="489"/>
      <c r="I35" s="489"/>
      <c r="J35" s="489"/>
      <c r="K35" s="489"/>
      <c r="L35" s="489"/>
      <c r="M35" s="489"/>
      <c r="N35" s="489"/>
      <c r="O35" s="489"/>
      <c r="P35" s="489"/>
      <c r="Q35" s="489"/>
      <c r="R35" s="489"/>
      <c r="S35" s="489"/>
      <c r="T35" s="489"/>
      <c r="U35" s="489"/>
      <c r="V35" s="489"/>
      <c r="W35" s="489"/>
      <c r="X35" s="489"/>
      <c r="Y35" s="489"/>
      <c r="Z35" s="489"/>
      <c r="AA35" s="489"/>
      <c r="AB35" s="489"/>
    </row>
    <row r="36" spans="1:28" ht="28" x14ac:dyDescent="0.35">
      <c r="A36" s="248"/>
      <c r="B36" s="557" t="s">
        <v>41</v>
      </c>
      <c r="C36" s="558"/>
      <c r="D36" s="558"/>
      <c r="E36" s="558"/>
      <c r="F36" s="558"/>
      <c r="G36" s="559"/>
      <c r="H36" s="214" t="s">
        <v>977</v>
      </c>
      <c r="I36" s="224" t="s">
        <v>978</v>
      </c>
      <c r="J36" s="213" t="s">
        <v>42</v>
      </c>
      <c r="K36" s="557" t="s">
        <v>43</v>
      </c>
      <c r="L36" s="558"/>
      <c r="M36" s="558"/>
      <c r="N36" s="558"/>
      <c r="O36" s="558"/>
      <c r="P36" s="558"/>
      <c r="Q36" s="558"/>
      <c r="R36" s="558"/>
      <c r="S36" s="558"/>
      <c r="T36" s="558"/>
      <c r="U36" s="558"/>
      <c r="V36" s="558"/>
      <c r="W36" s="558"/>
      <c r="X36" s="558"/>
      <c r="Y36" s="558"/>
      <c r="Z36" s="558"/>
      <c r="AA36" s="558"/>
      <c r="AB36" s="559"/>
    </row>
    <row r="37" spans="1:28" ht="70" customHeight="1" x14ac:dyDescent="0.35">
      <c r="A37" s="248"/>
      <c r="B37" s="735" t="s">
        <v>148</v>
      </c>
      <c r="C37" s="736"/>
      <c r="D37" s="736"/>
      <c r="E37" s="736"/>
      <c r="F37" s="736"/>
      <c r="G37" s="1180"/>
      <c r="H37" s="238">
        <v>3</v>
      </c>
      <c r="I37" s="238">
        <v>3</v>
      </c>
      <c r="J37" s="240">
        <v>1</v>
      </c>
      <c r="K37" s="738" t="s">
        <v>137</v>
      </c>
      <c r="L37" s="739"/>
      <c r="M37" s="739"/>
      <c r="N37" s="739"/>
      <c r="O37" s="739"/>
      <c r="P37" s="739"/>
      <c r="Q37" s="739"/>
      <c r="R37" s="739"/>
      <c r="S37" s="739"/>
      <c r="T37" s="739"/>
      <c r="U37" s="739"/>
      <c r="V37" s="739"/>
      <c r="W37" s="739"/>
      <c r="X37" s="739"/>
      <c r="Y37" s="739"/>
      <c r="Z37" s="739"/>
      <c r="AA37" s="739"/>
      <c r="AB37" s="740"/>
    </row>
    <row r="38" spans="1:28" ht="70" customHeight="1" x14ac:dyDescent="0.35">
      <c r="A38" s="248"/>
      <c r="B38" s="735" t="s">
        <v>149</v>
      </c>
      <c r="C38" s="736"/>
      <c r="D38" s="736"/>
      <c r="E38" s="736"/>
      <c r="F38" s="736"/>
      <c r="G38" s="1180"/>
      <c r="H38" s="206">
        <v>11</v>
      </c>
      <c r="I38" s="206">
        <v>13</v>
      </c>
      <c r="J38" s="240">
        <v>0.85</v>
      </c>
      <c r="K38" s="738" t="s">
        <v>764</v>
      </c>
      <c r="L38" s="739"/>
      <c r="M38" s="739"/>
      <c r="N38" s="739"/>
      <c r="O38" s="739"/>
      <c r="P38" s="739"/>
      <c r="Q38" s="739"/>
      <c r="R38" s="739"/>
      <c r="S38" s="739"/>
      <c r="T38" s="739"/>
      <c r="U38" s="739"/>
      <c r="V38" s="739"/>
      <c r="W38" s="739"/>
      <c r="X38" s="739"/>
      <c r="Y38" s="739"/>
      <c r="Z38" s="739"/>
      <c r="AA38" s="739"/>
      <c r="AB38" s="740"/>
    </row>
    <row r="39" spans="1:28" ht="42" customHeight="1" x14ac:dyDescent="0.35">
      <c r="A39" s="591"/>
      <c r="B39" s="1181" t="s">
        <v>531</v>
      </c>
      <c r="C39" s="1182"/>
      <c r="D39" s="1182"/>
      <c r="E39" s="1182"/>
      <c r="F39" s="1182"/>
      <c r="G39" s="1183"/>
      <c r="H39" s="628">
        <v>12</v>
      </c>
      <c r="I39" s="628">
        <v>16</v>
      </c>
      <c r="J39" s="631">
        <v>0.75</v>
      </c>
      <c r="K39" s="652" t="s">
        <v>1187</v>
      </c>
      <c r="L39" s="653"/>
      <c r="M39" s="653"/>
      <c r="N39" s="653"/>
      <c r="O39" s="653"/>
      <c r="P39" s="653"/>
      <c r="Q39" s="653"/>
      <c r="R39" s="653"/>
      <c r="S39" s="653"/>
      <c r="T39" s="653"/>
      <c r="U39" s="653"/>
      <c r="V39" s="653"/>
      <c r="W39" s="653"/>
      <c r="X39" s="653"/>
      <c r="Y39" s="653"/>
      <c r="Z39" s="653"/>
      <c r="AA39" s="653"/>
      <c r="AB39" s="654"/>
    </row>
    <row r="40" spans="1:28" ht="42" customHeight="1" x14ac:dyDescent="0.35">
      <c r="A40" s="591"/>
      <c r="B40" s="1184"/>
      <c r="C40" s="1185"/>
      <c r="D40" s="1185"/>
      <c r="E40" s="1185"/>
      <c r="F40" s="1185"/>
      <c r="G40" s="1186"/>
      <c r="H40" s="630"/>
      <c r="I40" s="630"/>
      <c r="J40" s="633"/>
      <c r="K40" s="658" t="s">
        <v>1188</v>
      </c>
      <c r="L40" s="659"/>
      <c r="M40" s="659"/>
      <c r="N40" s="659"/>
      <c r="O40" s="659"/>
      <c r="P40" s="659"/>
      <c r="Q40" s="659"/>
      <c r="R40" s="659"/>
      <c r="S40" s="659"/>
      <c r="T40" s="659"/>
      <c r="U40" s="659"/>
      <c r="V40" s="659"/>
      <c r="W40" s="659"/>
      <c r="X40" s="659"/>
      <c r="Y40" s="659"/>
      <c r="Z40" s="659"/>
      <c r="AA40" s="659"/>
      <c r="AB40" s="660"/>
    </row>
    <row r="41" spans="1:28" ht="42" customHeight="1" x14ac:dyDescent="0.35">
      <c r="A41" s="591"/>
      <c r="B41" s="1181" t="s">
        <v>532</v>
      </c>
      <c r="C41" s="1182"/>
      <c r="D41" s="1182"/>
      <c r="E41" s="1182"/>
      <c r="F41" s="1182"/>
      <c r="G41" s="1187"/>
      <c r="H41" s="625">
        <v>12</v>
      </c>
      <c r="I41" s="628">
        <v>12</v>
      </c>
      <c r="J41" s="631">
        <v>1</v>
      </c>
      <c r="K41" s="616" t="s">
        <v>1189</v>
      </c>
      <c r="L41" s="617"/>
      <c r="M41" s="617"/>
      <c r="N41" s="617"/>
      <c r="O41" s="617"/>
      <c r="P41" s="617"/>
      <c r="Q41" s="617"/>
      <c r="R41" s="617"/>
      <c r="S41" s="617"/>
      <c r="T41" s="617"/>
      <c r="U41" s="617"/>
      <c r="V41" s="617"/>
      <c r="W41" s="617"/>
      <c r="X41" s="617"/>
      <c r="Y41" s="617"/>
      <c r="Z41" s="617"/>
      <c r="AA41" s="617"/>
      <c r="AB41" s="618"/>
    </row>
    <row r="42" spans="1:28" x14ac:dyDescent="0.35">
      <c r="A42" s="591"/>
      <c r="B42" s="795"/>
      <c r="C42" s="796"/>
      <c r="D42" s="796"/>
      <c r="E42" s="796"/>
      <c r="F42" s="796"/>
      <c r="G42" s="1188"/>
      <c r="H42" s="626"/>
      <c r="I42" s="629"/>
      <c r="J42" s="632"/>
      <c r="K42" s="585"/>
      <c r="L42" s="586"/>
      <c r="M42" s="586"/>
      <c r="N42" s="586"/>
      <c r="O42" s="586"/>
      <c r="P42" s="586"/>
      <c r="Q42" s="586"/>
      <c r="R42" s="586"/>
      <c r="S42" s="586"/>
      <c r="T42" s="586"/>
      <c r="U42" s="586"/>
      <c r="V42" s="586"/>
      <c r="W42" s="586"/>
      <c r="X42" s="586"/>
      <c r="Y42" s="586"/>
      <c r="Z42" s="586"/>
      <c r="AA42" s="586"/>
      <c r="AB42" s="587"/>
    </row>
    <row r="43" spans="1:28" ht="42" customHeight="1" x14ac:dyDescent="0.35">
      <c r="A43" s="591"/>
      <c r="B43" s="795"/>
      <c r="C43" s="796"/>
      <c r="D43" s="796"/>
      <c r="E43" s="796"/>
      <c r="F43" s="796"/>
      <c r="G43" s="1188"/>
      <c r="H43" s="626"/>
      <c r="I43" s="629"/>
      <c r="J43" s="632"/>
      <c r="K43" s="619" t="s">
        <v>1190</v>
      </c>
      <c r="L43" s="620"/>
      <c r="M43" s="620"/>
      <c r="N43" s="620"/>
      <c r="O43" s="620"/>
      <c r="P43" s="620"/>
      <c r="Q43" s="620"/>
      <c r="R43" s="620"/>
      <c r="S43" s="620"/>
      <c r="T43" s="620"/>
      <c r="U43" s="620"/>
      <c r="V43" s="620"/>
      <c r="W43" s="620"/>
      <c r="X43" s="620"/>
      <c r="Y43" s="620"/>
      <c r="Z43" s="620"/>
      <c r="AA43" s="620"/>
      <c r="AB43" s="621"/>
    </row>
    <row r="44" spans="1:28" x14ac:dyDescent="0.35">
      <c r="A44" s="591"/>
      <c r="B44" s="795"/>
      <c r="C44" s="796"/>
      <c r="D44" s="796"/>
      <c r="E44" s="796"/>
      <c r="F44" s="796"/>
      <c r="G44" s="1188"/>
      <c r="H44" s="626"/>
      <c r="I44" s="629"/>
      <c r="J44" s="632"/>
      <c r="K44" s="585"/>
      <c r="L44" s="586"/>
      <c r="M44" s="586"/>
      <c r="N44" s="586"/>
      <c r="O44" s="586"/>
      <c r="P44" s="586"/>
      <c r="Q44" s="586"/>
      <c r="R44" s="586"/>
      <c r="S44" s="586"/>
      <c r="T44" s="586"/>
      <c r="U44" s="586"/>
      <c r="V44" s="586"/>
      <c r="W44" s="586"/>
      <c r="X44" s="586"/>
      <c r="Y44" s="586"/>
      <c r="Z44" s="586"/>
      <c r="AA44" s="586"/>
      <c r="AB44" s="587"/>
    </row>
    <row r="45" spans="1:28" ht="42" customHeight="1" x14ac:dyDescent="0.35">
      <c r="A45" s="591"/>
      <c r="B45" s="795"/>
      <c r="C45" s="796"/>
      <c r="D45" s="796"/>
      <c r="E45" s="796"/>
      <c r="F45" s="796"/>
      <c r="G45" s="1188"/>
      <c r="H45" s="626"/>
      <c r="I45" s="629"/>
      <c r="J45" s="632"/>
      <c r="K45" s="619" t="s">
        <v>1191</v>
      </c>
      <c r="L45" s="620"/>
      <c r="M45" s="620"/>
      <c r="N45" s="620"/>
      <c r="O45" s="620"/>
      <c r="P45" s="620"/>
      <c r="Q45" s="620"/>
      <c r="R45" s="620"/>
      <c r="S45" s="620"/>
      <c r="T45" s="620"/>
      <c r="U45" s="620"/>
      <c r="V45" s="620"/>
      <c r="W45" s="620"/>
      <c r="X45" s="620"/>
      <c r="Y45" s="620"/>
      <c r="Z45" s="620"/>
      <c r="AA45" s="620"/>
      <c r="AB45" s="621"/>
    </row>
    <row r="46" spans="1:28" x14ac:dyDescent="0.35">
      <c r="A46" s="591"/>
      <c r="B46" s="795"/>
      <c r="C46" s="796"/>
      <c r="D46" s="796"/>
      <c r="E46" s="796"/>
      <c r="F46" s="796"/>
      <c r="G46" s="1188"/>
      <c r="H46" s="626"/>
      <c r="I46" s="629"/>
      <c r="J46" s="632"/>
      <c r="K46" s="619"/>
      <c r="L46" s="620"/>
      <c r="M46" s="620"/>
      <c r="N46" s="620"/>
      <c r="O46" s="620"/>
      <c r="P46" s="620"/>
      <c r="Q46" s="620"/>
      <c r="R46" s="620"/>
      <c r="S46" s="620"/>
      <c r="T46" s="620"/>
      <c r="U46" s="620"/>
      <c r="V46" s="620"/>
      <c r="W46" s="620"/>
      <c r="X46" s="620"/>
      <c r="Y46" s="620"/>
      <c r="Z46" s="620"/>
      <c r="AA46" s="620"/>
      <c r="AB46" s="621"/>
    </row>
    <row r="47" spans="1:28" ht="42" customHeight="1" x14ac:dyDescent="0.35">
      <c r="A47" s="591"/>
      <c r="B47" s="1184"/>
      <c r="C47" s="1185"/>
      <c r="D47" s="1185"/>
      <c r="E47" s="1185"/>
      <c r="F47" s="1185"/>
      <c r="G47" s="1189"/>
      <c r="H47" s="627"/>
      <c r="I47" s="630"/>
      <c r="J47" s="633"/>
      <c r="K47" s="622" t="s">
        <v>1192</v>
      </c>
      <c r="L47" s="623"/>
      <c r="M47" s="623"/>
      <c r="N47" s="623"/>
      <c r="O47" s="623"/>
      <c r="P47" s="623"/>
      <c r="Q47" s="623"/>
      <c r="R47" s="623"/>
      <c r="S47" s="623"/>
      <c r="T47" s="623"/>
      <c r="U47" s="623"/>
      <c r="V47" s="623"/>
      <c r="W47" s="623"/>
      <c r="X47" s="623"/>
      <c r="Y47" s="623"/>
      <c r="Z47" s="623"/>
      <c r="AA47" s="623"/>
      <c r="AB47" s="624"/>
    </row>
    <row r="48" spans="1:28" x14ac:dyDescent="0.35">
      <c r="A48" s="248"/>
      <c r="B48" s="577"/>
      <c r="C48" s="578"/>
      <c r="D48" s="578"/>
      <c r="E48" s="578"/>
      <c r="F48" s="578"/>
      <c r="G48" s="579"/>
      <c r="H48" s="220"/>
      <c r="I48" s="206"/>
      <c r="J48" s="221" t="e">
        <v>#DIV/0!</v>
      </c>
      <c r="K48" s="655"/>
      <c r="L48" s="656"/>
      <c r="M48" s="656"/>
      <c r="N48" s="656"/>
      <c r="O48" s="656"/>
      <c r="P48" s="656"/>
      <c r="Q48" s="656"/>
      <c r="R48" s="656"/>
      <c r="S48" s="656"/>
      <c r="T48" s="656"/>
      <c r="U48" s="656"/>
      <c r="V48" s="656"/>
      <c r="W48" s="656"/>
      <c r="X48" s="656"/>
      <c r="Y48" s="656"/>
      <c r="Z48" s="656"/>
      <c r="AA48" s="656"/>
      <c r="AB48" s="657"/>
    </row>
    <row r="49" spans="1:28" x14ac:dyDescent="0.35">
      <c r="A49" s="248"/>
      <c r="B49" s="577"/>
      <c r="C49" s="578"/>
      <c r="D49" s="578"/>
      <c r="E49" s="578"/>
      <c r="F49" s="578"/>
      <c r="G49" s="579"/>
      <c r="H49" s="220"/>
      <c r="I49" s="206"/>
      <c r="J49" s="221" t="e">
        <v>#DIV/0!</v>
      </c>
      <c r="K49" s="655"/>
      <c r="L49" s="656"/>
      <c r="M49" s="656"/>
      <c r="N49" s="656"/>
      <c r="O49" s="656"/>
      <c r="P49" s="656"/>
      <c r="Q49" s="656"/>
      <c r="R49" s="656"/>
      <c r="S49" s="656"/>
      <c r="T49" s="656"/>
      <c r="U49" s="656"/>
      <c r="V49" s="656"/>
      <c r="W49" s="656"/>
      <c r="X49" s="656"/>
      <c r="Y49" s="656"/>
      <c r="Z49" s="656"/>
      <c r="AA49" s="656"/>
      <c r="AB49" s="657"/>
    </row>
    <row r="50" spans="1:28" x14ac:dyDescent="0.35">
      <c r="A50" s="248"/>
      <c r="B50" s="577"/>
      <c r="C50" s="578"/>
      <c r="D50" s="578"/>
      <c r="E50" s="578"/>
      <c r="F50" s="578"/>
      <c r="G50" s="579"/>
      <c r="H50" s="220"/>
      <c r="I50" s="206"/>
      <c r="J50" s="221" t="e">
        <v>#DIV/0!</v>
      </c>
      <c r="K50" s="655"/>
      <c r="L50" s="656"/>
      <c r="M50" s="656"/>
      <c r="N50" s="656"/>
      <c r="O50" s="656"/>
      <c r="P50" s="656"/>
      <c r="Q50" s="656"/>
      <c r="R50" s="656"/>
      <c r="S50" s="656"/>
      <c r="T50" s="656"/>
      <c r="U50" s="656"/>
      <c r="V50" s="656"/>
      <c r="W50" s="656"/>
      <c r="X50" s="656"/>
      <c r="Y50" s="656"/>
      <c r="Z50" s="656"/>
      <c r="AA50" s="656"/>
      <c r="AB50" s="657"/>
    </row>
    <row r="51" spans="1:28" x14ac:dyDescent="0.35">
      <c r="A51" s="248"/>
      <c r="B51" s="577"/>
      <c r="C51" s="578"/>
      <c r="D51" s="578"/>
      <c r="E51" s="578"/>
      <c r="F51" s="578"/>
      <c r="G51" s="579"/>
      <c r="H51" s="220"/>
      <c r="I51" s="206"/>
      <c r="J51" s="221" t="e">
        <v>#DIV/0!</v>
      </c>
      <c r="K51" s="655"/>
      <c r="L51" s="656"/>
      <c r="M51" s="656"/>
      <c r="N51" s="656"/>
      <c r="O51" s="656"/>
      <c r="P51" s="656"/>
      <c r="Q51" s="656"/>
      <c r="R51" s="656"/>
      <c r="S51" s="656"/>
      <c r="T51" s="656"/>
      <c r="U51" s="656"/>
      <c r="V51" s="656"/>
      <c r="W51" s="656"/>
      <c r="X51" s="656"/>
      <c r="Y51" s="656"/>
      <c r="Z51" s="656"/>
      <c r="AA51" s="656"/>
      <c r="AB51" s="657"/>
    </row>
    <row r="52" spans="1:28" x14ac:dyDescent="0.35">
      <c r="A52" s="248"/>
      <c r="B52" s="577"/>
      <c r="C52" s="578"/>
      <c r="D52" s="578"/>
      <c r="E52" s="578"/>
      <c r="F52" s="578"/>
      <c r="G52" s="579"/>
      <c r="H52" s="220"/>
      <c r="I52" s="206"/>
      <c r="J52" s="221" t="e">
        <v>#DIV/0!</v>
      </c>
      <c r="K52" s="655"/>
      <c r="L52" s="656"/>
      <c r="M52" s="656"/>
      <c r="N52" s="656"/>
      <c r="O52" s="656"/>
      <c r="P52" s="656"/>
      <c r="Q52" s="656"/>
      <c r="R52" s="656"/>
      <c r="S52" s="656"/>
      <c r="T52" s="656"/>
      <c r="U52" s="656"/>
      <c r="V52" s="656"/>
      <c r="W52" s="656"/>
      <c r="X52" s="656"/>
      <c r="Y52" s="656"/>
      <c r="Z52" s="656"/>
      <c r="AA52" s="656"/>
      <c r="AB52" s="657"/>
    </row>
    <row r="53" spans="1:28" x14ac:dyDescent="0.35">
      <c r="A53" s="248"/>
      <c r="B53" s="577"/>
      <c r="C53" s="578"/>
      <c r="D53" s="578"/>
      <c r="E53" s="578"/>
      <c r="F53" s="578"/>
      <c r="G53" s="579"/>
      <c r="H53" s="220"/>
      <c r="I53" s="206"/>
      <c r="J53" s="221" t="e">
        <v>#DIV/0!</v>
      </c>
      <c r="K53" s="655"/>
      <c r="L53" s="656"/>
      <c r="M53" s="656"/>
      <c r="N53" s="656"/>
      <c r="O53" s="656"/>
      <c r="P53" s="656"/>
      <c r="Q53" s="656"/>
      <c r="R53" s="656"/>
      <c r="S53" s="656"/>
      <c r="T53" s="656"/>
      <c r="U53" s="656"/>
      <c r="V53" s="656"/>
      <c r="W53" s="656"/>
      <c r="X53" s="656"/>
      <c r="Y53" s="656"/>
      <c r="Z53" s="656"/>
      <c r="AA53" s="656"/>
      <c r="AB53" s="657"/>
    </row>
    <row r="54" spans="1:28" x14ac:dyDescent="0.35">
      <c r="A54" s="248"/>
      <c r="B54" s="577"/>
      <c r="C54" s="578"/>
      <c r="D54" s="578"/>
      <c r="E54" s="578"/>
      <c r="F54" s="578"/>
      <c r="G54" s="579"/>
      <c r="H54" s="220"/>
      <c r="I54" s="206"/>
      <c r="J54" s="221" t="e">
        <v>#DIV/0!</v>
      </c>
      <c r="K54" s="655"/>
      <c r="L54" s="656"/>
      <c r="M54" s="656"/>
      <c r="N54" s="656"/>
      <c r="O54" s="656"/>
      <c r="P54" s="656"/>
      <c r="Q54" s="656"/>
      <c r="R54" s="656"/>
      <c r="S54" s="656"/>
      <c r="T54" s="656"/>
      <c r="U54" s="656"/>
      <c r="V54" s="656"/>
      <c r="W54" s="656"/>
      <c r="X54" s="656"/>
      <c r="Y54" s="656"/>
      <c r="Z54" s="656"/>
      <c r="AA54" s="656"/>
      <c r="AB54" s="657"/>
    </row>
    <row r="55" spans="1:28" ht="15" thickBot="1" x14ac:dyDescent="0.4">
      <c r="A55" s="248"/>
      <c r="B55" s="577"/>
      <c r="C55" s="578"/>
      <c r="D55" s="578"/>
      <c r="E55" s="578"/>
      <c r="F55" s="578"/>
      <c r="G55" s="579"/>
      <c r="H55" s="236"/>
      <c r="I55" s="237"/>
      <c r="J55" s="221" t="e">
        <v>#DIV/0!</v>
      </c>
      <c r="K55" s="655"/>
      <c r="L55" s="656"/>
      <c r="M55" s="656"/>
      <c r="N55" s="656"/>
      <c r="O55" s="656"/>
      <c r="P55" s="656"/>
      <c r="Q55" s="656"/>
      <c r="R55" s="656"/>
      <c r="S55" s="656"/>
      <c r="T55" s="656"/>
      <c r="U55" s="656"/>
      <c r="V55" s="656"/>
      <c r="W55" s="656"/>
      <c r="X55" s="656"/>
      <c r="Y55" s="656"/>
      <c r="Z55" s="656"/>
      <c r="AA55" s="656"/>
      <c r="AB55" s="657"/>
    </row>
    <row r="56" spans="1:28" ht="15" thickBot="1" x14ac:dyDescent="0.4">
      <c r="A56" s="248"/>
      <c r="B56" s="661" t="s">
        <v>46</v>
      </c>
      <c r="C56" s="662"/>
      <c r="D56" s="662"/>
      <c r="E56" s="662"/>
      <c r="F56" s="662"/>
      <c r="G56" s="663"/>
      <c r="H56" s="284">
        <v>38</v>
      </c>
      <c r="I56" s="284">
        <v>44</v>
      </c>
      <c r="J56" s="228">
        <v>0.86360000000000003</v>
      </c>
      <c r="K56" s="664"/>
      <c r="L56" s="665"/>
      <c r="M56" s="665"/>
      <c r="N56" s="665"/>
      <c r="O56" s="665"/>
      <c r="P56" s="665"/>
      <c r="Q56" s="665"/>
      <c r="R56" s="665"/>
      <c r="S56" s="665"/>
      <c r="T56" s="665"/>
      <c r="U56" s="665"/>
      <c r="V56" s="665"/>
      <c r="W56" s="665"/>
      <c r="X56" s="665"/>
      <c r="Y56" s="665"/>
      <c r="Z56" s="665"/>
      <c r="AA56" s="665"/>
      <c r="AB56" s="666"/>
    </row>
    <row r="57" spans="1:28" ht="15" thickBot="1" x14ac:dyDescent="0.4">
      <c r="A57" s="248"/>
      <c r="B57" s="486"/>
      <c r="C57" s="487"/>
      <c r="D57" s="487"/>
      <c r="E57" s="487"/>
      <c r="F57" s="487"/>
      <c r="G57" s="487"/>
      <c r="H57" s="487"/>
      <c r="I57" s="487"/>
      <c r="J57" s="487"/>
      <c r="K57" s="487"/>
      <c r="L57" s="487"/>
      <c r="M57" s="487"/>
      <c r="N57" s="487"/>
      <c r="O57" s="487"/>
      <c r="P57" s="487"/>
      <c r="Q57" s="487"/>
      <c r="R57" s="487"/>
      <c r="S57" s="487"/>
      <c r="T57" s="487"/>
      <c r="U57" s="487"/>
      <c r="V57" s="487"/>
      <c r="W57" s="487"/>
      <c r="X57" s="487"/>
      <c r="Y57" s="487"/>
      <c r="Z57" s="487"/>
      <c r="AA57" s="487"/>
      <c r="AB57" s="487"/>
    </row>
    <row r="58" spans="1:28" ht="15" thickBot="1" x14ac:dyDescent="0.4">
      <c r="A58" s="248"/>
      <c r="B58" s="500" t="s">
        <v>855</v>
      </c>
      <c r="C58" s="501"/>
      <c r="D58" s="501"/>
      <c r="E58" s="501"/>
      <c r="F58" s="501"/>
      <c r="G58" s="501"/>
      <c r="H58" s="501"/>
      <c r="I58" s="501"/>
      <c r="J58" s="501"/>
      <c r="K58" s="501"/>
      <c r="L58" s="501"/>
      <c r="M58" s="501"/>
      <c r="N58" s="501"/>
      <c r="O58" s="501"/>
      <c r="P58" s="501"/>
      <c r="Q58" s="501"/>
      <c r="R58" s="501"/>
      <c r="S58" s="501"/>
      <c r="T58" s="501"/>
      <c r="U58" s="501"/>
      <c r="V58" s="501"/>
      <c r="W58" s="501"/>
      <c r="X58" s="501"/>
      <c r="Y58" s="501"/>
      <c r="Z58" s="501"/>
      <c r="AA58" s="501"/>
      <c r="AB58" s="501"/>
    </row>
    <row r="59" spans="1:28" x14ac:dyDescent="0.35">
      <c r="A59" s="234"/>
      <c r="B59" s="667" t="s">
        <v>71</v>
      </c>
      <c r="C59" s="668"/>
      <c r="D59" s="668"/>
      <c r="E59" s="668"/>
      <c r="F59" s="668"/>
      <c r="G59" s="668"/>
      <c r="H59" s="668"/>
      <c r="I59" s="668"/>
      <c r="J59" s="668"/>
      <c r="K59" s="668"/>
      <c r="L59" s="668"/>
      <c r="M59" s="668"/>
      <c r="N59" s="668"/>
      <c r="O59" s="668"/>
      <c r="P59" s="668"/>
      <c r="Q59" s="668"/>
      <c r="R59" s="668"/>
      <c r="S59" s="668"/>
      <c r="T59" s="668"/>
      <c r="U59" s="668"/>
      <c r="V59" s="668"/>
      <c r="W59" s="668"/>
      <c r="X59" s="668"/>
      <c r="Y59" s="668"/>
      <c r="Z59" s="668"/>
      <c r="AA59" s="668"/>
      <c r="AB59" s="668"/>
    </row>
    <row r="60" spans="1:28" x14ac:dyDescent="0.35">
      <c r="A60" s="234"/>
      <c r="B60" s="619"/>
      <c r="C60" s="620"/>
      <c r="D60" s="620"/>
      <c r="E60" s="620"/>
      <c r="F60" s="620"/>
      <c r="G60" s="620"/>
      <c r="H60" s="620"/>
      <c r="I60" s="620"/>
      <c r="J60" s="620"/>
      <c r="K60" s="620"/>
      <c r="L60" s="620"/>
      <c r="M60" s="620"/>
      <c r="N60" s="620"/>
      <c r="O60" s="620"/>
      <c r="P60" s="620"/>
      <c r="Q60" s="620"/>
      <c r="R60" s="620"/>
      <c r="S60" s="620"/>
      <c r="T60" s="620"/>
      <c r="U60" s="620"/>
      <c r="V60" s="620"/>
      <c r="W60" s="620"/>
      <c r="X60" s="620"/>
      <c r="Y60" s="620"/>
      <c r="Z60" s="620"/>
      <c r="AA60" s="620"/>
      <c r="AB60" s="620"/>
    </row>
    <row r="61" spans="1:28" x14ac:dyDescent="0.35">
      <c r="A61" s="234"/>
      <c r="B61" s="61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x14ac:dyDescent="0.35">
      <c r="A62" s="234"/>
      <c r="B62" s="619"/>
      <c r="C62" s="620"/>
      <c r="D62" s="620"/>
      <c r="E62" s="620"/>
      <c r="F62" s="620"/>
      <c r="G62" s="620"/>
      <c r="H62" s="620"/>
      <c r="I62" s="620"/>
      <c r="J62" s="620"/>
      <c r="K62" s="620"/>
      <c r="L62" s="620"/>
      <c r="M62" s="620"/>
      <c r="N62" s="620"/>
      <c r="O62" s="620"/>
      <c r="P62" s="620"/>
      <c r="Q62" s="620"/>
      <c r="R62" s="620"/>
      <c r="S62" s="620"/>
      <c r="T62" s="620"/>
      <c r="U62" s="620"/>
      <c r="V62" s="620"/>
      <c r="W62" s="620"/>
      <c r="X62" s="620"/>
      <c r="Y62" s="620"/>
      <c r="Z62" s="620"/>
      <c r="AA62" s="620"/>
      <c r="AB62" s="620"/>
    </row>
    <row r="63" spans="1:28" x14ac:dyDescent="0.35">
      <c r="A63" s="234"/>
      <c r="B63" s="61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x14ac:dyDescent="0.35">
      <c r="A64" s="234"/>
      <c r="B64" s="619"/>
      <c r="C64" s="620"/>
      <c r="D64" s="620"/>
      <c r="E64" s="620"/>
      <c r="F64" s="620"/>
      <c r="G64" s="620"/>
      <c r="H64" s="620"/>
      <c r="I64" s="620"/>
      <c r="J64" s="620"/>
      <c r="K64" s="620"/>
      <c r="L64" s="620"/>
      <c r="M64" s="620"/>
      <c r="N64" s="620"/>
      <c r="O64" s="620"/>
      <c r="P64" s="620"/>
      <c r="Q64" s="620"/>
      <c r="R64" s="620"/>
      <c r="S64" s="620"/>
      <c r="T64" s="620"/>
      <c r="U64" s="620"/>
      <c r="V64" s="620"/>
      <c r="W64" s="620"/>
      <c r="X64" s="620"/>
      <c r="Y64" s="620"/>
      <c r="Z64" s="620"/>
      <c r="AA64" s="620"/>
      <c r="AB64" s="620"/>
    </row>
    <row r="65" spans="1:28" x14ac:dyDescent="0.35">
      <c r="A65" s="234"/>
      <c r="B65" s="619"/>
      <c r="C65" s="620"/>
      <c r="D65" s="620"/>
      <c r="E65" s="620"/>
      <c r="F65" s="620"/>
      <c r="G65" s="620"/>
      <c r="H65" s="620"/>
      <c r="I65" s="620"/>
      <c r="J65" s="620"/>
      <c r="K65" s="620"/>
      <c r="L65" s="620"/>
      <c r="M65" s="620"/>
      <c r="N65" s="620"/>
      <c r="O65" s="620"/>
      <c r="P65" s="620"/>
      <c r="Q65" s="620"/>
      <c r="R65" s="620"/>
      <c r="S65" s="620"/>
      <c r="T65" s="620"/>
      <c r="U65" s="620"/>
      <c r="V65" s="620"/>
      <c r="W65" s="620"/>
      <c r="X65" s="620"/>
      <c r="Y65" s="620"/>
      <c r="Z65" s="620"/>
      <c r="AA65" s="620"/>
      <c r="AB65" s="620"/>
    </row>
    <row r="66" spans="1:28" x14ac:dyDescent="0.35">
      <c r="A66" s="234"/>
      <c r="B66" s="619"/>
      <c r="C66" s="620"/>
      <c r="D66" s="620"/>
      <c r="E66" s="620"/>
      <c r="F66" s="620"/>
      <c r="G66" s="620"/>
      <c r="H66" s="620"/>
      <c r="I66" s="620"/>
      <c r="J66" s="620"/>
      <c r="K66" s="620"/>
      <c r="L66" s="620"/>
      <c r="M66" s="620"/>
      <c r="N66" s="620"/>
      <c r="O66" s="620"/>
      <c r="P66" s="620"/>
      <c r="Q66" s="620"/>
      <c r="R66" s="620"/>
      <c r="S66" s="620"/>
      <c r="T66" s="620"/>
      <c r="U66" s="620"/>
      <c r="V66" s="620"/>
      <c r="W66" s="620"/>
      <c r="X66" s="620"/>
      <c r="Y66" s="620"/>
      <c r="Z66" s="620"/>
      <c r="AA66" s="620"/>
      <c r="AB66" s="620"/>
    </row>
    <row r="67" spans="1:28" x14ac:dyDescent="0.35">
      <c r="A67" s="234"/>
      <c r="B67" s="619"/>
      <c r="C67" s="620"/>
      <c r="D67" s="620"/>
      <c r="E67" s="620"/>
      <c r="F67" s="620"/>
      <c r="G67" s="620"/>
      <c r="H67" s="620"/>
      <c r="I67" s="620"/>
      <c r="J67" s="620"/>
      <c r="K67" s="620"/>
      <c r="L67" s="620"/>
      <c r="M67" s="620"/>
      <c r="N67" s="620"/>
      <c r="O67" s="620"/>
      <c r="P67" s="620"/>
      <c r="Q67" s="620"/>
      <c r="R67" s="620"/>
      <c r="S67" s="620"/>
      <c r="T67" s="620"/>
      <c r="U67" s="620"/>
      <c r="V67" s="620"/>
      <c r="W67" s="620"/>
      <c r="X67" s="620"/>
      <c r="Y67" s="620"/>
      <c r="Z67" s="620"/>
      <c r="AA67" s="620"/>
      <c r="AB67" s="620"/>
    </row>
    <row r="68" spans="1:28" ht="15" thickBot="1" x14ac:dyDescent="0.4">
      <c r="A68" s="234"/>
      <c r="B68" s="669"/>
      <c r="C68" s="670"/>
      <c r="D68" s="670"/>
      <c r="E68" s="670"/>
      <c r="F68" s="670"/>
      <c r="G68" s="670"/>
      <c r="H68" s="670"/>
      <c r="I68" s="670"/>
      <c r="J68" s="670"/>
      <c r="K68" s="670"/>
      <c r="L68" s="670"/>
      <c r="M68" s="670"/>
      <c r="N68" s="670"/>
      <c r="O68" s="670"/>
      <c r="P68" s="670"/>
      <c r="Q68" s="670"/>
      <c r="R68" s="670"/>
      <c r="S68" s="670"/>
      <c r="T68" s="670"/>
      <c r="U68" s="670"/>
      <c r="V68" s="670"/>
      <c r="W68" s="670"/>
      <c r="X68" s="670"/>
      <c r="Y68" s="670"/>
      <c r="Z68" s="670"/>
      <c r="AA68" s="670"/>
      <c r="AB68" s="670"/>
    </row>
    <row r="69" spans="1:28" ht="15" thickBot="1" x14ac:dyDescent="0.4">
      <c r="A69" s="234"/>
      <c r="B69" s="486"/>
      <c r="C69" s="487"/>
      <c r="D69" s="487"/>
      <c r="E69" s="487"/>
      <c r="F69" s="487"/>
      <c r="G69" s="487"/>
      <c r="H69" s="487"/>
      <c r="I69" s="487"/>
      <c r="J69" s="487"/>
      <c r="K69" s="487"/>
      <c r="L69" s="487"/>
      <c r="M69" s="487"/>
      <c r="N69" s="487"/>
      <c r="O69" s="487"/>
      <c r="P69" s="487"/>
      <c r="Q69" s="487"/>
      <c r="R69" s="487"/>
      <c r="S69" s="487"/>
      <c r="T69" s="487"/>
      <c r="U69" s="487"/>
      <c r="V69" s="487"/>
      <c r="W69" s="487"/>
      <c r="X69" s="487"/>
      <c r="Y69" s="487"/>
      <c r="Z69" s="487"/>
      <c r="AA69" s="487"/>
      <c r="AB69" s="487"/>
    </row>
    <row r="70" spans="1:28" ht="14.5" customHeight="1" x14ac:dyDescent="0.35">
      <c r="A70" s="671"/>
      <c r="B70" s="672" t="s">
        <v>41</v>
      </c>
      <c r="C70" s="673"/>
      <c r="D70" s="673"/>
      <c r="E70" s="673"/>
      <c r="F70" s="673"/>
      <c r="G70" s="674"/>
      <c r="H70" s="678" t="s">
        <v>595</v>
      </c>
      <c r="I70" s="674"/>
      <c r="J70" s="678" t="s">
        <v>595</v>
      </c>
      <c r="K70" s="673"/>
      <c r="L70" s="673"/>
      <c r="M70" s="674"/>
      <c r="N70" s="678" t="s">
        <v>49</v>
      </c>
      <c r="O70" s="673"/>
      <c r="P70" s="673"/>
      <c r="Q70" s="673"/>
      <c r="R70" s="673"/>
      <c r="S70" s="673"/>
      <c r="T70" s="673"/>
      <c r="U70" s="674"/>
      <c r="V70" s="680" t="s">
        <v>50</v>
      </c>
      <c r="W70" s="681"/>
      <c r="X70" s="681"/>
      <c r="Y70" s="681"/>
      <c r="Z70" s="681"/>
      <c r="AA70" s="681"/>
      <c r="AB70" s="682"/>
    </row>
    <row r="71" spans="1:28" ht="14.5" customHeight="1" x14ac:dyDescent="0.35">
      <c r="A71" s="671"/>
      <c r="B71" s="675"/>
      <c r="C71" s="676"/>
      <c r="D71" s="676"/>
      <c r="E71" s="676"/>
      <c r="F71" s="676"/>
      <c r="G71" s="677"/>
      <c r="H71" s="679" t="s">
        <v>816</v>
      </c>
      <c r="I71" s="677"/>
      <c r="J71" s="679" t="s">
        <v>596</v>
      </c>
      <c r="K71" s="676"/>
      <c r="L71" s="676"/>
      <c r="M71" s="677"/>
      <c r="N71" s="679"/>
      <c r="O71" s="676"/>
      <c r="P71" s="676"/>
      <c r="Q71" s="676"/>
      <c r="R71" s="676"/>
      <c r="S71" s="676"/>
      <c r="T71" s="676"/>
      <c r="U71" s="677"/>
      <c r="V71" s="683"/>
      <c r="W71" s="684"/>
      <c r="X71" s="684"/>
      <c r="Y71" s="684"/>
      <c r="Z71" s="684"/>
      <c r="AA71" s="684"/>
      <c r="AB71" s="685"/>
    </row>
    <row r="72" spans="1:28" ht="14.5" customHeight="1" x14ac:dyDescent="0.35">
      <c r="A72" s="234"/>
      <c r="B72" s="686" t="s">
        <v>136</v>
      </c>
      <c r="C72" s="687"/>
      <c r="D72" s="687"/>
      <c r="E72" s="687"/>
      <c r="F72" s="687"/>
      <c r="G72" s="688"/>
      <c r="H72" s="689">
        <v>0.25</v>
      </c>
      <c r="I72" s="690"/>
      <c r="J72" s="689">
        <v>1</v>
      </c>
      <c r="K72" s="691"/>
      <c r="L72" s="691"/>
      <c r="M72" s="690"/>
      <c r="N72" s="693" t="s">
        <v>466</v>
      </c>
      <c r="O72" s="694"/>
      <c r="P72" s="694"/>
      <c r="Q72" s="694"/>
      <c r="R72" s="694"/>
      <c r="S72" s="694"/>
      <c r="T72" s="694"/>
      <c r="U72" s="695"/>
      <c r="V72" s="693" t="s">
        <v>466</v>
      </c>
      <c r="W72" s="694"/>
      <c r="X72" s="694"/>
      <c r="Y72" s="694"/>
      <c r="Z72" s="694"/>
      <c r="AA72" s="694"/>
      <c r="AB72" s="695"/>
    </row>
    <row r="73" spans="1:28" ht="43.5" customHeight="1" x14ac:dyDescent="0.35">
      <c r="A73" s="233"/>
      <c r="B73" s="760" t="s">
        <v>138</v>
      </c>
      <c r="C73" s="761"/>
      <c r="D73" s="761"/>
      <c r="E73" s="761"/>
      <c r="F73" s="761"/>
      <c r="G73" s="762"/>
      <c r="H73" s="763">
        <v>1</v>
      </c>
      <c r="I73" s="764"/>
      <c r="J73" s="763">
        <v>0.85</v>
      </c>
      <c r="K73" s="765"/>
      <c r="L73" s="765"/>
      <c r="M73" s="764"/>
      <c r="N73" s="1190" t="s">
        <v>765</v>
      </c>
      <c r="O73" s="1191"/>
      <c r="P73" s="1191"/>
      <c r="Q73" s="1191"/>
      <c r="R73" s="1191"/>
      <c r="S73" s="1191"/>
      <c r="T73" s="1191"/>
      <c r="U73" s="1192"/>
      <c r="V73" s="1190" t="s">
        <v>766</v>
      </c>
      <c r="W73" s="1191"/>
      <c r="X73" s="1191"/>
      <c r="Y73" s="1191"/>
      <c r="Z73" s="1191"/>
      <c r="AA73" s="1191"/>
      <c r="AB73" s="1192"/>
    </row>
    <row r="74" spans="1:28" ht="43.5" customHeight="1" x14ac:dyDescent="0.35">
      <c r="A74" s="233"/>
      <c r="B74" s="760" t="s">
        <v>139</v>
      </c>
      <c r="C74" s="761"/>
      <c r="D74" s="761"/>
      <c r="E74" s="761"/>
      <c r="F74" s="761"/>
      <c r="G74" s="762"/>
      <c r="H74" s="763">
        <v>0.85</v>
      </c>
      <c r="I74" s="764"/>
      <c r="J74" s="763">
        <v>0.75</v>
      </c>
      <c r="K74" s="765"/>
      <c r="L74" s="765"/>
      <c r="M74" s="764"/>
      <c r="N74" s="1190" t="s">
        <v>1193</v>
      </c>
      <c r="O74" s="1191"/>
      <c r="P74" s="1191"/>
      <c r="Q74" s="1191"/>
      <c r="R74" s="1191"/>
      <c r="S74" s="1191"/>
      <c r="T74" s="1191"/>
      <c r="U74" s="1192"/>
      <c r="V74" s="1190" t="s">
        <v>1194</v>
      </c>
      <c r="W74" s="1191"/>
      <c r="X74" s="1191"/>
      <c r="Y74" s="1191"/>
      <c r="Z74" s="1191"/>
      <c r="AA74" s="1191"/>
      <c r="AB74" s="1192"/>
    </row>
    <row r="75" spans="1:28" ht="43.5" customHeight="1" x14ac:dyDescent="0.35">
      <c r="A75" s="234"/>
      <c r="B75" s="760" t="s">
        <v>140</v>
      </c>
      <c r="C75" s="761"/>
      <c r="D75" s="761"/>
      <c r="E75" s="761"/>
      <c r="F75" s="761"/>
      <c r="G75" s="762"/>
      <c r="H75" s="763">
        <v>0.75</v>
      </c>
      <c r="I75" s="764"/>
      <c r="J75" s="763">
        <v>1</v>
      </c>
      <c r="K75" s="765"/>
      <c r="L75" s="765"/>
      <c r="M75" s="764"/>
      <c r="N75" s="1190" t="s">
        <v>1193</v>
      </c>
      <c r="O75" s="1191"/>
      <c r="P75" s="1191"/>
      <c r="Q75" s="1191"/>
      <c r="R75" s="1191"/>
      <c r="S75" s="1191"/>
      <c r="T75" s="1191"/>
      <c r="U75" s="1192"/>
      <c r="V75" s="1190" t="s">
        <v>1194</v>
      </c>
      <c r="W75" s="1191"/>
      <c r="X75" s="1191"/>
      <c r="Y75" s="1191"/>
      <c r="Z75" s="1191"/>
      <c r="AA75" s="1191"/>
      <c r="AB75" s="1192"/>
    </row>
    <row r="76" spans="1:28" x14ac:dyDescent="0.35">
      <c r="A76" s="234"/>
      <c r="B76" s="686"/>
      <c r="C76" s="687"/>
      <c r="D76" s="687"/>
      <c r="E76" s="687"/>
      <c r="F76" s="687"/>
      <c r="G76" s="688"/>
      <c r="H76" s="692"/>
      <c r="I76" s="688"/>
      <c r="J76" s="692"/>
      <c r="K76" s="687"/>
      <c r="L76" s="687"/>
      <c r="M76" s="688"/>
      <c r="N76" s="692"/>
      <c r="O76" s="687"/>
      <c r="P76" s="687"/>
      <c r="Q76" s="687"/>
      <c r="R76" s="687"/>
      <c r="S76" s="687"/>
      <c r="T76" s="687"/>
      <c r="U76" s="688"/>
      <c r="V76" s="692"/>
      <c r="W76" s="687"/>
      <c r="X76" s="687"/>
      <c r="Y76" s="687"/>
      <c r="Z76" s="687"/>
      <c r="AA76" s="687"/>
      <c r="AB76" s="688"/>
    </row>
    <row r="77" spans="1:28" x14ac:dyDescent="0.35">
      <c r="A77" s="234"/>
      <c r="B77" s="686"/>
      <c r="C77" s="687"/>
      <c r="D77" s="687"/>
      <c r="E77" s="687"/>
      <c r="F77" s="687"/>
      <c r="G77" s="688"/>
      <c r="H77" s="692"/>
      <c r="I77" s="688"/>
      <c r="J77" s="692"/>
      <c r="K77" s="687"/>
      <c r="L77" s="687"/>
      <c r="M77" s="688"/>
      <c r="N77" s="692"/>
      <c r="O77" s="687"/>
      <c r="P77" s="687"/>
      <c r="Q77" s="687"/>
      <c r="R77" s="687"/>
      <c r="S77" s="687"/>
      <c r="T77" s="687"/>
      <c r="U77" s="688"/>
      <c r="V77" s="692"/>
      <c r="W77" s="687"/>
      <c r="X77" s="687"/>
      <c r="Y77" s="687"/>
      <c r="Z77" s="687"/>
      <c r="AA77" s="687"/>
      <c r="AB77" s="688"/>
    </row>
    <row r="78" spans="1:28" x14ac:dyDescent="0.35">
      <c r="A78" s="234"/>
      <c r="B78" s="686"/>
      <c r="C78" s="687"/>
      <c r="D78" s="687"/>
      <c r="E78" s="687"/>
      <c r="F78" s="687"/>
      <c r="G78" s="688"/>
      <c r="H78" s="692"/>
      <c r="I78" s="688"/>
      <c r="J78" s="692"/>
      <c r="K78" s="687"/>
      <c r="L78" s="687"/>
      <c r="M78" s="688"/>
      <c r="N78" s="692"/>
      <c r="O78" s="687"/>
      <c r="P78" s="687"/>
      <c r="Q78" s="687"/>
      <c r="R78" s="687"/>
      <c r="S78" s="687"/>
      <c r="T78" s="687"/>
      <c r="U78" s="688"/>
      <c r="V78" s="692"/>
      <c r="W78" s="687"/>
      <c r="X78" s="687"/>
      <c r="Y78" s="687"/>
      <c r="Z78" s="687"/>
      <c r="AA78" s="687"/>
      <c r="AB78" s="688"/>
    </row>
    <row r="79" spans="1:28" x14ac:dyDescent="0.35">
      <c r="A79" s="234"/>
      <c r="B79" s="686"/>
      <c r="C79" s="687"/>
      <c r="D79" s="687"/>
      <c r="E79" s="687"/>
      <c r="F79" s="687"/>
      <c r="G79" s="688"/>
      <c r="H79" s="692"/>
      <c r="I79" s="688"/>
      <c r="J79" s="692"/>
      <c r="K79" s="687"/>
      <c r="L79" s="687"/>
      <c r="M79" s="688"/>
      <c r="N79" s="692"/>
      <c r="O79" s="687"/>
      <c r="P79" s="687"/>
      <c r="Q79" s="687"/>
      <c r="R79" s="687"/>
      <c r="S79" s="687"/>
      <c r="T79" s="687"/>
      <c r="U79" s="688"/>
      <c r="V79" s="692"/>
      <c r="W79" s="687"/>
      <c r="X79" s="687"/>
      <c r="Y79" s="687"/>
      <c r="Z79" s="687"/>
      <c r="AA79" s="687"/>
      <c r="AB79" s="688"/>
    </row>
    <row r="80" spans="1:28" x14ac:dyDescent="0.35">
      <c r="A80" s="234"/>
      <c r="B80" s="686"/>
      <c r="C80" s="687"/>
      <c r="D80" s="687"/>
      <c r="E80" s="687"/>
      <c r="F80" s="687"/>
      <c r="G80" s="688"/>
      <c r="H80" s="692"/>
      <c r="I80" s="688"/>
      <c r="J80" s="692"/>
      <c r="K80" s="687"/>
      <c r="L80" s="687"/>
      <c r="M80" s="688"/>
      <c r="N80" s="692"/>
      <c r="O80" s="687"/>
      <c r="P80" s="687"/>
      <c r="Q80" s="687"/>
      <c r="R80" s="687"/>
      <c r="S80" s="687"/>
      <c r="T80" s="687"/>
      <c r="U80" s="688"/>
      <c r="V80" s="692"/>
      <c r="W80" s="687"/>
      <c r="X80" s="687"/>
      <c r="Y80" s="687"/>
      <c r="Z80" s="687"/>
      <c r="AA80" s="687"/>
      <c r="AB80" s="688"/>
    </row>
    <row r="81" spans="1:28" x14ac:dyDescent="0.35">
      <c r="A81" s="234"/>
      <c r="B81" s="686"/>
      <c r="C81" s="687"/>
      <c r="D81" s="687"/>
      <c r="E81" s="687"/>
      <c r="F81" s="687"/>
      <c r="G81" s="688"/>
      <c r="H81" s="692"/>
      <c r="I81" s="688"/>
      <c r="J81" s="692"/>
      <c r="K81" s="687"/>
      <c r="L81" s="687"/>
      <c r="M81" s="688"/>
      <c r="N81" s="692"/>
      <c r="O81" s="687"/>
      <c r="P81" s="687"/>
      <c r="Q81" s="687"/>
      <c r="R81" s="687"/>
      <c r="S81" s="687"/>
      <c r="T81" s="687"/>
      <c r="U81" s="688"/>
      <c r="V81" s="692"/>
      <c r="W81" s="687"/>
      <c r="X81" s="687"/>
      <c r="Y81" s="687"/>
      <c r="Z81" s="687"/>
      <c r="AA81" s="687"/>
      <c r="AB81" s="688"/>
    </row>
    <row r="82" spans="1:28" x14ac:dyDescent="0.35">
      <c r="A82" s="234"/>
      <c r="B82" s="686"/>
      <c r="C82" s="687"/>
      <c r="D82" s="687"/>
      <c r="E82" s="687"/>
      <c r="F82" s="687"/>
      <c r="G82" s="688"/>
      <c r="H82" s="692"/>
      <c r="I82" s="688"/>
      <c r="J82" s="692"/>
      <c r="K82" s="687"/>
      <c r="L82" s="687"/>
      <c r="M82" s="688"/>
      <c r="N82" s="692"/>
      <c r="O82" s="687"/>
      <c r="P82" s="687"/>
      <c r="Q82" s="687"/>
      <c r="R82" s="687"/>
      <c r="S82" s="687"/>
      <c r="T82" s="687"/>
      <c r="U82" s="688"/>
      <c r="V82" s="692"/>
      <c r="W82" s="687"/>
      <c r="X82" s="687"/>
      <c r="Y82" s="687"/>
      <c r="Z82" s="687"/>
      <c r="AA82" s="687"/>
      <c r="AB82" s="688"/>
    </row>
    <row r="83" spans="1:28" ht="15" thickBot="1" x14ac:dyDescent="0.4">
      <c r="A83" s="234"/>
      <c r="B83" s="696"/>
      <c r="C83" s="697"/>
      <c r="D83" s="697"/>
      <c r="E83" s="697"/>
      <c r="F83" s="697"/>
      <c r="G83" s="698"/>
      <c r="H83" s="699"/>
      <c r="I83" s="698"/>
      <c r="J83" s="699"/>
      <c r="K83" s="697"/>
      <c r="L83" s="697"/>
      <c r="M83" s="698"/>
      <c r="N83" s="699"/>
      <c r="O83" s="697"/>
      <c r="P83" s="697"/>
      <c r="Q83" s="697"/>
      <c r="R83" s="697"/>
      <c r="S83" s="697"/>
      <c r="T83" s="697"/>
      <c r="U83" s="698"/>
      <c r="V83" s="699"/>
      <c r="W83" s="697"/>
      <c r="X83" s="697"/>
      <c r="Y83" s="697"/>
      <c r="Z83" s="697"/>
      <c r="AA83" s="697"/>
      <c r="AB83" s="698"/>
    </row>
    <row r="84" spans="1:28" ht="15" thickBot="1" x14ac:dyDescent="0.4">
      <c r="A84" s="234"/>
      <c r="B84" s="503"/>
      <c r="C84" s="504"/>
      <c r="D84" s="504"/>
      <c r="E84" s="504"/>
      <c r="F84" s="504"/>
      <c r="G84" s="504"/>
      <c r="H84" s="504"/>
      <c r="I84" s="504"/>
      <c r="J84" s="504"/>
      <c r="K84" s="504"/>
      <c r="L84" s="504"/>
      <c r="M84" s="504"/>
      <c r="N84" s="504"/>
      <c r="O84" s="504"/>
      <c r="P84" s="504"/>
      <c r="Q84" s="504"/>
      <c r="R84" s="504"/>
      <c r="S84" s="504"/>
      <c r="T84" s="504"/>
      <c r="U84" s="504"/>
      <c r="V84" s="504"/>
      <c r="W84" s="504"/>
      <c r="X84" s="504"/>
      <c r="Y84" s="504"/>
      <c r="Z84" s="504"/>
      <c r="AA84" s="504"/>
      <c r="AB84" s="504"/>
    </row>
    <row r="85" spans="1:28" x14ac:dyDescent="0.35">
      <c r="A85" s="234"/>
      <c r="B85" s="714" t="s">
        <v>856</v>
      </c>
      <c r="C85" s="715"/>
      <c r="D85" s="715"/>
      <c r="E85" s="715"/>
      <c r="F85" s="715"/>
      <c r="G85" s="715"/>
      <c r="H85" s="715" t="s">
        <v>857</v>
      </c>
      <c r="I85" s="715"/>
      <c r="J85" s="715"/>
      <c r="K85" s="715"/>
      <c r="L85" s="715"/>
      <c r="M85" s="715"/>
      <c r="N85" s="715"/>
      <c r="O85" s="715"/>
      <c r="P85" s="715"/>
      <c r="Q85" s="715"/>
      <c r="R85" s="718"/>
      <c r="S85" s="714" t="s">
        <v>858</v>
      </c>
      <c r="T85" s="715"/>
      <c r="U85" s="715"/>
      <c r="V85" s="715"/>
      <c r="W85" s="715"/>
      <c r="X85" s="715"/>
      <c r="Y85" s="715"/>
      <c r="Z85" s="715"/>
      <c r="AA85" s="715"/>
      <c r="AB85" s="715"/>
    </row>
    <row r="86" spans="1:28" ht="15" thickBot="1" x14ac:dyDescent="0.4">
      <c r="A86" s="234"/>
      <c r="B86" s="716"/>
      <c r="C86" s="717"/>
      <c r="D86" s="717"/>
      <c r="E86" s="717"/>
      <c r="F86" s="717"/>
      <c r="G86" s="717"/>
      <c r="H86" s="717"/>
      <c r="I86" s="717"/>
      <c r="J86" s="717"/>
      <c r="K86" s="717"/>
      <c r="L86" s="717"/>
      <c r="M86" s="717"/>
      <c r="N86" s="717"/>
      <c r="O86" s="717"/>
      <c r="P86" s="717"/>
      <c r="Q86" s="717"/>
      <c r="R86" s="719"/>
      <c r="S86" s="716"/>
      <c r="T86" s="717"/>
      <c r="U86" s="717"/>
      <c r="V86" s="717"/>
      <c r="W86" s="717"/>
      <c r="X86" s="717"/>
      <c r="Y86" s="717"/>
      <c r="Z86" s="717"/>
      <c r="AA86" s="717"/>
      <c r="AB86" s="717"/>
    </row>
    <row r="87" spans="1:28" ht="15" thickBot="1" x14ac:dyDescent="0.4">
      <c r="A87" s="234"/>
      <c r="B87" s="720">
        <v>0.86</v>
      </c>
      <c r="C87" s="721"/>
      <c r="D87" s="721"/>
      <c r="E87" s="721"/>
      <c r="F87" s="721"/>
      <c r="G87" s="722"/>
      <c r="H87" s="773"/>
      <c r="I87" s="774"/>
      <c r="J87" s="774"/>
      <c r="K87" s="774"/>
      <c r="L87" s="774"/>
      <c r="M87" s="774"/>
      <c r="N87" s="774"/>
      <c r="O87" s="774"/>
      <c r="P87" s="774"/>
      <c r="Q87" s="774"/>
      <c r="R87" s="775"/>
      <c r="S87" s="503"/>
      <c r="T87" s="504"/>
      <c r="U87" s="504"/>
      <c r="V87" s="504"/>
      <c r="W87" s="504"/>
      <c r="X87" s="504"/>
      <c r="Y87" s="504"/>
      <c r="Z87" s="504"/>
      <c r="AA87" s="504"/>
      <c r="AB87" s="504"/>
    </row>
    <row r="88" spans="1:28" ht="15" thickBot="1" x14ac:dyDescent="0.4">
      <c r="A88" s="234"/>
      <c r="B88" s="700"/>
      <c r="C88" s="701"/>
      <c r="D88" s="701"/>
      <c r="E88" s="701"/>
      <c r="F88" s="701"/>
      <c r="G88" s="701"/>
      <c r="H88" s="701"/>
      <c r="I88" s="701"/>
      <c r="J88" s="701"/>
      <c r="K88" s="701"/>
      <c r="L88" s="701"/>
      <c r="M88" s="701"/>
      <c r="N88" s="701"/>
      <c r="O88" s="701"/>
      <c r="P88" s="701"/>
      <c r="Q88" s="701"/>
      <c r="R88" s="701"/>
      <c r="S88" s="701"/>
      <c r="T88" s="701"/>
      <c r="U88" s="701"/>
      <c r="V88" s="701"/>
      <c r="W88" s="701"/>
      <c r="X88" s="701"/>
      <c r="Y88" s="701"/>
      <c r="Z88" s="701"/>
      <c r="AA88" s="701"/>
      <c r="AB88" s="701"/>
    </row>
    <row r="89" spans="1:28" x14ac:dyDescent="0.35">
      <c r="A89" s="234"/>
      <c r="B89" s="702" t="s">
        <v>861</v>
      </c>
      <c r="C89" s="703"/>
      <c r="D89" s="703"/>
      <c r="E89" s="703"/>
      <c r="F89" s="703"/>
      <c r="G89" s="703"/>
      <c r="H89" s="704"/>
      <c r="I89" s="708" t="s">
        <v>1195</v>
      </c>
      <c r="J89" s="709"/>
      <c r="K89" s="709"/>
      <c r="L89" s="709"/>
      <c r="M89" s="709"/>
      <c r="N89" s="709"/>
      <c r="O89" s="709"/>
      <c r="P89" s="710"/>
      <c r="Q89" s="702" t="s">
        <v>863</v>
      </c>
      <c r="R89" s="703"/>
      <c r="S89" s="703"/>
      <c r="T89" s="703"/>
      <c r="U89" s="704"/>
      <c r="V89" s="769" t="s">
        <v>1196</v>
      </c>
      <c r="W89" s="770"/>
      <c r="X89" s="770"/>
      <c r="Y89" s="770"/>
      <c r="Z89" s="770"/>
      <c r="AA89" s="770"/>
      <c r="AB89" s="770"/>
    </row>
    <row r="90" spans="1:28" x14ac:dyDescent="0.35">
      <c r="A90" s="234"/>
      <c r="B90" s="705"/>
      <c r="C90" s="706"/>
      <c r="D90" s="706"/>
      <c r="E90" s="706"/>
      <c r="F90" s="706"/>
      <c r="G90" s="706"/>
      <c r="H90" s="707"/>
      <c r="I90" s="711"/>
      <c r="J90" s="712"/>
      <c r="K90" s="712"/>
      <c r="L90" s="712"/>
      <c r="M90" s="712"/>
      <c r="N90" s="712"/>
      <c r="O90" s="712"/>
      <c r="P90" s="713"/>
      <c r="Q90" s="705"/>
      <c r="R90" s="706"/>
      <c r="S90" s="706"/>
      <c r="T90" s="706"/>
      <c r="U90" s="707"/>
      <c r="V90" s="771"/>
      <c r="W90" s="772"/>
      <c r="X90" s="772"/>
      <c r="Y90" s="772"/>
      <c r="Z90" s="772"/>
      <c r="AA90" s="772"/>
      <c r="AB90" s="772"/>
    </row>
    <row r="91" spans="1:28" x14ac:dyDescent="0.35">
      <c r="A91" s="234"/>
      <c r="B91" s="234"/>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234"/>
      <c r="AB91" s="234"/>
    </row>
    <row r="92" spans="1:28" x14ac:dyDescent="0.35">
      <c r="A92" s="234"/>
      <c r="B92" s="234"/>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234"/>
      <c r="AB92" s="234"/>
    </row>
    <row r="93" spans="1:28" x14ac:dyDescent="0.35">
      <c r="A93" s="234"/>
      <c r="B93" s="234"/>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234"/>
      <c r="AB93" s="234"/>
    </row>
    <row r="94" spans="1:28" x14ac:dyDescent="0.35">
      <c r="A94" s="234"/>
      <c r="B94" s="234"/>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234"/>
      <c r="AB94" s="234"/>
    </row>
    <row r="95" spans="1:28" x14ac:dyDescent="0.35">
      <c r="A95" s="234"/>
      <c r="B95" s="234"/>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234"/>
      <c r="AB95" s="234"/>
    </row>
    <row r="96" spans="1:28" x14ac:dyDescent="0.35">
      <c r="A96" s="234"/>
      <c r="B96" s="234"/>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234"/>
      <c r="AB96" s="234"/>
    </row>
    <row r="97" spans="1:28" x14ac:dyDescent="0.35">
      <c r="A97" s="234"/>
      <c r="B97" s="234"/>
      <c r="C97" s="234"/>
      <c r="D97" s="234"/>
      <c r="E97" s="234"/>
      <c r="F97" s="234"/>
      <c r="G97" s="234"/>
      <c r="H97" s="234"/>
      <c r="I97" s="234"/>
      <c r="J97" s="234"/>
      <c r="K97" s="234"/>
      <c r="L97" s="234"/>
      <c r="M97" s="234"/>
      <c r="N97" s="234"/>
      <c r="O97" s="234"/>
      <c r="P97" s="234"/>
      <c r="Q97" s="234"/>
      <c r="R97" s="234"/>
      <c r="S97" s="234"/>
      <c r="T97" s="234"/>
      <c r="U97" s="234"/>
      <c r="V97" s="234"/>
      <c r="W97" s="234"/>
      <c r="X97" s="234"/>
      <c r="Y97" s="234"/>
      <c r="Z97" s="234"/>
      <c r="AA97" s="234"/>
      <c r="AB97" s="234"/>
    </row>
    <row r="98" spans="1:28" x14ac:dyDescent="0.35">
      <c r="A98" s="234"/>
      <c r="B98" s="234"/>
      <c r="C98" s="234"/>
      <c r="D98" s="234"/>
      <c r="E98" s="234"/>
      <c r="F98" s="234"/>
      <c r="G98" s="234"/>
      <c r="H98" s="234"/>
      <c r="I98" s="234"/>
      <c r="J98" s="234"/>
      <c r="K98" s="234"/>
      <c r="L98" s="234"/>
      <c r="M98" s="234"/>
      <c r="N98" s="234"/>
      <c r="O98" s="234"/>
      <c r="P98" s="234"/>
      <c r="Q98" s="234"/>
      <c r="R98" s="234"/>
      <c r="S98" s="234"/>
      <c r="T98" s="234"/>
      <c r="U98" s="234"/>
      <c r="V98" s="234"/>
      <c r="W98" s="234"/>
      <c r="X98" s="234"/>
      <c r="Y98" s="234"/>
      <c r="Z98" s="234"/>
      <c r="AA98" s="234"/>
      <c r="AB98" s="234"/>
    </row>
    <row r="99" spans="1:28" x14ac:dyDescent="0.35">
      <c r="A99" s="234"/>
      <c r="B99" s="234"/>
      <c r="C99" s="234"/>
      <c r="D99" s="234"/>
      <c r="E99" s="234"/>
      <c r="F99" s="234"/>
      <c r="G99" s="234"/>
      <c r="H99" s="234"/>
      <c r="I99" s="234"/>
      <c r="J99" s="234"/>
      <c r="K99" s="234"/>
      <c r="L99" s="234"/>
      <c r="M99" s="234"/>
      <c r="N99" s="234"/>
      <c r="O99" s="234"/>
      <c r="P99" s="234"/>
      <c r="Q99" s="234"/>
      <c r="R99" s="234"/>
      <c r="S99" s="234"/>
      <c r="T99" s="234"/>
      <c r="U99" s="234"/>
      <c r="V99" s="234"/>
      <c r="W99" s="234"/>
      <c r="X99" s="234"/>
      <c r="Y99" s="234"/>
      <c r="Z99" s="234"/>
      <c r="AA99" s="234"/>
      <c r="AB99" s="234"/>
    </row>
    <row r="100" spans="1:28" x14ac:dyDescent="0.35">
      <c r="A100" s="234"/>
      <c r="B100" s="234"/>
      <c r="C100" s="234"/>
      <c r="D100" s="234"/>
      <c r="E100" s="234"/>
      <c r="F100" s="234"/>
      <c r="G100" s="234"/>
      <c r="H100" s="234"/>
      <c r="I100" s="234"/>
      <c r="J100" s="234"/>
      <c r="K100" s="234"/>
      <c r="L100" s="234"/>
      <c r="M100" s="234"/>
      <c r="N100" s="234"/>
      <c r="O100" s="234"/>
      <c r="P100" s="234"/>
      <c r="Q100" s="234"/>
      <c r="R100" s="234"/>
      <c r="S100" s="234"/>
      <c r="T100" s="234"/>
      <c r="U100" s="234"/>
      <c r="V100" s="234"/>
      <c r="W100" s="234"/>
      <c r="X100" s="234"/>
      <c r="Y100" s="234"/>
      <c r="Z100" s="234"/>
      <c r="AA100" s="234"/>
      <c r="AB100" s="234"/>
    </row>
    <row r="101" spans="1:28" x14ac:dyDescent="0.35">
      <c r="A101" s="234"/>
      <c r="B101" s="234"/>
      <c r="C101" s="234"/>
      <c r="D101" s="234"/>
      <c r="E101" s="234"/>
      <c r="F101" s="234"/>
      <c r="G101" s="234"/>
      <c r="H101" s="234"/>
      <c r="I101" s="234"/>
      <c r="J101" s="234"/>
      <c r="K101" s="234"/>
      <c r="L101" s="234"/>
      <c r="M101" s="234"/>
      <c r="N101" s="234"/>
      <c r="O101" s="234"/>
      <c r="P101" s="234"/>
      <c r="Q101" s="234"/>
      <c r="R101" s="234"/>
      <c r="S101" s="234"/>
      <c r="T101" s="234"/>
      <c r="U101" s="234"/>
      <c r="V101" s="234"/>
      <c r="W101" s="234"/>
      <c r="X101" s="234"/>
      <c r="Y101" s="234"/>
      <c r="Z101" s="234"/>
      <c r="AA101" s="234"/>
      <c r="AB101" s="234"/>
    </row>
    <row r="102" spans="1:28" x14ac:dyDescent="0.35">
      <c r="A102" s="234"/>
      <c r="B102" s="234"/>
      <c r="C102" s="234"/>
      <c r="D102" s="234"/>
      <c r="E102" s="234"/>
      <c r="F102" s="234"/>
      <c r="G102" s="234"/>
      <c r="H102" s="234"/>
      <c r="I102" s="234"/>
      <c r="J102" s="234"/>
      <c r="K102" s="234"/>
      <c r="L102" s="234"/>
      <c r="M102" s="234"/>
      <c r="N102" s="234"/>
      <c r="O102" s="234"/>
      <c r="P102" s="234"/>
      <c r="Q102" s="234"/>
      <c r="R102" s="234"/>
      <c r="S102" s="234"/>
      <c r="T102" s="234"/>
      <c r="U102" s="234"/>
      <c r="V102" s="234"/>
      <c r="W102" s="234"/>
      <c r="X102" s="234"/>
      <c r="Y102" s="234"/>
      <c r="Z102" s="234"/>
      <c r="AA102" s="234"/>
      <c r="AB102" s="234"/>
    </row>
    <row r="103" spans="1:28" x14ac:dyDescent="0.35">
      <c r="A103" s="234"/>
      <c r="B103" s="234"/>
      <c r="C103" s="234"/>
      <c r="D103" s="234"/>
      <c r="E103" s="234"/>
      <c r="F103" s="234"/>
      <c r="G103" s="234"/>
      <c r="H103" s="234"/>
      <c r="I103" s="234"/>
      <c r="J103" s="234"/>
      <c r="K103" s="234"/>
      <c r="L103" s="234"/>
      <c r="M103" s="234"/>
      <c r="N103" s="234"/>
      <c r="O103" s="234"/>
      <c r="P103" s="234"/>
      <c r="Q103" s="234"/>
      <c r="R103" s="234"/>
      <c r="S103" s="234"/>
      <c r="T103" s="234"/>
      <c r="U103" s="234"/>
      <c r="V103" s="234"/>
      <c r="W103" s="234"/>
      <c r="X103" s="234"/>
      <c r="Y103" s="234"/>
      <c r="Z103" s="234"/>
      <c r="AA103" s="234"/>
      <c r="AB103" s="234"/>
    </row>
    <row r="104" spans="1:28" x14ac:dyDescent="0.35">
      <c r="A104" s="234"/>
      <c r="B104" s="234"/>
      <c r="C104" s="234"/>
      <c r="D104" s="234"/>
      <c r="E104" s="234"/>
      <c r="F104" s="234"/>
      <c r="G104" s="234"/>
      <c r="H104" s="234"/>
      <c r="I104" s="234"/>
      <c r="J104" s="234"/>
      <c r="K104" s="234"/>
      <c r="L104" s="234"/>
      <c r="M104" s="234"/>
      <c r="N104" s="234"/>
      <c r="O104" s="234"/>
      <c r="P104" s="234"/>
      <c r="Q104" s="234"/>
      <c r="R104" s="234"/>
      <c r="S104" s="234"/>
      <c r="T104" s="234"/>
      <c r="U104" s="234"/>
      <c r="V104" s="234"/>
      <c r="W104" s="234"/>
      <c r="X104" s="234"/>
      <c r="Y104" s="234"/>
      <c r="Z104" s="234"/>
      <c r="AA104" s="234"/>
      <c r="AB104" s="234"/>
    </row>
    <row r="105" spans="1:28" x14ac:dyDescent="0.35">
      <c r="A105" s="234"/>
      <c r="B105" s="234"/>
      <c r="C105" s="234"/>
      <c r="D105" s="234"/>
      <c r="E105" s="234"/>
      <c r="F105" s="234"/>
      <c r="G105" s="234"/>
      <c r="H105" s="234"/>
      <c r="I105" s="234"/>
      <c r="J105" s="234"/>
      <c r="K105" s="234"/>
      <c r="L105" s="234"/>
      <c r="M105" s="234"/>
      <c r="N105" s="234"/>
      <c r="O105" s="234"/>
      <c r="P105" s="234"/>
      <c r="Q105" s="234"/>
      <c r="R105" s="234"/>
      <c r="S105" s="234"/>
      <c r="T105" s="234"/>
      <c r="U105" s="234"/>
      <c r="V105" s="234"/>
      <c r="W105" s="234"/>
      <c r="X105" s="234"/>
      <c r="Y105" s="234"/>
      <c r="Z105" s="234"/>
      <c r="AA105" s="234"/>
      <c r="AB105" s="234"/>
    </row>
    <row r="106" spans="1:28" x14ac:dyDescent="0.35">
      <c r="A106" s="234"/>
      <c r="B106" s="234"/>
      <c r="C106" s="234"/>
      <c r="D106" s="234"/>
      <c r="E106" s="234"/>
      <c r="F106" s="234"/>
      <c r="G106" s="234"/>
      <c r="H106" s="234"/>
      <c r="I106" s="234"/>
      <c r="J106" s="234"/>
      <c r="K106" s="234"/>
      <c r="L106" s="234"/>
      <c r="M106" s="234"/>
      <c r="N106" s="234"/>
      <c r="O106" s="234"/>
      <c r="P106" s="234"/>
      <c r="Q106" s="234"/>
      <c r="R106" s="234"/>
      <c r="S106" s="234"/>
      <c r="T106" s="234"/>
      <c r="U106" s="234"/>
      <c r="V106" s="234"/>
      <c r="W106" s="234"/>
      <c r="X106" s="234"/>
      <c r="Y106" s="234"/>
      <c r="Z106" s="234"/>
      <c r="AA106" s="234"/>
      <c r="AB106" s="234"/>
    </row>
    <row r="107" spans="1:28" x14ac:dyDescent="0.35">
      <c r="A107" s="234"/>
      <c r="B107" s="234"/>
      <c r="C107" s="234"/>
      <c r="D107" s="234"/>
      <c r="E107" s="234"/>
      <c r="F107" s="234"/>
      <c r="G107" s="234"/>
      <c r="H107" s="234"/>
      <c r="I107" s="234"/>
      <c r="J107" s="234"/>
      <c r="K107" s="234"/>
      <c r="L107" s="234"/>
      <c r="M107" s="234"/>
      <c r="N107" s="234"/>
      <c r="O107" s="234"/>
      <c r="P107" s="234"/>
      <c r="Q107" s="234"/>
      <c r="R107" s="234"/>
      <c r="S107" s="234"/>
      <c r="T107" s="234"/>
      <c r="U107" s="234"/>
      <c r="V107" s="234"/>
      <c r="W107" s="234"/>
      <c r="X107" s="234"/>
      <c r="Y107" s="234"/>
      <c r="Z107" s="234"/>
      <c r="AA107" s="234"/>
      <c r="AB107" s="234"/>
    </row>
    <row r="108" spans="1:28" x14ac:dyDescent="0.35">
      <c r="A108" s="234"/>
      <c r="B108" s="234"/>
      <c r="C108" s="234"/>
      <c r="D108" s="234"/>
      <c r="E108" s="234"/>
      <c r="F108" s="234"/>
      <c r="G108" s="234"/>
      <c r="H108" s="234"/>
      <c r="I108" s="234"/>
      <c r="J108" s="234"/>
      <c r="K108" s="234"/>
      <c r="L108" s="234"/>
      <c r="M108" s="234"/>
      <c r="N108" s="234"/>
      <c r="O108" s="234"/>
      <c r="P108" s="234"/>
      <c r="Q108" s="234"/>
      <c r="R108" s="234"/>
      <c r="S108" s="234"/>
      <c r="T108" s="234"/>
      <c r="U108" s="234"/>
      <c r="V108" s="234"/>
      <c r="W108" s="234"/>
      <c r="X108" s="234"/>
      <c r="Y108" s="234"/>
      <c r="Z108" s="234"/>
      <c r="AA108" s="234"/>
      <c r="AB108" s="234"/>
    </row>
    <row r="109" spans="1:28" x14ac:dyDescent="0.35">
      <c r="A109" s="234"/>
      <c r="B109" s="234"/>
      <c r="C109" s="234"/>
      <c r="D109" s="234"/>
      <c r="E109" s="234"/>
      <c r="F109" s="234"/>
      <c r="G109" s="234"/>
      <c r="H109" s="234"/>
      <c r="I109" s="234"/>
      <c r="J109" s="234"/>
      <c r="K109" s="234"/>
      <c r="L109" s="234"/>
      <c r="M109" s="234"/>
      <c r="N109" s="234"/>
      <c r="O109" s="234"/>
      <c r="P109" s="234"/>
      <c r="Q109" s="234"/>
      <c r="R109" s="234"/>
      <c r="S109" s="234"/>
      <c r="T109" s="234"/>
      <c r="U109" s="234"/>
      <c r="V109" s="234"/>
      <c r="W109" s="234"/>
      <c r="X109" s="234"/>
      <c r="Y109" s="234"/>
      <c r="Z109" s="234"/>
      <c r="AA109" s="234"/>
      <c r="AB109" s="234"/>
    </row>
    <row r="110" spans="1:28" x14ac:dyDescent="0.35">
      <c r="A110" s="234"/>
      <c r="B110" s="234"/>
      <c r="C110" s="234"/>
      <c r="D110" s="234"/>
      <c r="E110" s="234"/>
      <c r="F110" s="234"/>
      <c r="G110" s="234"/>
      <c r="H110" s="234"/>
      <c r="I110" s="234"/>
      <c r="J110" s="234"/>
      <c r="K110" s="234"/>
      <c r="L110" s="234"/>
      <c r="M110" s="234"/>
      <c r="N110" s="234"/>
      <c r="O110" s="234"/>
      <c r="P110" s="234"/>
      <c r="Q110" s="234"/>
      <c r="R110" s="234"/>
      <c r="S110" s="234"/>
      <c r="T110" s="234"/>
      <c r="U110" s="234"/>
      <c r="V110" s="234"/>
      <c r="W110" s="234"/>
      <c r="X110" s="234"/>
      <c r="Y110" s="234"/>
      <c r="Z110" s="234"/>
      <c r="AA110" s="234"/>
      <c r="AB110" s="234"/>
    </row>
    <row r="111" spans="1:28" x14ac:dyDescent="0.35">
      <c r="A111" s="234"/>
      <c r="B111" s="234"/>
      <c r="C111" s="234"/>
      <c r="D111" s="234"/>
      <c r="E111" s="234"/>
      <c r="F111" s="234"/>
      <c r="G111" s="234"/>
      <c r="H111" s="234"/>
      <c r="I111" s="234"/>
      <c r="J111" s="234"/>
      <c r="K111" s="234"/>
      <c r="L111" s="234"/>
      <c r="M111" s="234"/>
      <c r="N111" s="234"/>
      <c r="O111" s="234"/>
      <c r="P111" s="234"/>
      <c r="Q111" s="234"/>
      <c r="R111" s="234"/>
      <c r="S111" s="234"/>
      <c r="T111" s="234"/>
      <c r="U111" s="234"/>
      <c r="V111" s="234"/>
      <c r="W111" s="234"/>
      <c r="X111" s="234"/>
      <c r="Y111" s="234"/>
      <c r="Z111" s="234"/>
      <c r="AA111" s="234"/>
      <c r="AB111" s="234"/>
    </row>
    <row r="112" spans="1:28" x14ac:dyDescent="0.35">
      <c r="A112" s="234"/>
      <c r="B112" s="234"/>
      <c r="C112" s="234"/>
      <c r="D112" s="234"/>
      <c r="E112" s="234"/>
      <c r="F112" s="234"/>
      <c r="G112" s="234"/>
      <c r="H112" s="234"/>
      <c r="I112" s="234"/>
      <c r="J112" s="234"/>
      <c r="K112" s="234"/>
      <c r="L112" s="234"/>
      <c r="M112" s="234"/>
      <c r="N112" s="234"/>
      <c r="O112" s="234"/>
      <c r="P112" s="234"/>
      <c r="Q112" s="234"/>
      <c r="R112" s="234"/>
      <c r="S112" s="234"/>
      <c r="T112" s="234"/>
      <c r="U112" s="234"/>
      <c r="V112" s="234"/>
      <c r="W112" s="234"/>
      <c r="X112" s="234"/>
      <c r="Y112" s="234"/>
      <c r="Z112" s="234"/>
      <c r="AA112" s="234"/>
      <c r="AB112" s="234"/>
    </row>
    <row r="113" spans="1:28" x14ac:dyDescent="0.35">
      <c r="A113" s="234"/>
      <c r="B113" s="234"/>
      <c r="C113" s="234"/>
      <c r="D113" s="234"/>
      <c r="E113" s="234"/>
      <c r="F113" s="234"/>
      <c r="G113" s="234"/>
      <c r="H113" s="234"/>
      <c r="I113" s="234"/>
      <c r="J113" s="234"/>
      <c r="K113" s="234"/>
      <c r="L113" s="234"/>
      <c r="M113" s="234"/>
      <c r="N113" s="234"/>
      <c r="O113" s="234"/>
      <c r="P113" s="234"/>
      <c r="Q113" s="234"/>
      <c r="R113" s="234"/>
      <c r="S113" s="234"/>
      <c r="T113" s="234"/>
      <c r="U113" s="234"/>
      <c r="V113" s="234"/>
      <c r="W113" s="234"/>
      <c r="X113" s="234"/>
      <c r="Y113" s="234"/>
      <c r="Z113" s="234"/>
      <c r="AA113" s="234"/>
      <c r="AB113" s="234"/>
    </row>
    <row r="114" spans="1:28" x14ac:dyDescent="0.35">
      <c r="A114" s="234"/>
      <c r="B114" s="234"/>
      <c r="C114" s="234"/>
      <c r="D114" s="234"/>
      <c r="E114" s="234"/>
      <c r="F114" s="234"/>
      <c r="G114" s="234"/>
      <c r="H114" s="234"/>
      <c r="I114" s="234"/>
      <c r="J114" s="234"/>
      <c r="K114" s="234"/>
      <c r="L114" s="234"/>
      <c r="M114" s="234"/>
      <c r="N114" s="234"/>
      <c r="O114" s="234"/>
      <c r="P114" s="234"/>
      <c r="Q114" s="234"/>
      <c r="R114" s="234"/>
      <c r="S114" s="234"/>
      <c r="T114" s="234"/>
      <c r="U114" s="234"/>
      <c r="V114" s="234"/>
      <c r="W114" s="234"/>
      <c r="X114" s="234"/>
      <c r="Y114" s="234"/>
      <c r="Z114" s="234"/>
      <c r="AA114" s="234"/>
      <c r="AB114" s="234"/>
    </row>
    <row r="115" spans="1:28" x14ac:dyDescent="0.35">
      <c r="A115" s="234"/>
      <c r="B115" s="234"/>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234"/>
      <c r="AB115" s="234"/>
    </row>
  </sheetData>
  <mergeCells count="201">
    <mergeCell ref="B88:AB88"/>
    <mergeCell ref="B89:H90"/>
    <mergeCell ref="I89:P90"/>
    <mergeCell ref="Q89:U90"/>
    <mergeCell ref="V89:AB90"/>
    <mergeCell ref="B85:G86"/>
    <mergeCell ref="H85:R86"/>
    <mergeCell ref="S85:AB86"/>
    <mergeCell ref="B87:G87"/>
    <mergeCell ref="H87:R87"/>
    <mergeCell ref="S87:AB87"/>
    <mergeCell ref="B83:G83"/>
    <mergeCell ref="H83:I83"/>
    <mergeCell ref="J83:M83"/>
    <mergeCell ref="N83:U83"/>
    <mergeCell ref="V83:AB83"/>
    <mergeCell ref="B84:AB84"/>
    <mergeCell ref="B81:G81"/>
    <mergeCell ref="H81:I81"/>
    <mergeCell ref="J81:M81"/>
    <mergeCell ref="N81:U81"/>
    <mergeCell ref="V81:AB81"/>
    <mergeCell ref="B82:G82"/>
    <mergeCell ref="H82:I82"/>
    <mergeCell ref="J82:M82"/>
    <mergeCell ref="N82:U82"/>
    <mergeCell ref="V82:AB82"/>
    <mergeCell ref="B79:G79"/>
    <mergeCell ref="H79:I79"/>
    <mergeCell ref="J79:M79"/>
    <mergeCell ref="N79:U79"/>
    <mergeCell ref="V79:AB79"/>
    <mergeCell ref="B80:G80"/>
    <mergeCell ref="H80:I80"/>
    <mergeCell ref="J80:M80"/>
    <mergeCell ref="N80:U80"/>
    <mergeCell ref="V80:AB80"/>
    <mergeCell ref="B77:G77"/>
    <mergeCell ref="H77:I77"/>
    <mergeCell ref="J77:M77"/>
    <mergeCell ref="N77:U77"/>
    <mergeCell ref="V77:AB77"/>
    <mergeCell ref="B78:G78"/>
    <mergeCell ref="H78:I78"/>
    <mergeCell ref="J78:M78"/>
    <mergeCell ref="N78:U78"/>
    <mergeCell ref="V78:AB78"/>
    <mergeCell ref="B75:G75"/>
    <mergeCell ref="H75:I75"/>
    <mergeCell ref="J75:M75"/>
    <mergeCell ref="N75:U75"/>
    <mergeCell ref="V75:AB75"/>
    <mergeCell ref="B76:G76"/>
    <mergeCell ref="H76:I76"/>
    <mergeCell ref="J76:M76"/>
    <mergeCell ref="N76:U76"/>
    <mergeCell ref="V76:AB76"/>
    <mergeCell ref="B73:G73"/>
    <mergeCell ref="H73:I73"/>
    <mergeCell ref="J73:M73"/>
    <mergeCell ref="N73:U73"/>
    <mergeCell ref="V73:AB73"/>
    <mergeCell ref="B74:G74"/>
    <mergeCell ref="H74:I74"/>
    <mergeCell ref="J74:M74"/>
    <mergeCell ref="N74:U74"/>
    <mergeCell ref="V74:AB74"/>
    <mergeCell ref="N70:U71"/>
    <mergeCell ref="V70:AB71"/>
    <mergeCell ref="B72:G72"/>
    <mergeCell ref="H72:I72"/>
    <mergeCell ref="J72:M72"/>
    <mergeCell ref="N72:U72"/>
    <mergeCell ref="V72:AB72"/>
    <mergeCell ref="A70:A71"/>
    <mergeCell ref="B70:G71"/>
    <mergeCell ref="H70:I70"/>
    <mergeCell ref="H71:I71"/>
    <mergeCell ref="J70:M70"/>
    <mergeCell ref="J71:M71"/>
    <mergeCell ref="B56:G56"/>
    <mergeCell ref="K56:AB56"/>
    <mergeCell ref="B57:AB57"/>
    <mergeCell ref="B58:AB58"/>
    <mergeCell ref="B59:AB68"/>
    <mergeCell ref="B69:AB69"/>
    <mergeCell ref="B53:G53"/>
    <mergeCell ref="K53:AB53"/>
    <mergeCell ref="B54:G54"/>
    <mergeCell ref="K54:AB54"/>
    <mergeCell ref="B55:G55"/>
    <mergeCell ref="K55:AB55"/>
    <mergeCell ref="B50:G50"/>
    <mergeCell ref="K50:AB50"/>
    <mergeCell ref="B51:G51"/>
    <mergeCell ref="K51:AB51"/>
    <mergeCell ref="B52:G52"/>
    <mergeCell ref="K52:AB52"/>
    <mergeCell ref="K46:AB46"/>
    <mergeCell ref="K47:AB47"/>
    <mergeCell ref="B48:G48"/>
    <mergeCell ref="K48:AB48"/>
    <mergeCell ref="B49:G49"/>
    <mergeCell ref="K49:AB49"/>
    <mergeCell ref="A41:A47"/>
    <mergeCell ref="B41:G47"/>
    <mergeCell ref="H41:H47"/>
    <mergeCell ref="I41:I47"/>
    <mergeCell ref="J41:J47"/>
    <mergeCell ref="K41:AB41"/>
    <mergeCell ref="K42:AB42"/>
    <mergeCell ref="K43:AB43"/>
    <mergeCell ref="K44:AB44"/>
    <mergeCell ref="K45:AB45"/>
    <mergeCell ref="B38:G38"/>
    <mergeCell ref="K38:AB38"/>
    <mergeCell ref="A39:A40"/>
    <mergeCell ref="B39:G40"/>
    <mergeCell ref="H39:H40"/>
    <mergeCell ref="I39:I40"/>
    <mergeCell ref="J39:J40"/>
    <mergeCell ref="K39:AB39"/>
    <mergeCell ref="K40:AB40"/>
    <mergeCell ref="B34:AB34"/>
    <mergeCell ref="B35:AB35"/>
    <mergeCell ref="B36:G36"/>
    <mergeCell ref="K36:AB36"/>
    <mergeCell ref="B37:G37"/>
    <mergeCell ref="K37:AB37"/>
    <mergeCell ref="Z32:AB32"/>
    <mergeCell ref="K33:N33"/>
    <mergeCell ref="O33:R33"/>
    <mergeCell ref="S33:T33"/>
    <mergeCell ref="U33:W33"/>
    <mergeCell ref="X33:Y33"/>
    <mergeCell ref="Z33:AB33"/>
    <mergeCell ref="B30:AB30"/>
    <mergeCell ref="B31:J33"/>
    <mergeCell ref="K31:R31"/>
    <mergeCell ref="S31:W31"/>
    <mergeCell ref="X31:AB31"/>
    <mergeCell ref="K32:N32"/>
    <mergeCell ref="O32:R32"/>
    <mergeCell ref="S32:T32"/>
    <mergeCell ref="U32:W32"/>
    <mergeCell ref="X32:Y32"/>
    <mergeCell ref="B27:AB27"/>
    <mergeCell ref="B28:H29"/>
    <mergeCell ref="I28:L29"/>
    <mergeCell ref="M28:W28"/>
    <mergeCell ref="X28:AB28"/>
    <mergeCell ref="M29:W29"/>
    <mergeCell ref="X29:AB29"/>
    <mergeCell ref="B23:H23"/>
    <mergeCell ref="I23:AB23"/>
    <mergeCell ref="B24:AB24"/>
    <mergeCell ref="B25:L25"/>
    <mergeCell ref="N25:AB25"/>
    <mergeCell ref="B26:M26"/>
    <mergeCell ref="N26:AB26"/>
    <mergeCell ref="B20:AB20"/>
    <mergeCell ref="B21:G21"/>
    <mergeCell ref="H21:J21"/>
    <mergeCell ref="K21:T21"/>
    <mergeCell ref="U21:AB21"/>
    <mergeCell ref="B22:AB22"/>
    <mergeCell ref="B16:AB16"/>
    <mergeCell ref="B17:H17"/>
    <mergeCell ref="I17:AB17"/>
    <mergeCell ref="B18:AB18"/>
    <mergeCell ref="B19:H19"/>
    <mergeCell ref="I19:AB19"/>
    <mergeCell ref="Z12:AB12"/>
    <mergeCell ref="B13:AB13"/>
    <mergeCell ref="B14:H15"/>
    <mergeCell ref="I14:U15"/>
    <mergeCell ref="V14:AB14"/>
    <mergeCell ref="V15:AB15"/>
    <mergeCell ref="B9:H9"/>
    <mergeCell ref="I9:AB9"/>
    <mergeCell ref="B10:AB10"/>
    <mergeCell ref="B11:H12"/>
    <mergeCell ref="I11:P12"/>
    <mergeCell ref="Q11:U11"/>
    <mergeCell ref="V11:Y11"/>
    <mergeCell ref="Z11:AB11"/>
    <mergeCell ref="Q12:U12"/>
    <mergeCell ref="V12:Y12"/>
    <mergeCell ref="B5:AB5"/>
    <mergeCell ref="B6:H7"/>
    <mergeCell ref="I6:I7"/>
    <mergeCell ref="J6:K7"/>
    <mergeCell ref="L6:AB7"/>
    <mergeCell ref="B8:AB8"/>
    <mergeCell ref="B1:D1"/>
    <mergeCell ref="E1:G1"/>
    <mergeCell ref="B2:G4"/>
    <mergeCell ref="H2:AB2"/>
    <mergeCell ref="H3:O3"/>
    <mergeCell ref="P3:AB3"/>
    <mergeCell ref="H4:AB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70eaac67-e064-433b-ba54-6f78c0f1ecb1" xsi:nil="true"/>
    <lcf76f155ced4ddcb4097134ff3c332f xmlns="64d77176-54eb-4753-be67-9b2e2fa23e0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F0CCD84194CB24D8526459418388F85" ma:contentTypeVersion="20" ma:contentTypeDescription="Crear nuevo documento." ma:contentTypeScope="" ma:versionID="ba10b5c60696d471028757b87ad3e804">
  <xsd:schema xmlns:xsd="http://www.w3.org/2001/XMLSchema" xmlns:xs="http://www.w3.org/2001/XMLSchema" xmlns:p="http://schemas.microsoft.com/office/2006/metadata/properties" xmlns:ns1="http://schemas.microsoft.com/sharepoint/v3" xmlns:ns2="64d77176-54eb-4753-be67-9b2e2fa23e0f" xmlns:ns3="70eaac67-e064-433b-ba54-6f78c0f1ecb1" targetNamespace="http://schemas.microsoft.com/office/2006/metadata/properties" ma:root="true" ma:fieldsID="d3943945027c01a84acc43f6b51e6dfa" ns1:_="" ns2:_="" ns3:_="">
    <xsd:import namespace="http://schemas.microsoft.com/sharepoint/v3"/>
    <xsd:import namespace="64d77176-54eb-4753-be67-9b2e2fa23e0f"/>
    <xsd:import namespace="70eaac67-e064-433b-ba54-6f78c0f1ecb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1:_ip_UnifiedCompliancePolicyProperties" minOccurs="0"/>
                <xsd:element ref="ns1:_ip_UnifiedCompliancePolicyUIAction"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Propiedades de la Directiva de cumplimiento unificado" ma:hidden="true" ma:internalName="_ip_UnifiedCompliancePolicyProperties">
      <xsd:simpleType>
        <xsd:restriction base="dms:Note"/>
      </xsd:simpleType>
    </xsd:element>
    <xsd:element name="_ip_UnifiedCompliancePolicyUIAction" ma:index="21"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d77176-54eb-4753-be67-9b2e2fa23e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ca5960cb-9bf6-480a-8d5d-5a94d253b0e7" ma:termSetId="09814cd3-568e-fe90-9814-8d621ff8fb84" ma:anchorId="fba54fb3-c3e1-fe81-a776-ca4b69148c4d" ma:open="true" ma:isKeyword="false">
      <xsd:complexType>
        <xsd:sequence>
          <xsd:element ref="pc:Terms" minOccurs="0" maxOccurs="1"/>
        </xsd:sequence>
      </xsd:complex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0eaac67-e064-433b-ba54-6f78c0f1ecb1"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27c4427a-9750-41f9-ad55-9fc71e3b9295}" ma:internalName="TaxCatchAll" ma:showField="CatchAllData" ma:web="70eaac67-e064-433b-ba54-6f78c0f1ec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AB12A94-5F44-497D-9D25-8DE08165AB5D}">
  <ds:schemaRefs>
    <ds:schemaRef ds:uri="http://schemas.microsoft.com/sharepoint/v3"/>
    <ds:schemaRef ds:uri="http://schemas.microsoft.com/office/infopath/2007/PartnerControls"/>
    <ds:schemaRef ds:uri="http://schemas.microsoft.com/office/2006/documentManagement/types"/>
    <ds:schemaRef ds:uri="http://www.w3.org/XML/1998/namespace"/>
    <ds:schemaRef ds:uri="http://purl.org/dc/terms/"/>
    <ds:schemaRef ds:uri="http://schemas.openxmlformats.org/package/2006/metadata/core-properties"/>
    <ds:schemaRef ds:uri="70eaac67-e064-433b-ba54-6f78c0f1ecb1"/>
    <ds:schemaRef ds:uri="http://purl.org/dc/elements/1.1/"/>
    <ds:schemaRef ds:uri="64d77176-54eb-4753-be67-9b2e2fa23e0f"/>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2A0B268B-EF4F-4EF4-A562-F811F96F737D}">
  <ds:schemaRefs>
    <ds:schemaRef ds:uri="http://schemas.microsoft.com/sharepoint/v3/contenttype/forms"/>
  </ds:schemaRefs>
</ds:datastoreItem>
</file>

<file path=customXml/itemProps3.xml><?xml version="1.0" encoding="utf-8"?>
<ds:datastoreItem xmlns:ds="http://schemas.openxmlformats.org/officeDocument/2006/customXml" ds:itemID="{EBDD34C4-A949-4FCC-B16C-0C63B21B53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4d77176-54eb-4753-be67-9b2e2fa23e0f"/>
    <ds:schemaRef ds:uri="70eaac67-e064-433b-ba54-6f78c0f1ec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55</vt:i4>
      </vt:variant>
    </vt:vector>
  </HeadingPairs>
  <TitlesOfParts>
    <vt:vector size="55" baseType="lpstr">
      <vt:lpstr>DES-IND-001</vt:lpstr>
      <vt:lpstr>COM-IND-001</vt:lpstr>
      <vt:lpstr>SRPI-IND-001</vt:lpstr>
      <vt:lpstr>SRPI-IND-002</vt:lpstr>
      <vt:lpstr>SRPI-IND-003</vt:lpstr>
      <vt:lpstr>SRPI-IND-004</vt:lpstr>
      <vt:lpstr>SRPI-IND-005</vt:lpstr>
      <vt:lpstr>SRPI-IND-006</vt:lpstr>
      <vt:lpstr>EGTI-IND-001</vt:lpstr>
      <vt:lpstr>EGTI-IND-003</vt:lpstr>
      <vt:lpstr>PCI-IND-001</vt:lpstr>
      <vt:lpstr>PCI-IND-004</vt:lpstr>
      <vt:lpstr>PCI-IND-005</vt:lpstr>
      <vt:lpstr>PCI-IND-007</vt:lpstr>
      <vt:lpstr>GLAB-IND-001</vt:lpstr>
      <vt:lpstr>GLAB-IND-002</vt:lpstr>
      <vt:lpstr>GLAB-IND-005</vt:lpstr>
      <vt:lpstr>PRO-IND-001</vt:lpstr>
      <vt:lpstr>PRO-IND-002</vt:lpstr>
      <vt:lpstr>LMME-IND-001</vt:lpstr>
      <vt:lpstr>LMME-IND-002</vt:lpstr>
      <vt:lpstr>INFRA-IND-001</vt:lpstr>
      <vt:lpstr>INFRA-IND-003</vt:lpstr>
      <vt:lpstr>INFRA-IND-004</vt:lpstr>
      <vt:lpstr>INFRA-IND-005</vt:lpstr>
      <vt:lpstr>DMIC-IND-001</vt:lpstr>
      <vt:lpstr>GJUR-IND-001</vt:lpstr>
      <vt:lpstr>GJUR-IND-002</vt:lpstr>
      <vt:lpstr>GEFI-IND-003</vt:lpstr>
      <vt:lpstr>GEFI-IND-007</vt:lpstr>
      <vt:lpstr>GREF-IND-001</vt:lpstr>
      <vt:lpstr>GAM-IND-001</vt:lpstr>
      <vt:lpstr>GAM-IND-002</vt:lpstr>
      <vt:lpstr>GAM-IND-003</vt:lpstr>
      <vt:lpstr>GAM-IND-004</vt:lpstr>
      <vt:lpstr>GAM-IND-005</vt:lpstr>
      <vt:lpstr>GAM-IND-006</vt:lpstr>
      <vt:lpstr>GCON-IND-001</vt:lpstr>
      <vt:lpstr>GCON-IND-002</vt:lpstr>
      <vt:lpstr>GDOC-IND-001</vt:lpstr>
      <vt:lpstr>GDOC-IND-002</vt:lpstr>
      <vt:lpstr>GDOC-IND-003</vt:lpstr>
      <vt:lpstr>GTHU-IND-003</vt:lpstr>
      <vt:lpstr>GTHU-IND-004</vt:lpstr>
      <vt:lpstr>GTHU-IND-010</vt:lpstr>
      <vt:lpstr>GTHU-IND-011</vt:lpstr>
      <vt:lpstr>GTHU-IND-012</vt:lpstr>
      <vt:lpstr>CODI-IND-001</vt:lpstr>
      <vt:lpstr>CEI-IND-001</vt:lpstr>
      <vt:lpstr>CEI-IND-002</vt:lpstr>
      <vt:lpstr>SMCT-IND-001</vt:lpstr>
      <vt:lpstr>SMCT-IND-002</vt:lpstr>
      <vt:lpstr>SMCT-IND-003</vt:lpstr>
      <vt:lpstr>tabla</vt:lpstr>
      <vt:lpstr>INDICADORES OCI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Cristina Elizabeth Sierra Casallas</dc:creator>
  <cp:keywords/>
  <dc:description/>
  <cp:lastModifiedBy>Erika Andrea Munoz Orjuela</cp:lastModifiedBy>
  <cp:revision/>
  <dcterms:created xsi:type="dcterms:W3CDTF">2024-01-03T19:26:31Z</dcterms:created>
  <dcterms:modified xsi:type="dcterms:W3CDTF">2026-01-30T13:45:47Z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0x0101005F0CCD84194CB24D8526459418388F85</vt:lpwstr>
  </property>
  <property fmtid="{D5CDD505-2E9C-101B-9397-08002B2CF9AE}" pid="3" name="MediaServiceImageTags">
    <vt:lpwstr/>
  </property>
</Properties>
</file>